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19920" windowHeight="7044" tabRatio="405" firstSheet="1" activeTab="2"/>
  </bookViews>
  <sheets>
    <sheet name="Изменения" sheetId="1" r:id="rId1"/>
    <sheet name="ТКП" sheetId="2" r:id="rId2"/>
    <sheet name="СР_КС2_2026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53" i="3" l="1"/>
  <c r="R1353" i="3"/>
  <c r="U1352" i="3"/>
  <c r="R1352" i="3"/>
  <c r="T1351" i="3"/>
  <c r="T1350" i="3" s="1"/>
  <c r="T1349" i="3" s="1"/>
  <c r="S1351" i="3"/>
  <c r="U1348" i="3"/>
  <c r="R1348" i="3"/>
  <c r="T1347" i="3"/>
  <c r="T1346" i="3" s="1"/>
  <c r="S1347" i="3"/>
  <c r="S1346" i="3" s="1"/>
  <c r="U1345" i="3"/>
  <c r="R1345" i="3"/>
  <c r="T1344" i="3"/>
  <c r="S1344" i="3"/>
  <c r="S1343" i="3"/>
  <c r="U1342" i="3"/>
  <c r="R1342" i="3"/>
  <c r="S1341" i="3"/>
  <c r="U1340" i="3"/>
  <c r="R1340" i="3"/>
  <c r="S1339" i="3"/>
  <c r="U1338" i="3"/>
  <c r="R1338" i="3"/>
  <c r="S1337" i="3"/>
  <c r="U1336" i="3"/>
  <c r="R1336" i="3"/>
  <c r="S1335" i="3"/>
  <c r="U1334" i="3"/>
  <c r="R1334" i="3"/>
  <c r="S1333" i="3"/>
  <c r="U1332" i="3"/>
  <c r="R1332" i="3"/>
  <c r="S1331" i="3"/>
  <c r="U1330" i="3"/>
  <c r="R1330" i="3"/>
  <c r="S1329" i="3"/>
  <c r="U1328" i="3"/>
  <c r="R1328" i="3"/>
  <c r="S1327" i="3"/>
  <c r="U1326" i="3"/>
  <c r="R1326" i="3"/>
  <c r="S1325" i="3"/>
  <c r="U1324" i="3"/>
  <c r="R1324" i="3"/>
  <c r="S1323" i="3"/>
  <c r="U1322" i="3"/>
  <c r="R1322" i="3"/>
  <c r="S1321" i="3"/>
  <c r="U1320" i="3"/>
  <c r="R1320" i="3"/>
  <c r="S1319" i="3"/>
  <c r="U1318" i="3"/>
  <c r="R1318" i="3"/>
  <c r="S1317" i="3"/>
  <c r="U1316" i="3"/>
  <c r="R1316" i="3"/>
  <c r="S1315" i="3"/>
  <c r="U1314" i="3"/>
  <c r="R1314" i="3"/>
  <c r="S1313" i="3"/>
  <c r="U1312" i="3"/>
  <c r="R1312" i="3"/>
  <c r="S1311" i="3"/>
  <c r="U1310" i="3"/>
  <c r="R1310" i="3"/>
  <c r="S1309" i="3"/>
  <c r="U1308" i="3"/>
  <c r="R1308" i="3"/>
  <c r="S1307" i="3"/>
  <c r="U1306" i="3"/>
  <c r="R1306" i="3"/>
  <c r="S1305" i="3"/>
  <c r="U1304" i="3"/>
  <c r="R1304" i="3"/>
  <c r="S1303" i="3"/>
  <c r="U1302" i="3"/>
  <c r="R1302" i="3"/>
  <c r="S1301" i="3"/>
  <c r="U1300" i="3"/>
  <c r="R1300" i="3"/>
  <c r="S1299" i="3"/>
  <c r="U1298" i="3"/>
  <c r="R1298" i="3"/>
  <c r="S1297" i="3"/>
  <c r="U1296" i="3"/>
  <c r="R1296" i="3"/>
  <c r="S1295" i="3"/>
  <c r="U1294" i="3"/>
  <c r="R1294" i="3"/>
  <c r="S1293" i="3"/>
  <c r="U1292" i="3"/>
  <c r="R1292" i="3"/>
  <c r="S1291" i="3"/>
  <c r="U1290" i="3"/>
  <c r="R1290" i="3"/>
  <c r="S1289" i="3"/>
  <c r="U1288" i="3"/>
  <c r="R1288" i="3"/>
  <c r="S1287" i="3"/>
  <c r="U1286" i="3"/>
  <c r="R1286" i="3"/>
  <c r="S1285" i="3"/>
  <c r="U1284" i="3"/>
  <c r="R1284" i="3"/>
  <c r="S1283" i="3"/>
  <c r="U1282" i="3"/>
  <c r="R1282" i="3"/>
  <c r="S1281" i="3"/>
  <c r="U1280" i="3"/>
  <c r="R1280" i="3"/>
  <c r="S1279" i="3"/>
  <c r="U1278" i="3"/>
  <c r="R1278" i="3"/>
  <c r="S1277" i="3"/>
  <c r="U1276" i="3"/>
  <c r="R1276" i="3"/>
  <c r="S1275" i="3"/>
  <c r="U1274" i="3"/>
  <c r="R1274" i="3"/>
  <c r="S1273" i="3"/>
  <c r="U1272" i="3"/>
  <c r="R1272" i="3"/>
  <c r="S1271" i="3"/>
  <c r="U1270" i="3"/>
  <c r="R1270" i="3"/>
  <c r="S1269" i="3"/>
  <c r="U1268" i="3"/>
  <c r="R1268" i="3"/>
  <c r="S1267" i="3"/>
  <c r="U1266" i="3"/>
  <c r="R1266" i="3"/>
  <c r="S1265" i="3"/>
  <c r="U1264" i="3"/>
  <c r="R1264" i="3"/>
  <c r="S1263" i="3"/>
  <c r="U1262" i="3"/>
  <c r="R1262" i="3"/>
  <c r="S1261" i="3"/>
  <c r="U1260" i="3"/>
  <c r="R1260" i="3"/>
  <c r="S1259" i="3"/>
  <c r="U1258" i="3"/>
  <c r="R1258" i="3"/>
  <c r="S1257" i="3"/>
  <c r="U1256" i="3"/>
  <c r="R1256" i="3"/>
  <c r="S1255" i="3"/>
  <c r="U1254" i="3"/>
  <c r="R1254" i="3"/>
  <c r="S1253" i="3"/>
  <c r="U1252" i="3"/>
  <c r="R1252" i="3"/>
  <c r="S1251" i="3"/>
  <c r="U1250" i="3"/>
  <c r="R1250" i="3"/>
  <c r="S1249" i="3"/>
  <c r="U1248" i="3"/>
  <c r="R1248" i="3"/>
  <c r="S1247" i="3"/>
  <c r="U1246" i="3"/>
  <c r="R1246" i="3"/>
  <c r="S1245" i="3"/>
  <c r="U1244" i="3"/>
  <c r="R1244" i="3"/>
  <c r="S1243" i="3"/>
  <c r="U1242" i="3"/>
  <c r="R1242" i="3"/>
  <c r="S1241" i="3"/>
  <c r="U1240" i="3"/>
  <c r="R1240" i="3"/>
  <c r="T1239" i="3"/>
  <c r="S1239" i="3"/>
  <c r="U1238" i="3"/>
  <c r="R1238" i="3"/>
  <c r="U1237" i="3"/>
  <c r="R1237" i="3"/>
  <c r="S1236" i="3"/>
  <c r="U1235" i="3"/>
  <c r="R1235" i="3"/>
  <c r="S1234" i="3"/>
  <c r="U1233" i="3"/>
  <c r="R1233" i="3"/>
  <c r="S1232" i="3"/>
  <c r="U1231" i="3"/>
  <c r="R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U1217" i="3"/>
  <c r="R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U1203" i="3"/>
  <c r="R1203" i="3"/>
  <c r="S1202" i="3"/>
  <c r="S1201" i="3"/>
  <c r="S1200" i="3"/>
  <c r="S1199" i="3"/>
  <c r="S1198" i="3"/>
  <c r="S1197" i="3"/>
  <c r="S1196" i="3"/>
  <c r="S1195" i="3"/>
  <c r="S1194" i="3"/>
  <c r="S1193" i="3"/>
  <c r="S1192" i="3"/>
  <c r="U1191" i="3"/>
  <c r="R1191" i="3"/>
  <c r="S1190" i="3"/>
  <c r="S1189" i="3"/>
  <c r="S1188" i="3"/>
  <c r="S1187" i="3"/>
  <c r="S1186" i="3"/>
  <c r="S1185" i="3"/>
  <c r="S1184" i="3"/>
  <c r="S1183" i="3"/>
  <c r="S1182" i="3"/>
  <c r="S1181" i="3"/>
  <c r="S1180" i="3"/>
  <c r="U1179" i="3"/>
  <c r="R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U1166" i="3"/>
  <c r="R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U1152" i="3"/>
  <c r="R1152" i="3"/>
  <c r="S1151" i="3"/>
  <c r="U1150" i="3"/>
  <c r="R1150" i="3"/>
  <c r="S1149" i="3"/>
  <c r="U1148" i="3"/>
  <c r="R1148" i="3"/>
  <c r="S1147" i="3"/>
  <c r="U1146" i="3"/>
  <c r="R1146" i="3"/>
  <c r="S1145" i="3"/>
  <c r="U1144" i="3"/>
  <c r="R1144" i="3"/>
  <c r="S1143" i="3"/>
  <c r="U1142" i="3"/>
  <c r="R1142" i="3"/>
  <c r="S1141" i="3"/>
  <c r="U1140" i="3"/>
  <c r="R1140" i="3"/>
  <c r="S1139" i="3"/>
  <c r="U1138" i="3"/>
  <c r="R1138" i="3"/>
  <c r="S1137" i="3"/>
  <c r="U1136" i="3"/>
  <c r="U1121" i="3" s="1"/>
  <c r="R1136" i="3"/>
  <c r="S1135" i="3"/>
  <c r="U1134" i="3"/>
  <c r="R1134" i="3"/>
  <c r="S1133" i="3"/>
  <c r="U1132" i="3"/>
  <c r="R1132" i="3"/>
  <c r="S1131" i="3"/>
  <c r="U1130" i="3"/>
  <c r="R1130" i="3"/>
  <c r="S1129" i="3"/>
  <c r="U1128" i="3"/>
  <c r="R1128" i="3"/>
  <c r="S1127" i="3"/>
  <c r="U1126" i="3"/>
  <c r="R1126" i="3"/>
  <c r="S1125" i="3"/>
  <c r="U1124" i="3"/>
  <c r="R1124" i="3"/>
  <c r="S1123" i="3"/>
  <c r="U1122" i="3"/>
  <c r="R1122" i="3"/>
  <c r="T1121" i="3"/>
  <c r="S1121" i="3"/>
  <c r="S1120" i="3"/>
  <c r="S1119" i="3"/>
  <c r="U1118" i="3"/>
  <c r="R1118" i="3"/>
  <c r="S1117" i="3"/>
  <c r="S1116" i="3"/>
  <c r="U1115" i="3"/>
  <c r="R1115" i="3"/>
  <c r="S1114" i="3"/>
  <c r="S1113" i="3"/>
  <c r="U1112" i="3"/>
  <c r="R1112" i="3"/>
  <c r="S1111" i="3"/>
  <c r="S1110" i="3"/>
  <c r="U1109" i="3"/>
  <c r="R1109" i="3"/>
  <c r="S1108" i="3"/>
  <c r="S1107" i="3"/>
  <c r="U1106" i="3"/>
  <c r="R1106" i="3"/>
  <c r="S1105" i="3"/>
  <c r="S1104" i="3"/>
  <c r="U1103" i="3"/>
  <c r="R1103" i="3"/>
  <c r="S1102" i="3"/>
  <c r="S1101" i="3"/>
  <c r="U1100" i="3"/>
  <c r="R1100" i="3"/>
  <c r="S1099" i="3"/>
  <c r="S1098" i="3"/>
  <c r="U1097" i="3"/>
  <c r="R1097" i="3"/>
  <c r="S1096" i="3"/>
  <c r="S1095" i="3"/>
  <c r="U1094" i="3"/>
  <c r="R1094" i="3"/>
  <c r="S1093" i="3"/>
  <c r="S1092" i="3"/>
  <c r="U1091" i="3"/>
  <c r="R1091" i="3"/>
  <c r="S1090" i="3"/>
  <c r="S1089" i="3"/>
  <c r="U1088" i="3"/>
  <c r="R1088" i="3"/>
  <c r="S1087" i="3"/>
  <c r="S1086" i="3"/>
  <c r="U1085" i="3"/>
  <c r="R1085" i="3"/>
  <c r="S1084" i="3"/>
  <c r="S1083" i="3"/>
  <c r="U1082" i="3"/>
  <c r="R1082" i="3"/>
  <c r="S1081" i="3"/>
  <c r="S1080" i="3"/>
  <c r="U1079" i="3"/>
  <c r="R1079" i="3"/>
  <c r="S1078" i="3"/>
  <c r="S1077" i="3"/>
  <c r="U1076" i="3"/>
  <c r="R1076" i="3"/>
  <c r="S1075" i="3"/>
  <c r="S1074" i="3"/>
  <c r="U1073" i="3"/>
  <c r="R1073" i="3"/>
  <c r="S1072" i="3"/>
  <c r="S1071" i="3"/>
  <c r="U1070" i="3"/>
  <c r="R1070" i="3"/>
  <c r="S1069" i="3"/>
  <c r="S1068" i="3"/>
  <c r="U1067" i="3"/>
  <c r="R1067" i="3"/>
  <c r="S1066" i="3"/>
  <c r="S1065" i="3"/>
  <c r="U1064" i="3"/>
  <c r="R1064" i="3"/>
  <c r="S1063" i="3"/>
  <c r="S1062" i="3"/>
  <c r="U1061" i="3"/>
  <c r="R1061" i="3"/>
  <c r="S1060" i="3"/>
  <c r="S1059" i="3"/>
  <c r="U1058" i="3"/>
  <c r="R1058" i="3"/>
  <c r="S1057" i="3"/>
  <c r="S1056" i="3"/>
  <c r="U1055" i="3"/>
  <c r="R1055" i="3"/>
  <c r="S1054" i="3"/>
  <c r="S1053" i="3"/>
  <c r="U1052" i="3"/>
  <c r="R1052" i="3"/>
  <c r="S1051" i="3"/>
  <c r="S1050" i="3"/>
  <c r="U1049" i="3"/>
  <c r="R1049" i="3"/>
  <c r="S1048" i="3"/>
  <c r="S1047" i="3"/>
  <c r="U1046" i="3"/>
  <c r="R1046" i="3"/>
  <c r="S1045" i="3"/>
  <c r="S1044" i="3"/>
  <c r="U1043" i="3"/>
  <c r="R1043" i="3"/>
  <c r="S1042" i="3"/>
  <c r="S1041" i="3"/>
  <c r="U1040" i="3"/>
  <c r="R1040" i="3"/>
  <c r="S1039" i="3"/>
  <c r="S1038" i="3"/>
  <c r="U1037" i="3"/>
  <c r="R1037" i="3"/>
  <c r="S1036" i="3"/>
  <c r="S1035" i="3"/>
  <c r="U1034" i="3"/>
  <c r="R1034" i="3"/>
  <c r="S1033" i="3"/>
  <c r="S1032" i="3"/>
  <c r="U1031" i="3"/>
  <c r="R1031" i="3"/>
  <c r="S1030" i="3"/>
  <c r="S1029" i="3"/>
  <c r="U1028" i="3"/>
  <c r="R1028" i="3"/>
  <c r="S1027" i="3"/>
  <c r="S1026" i="3"/>
  <c r="U1025" i="3"/>
  <c r="R1025" i="3"/>
  <c r="S1024" i="3"/>
  <c r="S1023" i="3"/>
  <c r="U1022" i="3"/>
  <c r="R1022" i="3"/>
  <c r="S1021" i="3"/>
  <c r="S1020" i="3"/>
  <c r="U1019" i="3"/>
  <c r="R1019" i="3"/>
  <c r="S1018" i="3"/>
  <c r="S1017" i="3"/>
  <c r="U1016" i="3"/>
  <c r="R1016" i="3"/>
  <c r="S1015" i="3"/>
  <c r="S1014" i="3"/>
  <c r="U1013" i="3"/>
  <c r="R1013" i="3"/>
  <c r="S1012" i="3"/>
  <c r="S1011" i="3"/>
  <c r="U1010" i="3"/>
  <c r="R1010" i="3"/>
  <c r="S1009" i="3"/>
  <c r="S1008" i="3"/>
  <c r="U1007" i="3"/>
  <c r="R1007" i="3"/>
  <c r="S1006" i="3"/>
  <c r="S1005" i="3"/>
  <c r="U1004" i="3"/>
  <c r="R1004" i="3"/>
  <c r="S1003" i="3"/>
  <c r="S1002" i="3"/>
  <c r="U1001" i="3"/>
  <c r="R1001" i="3"/>
  <c r="S1000" i="3"/>
  <c r="S999" i="3"/>
  <c r="U998" i="3"/>
  <c r="R998" i="3"/>
  <c r="S997" i="3"/>
  <c r="S996" i="3"/>
  <c r="U995" i="3"/>
  <c r="R995" i="3"/>
  <c r="S994" i="3"/>
  <c r="S993" i="3"/>
  <c r="U992" i="3"/>
  <c r="R992" i="3"/>
  <c r="S991" i="3"/>
  <c r="S990" i="3"/>
  <c r="U989" i="3"/>
  <c r="R989" i="3"/>
  <c r="S988" i="3"/>
  <c r="S987" i="3"/>
  <c r="U986" i="3"/>
  <c r="R986" i="3"/>
  <c r="S985" i="3"/>
  <c r="S984" i="3"/>
  <c r="U983" i="3"/>
  <c r="R983" i="3"/>
  <c r="S982" i="3"/>
  <c r="S981" i="3"/>
  <c r="U980" i="3"/>
  <c r="R980" i="3"/>
  <c r="S979" i="3"/>
  <c r="S978" i="3"/>
  <c r="U977" i="3"/>
  <c r="R977" i="3"/>
  <c r="S976" i="3"/>
  <c r="S975" i="3"/>
  <c r="U974" i="3"/>
  <c r="R974" i="3"/>
  <c r="S973" i="3"/>
  <c r="S972" i="3"/>
  <c r="U971" i="3"/>
  <c r="R971" i="3"/>
  <c r="S970" i="3"/>
  <c r="S969" i="3"/>
  <c r="U968" i="3"/>
  <c r="R968" i="3"/>
  <c r="S967" i="3"/>
  <c r="S966" i="3"/>
  <c r="U965" i="3"/>
  <c r="R965" i="3"/>
  <c r="S964" i="3"/>
  <c r="S963" i="3"/>
  <c r="U962" i="3"/>
  <c r="R962" i="3"/>
  <c r="S961" i="3"/>
  <c r="S960" i="3"/>
  <c r="U959" i="3"/>
  <c r="R959" i="3"/>
  <c r="U958" i="3"/>
  <c r="T958" i="3"/>
  <c r="S958" i="3"/>
  <c r="S957" i="3"/>
  <c r="S956" i="3"/>
  <c r="U955" i="3"/>
  <c r="R955" i="3"/>
  <c r="S954" i="3"/>
  <c r="S953" i="3"/>
  <c r="U952" i="3"/>
  <c r="R952" i="3"/>
  <c r="S951" i="3"/>
  <c r="S950" i="3"/>
  <c r="U949" i="3"/>
  <c r="R949" i="3"/>
  <c r="S948" i="3"/>
  <c r="S947" i="3"/>
  <c r="U946" i="3"/>
  <c r="R946" i="3"/>
  <c r="S945" i="3"/>
  <c r="S944" i="3"/>
  <c r="U943" i="3"/>
  <c r="R943" i="3"/>
  <c r="S942" i="3"/>
  <c r="S941" i="3"/>
  <c r="U940" i="3"/>
  <c r="R940" i="3"/>
  <c r="S939" i="3"/>
  <c r="S938" i="3"/>
  <c r="U937" i="3"/>
  <c r="R937" i="3"/>
  <c r="S936" i="3"/>
  <c r="S935" i="3"/>
  <c r="U934" i="3"/>
  <c r="R934" i="3"/>
  <c r="S933" i="3"/>
  <c r="S932" i="3"/>
  <c r="U931" i="3"/>
  <c r="U930" i="3" s="1"/>
  <c r="U929" i="3" s="1"/>
  <c r="R931" i="3"/>
  <c r="T930" i="3"/>
  <c r="S930" i="3"/>
  <c r="S928" i="3"/>
  <c r="U927" i="3"/>
  <c r="R927" i="3"/>
  <c r="S926" i="3"/>
  <c r="U925" i="3"/>
  <c r="R925" i="3"/>
  <c r="S924" i="3"/>
  <c r="U923" i="3"/>
  <c r="R923" i="3"/>
  <c r="S922" i="3"/>
  <c r="U921" i="3"/>
  <c r="R921" i="3"/>
  <c r="T920" i="3"/>
  <c r="S920" i="3"/>
  <c r="S919" i="3"/>
  <c r="S918" i="3"/>
  <c r="S917" i="3"/>
  <c r="S916" i="3"/>
  <c r="S915" i="3"/>
  <c r="S914" i="3"/>
  <c r="S913" i="3"/>
  <c r="U912" i="3"/>
  <c r="R912" i="3"/>
  <c r="S911" i="3"/>
  <c r="S910" i="3"/>
  <c r="S909" i="3"/>
  <c r="S908" i="3"/>
  <c r="S907" i="3"/>
  <c r="S906" i="3"/>
  <c r="S905" i="3"/>
  <c r="U904" i="3"/>
  <c r="R904" i="3"/>
  <c r="S903" i="3"/>
  <c r="S902" i="3"/>
  <c r="S901" i="3"/>
  <c r="U900" i="3"/>
  <c r="R900" i="3"/>
  <c r="S899" i="3"/>
  <c r="S898" i="3"/>
  <c r="S897" i="3"/>
  <c r="S896" i="3"/>
  <c r="U895" i="3"/>
  <c r="R895" i="3"/>
  <c r="S894" i="3"/>
  <c r="S893" i="3"/>
  <c r="S892" i="3"/>
  <c r="S891" i="3"/>
  <c r="U890" i="3"/>
  <c r="R890" i="3"/>
  <c r="S889" i="3"/>
  <c r="S888" i="3"/>
  <c r="S887" i="3"/>
  <c r="S886" i="3"/>
  <c r="U885" i="3"/>
  <c r="R885" i="3"/>
  <c r="S884" i="3"/>
  <c r="S883" i="3"/>
  <c r="S882" i="3"/>
  <c r="U881" i="3"/>
  <c r="R881" i="3"/>
  <c r="S880" i="3"/>
  <c r="S879" i="3"/>
  <c r="S878" i="3"/>
  <c r="S877" i="3"/>
  <c r="U876" i="3"/>
  <c r="R876" i="3"/>
  <c r="S875" i="3"/>
  <c r="S874" i="3"/>
  <c r="S873" i="3"/>
  <c r="S872" i="3"/>
  <c r="U871" i="3"/>
  <c r="R871" i="3"/>
  <c r="S870" i="3"/>
  <c r="S869" i="3"/>
  <c r="S868" i="3"/>
  <c r="S867" i="3"/>
  <c r="U866" i="3"/>
  <c r="R866" i="3"/>
  <c r="S865" i="3"/>
  <c r="S864" i="3"/>
  <c r="S863" i="3"/>
  <c r="U862" i="3"/>
  <c r="R862" i="3"/>
  <c r="S861" i="3"/>
  <c r="S860" i="3"/>
  <c r="S859" i="3"/>
  <c r="U858" i="3"/>
  <c r="R858" i="3"/>
  <c r="S857" i="3"/>
  <c r="S856" i="3"/>
  <c r="S855" i="3"/>
  <c r="U854" i="3"/>
  <c r="R854" i="3"/>
  <c r="S853" i="3"/>
  <c r="S852" i="3"/>
  <c r="S851" i="3"/>
  <c r="U850" i="3"/>
  <c r="R850" i="3"/>
  <c r="S849" i="3"/>
  <c r="S848" i="3"/>
  <c r="S847" i="3"/>
  <c r="S846" i="3"/>
  <c r="U845" i="3"/>
  <c r="R845" i="3"/>
  <c r="S844" i="3"/>
  <c r="S843" i="3"/>
  <c r="U842" i="3"/>
  <c r="R842" i="3"/>
  <c r="S841" i="3"/>
  <c r="S840" i="3"/>
  <c r="U839" i="3"/>
  <c r="R839" i="3"/>
  <c r="S838" i="3"/>
  <c r="S837" i="3"/>
  <c r="U836" i="3"/>
  <c r="R836" i="3"/>
  <c r="S835" i="3"/>
  <c r="S834" i="3"/>
  <c r="U833" i="3"/>
  <c r="R833" i="3"/>
  <c r="S832" i="3"/>
  <c r="S831" i="3"/>
  <c r="U830" i="3"/>
  <c r="R830" i="3"/>
  <c r="S829" i="3"/>
  <c r="S828" i="3"/>
  <c r="S827" i="3"/>
  <c r="U826" i="3"/>
  <c r="R826" i="3"/>
  <c r="S825" i="3"/>
  <c r="S824" i="3"/>
  <c r="U823" i="3"/>
  <c r="R823" i="3"/>
  <c r="S822" i="3"/>
  <c r="S821" i="3"/>
  <c r="S820" i="3"/>
  <c r="U819" i="3"/>
  <c r="R819" i="3"/>
  <c r="S818" i="3"/>
  <c r="S817" i="3"/>
  <c r="S816" i="3"/>
  <c r="U815" i="3"/>
  <c r="R815" i="3"/>
  <c r="S814" i="3"/>
  <c r="S813" i="3"/>
  <c r="S812" i="3"/>
  <c r="U811" i="3"/>
  <c r="R811" i="3"/>
  <c r="S810" i="3"/>
  <c r="S809" i="3"/>
  <c r="S808" i="3"/>
  <c r="U807" i="3"/>
  <c r="R807" i="3"/>
  <c r="T806" i="3"/>
  <c r="S806" i="3"/>
  <c r="S805" i="3"/>
  <c r="S804" i="3"/>
  <c r="S803" i="3"/>
  <c r="S802" i="3"/>
  <c r="U801" i="3"/>
  <c r="R801" i="3"/>
  <c r="S800" i="3"/>
  <c r="S799" i="3"/>
  <c r="S798" i="3"/>
  <c r="S797" i="3"/>
  <c r="U796" i="3"/>
  <c r="R796" i="3"/>
  <c r="S795" i="3"/>
  <c r="S794" i="3"/>
  <c r="S793" i="3"/>
  <c r="S792" i="3"/>
  <c r="U791" i="3"/>
  <c r="R791" i="3"/>
  <c r="S790" i="3"/>
  <c r="S789" i="3"/>
  <c r="S788" i="3"/>
  <c r="S787" i="3"/>
  <c r="U786" i="3"/>
  <c r="R786" i="3"/>
  <c r="S785" i="3"/>
  <c r="S784" i="3"/>
  <c r="S783" i="3"/>
  <c r="S782" i="3"/>
  <c r="U781" i="3"/>
  <c r="R781" i="3"/>
  <c r="S780" i="3"/>
  <c r="S779" i="3"/>
  <c r="S778" i="3"/>
  <c r="S777" i="3"/>
  <c r="U776" i="3"/>
  <c r="R776" i="3"/>
  <c r="S775" i="3"/>
  <c r="S774" i="3"/>
  <c r="S773" i="3"/>
  <c r="S772" i="3"/>
  <c r="U771" i="3"/>
  <c r="R771" i="3"/>
  <c r="S770" i="3"/>
  <c r="S769" i="3"/>
  <c r="S768" i="3"/>
  <c r="S767" i="3"/>
  <c r="S766" i="3"/>
  <c r="U765" i="3"/>
  <c r="R765" i="3"/>
  <c r="S764" i="3"/>
  <c r="S763" i="3"/>
  <c r="S762" i="3"/>
  <c r="S761" i="3"/>
  <c r="S760" i="3"/>
  <c r="U759" i="3"/>
  <c r="R759" i="3"/>
  <c r="S758" i="3"/>
  <c r="S757" i="3"/>
  <c r="S756" i="3"/>
  <c r="S755" i="3"/>
  <c r="U754" i="3"/>
  <c r="R754" i="3"/>
  <c r="S753" i="3"/>
  <c r="S752" i="3"/>
  <c r="S751" i="3"/>
  <c r="S750" i="3"/>
  <c r="U749" i="3"/>
  <c r="R749" i="3"/>
  <c r="S748" i="3"/>
  <c r="S747" i="3"/>
  <c r="S746" i="3"/>
  <c r="S745" i="3"/>
  <c r="U744" i="3"/>
  <c r="R744" i="3"/>
  <c r="S743" i="3"/>
  <c r="S742" i="3"/>
  <c r="S741" i="3"/>
  <c r="S740" i="3"/>
  <c r="U739" i="3"/>
  <c r="R739" i="3"/>
  <c r="S738" i="3"/>
  <c r="S737" i="3"/>
  <c r="S736" i="3"/>
  <c r="S735" i="3"/>
  <c r="U734" i="3"/>
  <c r="R734" i="3"/>
  <c r="S733" i="3"/>
  <c r="S732" i="3"/>
  <c r="S731" i="3"/>
  <c r="S730" i="3"/>
  <c r="S729" i="3"/>
  <c r="U728" i="3"/>
  <c r="R728" i="3"/>
  <c r="S727" i="3"/>
  <c r="S726" i="3"/>
  <c r="S725" i="3"/>
  <c r="S724" i="3"/>
  <c r="S723" i="3"/>
  <c r="U722" i="3"/>
  <c r="R722" i="3"/>
  <c r="S721" i="3"/>
  <c r="S720" i="3"/>
  <c r="S719" i="3"/>
  <c r="U718" i="3"/>
  <c r="R718" i="3"/>
  <c r="S717" i="3"/>
  <c r="S716" i="3"/>
  <c r="S715" i="3"/>
  <c r="S714" i="3"/>
  <c r="U713" i="3"/>
  <c r="R713" i="3"/>
  <c r="S712" i="3"/>
  <c r="S711" i="3"/>
  <c r="S710" i="3"/>
  <c r="U709" i="3"/>
  <c r="R709" i="3"/>
  <c r="S708" i="3"/>
  <c r="S707" i="3"/>
  <c r="S706" i="3"/>
  <c r="S705" i="3"/>
  <c r="U704" i="3"/>
  <c r="R704" i="3"/>
  <c r="S703" i="3"/>
  <c r="S702" i="3"/>
  <c r="S701" i="3"/>
  <c r="S700" i="3"/>
  <c r="U699" i="3"/>
  <c r="R699" i="3"/>
  <c r="S698" i="3"/>
  <c r="S697" i="3"/>
  <c r="S696" i="3"/>
  <c r="S695" i="3"/>
  <c r="U694" i="3"/>
  <c r="R694" i="3"/>
  <c r="S693" i="3"/>
  <c r="S692" i="3"/>
  <c r="U691" i="3"/>
  <c r="R691" i="3"/>
  <c r="S690" i="3"/>
  <c r="S689" i="3"/>
  <c r="U688" i="3"/>
  <c r="R688" i="3"/>
  <c r="S687" i="3"/>
  <c r="S686" i="3"/>
  <c r="U685" i="3"/>
  <c r="R685" i="3"/>
  <c r="S684" i="3"/>
  <c r="S683" i="3"/>
  <c r="U682" i="3"/>
  <c r="R682" i="3"/>
  <c r="S681" i="3"/>
  <c r="S680" i="3"/>
  <c r="U679" i="3"/>
  <c r="R679" i="3"/>
  <c r="S678" i="3"/>
  <c r="S677" i="3"/>
  <c r="U676" i="3"/>
  <c r="R676" i="3"/>
  <c r="S675" i="3"/>
  <c r="S674" i="3"/>
  <c r="U673" i="3"/>
  <c r="R673" i="3"/>
  <c r="S672" i="3"/>
  <c r="S671" i="3"/>
  <c r="U670" i="3"/>
  <c r="R670" i="3"/>
  <c r="S669" i="3"/>
  <c r="S668" i="3"/>
  <c r="U667" i="3"/>
  <c r="R667" i="3"/>
  <c r="S666" i="3"/>
  <c r="S665" i="3"/>
  <c r="U664" i="3"/>
  <c r="R664" i="3"/>
  <c r="S663" i="3"/>
  <c r="S662" i="3"/>
  <c r="U661" i="3"/>
  <c r="R661" i="3"/>
  <c r="S660" i="3"/>
  <c r="S659" i="3"/>
  <c r="U658" i="3"/>
  <c r="R658" i="3"/>
  <c r="S657" i="3"/>
  <c r="S656" i="3"/>
  <c r="U655" i="3"/>
  <c r="R655" i="3"/>
  <c r="S654" i="3"/>
  <c r="S653" i="3"/>
  <c r="U652" i="3"/>
  <c r="R652" i="3"/>
  <c r="S651" i="3"/>
  <c r="S650" i="3"/>
  <c r="U649" i="3"/>
  <c r="R649" i="3"/>
  <c r="S648" i="3"/>
  <c r="S647" i="3"/>
  <c r="U646" i="3"/>
  <c r="R646" i="3"/>
  <c r="S645" i="3"/>
  <c r="S644" i="3"/>
  <c r="U643" i="3"/>
  <c r="R643" i="3"/>
  <c r="S642" i="3"/>
  <c r="S641" i="3"/>
  <c r="U640" i="3"/>
  <c r="R640" i="3"/>
  <c r="S639" i="3"/>
  <c r="S638" i="3"/>
  <c r="U637" i="3"/>
  <c r="R637" i="3"/>
  <c r="S636" i="3"/>
  <c r="S635" i="3"/>
  <c r="U634" i="3"/>
  <c r="R634" i="3"/>
  <c r="S633" i="3"/>
  <c r="S632" i="3"/>
  <c r="U631" i="3"/>
  <c r="R631" i="3"/>
  <c r="S630" i="3"/>
  <c r="S629" i="3"/>
  <c r="U628" i="3"/>
  <c r="R628" i="3"/>
  <c r="S627" i="3"/>
  <c r="S626" i="3"/>
  <c r="U625" i="3"/>
  <c r="R625" i="3"/>
  <c r="S624" i="3"/>
  <c r="S623" i="3"/>
  <c r="U622" i="3"/>
  <c r="R622" i="3"/>
  <c r="S621" i="3"/>
  <c r="S620" i="3"/>
  <c r="U619" i="3"/>
  <c r="R619" i="3"/>
  <c r="S618" i="3"/>
  <c r="S617" i="3"/>
  <c r="U616" i="3"/>
  <c r="R616" i="3"/>
  <c r="S615" i="3"/>
  <c r="S614" i="3"/>
  <c r="U613" i="3"/>
  <c r="R613" i="3"/>
  <c r="S612" i="3"/>
  <c r="S611" i="3"/>
  <c r="U610" i="3"/>
  <c r="R610" i="3"/>
  <c r="S609" i="3"/>
  <c r="S608" i="3"/>
  <c r="U607" i="3"/>
  <c r="R607" i="3"/>
  <c r="S606" i="3"/>
  <c r="S605" i="3"/>
  <c r="U604" i="3"/>
  <c r="R604" i="3"/>
  <c r="S603" i="3"/>
  <c r="S602" i="3"/>
  <c r="U601" i="3"/>
  <c r="R601" i="3"/>
  <c r="S600" i="3"/>
  <c r="S599" i="3"/>
  <c r="U598" i="3"/>
  <c r="R598" i="3"/>
  <c r="S597" i="3"/>
  <c r="S596" i="3"/>
  <c r="U595" i="3"/>
  <c r="R595" i="3"/>
  <c r="S594" i="3"/>
  <c r="S593" i="3"/>
  <c r="U592" i="3"/>
  <c r="R592" i="3"/>
  <c r="S591" i="3"/>
  <c r="S590" i="3"/>
  <c r="U589" i="3"/>
  <c r="R589" i="3"/>
  <c r="S588" i="3"/>
  <c r="S587" i="3"/>
  <c r="U586" i="3"/>
  <c r="R586" i="3"/>
  <c r="S585" i="3"/>
  <c r="S584" i="3"/>
  <c r="U583" i="3"/>
  <c r="R583" i="3"/>
  <c r="S582" i="3"/>
  <c r="S581" i="3"/>
  <c r="U580" i="3"/>
  <c r="R580" i="3"/>
  <c r="S579" i="3"/>
  <c r="S578" i="3"/>
  <c r="U577" i="3"/>
  <c r="R577" i="3"/>
  <c r="S576" i="3"/>
  <c r="S575" i="3"/>
  <c r="U574" i="3"/>
  <c r="R574" i="3"/>
  <c r="S573" i="3"/>
  <c r="S572" i="3"/>
  <c r="U571" i="3"/>
  <c r="R571" i="3"/>
  <c r="S570" i="3"/>
  <c r="S569" i="3"/>
  <c r="U568" i="3"/>
  <c r="R568" i="3"/>
  <c r="S567" i="3"/>
  <c r="S566" i="3"/>
  <c r="S565" i="3"/>
  <c r="S564" i="3"/>
  <c r="S563" i="3"/>
  <c r="U562" i="3"/>
  <c r="R562" i="3"/>
  <c r="S561" i="3"/>
  <c r="S560" i="3"/>
  <c r="S559" i="3"/>
  <c r="S558" i="3"/>
  <c r="S557" i="3"/>
  <c r="U556" i="3"/>
  <c r="R556" i="3"/>
  <c r="T555" i="3"/>
  <c r="S555" i="3"/>
  <c r="S554" i="3"/>
  <c r="S553" i="3"/>
  <c r="S552" i="3"/>
  <c r="U551" i="3"/>
  <c r="R551" i="3"/>
  <c r="S550" i="3"/>
  <c r="S549" i="3"/>
  <c r="S548" i="3"/>
  <c r="U547" i="3"/>
  <c r="R547" i="3"/>
  <c r="S546" i="3"/>
  <c r="S545" i="3"/>
  <c r="S544" i="3"/>
  <c r="U543" i="3"/>
  <c r="R543" i="3"/>
  <c r="S542" i="3"/>
  <c r="S541" i="3"/>
  <c r="S540" i="3"/>
  <c r="U539" i="3"/>
  <c r="R539" i="3"/>
  <c r="S538" i="3"/>
  <c r="S537" i="3"/>
  <c r="S536" i="3"/>
  <c r="U535" i="3"/>
  <c r="R535" i="3"/>
  <c r="S534" i="3"/>
  <c r="S533" i="3"/>
  <c r="S532" i="3"/>
  <c r="U531" i="3"/>
  <c r="R531" i="3"/>
  <c r="S530" i="3"/>
  <c r="S529" i="3"/>
  <c r="S528" i="3"/>
  <c r="U527" i="3"/>
  <c r="R527" i="3"/>
  <c r="S526" i="3"/>
  <c r="S525" i="3"/>
  <c r="S524" i="3"/>
  <c r="U523" i="3"/>
  <c r="R523" i="3"/>
  <c r="S522" i="3"/>
  <c r="S521" i="3"/>
  <c r="S520" i="3"/>
  <c r="S519" i="3"/>
  <c r="U518" i="3"/>
  <c r="R518" i="3"/>
  <c r="S517" i="3"/>
  <c r="S516" i="3"/>
  <c r="S515" i="3"/>
  <c r="S514" i="3"/>
  <c r="U513" i="3"/>
  <c r="R513" i="3"/>
  <c r="S512" i="3"/>
  <c r="S511" i="3"/>
  <c r="S510" i="3"/>
  <c r="S509" i="3"/>
  <c r="U508" i="3"/>
  <c r="R508" i="3"/>
  <c r="S507" i="3"/>
  <c r="S506" i="3"/>
  <c r="S505" i="3"/>
  <c r="S504" i="3"/>
  <c r="U503" i="3"/>
  <c r="R503" i="3"/>
  <c r="S502" i="3"/>
  <c r="S501" i="3"/>
  <c r="S500" i="3"/>
  <c r="S499" i="3"/>
  <c r="U498" i="3"/>
  <c r="R498" i="3"/>
  <c r="S497" i="3"/>
  <c r="S496" i="3"/>
  <c r="S495" i="3"/>
  <c r="S494" i="3"/>
  <c r="U493" i="3"/>
  <c r="R493" i="3"/>
  <c r="S492" i="3"/>
  <c r="S491" i="3"/>
  <c r="S490" i="3"/>
  <c r="S489" i="3"/>
  <c r="U488" i="3"/>
  <c r="R488" i="3"/>
  <c r="S487" i="3"/>
  <c r="S486" i="3"/>
  <c r="S485" i="3"/>
  <c r="S484" i="3"/>
  <c r="U483" i="3"/>
  <c r="R483" i="3"/>
  <c r="S482" i="3"/>
  <c r="S481" i="3"/>
  <c r="S480" i="3"/>
  <c r="S479" i="3"/>
  <c r="U478" i="3"/>
  <c r="R478" i="3"/>
  <c r="S477" i="3"/>
  <c r="S476" i="3"/>
  <c r="U475" i="3"/>
  <c r="R475" i="3"/>
  <c r="S474" i="3"/>
  <c r="S473" i="3"/>
  <c r="U472" i="3"/>
  <c r="R472" i="3"/>
  <c r="S471" i="3"/>
  <c r="S470" i="3"/>
  <c r="U469" i="3"/>
  <c r="R469" i="3"/>
  <c r="S468" i="3"/>
  <c r="S467" i="3"/>
  <c r="U466" i="3"/>
  <c r="R466" i="3"/>
  <c r="S465" i="3"/>
  <c r="S464" i="3"/>
  <c r="U463" i="3"/>
  <c r="R463" i="3"/>
  <c r="S462" i="3"/>
  <c r="S461" i="3"/>
  <c r="U460" i="3"/>
  <c r="R460" i="3"/>
  <c r="S459" i="3"/>
  <c r="S458" i="3"/>
  <c r="U457" i="3"/>
  <c r="R457" i="3"/>
  <c r="S456" i="3"/>
  <c r="S455" i="3"/>
  <c r="U454" i="3"/>
  <c r="R454" i="3"/>
  <c r="S453" i="3"/>
  <c r="S452" i="3"/>
  <c r="U451" i="3"/>
  <c r="U435" i="3" s="1"/>
  <c r="R451" i="3"/>
  <c r="S450" i="3"/>
  <c r="S449" i="3"/>
  <c r="S448" i="3"/>
  <c r="S447" i="3"/>
  <c r="U446" i="3"/>
  <c r="R446" i="3"/>
  <c r="S445" i="3"/>
  <c r="S444" i="3"/>
  <c r="S443" i="3"/>
  <c r="U442" i="3"/>
  <c r="R442" i="3"/>
  <c r="S441" i="3"/>
  <c r="S440" i="3"/>
  <c r="U439" i="3"/>
  <c r="R439" i="3"/>
  <c r="S438" i="3"/>
  <c r="S437" i="3"/>
  <c r="U436" i="3"/>
  <c r="R436" i="3"/>
  <c r="T435" i="3"/>
  <c r="T434" i="3" s="1"/>
  <c r="S435" i="3"/>
  <c r="S433" i="3"/>
  <c r="S432" i="3"/>
  <c r="S431" i="3"/>
  <c r="S430" i="3"/>
  <c r="U429" i="3"/>
  <c r="R429" i="3"/>
  <c r="S428" i="3"/>
  <c r="S427" i="3"/>
  <c r="S426" i="3"/>
  <c r="S425" i="3"/>
  <c r="U424" i="3"/>
  <c r="R424" i="3"/>
  <c r="S423" i="3"/>
  <c r="S422" i="3"/>
  <c r="S421" i="3"/>
  <c r="S420" i="3"/>
  <c r="U419" i="3"/>
  <c r="R419" i="3"/>
  <c r="S418" i="3"/>
  <c r="S417" i="3"/>
  <c r="S416" i="3"/>
  <c r="S415" i="3"/>
  <c r="U414" i="3"/>
  <c r="R414" i="3"/>
  <c r="S413" i="3"/>
  <c r="S412" i="3"/>
  <c r="S411" i="3"/>
  <c r="S410" i="3"/>
  <c r="U409" i="3"/>
  <c r="R409" i="3"/>
  <c r="S408" i="3"/>
  <c r="S407" i="3"/>
  <c r="S406" i="3"/>
  <c r="S405" i="3"/>
  <c r="U404" i="3"/>
  <c r="R404" i="3"/>
  <c r="S403" i="3"/>
  <c r="S402" i="3"/>
  <c r="S401" i="3"/>
  <c r="S400" i="3"/>
  <c r="U399" i="3"/>
  <c r="R399" i="3"/>
  <c r="S398" i="3"/>
  <c r="S397" i="3"/>
  <c r="S396" i="3"/>
  <c r="S395" i="3"/>
  <c r="U394" i="3"/>
  <c r="R394" i="3"/>
  <c r="S393" i="3"/>
  <c r="S392" i="3"/>
  <c r="S391" i="3"/>
  <c r="S390" i="3"/>
  <c r="U389" i="3"/>
  <c r="R389" i="3"/>
  <c r="S388" i="3"/>
  <c r="S387" i="3"/>
  <c r="S386" i="3"/>
  <c r="S385" i="3"/>
  <c r="U384" i="3"/>
  <c r="R384" i="3"/>
  <c r="S383" i="3"/>
  <c r="S382" i="3"/>
  <c r="S381" i="3"/>
  <c r="S380" i="3"/>
  <c r="U379" i="3"/>
  <c r="R379" i="3"/>
  <c r="S378" i="3"/>
  <c r="S377" i="3"/>
  <c r="S376" i="3"/>
  <c r="S375" i="3"/>
  <c r="U374" i="3"/>
  <c r="R374" i="3"/>
  <c r="S373" i="3"/>
  <c r="S372" i="3"/>
  <c r="S371" i="3"/>
  <c r="S370" i="3"/>
  <c r="U369" i="3"/>
  <c r="R369" i="3"/>
  <c r="S368" i="3"/>
  <c r="S367" i="3"/>
  <c r="S366" i="3"/>
  <c r="S365" i="3"/>
  <c r="U364" i="3"/>
  <c r="R364" i="3"/>
  <c r="S363" i="3"/>
  <c r="U362" i="3"/>
  <c r="R362" i="3"/>
  <c r="S361" i="3"/>
  <c r="U360" i="3"/>
  <c r="R360" i="3"/>
  <c r="S359" i="3"/>
  <c r="U358" i="3"/>
  <c r="R358" i="3"/>
  <c r="S357" i="3"/>
  <c r="U356" i="3"/>
  <c r="R356" i="3"/>
  <c r="S355" i="3"/>
  <c r="S354" i="3"/>
  <c r="S353" i="3"/>
  <c r="U352" i="3"/>
  <c r="R352" i="3"/>
  <c r="S351" i="3"/>
  <c r="S350" i="3"/>
  <c r="S349" i="3"/>
  <c r="U348" i="3"/>
  <c r="R348" i="3"/>
  <c r="S347" i="3"/>
  <c r="S346" i="3"/>
  <c r="U345" i="3"/>
  <c r="R345" i="3"/>
  <c r="S344" i="3"/>
  <c r="S343" i="3"/>
  <c r="U342" i="3"/>
  <c r="R342" i="3"/>
  <c r="S341" i="3"/>
  <c r="S340" i="3"/>
  <c r="U339" i="3"/>
  <c r="R339" i="3"/>
  <c r="S338" i="3"/>
  <c r="S337" i="3"/>
  <c r="S336" i="3"/>
  <c r="U335" i="3"/>
  <c r="R335" i="3"/>
  <c r="S334" i="3"/>
  <c r="S333" i="3"/>
  <c r="U332" i="3"/>
  <c r="R332" i="3"/>
  <c r="S331" i="3"/>
  <c r="S330" i="3"/>
  <c r="U329" i="3"/>
  <c r="R329" i="3"/>
  <c r="S328" i="3"/>
  <c r="S327" i="3"/>
  <c r="S326" i="3"/>
  <c r="U325" i="3"/>
  <c r="R325" i="3"/>
  <c r="S324" i="3"/>
  <c r="S323" i="3"/>
  <c r="U322" i="3"/>
  <c r="R322" i="3"/>
  <c r="S321" i="3"/>
  <c r="S320" i="3"/>
  <c r="S319" i="3"/>
  <c r="S318" i="3"/>
  <c r="U317" i="3"/>
  <c r="R317" i="3"/>
  <c r="S316" i="3"/>
  <c r="S315" i="3"/>
  <c r="S314" i="3"/>
  <c r="S313" i="3"/>
  <c r="U312" i="3"/>
  <c r="R312" i="3"/>
  <c r="S311" i="3"/>
  <c r="S310" i="3"/>
  <c r="S309" i="3"/>
  <c r="S308" i="3"/>
  <c r="S307" i="3"/>
  <c r="U306" i="3"/>
  <c r="R306" i="3"/>
  <c r="T305" i="3"/>
  <c r="S305" i="3"/>
  <c r="S304" i="3"/>
  <c r="U303" i="3"/>
  <c r="R303" i="3"/>
  <c r="S302" i="3"/>
  <c r="U301" i="3"/>
  <c r="R301" i="3"/>
  <c r="S300" i="3"/>
  <c r="U299" i="3"/>
  <c r="R299" i="3"/>
  <c r="S298" i="3"/>
  <c r="U297" i="3"/>
  <c r="R297" i="3"/>
  <c r="S296" i="3"/>
  <c r="U295" i="3"/>
  <c r="R295" i="3"/>
  <c r="S294" i="3"/>
  <c r="U293" i="3"/>
  <c r="R293" i="3"/>
  <c r="S292" i="3"/>
  <c r="U291" i="3"/>
  <c r="R291" i="3"/>
  <c r="S290" i="3"/>
  <c r="U289" i="3"/>
  <c r="R289" i="3"/>
  <c r="S288" i="3"/>
  <c r="U287" i="3"/>
  <c r="R287" i="3"/>
  <c r="S286" i="3"/>
  <c r="U285" i="3"/>
  <c r="R285" i="3"/>
  <c r="S284" i="3"/>
  <c r="U283" i="3"/>
  <c r="R283" i="3"/>
  <c r="S282" i="3"/>
  <c r="U281" i="3"/>
  <c r="R281" i="3"/>
  <c r="S280" i="3"/>
  <c r="U279" i="3"/>
  <c r="R279" i="3"/>
  <c r="S278" i="3"/>
  <c r="S277" i="3"/>
  <c r="U276" i="3"/>
  <c r="R276" i="3"/>
  <c r="S275" i="3"/>
  <c r="S274" i="3"/>
  <c r="U273" i="3"/>
  <c r="R273" i="3"/>
  <c r="S272" i="3"/>
  <c r="S271" i="3"/>
  <c r="U270" i="3"/>
  <c r="R270" i="3"/>
  <c r="S269" i="3"/>
  <c r="S268" i="3"/>
  <c r="U267" i="3"/>
  <c r="R267" i="3"/>
  <c r="T266" i="3"/>
  <c r="S266" i="3"/>
  <c r="S265" i="3"/>
  <c r="S264" i="3"/>
  <c r="S263" i="3"/>
  <c r="S262" i="3"/>
  <c r="S261" i="3"/>
  <c r="U260" i="3"/>
  <c r="R260" i="3"/>
  <c r="S259" i="3"/>
  <c r="S258" i="3"/>
  <c r="S257" i="3"/>
  <c r="S256" i="3"/>
  <c r="S255" i="3"/>
  <c r="U254" i="3"/>
  <c r="R254" i="3"/>
  <c r="S253" i="3"/>
  <c r="S252" i="3"/>
  <c r="S251" i="3"/>
  <c r="S250" i="3"/>
  <c r="S249" i="3"/>
  <c r="U248" i="3"/>
  <c r="R248" i="3"/>
  <c r="S247" i="3"/>
  <c r="S246" i="3"/>
  <c r="S245" i="3"/>
  <c r="S244" i="3"/>
  <c r="S243" i="3"/>
  <c r="U242" i="3"/>
  <c r="R242" i="3"/>
  <c r="S241" i="3"/>
  <c r="S240" i="3"/>
  <c r="S239" i="3"/>
  <c r="S238" i="3"/>
  <c r="S237" i="3"/>
  <c r="S236" i="3"/>
  <c r="S235" i="3"/>
  <c r="U234" i="3"/>
  <c r="R234" i="3"/>
  <c r="S233" i="3"/>
  <c r="S232" i="3"/>
  <c r="S231" i="3"/>
  <c r="S230" i="3"/>
  <c r="S229" i="3"/>
  <c r="U228" i="3"/>
  <c r="R228" i="3"/>
  <c r="S227" i="3"/>
  <c r="S226" i="3"/>
  <c r="S225" i="3"/>
  <c r="S224" i="3"/>
  <c r="S223" i="3"/>
  <c r="U222" i="3"/>
  <c r="R222" i="3"/>
  <c r="S221" i="3"/>
  <c r="S220" i="3"/>
  <c r="S219" i="3"/>
  <c r="S218" i="3"/>
  <c r="S217" i="3"/>
  <c r="U216" i="3"/>
  <c r="R216" i="3"/>
  <c r="S215" i="3"/>
  <c r="S214" i="3"/>
  <c r="S213" i="3"/>
  <c r="S212" i="3"/>
  <c r="S211" i="3"/>
  <c r="U210" i="3"/>
  <c r="R210" i="3"/>
  <c r="S209" i="3"/>
  <c r="S208" i="3"/>
  <c r="S207" i="3"/>
  <c r="S206" i="3"/>
  <c r="S205" i="3"/>
  <c r="U204" i="3"/>
  <c r="R204" i="3"/>
  <c r="S203" i="3"/>
  <c r="S202" i="3"/>
  <c r="S201" i="3"/>
  <c r="S200" i="3"/>
  <c r="S199" i="3"/>
  <c r="U198" i="3"/>
  <c r="R198" i="3"/>
  <c r="S197" i="3"/>
  <c r="S196" i="3"/>
  <c r="S195" i="3"/>
  <c r="S194" i="3"/>
  <c r="S193" i="3"/>
  <c r="S192" i="3"/>
  <c r="S191" i="3"/>
  <c r="U190" i="3"/>
  <c r="R190" i="3"/>
  <c r="S189" i="3"/>
  <c r="S188" i="3"/>
  <c r="S187" i="3"/>
  <c r="S186" i="3"/>
  <c r="S185" i="3"/>
  <c r="S184" i="3"/>
  <c r="S183" i="3"/>
  <c r="U182" i="3"/>
  <c r="R182" i="3"/>
  <c r="S181" i="3"/>
  <c r="U180" i="3"/>
  <c r="R180" i="3"/>
  <c r="S179" i="3"/>
  <c r="U178" i="3"/>
  <c r="R178" i="3"/>
  <c r="S177" i="3"/>
  <c r="S176" i="3"/>
  <c r="U175" i="3"/>
  <c r="R175" i="3"/>
  <c r="S174" i="3"/>
  <c r="S173" i="3"/>
  <c r="U172" i="3"/>
  <c r="R172" i="3"/>
  <c r="S171" i="3"/>
  <c r="S170" i="3"/>
  <c r="S169" i="3"/>
  <c r="U168" i="3"/>
  <c r="R168" i="3"/>
  <c r="S167" i="3"/>
  <c r="S166" i="3"/>
  <c r="U165" i="3"/>
  <c r="U164" i="3" s="1"/>
  <c r="R165" i="3"/>
  <c r="T164" i="3"/>
  <c r="T163" i="3" s="1"/>
  <c r="S164" i="3"/>
  <c r="S159" i="3"/>
  <c r="S158" i="3"/>
  <c r="S157" i="3"/>
  <c r="U156" i="3"/>
  <c r="U155" i="3" s="1"/>
  <c r="U154" i="3" s="1"/>
  <c r="R156" i="3"/>
  <c r="T155" i="3"/>
  <c r="T154" i="3" s="1"/>
  <c r="S155" i="3"/>
  <c r="S153" i="3"/>
  <c r="S152" i="3"/>
  <c r="U151" i="3"/>
  <c r="R151" i="3"/>
  <c r="S150" i="3"/>
  <c r="S149" i="3"/>
  <c r="U148" i="3"/>
  <c r="R148" i="3"/>
  <c r="T147" i="3"/>
  <c r="T124" i="3" s="1"/>
  <c r="S147" i="3"/>
  <c r="S146" i="3"/>
  <c r="S145" i="3"/>
  <c r="S144" i="3"/>
  <c r="S143" i="3"/>
  <c r="S142" i="3"/>
  <c r="S141" i="3"/>
  <c r="U140" i="3"/>
  <c r="R140" i="3"/>
  <c r="S139" i="3"/>
  <c r="S138" i="3"/>
  <c r="S137" i="3"/>
  <c r="S136" i="3"/>
  <c r="S135" i="3"/>
  <c r="S134" i="3"/>
  <c r="U133" i="3"/>
  <c r="R133" i="3"/>
  <c r="S132" i="3"/>
  <c r="S131" i="3"/>
  <c r="S130" i="3"/>
  <c r="S129" i="3"/>
  <c r="S128" i="3"/>
  <c r="S127" i="3"/>
  <c r="U126" i="3"/>
  <c r="U125" i="3" s="1"/>
  <c r="R126" i="3"/>
  <c r="T125" i="3"/>
  <c r="S125" i="3"/>
  <c r="S124" i="3" s="1"/>
  <c r="S123" i="3"/>
  <c r="S122" i="3"/>
  <c r="S121" i="3"/>
  <c r="S120" i="3"/>
  <c r="U119" i="3"/>
  <c r="R119" i="3"/>
  <c r="S118" i="3"/>
  <c r="S117" i="3"/>
  <c r="S116" i="3"/>
  <c r="S115" i="3"/>
  <c r="U114" i="3"/>
  <c r="R114" i="3"/>
  <c r="S113" i="3"/>
  <c r="S112" i="3"/>
  <c r="S111" i="3"/>
  <c r="S110" i="3"/>
  <c r="U109" i="3"/>
  <c r="R109" i="3"/>
  <c r="T108" i="3"/>
  <c r="S108" i="3"/>
  <c r="S107" i="3"/>
  <c r="S106" i="3"/>
  <c r="S105" i="3"/>
  <c r="S104" i="3"/>
  <c r="S103" i="3"/>
  <c r="U102" i="3"/>
  <c r="R102" i="3"/>
  <c r="S101" i="3"/>
  <c r="S100" i="3"/>
  <c r="S99" i="3"/>
  <c r="S98" i="3"/>
  <c r="S97" i="3"/>
  <c r="U96" i="3"/>
  <c r="R96" i="3"/>
  <c r="S95" i="3"/>
  <c r="S94" i="3"/>
  <c r="S93" i="3"/>
  <c r="S92" i="3"/>
  <c r="S91" i="3"/>
  <c r="U90" i="3"/>
  <c r="R90" i="3"/>
  <c r="S89" i="3"/>
  <c r="S88" i="3"/>
  <c r="S87" i="3"/>
  <c r="S86" i="3"/>
  <c r="S85" i="3"/>
  <c r="U84" i="3"/>
  <c r="R84" i="3"/>
  <c r="S83" i="3"/>
  <c r="S82" i="3"/>
  <c r="S81" i="3"/>
  <c r="S80" i="3"/>
  <c r="S79" i="3"/>
  <c r="U78" i="3"/>
  <c r="R78" i="3"/>
  <c r="S77" i="3"/>
  <c r="S76" i="3"/>
  <c r="S75" i="3"/>
  <c r="S74" i="3"/>
  <c r="S73" i="3"/>
  <c r="U72" i="3"/>
  <c r="R72" i="3"/>
  <c r="T71" i="3"/>
  <c r="S71" i="3"/>
  <c r="S70" i="3" s="1"/>
  <c r="U69" i="3"/>
  <c r="R69" i="3"/>
  <c r="S68" i="3"/>
  <c r="S67" i="3"/>
  <c r="S66" i="3"/>
  <c r="S65" i="3"/>
  <c r="S64" i="3"/>
  <c r="S63" i="3"/>
  <c r="U62" i="3"/>
  <c r="R62" i="3"/>
  <c r="S61" i="3"/>
  <c r="S60" i="3"/>
  <c r="S59" i="3"/>
  <c r="S58" i="3"/>
  <c r="S57" i="3"/>
  <c r="S56" i="3"/>
  <c r="U55" i="3"/>
  <c r="R55" i="3"/>
  <c r="S54" i="3"/>
  <c r="S53" i="3"/>
  <c r="S52" i="3"/>
  <c r="S51" i="3"/>
  <c r="S50" i="3"/>
  <c r="S49" i="3"/>
  <c r="U48" i="3"/>
  <c r="R48" i="3"/>
  <c r="S47" i="3"/>
  <c r="S46" i="3"/>
  <c r="S45" i="3"/>
  <c r="S44" i="3"/>
  <c r="S43" i="3"/>
  <c r="S42" i="3"/>
  <c r="U41" i="3"/>
  <c r="R41" i="3"/>
  <c r="S40" i="3"/>
  <c r="S39" i="3"/>
  <c r="S38" i="3"/>
  <c r="S37" i="3"/>
  <c r="S36" i="3"/>
  <c r="U35" i="3"/>
  <c r="R35" i="3"/>
  <c r="S34" i="3"/>
  <c r="S33" i="3"/>
  <c r="S32" i="3"/>
  <c r="S31" i="3"/>
  <c r="S30" i="3"/>
  <c r="U29" i="3"/>
  <c r="U28" i="3" s="1"/>
  <c r="R29" i="3"/>
  <c r="T28" i="3"/>
  <c r="S28" i="3"/>
  <c r="S25" i="3"/>
  <c r="S24" i="3"/>
  <c r="S23" i="3"/>
  <c r="U22" i="3"/>
  <c r="U21" i="3" s="1"/>
  <c r="R22" i="3"/>
  <c r="T21" i="3"/>
  <c r="S21" i="3"/>
  <c r="S20" i="3"/>
  <c r="S19" i="3"/>
  <c r="S18" i="3"/>
  <c r="S17" i="3"/>
  <c r="S16" i="3"/>
  <c r="U15" i="3"/>
  <c r="R15" i="3"/>
  <c r="U14" i="3"/>
  <c r="T14" i="3"/>
  <c r="S14" i="3"/>
  <c r="S13" i="3" s="1"/>
  <c r="AM1353" i="1"/>
  <c r="AP1353" i="1" s="1"/>
  <c r="AL1353" i="1"/>
  <c r="AO1353" i="1" s="1"/>
  <c r="AK1353" i="1"/>
  <c r="AN1353" i="1" s="1"/>
  <c r="AA1353" i="1"/>
  <c r="Z1353" i="1"/>
  <c r="W1353" i="1"/>
  <c r="U1353" i="1"/>
  <c r="R1353" i="1"/>
  <c r="X1353" i="1" s="1"/>
  <c r="O1353" i="1"/>
  <c r="O1351" i="1" s="1"/>
  <c r="O1350" i="1" s="1"/>
  <c r="L1353" i="1"/>
  <c r="AO1352" i="1"/>
  <c r="AL1352" i="1"/>
  <c r="AK1352" i="1"/>
  <c r="AN1352" i="1" s="1"/>
  <c r="AA1352" i="1"/>
  <c r="AA1351" i="1" s="1"/>
  <c r="AA1350" i="1" s="1"/>
  <c r="AA1349" i="1" s="1"/>
  <c r="Z1352" i="1"/>
  <c r="X1352" i="1"/>
  <c r="W1352" i="1"/>
  <c r="U1352" i="1"/>
  <c r="AM1352" i="1" s="1"/>
  <c r="AP1352" i="1" s="1"/>
  <c r="R1352" i="1"/>
  <c r="O1352" i="1"/>
  <c r="L1352" i="1"/>
  <c r="AN1351" i="1"/>
  <c r="Z1351" i="1"/>
  <c r="Z1350" i="1" s="1"/>
  <c r="Z1349" i="1" s="1"/>
  <c r="Y1351" i="1"/>
  <c r="U1351" i="1"/>
  <c r="T1351" i="1"/>
  <c r="S1351" i="1"/>
  <c r="AK1351" i="1" s="1"/>
  <c r="N1351" i="1"/>
  <c r="N1350" i="1" s="1"/>
  <c r="N1349" i="1" s="1"/>
  <c r="M1351" i="1"/>
  <c r="AM1350" i="1"/>
  <c r="AP1350" i="1" s="1"/>
  <c r="Y1350" i="1"/>
  <c r="Y1349" i="1" s="1"/>
  <c r="U1350" i="1"/>
  <c r="S1350" i="1"/>
  <c r="M1350" i="1"/>
  <c r="M1349" i="1" s="1"/>
  <c r="U1349" i="1"/>
  <c r="O1349" i="1"/>
  <c r="AL1348" i="1"/>
  <c r="AO1348" i="1" s="1"/>
  <c r="AK1348" i="1"/>
  <c r="AN1348" i="1" s="1"/>
  <c r="AA1348" i="1"/>
  <c r="AA1347" i="1" s="1"/>
  <c r="AA1346" i="1" s="1"/>
  <c r="Z1348" i="1"/>
  <c r="W1348" i="1"/>
  <c r="U1348" i="1"/>
  <c r="R1348" i="1"/>
  <c r="X1348" i="1" s="1"/>
  <c r="O1348" i="1"/>
  <c r="L1348" i="1"/>
  <c r="AL1347" i="1"/>
  <c r="AO1347" i="1" s="1"/>
  <c r="AK1347" i="1"/>
  <c r="AN1347" i="1" s="1"/>
  <c r="Z1347" i="1"/>
  <c r="Z1346" i="1" s="1"/>
  <c r="Y1347" i="1"/>
  <c r="T1347" i="1"/>
  <c r="T1346" i="1" s="1"/>
  <c r="S1347" i="1"/>
  <c r="O1347" i="1"/>
  <c r="O1346" i="1" s="1"/>
  <c r="N1347" i="1"/>
  <c r="M1347" i="1"/>
  <c r="AK1346" i="1"/>
  <c r="AN1346" i="1" s="1"/>
  <c r="Y1346" i="1"/>
  <c r="S1346" i="1"/>
  <c r="N1346" i="1"/>
  <c r="M1346" i="1"/>
  <c r="AO1345" i="1"/>
  <c r="AN1345" i="1"/>
  <c r="AL1345" i="1"/>
  <c r="AK1345" i="1"/>
  <c r="AA1345" i="1"/>
  <c r="AA1344" i="1" s="1"/>
  <c r="Z1345" i="1"/>
  <c r="Z1344" i="1" s="1"/>
  <c r="X1345" i="1"/>
  <c r="W1345" i="1"/>
  <c r="U1345" i="1"/>
  <c r="R1345" i="1"/>
  <c r="O1345" i="1"/>
  <c r="L1345" i="1"/>
  <c r="AL1344" i="1"/>
  <c r="AO1344" i="1" s="1"/>
  <c r="Y1344" i="1"/>
  <c r="T1344" i="1"/>
  <c r="S1344" i="1"/>
  <c r="AK1344" i="1" s="1"/>
  <c r="AN1344" i="1" s="1"/>
  <c r="O1344" i="1"/>
  <c r="N1344" i="1"/>
  <c r="M1344" i="1"/>
  <c r="V1343" i="1"/>
  <c r="S1343" i="1"/>
  <c r="Y1343" i="1" s="1"/>
  <c r="M1343" i="1"/>
  <c r="AM1342" i="1"/>
  <c r="AP1342" i="1" s="1"/>
  <c r="AL1342" i="1"/>
  <c r="AO1342" i="1" s="1"/>
  <c r="AK1342" i="1"/>
  <c r="AN1342" i="1" s="1"/>
  <c r="Z1342" i="1"/>
  <c r="AA1342" i="1" s="1"/>
  <c r="Y1342" i="1"/>
  <c r="X1342" i="1"/>
  <c r="W1342" i="1"/>
  <c r="V1342" i="1"/>
  <c r="U1342" i="1"/>
  <c r="R1342" i="1"/>
  <c r="O1342" i="1"/>
  <c r="L1342" i="1"/>
  <c r="V1341" i="1"/>
  <c r="S1341" i="1"/>
  <c r="AK1341" i="1" s="1"/>
  <c r="AN1341" i="1" s="1"/>
  <c r="M1341" i="1"/>
  <c r="AP1340" i="1"/>
  <c r="AO1340" i="1"/>
  <c r="AL1340" i="1"/>
  <c r="AK1340" i="1"/>
  <c r="AN1340" i="1" s="1"/>
  <c r="Z1340" i="1"/>
  <c r="Y1340" i="1"/>
  <c r="AA1340" i="1" s="1"/>
  <c r="W1340" i="1"/>
  <c r="V1340" i="1"/>
  <c r="U1340" i="1"/>
  <c r="R1340" i="1"/>
  <c r="X1340" i="1" s="1"/>
  <c r="O1340" i="1"/>
  <c r="AM1340" i="1" s="1"/>
  <c r="L1340" i="1"/>
  <c r="AN1339" i="1"/>
  <c r="AK1339" i="1"/>
  <c r="V1339" i="1"/>
  <c r="S1339" i="1"/>
  <c r="Y1339" i="1" s="1"/>
  <c r="M1339" i="1"/>
  <c r="AO1338" i="1"/>
  <c r="AN1338" i="1"/>
  <c r="AM1338" i="1"/>
  <c r="AP1338" i="1" s="1"/>
  <c r="AL1338" i="1"/>
  <c r="AK1338" i="1"/>
  <c r="Z1338" i="1"/>
  <c r="Y1338" i="1"/>
  <c r="AA1338" i="1" s="1"/>
  <c r="W1338" i="1"/>
  <c r="V1338" i="1"/>
  <c r="U1338" i="1"/>
  <c r="R1338" i="1"/>
  <c r="X1338" i="1" s="1"/>
  <c r="O1338" i="1"/>
  <c r="L1338" i="1"/>
  <c r="Y1337" i="1"/>
  <c r="V1337" i="1"/>
  <c r="S1337" i="1"/>
  <c r="M1337" i="1"/>
  <c r="AK1337" i="1" s="1"/>
  <c r="AN1337" i="1" s="1"/>
  <c r="AL1336" i="1"/>
  <c r="AO1336" i="1" s="1"/>
  <c r="AK1336" i="1"/>
  <c r="AN1336" i="1" s="1"/>
  <c r="Z1336" i="1"/>
  <c r="Y1336" i="1"/>
  <c r="AA1336" i="1" s="1"/>
  <c r="X1336" i="1"/>
  <c r="W1336" i="1"/>
  <c r="V1336" i="1"/>
  <c r="U1336" i="1"/>
  <c r="AM1336" i="1" s="1"/>
  <c r="AP1336" i="1" s="1"/>
  <c r="R1336" i="1"/>
  <c r="O1336" i="1"/>
  <c r="L1336" i="1"/>
  <c r="V1335" i="1"/>
  <c r="S1335" i="1"/>
  <c r="Y1335" i="1" s="1"/>
  <c r="M1335" i="1"/>
  <c r="AL1334" i="1"/>
  <c r="AO1334" i="1" s="1"/>
  <c r="AK1334" i="1"/>
  <c r="AN1334" i="1" s="1"/>
  <c r="AA1334" i="1"/>
  <c r="Z1334" i="1"/>
  <c r="Y1334" i="1"/>
  <c r="X1334" i="1"/>
  <c r="W1334" i="1"/>
  <c r="V1334" i="1"/>
  <c r="U1334" i="1"/>
  <c r="R1334" i="1"/>
  <c r="O1334" i="1"/>
  <c r="AM1334" i="1" s="1"/>
  <c r="AP1334" i="1" s="1"/>
  <c r="L1334" i="1"/>
  <c r="V1333" i="1"/>
  <c r="S1333" i="1"/>
  <c r="AK1333" i="1" s="1"/>
  <c r="AN1333" i="1" s="1"/>
  <c r="M1333" i="1"/>
  <c r="AO1332" i="1"/>
  <c r="AL1332" i="1"/>
  <c r="AK1332" i="1"/>
  <c r="AN1332" i="1" s="1"/>
  <c r="Z1332" i="1"/>
  <c r="Y1332" i="1"/>
  <c r="AA1332" i="1" s="1"/>
  <c r="W1332" i="1"/>
  <c r="V1332" i="1"/>
  <c r="U1332" i="1"/>
  <c r="R1332" i="1"/>
  <c r="X1332" i="1" s="1"/>
  <c r="O1332" i="1"/>
  <c r="AM1332" i="1" s="1"/>
  <c r="AP1332" i="1" s="1"/>
  <c r="L1332" i="1"/>
  <c r="AN1331" i="1"/>
  <c r="AK1331" i="1"/>
  <c r="V1331" i="1"/>
  <c r="S1331" i="1"/>
  <c r="Y1331" i="1" s="1"/>
  <c r="M1331" i="1"/>
  <c r="AO1330" i="1"/>
  <c r="AN1330" i="1"/>
  <c r="AM1330" i="1"/>
  <c r="AP1330" i="1" s="1"/>
  <c r="AL1330" i="1"/>
  <c r="AK1330" i="1"/>
  <c r="Z1330" i="1"/>
  <c r="Y1330" i="1"/>
  <c r="W1330" i="1"/>
  <c r="V1330" i="1"/>
  <c r="U1330" i="1"/>
  <c r="R1330" i="1"/>
  <c r="X1330" i="1" s="1"/>
  <c r="O1330" i="1"/>
  <c r="L1330" i="1"/>
  <c r="Y1329" i="1"/>
  <c r="V1329" i="1"/>
  <c r="S1329" i="1"/>
  <c r="M1329" i="1"/>
  <c r="AK1329" i="1" s="1"/>
  <c r="AN1329" i="1" s="1"/>
  <c r="AO1328" i="1"/>
  <c r="AL1328" i="1"/>
  <c r="AK1328" i="1"/>
  <c r="AN1328" i="1" s="1"/>
  <c r="Z1328" i="1"/>
  <c r="Y1328" i="1"/>
  <c r="AA1328" i="1" s="1"/>
  <c r="X1328" i="1"/>
  <c r="W1328" i="1"/>
  <c r="V1328" i="1"/>
  <c r="U1328" i="1"/>
  <c r="AM1328" i="1" s="1"/>
  <c r="AP1328" i="1" s="1"/>
  <c r="R1328" i="1"/>
  <c r="O1328" i="1"/>
  <c r="L1328" i="1"/>
  <c r="V1327" i="1"/>
  <c r="S1327" i="1"/>
  <c r="Y1327" i="1" s="1"/>
  <c r="M1327" i="1"/>
  <c r="AK1327" i="1" s="1"/>
  <c r="AN1327" i="1" s="1"/>
  <c r="AL1326" i="1"/>
  <c r="AO1326" i="1" s="1"/>
  <c r="AK1326" i="1"/>
  <c r="AN1326" i="1" s="1"/>
  <c r="Z1326" i="1"/>
  <c r="AA1326" i="1" s="1"/>
  <c r="Y1326" i="1"/>
  <c r="X1326" i="1"/>
  <c r="W1326" i="1"/>
  <c r="V1326" i="1"/>
  <c r="U1326" i="1"/>
  <c r="R1326" i="1"/>
  <c r="O1326" i="1"/>
  <c r="AM1326" i="1" s="1"/>
  <c r="AP1326" i="1" s="1"/>
  <c r="L1326" i="1"/>
  <c r="V1325" i="1"/>
  <c r="S1325" i="1"/>
  <c r="AK1325" i="1" s="1"/>
  <c r="AN1325" i="1" s="1"/>
  <c r="M1325" i="1"/>
  <c r="AO1324" i="1"/>
  <c r="AL1324" i="1"/>
  <c r="AK1324" i="1"/>
  <c r="AN1324" i="1" s="1"/>
  <c r="Z1324" i="1"/>
  <c r="Y1324" i="1"/>
  <c r="AA1324" i="1" s="1"/>
  <c r="W1324" i="1"/>
  <c r="V1324" i="1"/>
  <c r="U1324" i="1"/>
  <c r="R1324" i="1"/>
  <c r="X1324" i="1" s="1"/>
  <c r="O1324" i="1"/>
  <c r="AM1324" i="1" s="1"/>
  <c r="AP1324" i="1" s="1"/>
  <c r="L1324" i="1"/>
  <c r="AK1323" i="1"/>
  <c r="AN1323" i="1" s="1"/>
  <c r="V1323" i="1"/>
  <c r="S1323" i="1"/>
  <c r="Y1323" i="1" s="1"/>
  <c r="M1323" i="1"/>
  <c r="AO1322" i="1"/>
  <c r="AN1322" i="1"/>
  <c r="AM1322" i="1"/>
  <c r="AP1322" i="1" s="1"/>
  <c r="AL1322" i="1"/>
  <c r="AK1322" i="1"/>
  <c r="Z1322" i="1"/>
  <c r="Y1322" i="1"/>
  <c r="W1322" i="1"/>
  <c r="V1322" i="1"/>
  <c r="U1322" i="1"/>
  <c r="R1322" i="1"/>
  <c r="X1322" i="1" s="1"/>
  <c r="O1322" i="1"/>
  <c r="L1322" i="1"/>
  <c r="Y1321" i="1"/>
  <c r="V1321" i="1"/>
  <c r="S1321" i="1"/>
  <c r="M1321" i="1"/>
  <c r="AK1321" i="1" s="1"/>
  <c r="AN1321" i="1" s="1"/>
  <c r="AL1320" i="1"/>
  <c r="AO1320" i="1" s="1"/>
  <c r="AK1320" i="1"/>
  <c r="AN1320" i="1" s="1"/>
  <c r="Z1320" i="1"/>
  <c r="Y1320" i="1"/>
  <c r="AA1320" i="1" s="1"/>
  <c r="W1320" i="1"/>
  <c r="V1320" i="1"/>
  <c r="U1320" i="1"/>
  <c r="AM1320" i="1" s="1"/>
  <c r="AP1320" i="1" s="1"/>
  <c r="R1320" i="1"/>
  <c r="X1320" i="1" s="1"/>
  <c r="O1320" i="1"/>
  <c r="L1320" i="1"/>
  <c r="AK1319" i="1"/>
  <c r="AN1319" i="1" s="1"/>
  <c r="V1319" i="1"/>
  <c r="S1319" i="1"/>
  <c r="Y1319" i="1" s="1"/>
  <c r="M1319" i="1"/>
  <c r="AM1318" i="1"/>
  <c r="AP1318" i="1" s="1"/>
  <c r="AL1318" i="1"/>
  <c r="AO1318" i="1" s="1"/>
  <c r="AK1318" i="1"/>
  <c r="AN1318" i="1" s="1"/>
  <c r="Z1318" i="1"/>
  <c r="AA1318" i="1" s="1"/>
  <c r="Y1318" i="1"/>
  <c r="X1318" i="1"/>
  <c r="W1318" i="1"/>
  <c r="V1318" i="1"/>
  <c r="U1318" i="1"/>
  <c r="R1318" i="1"/>
  <c r="O1318" i="1"/>
  <c r="L1318" i="1"/>
  <c r="V1317" i="1"/>
  <c r="S1317" i="1"/>
  <c r="AK1317" i="1" s="1"/>
  <c r="AN1317" i="1" s="1"/>
  <c r="M1317" i="1"/>
  <c r="AP1316" i="1"/>
  <c r="AO1316" i="1"/>
  <c r="AL1316" i="1"/>
  <c r="AK1316" i="1"/>
  <c r="AN1316" i="1" s="1"/>
  <c r="Z1316" i="1"/>
  <c r="Y1316" i="1"/>
  <c r="AA1316" i="1" s="1"/>
  <c r="W1316" i="1"/>
  <c r="V1316" i="1"/>
  <c r="U1316" i="1"/>
  <c r="R1316" i="1"/>
  <c r="X1316" i="1" s="1"/>
  <c r="O1316" i="1"/>
  <c r="AM1316" i="1" s="1"/>
  <c r="L1316" i="1"/>
  <c r="V1315" i="1"/>
  <c r="S1315" i="1"/>
  <c r="Y1315" i="1" s="1"/>
  <c r="M1315" i="1"/>
  <c r="AK1315" i="1" s="1"/>
  <c r="AN1315" i="1" s="1"/>
  <c r="AO1314" i="1"/>
  <c r="AN1314" i="1"/>
  <c r="AM1314" i="1"/>
  <c r="AP1314" i="1" s="1"/>
  <c r="AL1314" i="1"/>
  <c r="AK1314" i="1"/>
  <c r="Z1314" i="1"/>
  <c r="Y1314" i="1"/>
  <c r="AA1314" i="1" s="1"/>
  <c r="W1314" i="1"/>
  <c r="V1314" i="1"/>
  <c r="U1314" i="1"/>
  <c r="R1314" i="1"/>
  <c r="X1314" i="1" s="1"/>
  <c r="O1314" i="1"/>
  <c r="L1314" i="1"/>
  <c r="Y1313" i="1"/>
  <c r="V1313" i="1"/>
  <c r="S1313" i="1"/>
  <c r="M1313" i="1"/>
  <c r="AK1313" i="1" s="1"/>
  <c r="AN1313" i="1" s="1"/>
  <c r="AO1312" i="1"/>
  <c r="AL1312" i="1"/>
  <c r="AK1312" i="1"/>
  <c r="AN1312" i="1" s="1"/>
  <c r="Z1312" i="1"/>
  <c r="Y1312" i="1"/>
  <c r="AA1312" i="1" s="1"/>
  <c r="W1312" i="1"/>
  <c r="V1312" i="1"/>
  <c r="U1312" i="1"/>
  <c r="AM1312" i="1" s="1"/>
  <c r="AP1312" i="1" s="1"/>
  <c r="R1312" i="1"/>
  <c r="X1312" i="1" s="1"/>
  <c r="O1312" i="1"/>
  <c r="L1312" i="1"/>
  <c r="V1311" i="1"/>
  <c r="S1311" i="1"/>
  <c r="AK1311" i="1" s="1"/>
  <c r="AN1311" i="1" s="1"/>
  <c r="M1311" i="1"/>
  <c r="AL1310" i="1"/>
  <c r="AO1310" i="1" s="1"/>
  <c r="AK1310" i="1"/>
  <c r="AN1310" i="1" s="1"/>
  <c r="Z1310" i="1"/>
  <c r="AA1310" i="1" s="1"/>
  <c r="Y1310" i="1"/>
  <c r="X1310" i="1"/>
  <c r="W1310" i="1"/>
  <c r="V1310" i="1"/>
  <c r="U1310" i="1"/>
  <c r="AM1310" i="1" s="1"/>
  <c r="AP1310" i="1" s="1"/>
  <c r="R1310" i="1"/>
  <c r="O1310" i="1"/>
  <c r="L1310" i="1"/>
  <c r="V1309" i="1"/>
  <c r="S1309" i="1"/>
  <c r="M1309" i="1"/>
  <c r="AO1308" i="1"/>
  <c r="AL1308" i="1"/>
  <c r="AK1308" i="1"/>
  <c r="AN1308" i="1" s="1"/>
  <c r="Z1308" i="1"/>
  <c r="Y1308" i="1"/>
  <c r="AA1308" i="1" s="1"/>
  <c r="W1308" i="1"/>
  <c r="V1308" i="1"/>
  <c r="U1308" i="1"/>
  <c r="R1308" i="1"/>
  <c r="X1308" i="1" s="1"/>
  <c r="O1308" i="1"/>
  <c r="AM1308" i="1" s="1"/>
  <c r="AP1308" i="1" s="1"/>
  <c r="L1308" i="1"/>
  <c r="V1307" i="1"/>
  <c r="S1307" i="1"/>
  <c r="Y1307" i="1" s="1"/>
  <c r="M1307" i="1"/>
  <c r="AK1307" i="1" s="1"/>
  <c r="AN1307" i="1" s="1"/>
  <c r="AO1306" i="1"/>
  <c r="AN1306" i="1"/>
  <c r="AM1306" i="1"/>
  <c r="AP1306" i="1" s="1"/>
  <c r="AL1306" i="1"/>
  <c r="AK1306" i="1"/>
  <c r="Z1306" i="1"/>
  <c r="Y1306" i="1"/>
  <c r="AA1306" i="1" s="1"/>
  <c r="W1306" i="1"/>
  <c r="V1306" i="1"/>
  <c r="U1306" i="1"/>
  <c r="R1306" i="1"/>
  <c r="X1306" i="1" s="1"/>
  <c r="O1306" i="1"/>
  <c r="L1306" i="1"/>
  <c r="Y1305" i="1"/>
  <c r="V1305" i="1"/>
  <c r="S1305" i="1"/>
  <c r="M1305" i="1"/>
  <c r="AK1305" i="1" s="1"/>
  <c r="AN1305" i="1" s="1"/>
  <c r="AO1304" i="1"/>
  <c r="AL1304" i="1"/>
  <c r="AK1304" i="1"/>
  <c r="AN1304" i="1" s="1"/>
  <c r="Z1304" i="1"/>
  <c r="Y1304" i="1"/>
  <c r="AA1304" i="1" s="1"/>
  <c r="W1304" i="1"/>
  <c r="V1304" i="1"/>
  <c r="U1304" i="1"/>
  <c r="AM1304" i="1" s="1"/>
  <c r="AP1304" i="1" s="1"/>
  <c r="R1304" i="1"/>
  <c r="X1304" i="1" s="1"/>
  <c r="O1304" i="1"/>
  <c r="L1304" i="1"/>
  <c r="V1303" i="1"/>
  <c r="S1303" i="1"/>
  <c r="AK1303" i="1" s="1"/>
  <c r="AN1303" i="1" s="1"/>
  <c r="M1303" i="1"/>
  <c r="AL1302" i="1"/>
  <c r="AO1302" i="1" s="1"/>
  <c r="AK1302" i="1"/>
  <c r="AN1302" i="1" s="1"/>
  <c r="AA1302" i="1"/>
  <c r="Z1302" i="1"/>
  <c r="Y1302" i="1"/>
  <c r="X1302" i="1"/>
  <c r="W1302" i="1"/>
  <c r="V1302" i="1"/>
  <c r="U1302" i="1"/>
  <c r="AM1302" i="1" s="1"/>
  <c r="AP1302" i="1" s="1"/>
  <c r="R1302" i="1"/>
  <c r="O1302" i="1"/>
  <c r="L1302" i="1"/>
  <c r="V1301" i="1"/>
  <c r="S1301" i="1"/>
  <c r="M1301" i="1"/>
  <c r="AO1300" i="1"/>
  <c r="AL1300" i="1"/>
  <c r="AK1300" i="1"/>
  <c r="AN1300" i="1" s="1"/>
  <c r="Z1300" i="1"/>
  <c r="Y1300" i="1"/>
  <c r="AA1300" i="1" s="1"/>
  <c r="W1300" i="1"/>
  <c r="V1300" i="1"/>
  <c r="U1300" i="1"/>
  <c r="R1300" i="1"/>
  <c r="X1300" i="1" s="1"/>
  <c r="O1300" i="1"/>
  <c r="AM1300" i="1" s="1"/>
  <c r="AP1300" i="1" s="1"/>
  <c r="L1300" i="1"/>
  <c r="V1299" i="1"/>
  <c r="S1299" i="1"/>
  <c r="Y1299" i="1" s="1"/>
  <c r="M1299" i="1"/>
  <c r="AK1299" i="1" s="1"/>
  <c r="AN1299" i="1" s="1"/>
  <c r="AO1298" i="1"/>
  <c r="AN1298" i="1"/>
  <c r="AM1298" i="1"/>
  <c r="AP1298" i="1" s="1"/>
  <c r="AL1298" i="1"/>
  <c r="AK1298" i="1"/>
  <c r="Z1298" i="1"/>
  <c r="Y1298" i="1"/>
  <c r="AA1298" i="1" s="1"/>
  <c r="W1298" i="1"/>
  <c r="V1298" i="1"/>
  <c r="U1298" i="1"/>
  <c r="R1298" i="1"/>
  <c r="X1298" i="1" s="1"/>
  <c r="O1298" i="1"/>
  <c r="L1298" i="1"/>
  <c r="Y1297" i="1"/>
  <c r="V1297" i="1"/>
  <c r="S1297" i="1"/>
  <c r="M1297" i="1"/>
  <c r="AK1297" i="1" s="1"/>
  <c r="AN1297" i="1" s="1"/>
  <c r="AO1296" i="1"/>
  <c r="AL1296" i="1"/>
  <c r="AK1296" i="1"/>
  <c r="AN1296" i="1" s="1"/>
  <c r="Z1296" i="1"/>
  <c r="Y1296" i="1"/>
  <c r="AA1296" i="1" s="1"/>
  <c r="W1296" i="1"/>
  <c r="V1296" i="1"/>
  <c r="U1296" i="1"/>
  <c r="AM1296" i="1" s="1"/>
  <c r="AP1296" i="1" s="1"/>
  <c r="R1296" i="1"/>
  <c r="X1296" i="1" s="1"/>
  <c r="O1296" i="1"/>
  <c r="L1296" i="1"/>
  <c r="V1295" i="1"/>
  <c r="S1295" i="1"/>
  <c r="AK1295" i="1" s="1"/>
  <c r="AN1295" i="1" s="1"/>
  <c r="M1295" i="1"/>
  <c r="AL1294" i="1"/>
  <c r="AO1294" i="1" s="1"/>
  <c r="AK1294" i="1"/>
  <c r="AN1294" i="1" s="1"/>
  <c r="AA1294" i="1"/>
  <c r="Z1294" i="1"/>
  <c r="Y1294" i="1"/>
  <c r="X1294" i="1"/>
  <c r="W1294" i="1"/>
  <c r="V1294" i="1"/>
  <c r="U1294" i="1"/>
  <c r="AM1294" i="1" s="1"/>
  <c r="AP1294" i="1" s="1"/>
  <c r="R1294" i="1"/>
  <c r="O1294" i="1"/>
  <c r="L1294" i="1"/>
  <c r="V1293" i="1"/>
  <c r="S1293" i="1"/>
  <c r="M1293" i="1"/>
  <c r="AO1292" i="1"/>
  <c r="AL1292" i="1"/>
  <c r="AK1292" i="1"/>
  <c r="AN1292" i="1" s="1"/>
  <c r="Z1292" i="1"/>
  <c r="Y1292" i="1"/>
  <c r="AA1292" i="1" s="1"/>
  <c r="W1292" i="1"/>
  <c r="V1292" i="1"/>
  <c r="U1292" i="1"/>
  <c r="R1292" i="1"/>
  <c r="X1292" i="1" s="1"/>
  <c r="O1292" i="1"/>
  <c r="AM1292" i="1" s="1"/>
  <c r="AP1292" i="1" s="1"/>
  <c r="L1292" i="1"/>
  <c r="V1291" i="1"/>
  <c r="S1291" i="1"/>
  <c r="Y1291" i="1" s="1"/>
  <c r="M1291" i="1"/>
  <c r="AK1291" i="1" s="1"/>
  <c r="AN1291" i="1" s="1"/>
  <c r="AO1290" i="1"/>
  <c r="AN1290" i="1"/>
  <c r="AM1290" i="1"/>
  <c r="AP1290" i="1" s="1"/>
  <c r="AL1290" i="1"/>
  <c r="AK1290" i="1"/>
  <c r="Z1290" i="1"/>
  <c r="Y1290" i="1"/>
  <c r="AA1290" i="1" s="1"/>
  <c r="W1290" i="1"/>
  <c r="V1290" i="1"/>
  <c r="U1290" i="1"/>
  <c r="R1290" i="1"/>
  <c r="X1290" i="1" s="1"/>
  <c r="O1290" i="1"/>
  <c r="L1290" i="1"/>
  <c r="Y1289" i="1"/>
  <c r="V1289" i="1"/>
  <c r="S1289" i="1"/>
  <c r="M1289" i="1"/>
  <c r="AK1289" i="1" s="1"/>
  <c r="AN1289" i="1" s="1"/>
  <c r="AO1288" i="1"/>
  <c r="AL1288" i="1"/>
  <c r="AK1288" i="1"/>
  <c r="AN1288" i="1" s="1"/>
  <c r="Z1288" i="1"/>
  <c r="Y1288" i="1"/>
  <c r="W1288" i="1"/>
  <c r="V1288" i="1"/>
  <c r="U1288" i="1"/>
  <c r="AM1288" i="1" s="1"/>
  <c r="AP1288" i="1" s="1"/>
  <c r="R1288" i="1"/>
  <c r="X1288" i="1" s="1"/>
  <c r="O1288" i="1"/>
  <c r="L1288" i="1"/>
  <c r="V1287" i="1"/>
  <c r="S1287" i="1"/>
  <c r="AK1287" i="1" s="1"/>
  <c r="AN1287" i="1" s="1"/>
  <c r="M1287" i="1"/>
  <c r="AL1286" i="1"/>
  <c r="AO1286" i="1" s="1"/>
  <c r="AK1286" i="1"/>
  <c r="AN1286" i="1" s="1"/>
  <c r="Z1286" i="1"/>
  <c r="AA1286" i="1" s="1"/>
  <c r="Y1286" i="1"/>
  <c r="X1286" i="1"/>
  <c r="W1286" i="1"/>
  <c r="V1286" i="1"/>
  <c r="U1286" i="1"/>
  <c r="AM1286" i="1" s="1"/>
  <c r="AP1286" i="1" s="1"/>
  <c r="R1286" i="1"/>
  <c r="O1286" i="1"/>
  <c r="L1286" i="1"/>
  <c r="AK1285" i="1"/>
  <c r="AN1285" i="1" s="1"/>
  <c r="V1285" i="1"/>
  <c r="S1285" i="1"/>
  <c r="Y1285" i="1" s="1"/>
  <c r="M1285" i="1"/>
  <c r="AO1284" i="1"/>
  <c r="AL1284" i="1"/>
  <c r="AK1284" i="1"/>
  <c r="AN1284" i="1" s="1"/>
  <c r="Z1284" i="1"/>
  <c r="Y1284" i="1"/>
  <c r="AA1284" i="1" s="1"/>
  <c r="X1284" i="1"/>
  <c r="W1284" i="1"/>
  <c r="V1284" i="1"/>
  <c r="U1284" i="1"/>
  <c r="R1284" i="1"/>
  <c r="O1284" i="1"/>
  <c r="AM1284" i="1" s="1"/>
  <c r="AP1284" i="1" s="1"/>
  <c r="L1284" i="1"/>
  <c r="V1283" i="1"/>
  <c r="S1283" i="1"/>
  <c r="Y1283" i="1" s="1"/>
  <c r="M1283" i="1"/>
  <c r="AK1283" i="1" s="1"/>
  <c r="AN1283" i="1" s="1"/>
  <c r="AP1282" i="1"/>
  <c r="AO1282" i="1"/>
  <c r="AM1282" i="1"/>
  <c r="AL1282" i="1"/>
  <c r="AK1282" i="1"/>
  <c r="AN1282" i="1" s="1"/>
  <c r="Z1282" i="1"/>
  <c r="Y1282" i="1"/>
  <c r="AA1282" i="1" s="1"/>
  <c r="W1282" i="1"/>
  <c r="V1282" i="1"/>
  <c r="U1282" i="1"/>
  <c r="R1282" i="1"/>
  <c r="X1282" i="1" s="1"/>
  <c r="O1282" i="1"/>
  <c r="L1282" i="1"/>
  <c r="AN1281" i="1"/>
  <c r="Y1281" i="1"/>
  <c r="V1281" i="1"/>
  <c r="S1281" i="1"/>
  <c r="M1281" i="1"/>
  <c r="AK1281" i="1" s="1"/>
  <c r="AL1280" i="1"/>
  <c r="AO1280" i="1" s="1"/>
  <c r="AK1280" i="1"/>
  <c r="AN1280" i="1" s="1"/>
  <c r="Z1280" i="1"/>
  <c r="Y1280" i="1"/>
  <c r="X1280" i="1"/>
  <c r="W1280" i="1"/>
  <c r="V1280" i="1"/>
  <c r="U1280" i="1"/>
  <c r="U1239" i="1" s="1"/>
  <c r="AM1239" i="1" s="1"/>
  <c r="AP1239" i="1" s="1"/>
  <c r="R1280" i="1"/>
  <c r="O1280" i="1"/>
  <c r="L1280" i="1"/>
  <c r="Y1279" i="1"/>
  <c r="V1279" i="1"/>
  <c r="S1279" i="1"/>
  <c r="AK1279" i="1" s="1"/>
  <c r="AN1279" i="1" s="1"/>
  <c r="M1279" i="1"/>
  <c r="AO1278" i="1"/>
  <c r="AL1278" i="1"/>
  <c r="AK1278" i="1"/>
  <c r="AN1278" i="1" s="1"/>
  <c r="AA1278" i="1"/>
  <c r="Z1278" i="1"/>
  <c r="Y1278" i="1"/>
  <c r="X1278" i="1"/>
  <c r="W1278" i="1"/>
  <c r="V1278" i="1"/>
  <c r="U1278" i="1"/>
  <c r="AM1278" i="1" s="1"/>
  <c r="AP1278" i="1" s="1"/>
  <c r="R1278" i="1"/>
  <c r="O1278" i="1"/>
  <c r="L1278" i="1"/>
  <c r="V1277" i="1"/>
  <c r="S1277" i="1"/>
  <c r="Y1277" i="1" s="1"/>
  <c r="M1277" i="1"/>
  <c r="AO1276" i="1"/>
  <c r="AM1276" i="1"/>
  <c r="AP1276" i="1" s="1"/>
  <c r="AL1276" i="1"/>
  <c r="AK1276" i="1"/>
  <c r="AN1276" i="1" s="1"/>
  <c r="AA1276" i="1"/>
  <c r="Z1276" i="1"/>
  <c r="Y1276" i="1"/>
  <c r="W1276" i="1"/>
  <c r="V1276" i="1"/>
  <c r="U1276" i="1"/>
  <c r="R1276" i="1"/>
  <c r="X1276" i="1" s="1"/>
  <c r="O1276" i="1"/>
  <c r="L1276" i="1"/>
  <c r="V1275" i="1"/>
  <c r="S1275" i="1"/>
  <c r="Y1275" i="1" s="1"/>
  <c r="M1275" i="1"/>
  <c r="AK1275" i="1" s="1"/>
  <c r="AN1275" i="1" s="1"/>
  <c r="AO1274" i="1"/>
  <c r="AN1274" i="1"/>
  <c r="AM1274" i="1"/>
  <c r="AP1274" i="1" s="1"/>
  <c r="AL1274" i="1"/>
  <c r="AK1274" i="1"/>
  <c r="Z1274" i="1"/>
  <c r="Y1274" i="1"/>
  <c r="X1274" i="1"/>
  <c r="W1274" i="1"/>
  <c r="V1274" i="1"/>
  <c r="U1274" i="1"/>
  <c r="R1274" i="1"/>
  <c r="O1274" i="1"/>
  <c r="L1274" i="1"/>
  <c r="AN1273" i="1"/>
  <c r="AK1273" i="1"/>
  <c r="Y1273" i="1"/>
  <c r="V1273" i="1"/>
  <c r="S1273" i="1"/>
  <c r="M1273" i="1"/>
  <c r="AL1272" i="1"/>
  <c r="AO1272" i="1" s="1"/>
  <c r="AK1272" i="1"/>
  <c r="AN1272" i="1" s="1"/>
  <c r="Z1272" i="1"/>
  <c r="Y1272" i="1"/>
  <c r="W1272" i="1"/>
  <c r="V1272" i="1"/>
  <c r="U1272" i="1"/>
  <c r="AM1272" i="1" s="1"/>
  <c r="AP1272" i="1" s="1"/>
  <c r="R1272" i="1"/>
  <c r="X1272" i="1" s="1"/>
  <c r="O1272" i="1"/>
  <c r="L1272" i="1"/>
  <c r="V1271" i="1"/>
  <c r="S1271" i="1"/>
  <c r="M1271" i="1"/>
  <c r="AM1270" i="1"/>
  <c r="AP1270" i="1" s="1"/>
  <c r="AL1270" i="1"/>
  <c r="AO1270" i="1" s="1"/>
  <c r="AK1270" i="1"/>
  <c r="AN1270" i="1" s="1"/>
  <c r="Z1270" i="1"/>
  <c r="AA1270" i="1" s="1"/>
  <c r="Y1270" i="1"/>
  <c r="X1270" i="1"/>
  <c r="W1270" i="1"/>
  <c r="V1270" i="1"/>
  <c r="U1270" i="1"/>
  <c r="R1270" i="1"/>
  <c r="O1270" i="1"/>
  <c r="L1270" i="1"/>
  <c r="V1269" i="1"/>
  <c r="S1269" i="1"/>
  <c r="Y1269" i="1" s="1"/>
  <c r="M1269" i="1"/>
  <c r="AK1269" i="1" s="1"/>
  <c r="AN1269" i="1" s="1"/>
  <c r="AO1268" i="1"/>
  <c r="AL1268" i="1"/>
  <c r="AK1268" i="1"/>
  <c r="AN1268" i="1" s="1"/>
  <c r="Z1268" i="1"/>
  <c r="Y1268" i="1"/>
  <c r="AA1268" i="1" s="1"/>
  <c r="W1268" i="1"/>
  <c r="V1268" i="1"/>
  <c r="U1268" i="1"/>
  <c r="R1268" i="1"/>
  <c r="X1268" i="1" s="1"/>
  <c r="O1268" i="1"/>
  <c r="AM1268" i="1" s="1"/>
  <c r="AP1268" i="1" s="1"/>
  <c r="L1268" i="1"/>
  <c r="AN1267" i="1"/>
  <c r="AK1267" i="1"/>
  <c r="V1267" i="1"/>
  <c r="S1267" i="1"/>
  <c r="Y1267" i="1" s="1"/>
  <c r="M1267" i="1"/>
  <c r="AO1266" i="1"/>
  <c r="AN1266" i="1"/>
  <c r="AM1266" i="1"/>
  <c r="AP1266" i="1" s="1"/>
  <c r="AL1266" i="1"/>
  <c r="AK1266" i="1"/>
  <c r="Z1266" i="1"/>
  <c r="Y1266" i="1"/>
  <c r="AA1266" i="1" s="1"/>
  <c r="X1266" i="1"/>
  <c r="W1266" i="1"/>
  <c r="V1266" i="1"/>
  <c r="U1266" i="1"/>
  <c r="R1266" i="1"/>
  <c r="O1266" i="1"/>
  <c r="L1266" i="1"/>
  <c r="AK1265" i="1"/>
  <c r="AN1265" i="1" s="1"/>
  <c r="Y1265" i="1"/>
  <c r="V1265" i="1"/>
  <c r="S1265" i="1"/>
  <c r="M1265" i="1"/>
  <c r="AL1264" i="1"/>
  <c r="AO1264" i="1" s="1"/>
  <c r="AK1264" i="1"/>
  <c r="AN1264" i="1" s="1"/>
  <c r="Z1264" i="1"/>
  <c r="Y1264" i="1"/>
  <c r="AA1264" i="1" s="1"/>
  <c r="W1264" i="1"/>
  <c r="V1264" i="1"/>
  <c r="U1264" i="1"/>
  <c r="AM1264" i="1" s="1"/>
  <c r="AP1264" i="1" s="1"/>
  <c r="R1264" i="1"/>
  <c r="X1264" i="1" s="1"/>
  <c r="O1264" i="1"/>
  <c r="L1264" i="1"/>
  <c r="AK1263" i="1"/>
  <c r="AN1263" i="1" s="1"/>
  <c r="Y1263" i="1"/>
  <c r="V1263" i="1"/>
  <c r="S1263" i="1"/>
  <c r="M1263" i="1"/>
  <c r="AO1262" i="1"/>
  <c r="AL1262" i="1"/>
  <c r="AK1262" i="1"/>
  <c r="AN1262" i="1" s="1"/>
  <c r="AA1262" i="1"/>
  <c r="Z1262" i="1"/>
  <c r="Y1262" i="1"/>
  <c r="W1262" i="1"/>
  <c r="V1262" i="1"/>
  <c r="U1262" i="1"/>
  <c r="R1262" i="1"/>
  <c r="X1262" i="1" s="1"/>
  <c r="O1262" i="1"/>
  <c r="AM1262" i="1" s="1"/>
  <c r="AP1262" i="1" s="1"/>
  <c r="L1262" i="1"/>
  <c r="V1261" i="1"/>
  <c r="S1261" i="1"/>
  <c r="M1261" i="1"/>
  <c r="AO1260" i="1"/>
  <c r="AL1260" i="1"/>
  <c r="AK1260" i="1"/>
  <c r="AN1260" i="1" s="1"/>
  <c r="Z1260" i="1"/>
  <c r="Y1260" i="1"/>
  <c r="AA1260" i="1" s="1"/>
  <c r="X1260" i="1"/>
  <c r="W1260" i="1"/>
  <c r="V1260" i="1"/>
  <c r="U1260" i="1"/>
  <c r="R1260" i="1"/>
  <c r="O1260" i="1"/>
  <c r="AM1260" i="1" s="1"/>
  <c r="AP1260" i="1" s="1"/>
  <c r="L1260" i="1"/>
  <c r="AN1259" i="1"/>
  <c r="AK1259" i="1"/>
  <c r="V1259" i="1"/>
  <c r="S1259" i="1"/>
  <c r="Y1259" i="1" s="1"/>
  <c r="M1259" i="1"/>
  <c r="AO1258" i="1"/>
  <c r="AM1258" i="1"/>
  <c r="AP1258" i="1" s="1"/>
  <c r="AL1258" i="1"/>
  <c r="AK1258" i="1"/>
  <c r="AN1258" i="1" s="1"/>
  <c r="Z1258" i="1"/>
  <c r="Y1258" i="1"/>
  <c r="W1258" i="1"/>
  <c r="V1258" i="1"/>
  <c r="U1258" i="1"/>
  <c r="R1258" i="1"/>
  <c r="X1258" i="1" s="1"/>
  <c r="O1258" i="1"/>
  <c r="L1258" i="1"/>
  <c r="Y1257" i="1"/>
  <c r="V1257" i="1"/>
  <c r="S1257" i="1"/>
  <c r="M1257" i="1"/>
  <c r="AK1257" i="1" s="1"/>
  <c r="AN1257" i="1" s="1"/>
  <c r="AO1256" i="1"/>
  <c r="AL1256" i="1"/>
  <c r="AK1256" i="1"/>
  <c r="AN1256" i="1" s="1"/>
  <c r="Z1256" i="1"/>
  <c r="Y1256" i="1"/>
  <c r="X1256" i="1"/>
  <c r="W1256" i="1"/>
  <c r="V1256" i="1"/>
  <c r="U1256" i="1"/>
  <c r="AM1256" i="1" s="1"/>
  <c r="AP1256" i="1" s="1"/>
  <c r="R1256" i="1"/>
  <c r="O1256" i="1"/>
  <c r="L1256" i="1"/>
  <c r="V1255" i="1"/>
  <c r="S1255" i="1"/>
  <c r="AK1255" i="1" s="1"/>
  <c r="AN1255" i="1" s="1"/>
  <c r="M1255" i="1"/>
  <c r="AL1254" i="1"/>
  <c r="AO1254" i="1" s="1"/>
  <c r="AK1254" i="1"/>
  <c r="AN1254" i="1" s="1"/>
  <c r="Z1254" i="1"/>
  <c r="AA1254" i="1" s="1"/>
  <c r="Y1254" i="1"/>
  <c r="W1254" i="1"/>
  <c r="V1254" i="1"/>
  <c r="U1254" i="1"/>
  <c r="AM1254" i="1" s="1"/>
  <c r="AP1254" i="1" s="1"/>
  <c r="R1254" i="1"/>
  <c r="X1254" i="1" s="1"/>
  <c r="O1254" i="1"/>
  <c r="L1254" i="1"/>
  <c r="AK1253" i="1"/>
  <c r="AN1253" i="1" s="1"/>
  <c r="V1253" i="1"/>
  <c r="S1253" i="1"/>
  <c r="Y1253" i="1" s="1"/>
  <c r="M1253" i="1"/>
  <c r="AP1252" i="1"/>
  <c r="AO1252" i="1"/>
  <c r="AL1252" i="1"/>
  <c r="AK1252" i="1"/>
  <c r="AN1252" i="1" s="1"/>
  <c r="Z1252" i="1"/>
  <c r="Y1252" i="1"/>
  <c r="AA1252" i="1" s="1"/>
  <c r="X1252" i="1"/>
  <c r="W1252" i="1"/>
  <c r="V1252" i="1"/>
  <c r="U1252" i="1"/>
  <c r="R1252" i="1"/>
  <c r="O1252" i="1"/>
  <c r="AM1252" i="1" s="1"/>
  <c r="L1252" i="1"/>
  <c r="AK1251" i="1"/>
  <c r="AN1251" i="1" s="1"/>
  <c r="V1251" i="1"/>
  <c r="S1251" i="1"/>
  <c r="Y1251" i="1" s="1"/>
  <c r="M1251" i="1"/>
  <c r="AP1250" i="1"/>
  <c r="AO1250" i="1"/>
  <c r="AM1250" i="1"/>
  <c r="AL1250" i="1"/>
  <c r="AK1250" i="1"/>
  <c r="AN1250" i="1" s="1"/>
  <c r="Z1250" i="1"/>
  <c r="Y1250" i="1"/>
  <c r="AA1250" i="1" s="1"/>
  <c r="W1250" i="1"/>
  <c r="V1250" i="1"/>
  <c r="U1250" i="1"/>
  <c r="R1250" i="1"/>
  <c r="X1250" i="1" s="1"/>
  <c r="O1250" i="1"/>
  <c r="L1250" i="1"/>
  <c r="Y1249" i="1"/>
  <c r="V1249" i="1"/>
  <c r="S1249" i="1"/>
  <c r="M1249" i="1"/>
  <c r="AK1249" i="1" s="1"/>
  <c r="AN1249" i="1" s="1"/>
  <c r="AN1248" i="1"/>
  <c r="AL1248" i="1"/>
  <c r="AO1248" i="1" s="1"/>
  <c r="AK1248" i="1"/>
  <c r="Z1248" i="1"/>
  <c r="Y1248" i="1"/>
  <c r="X1248" i="1"/>
  <c r="W1248" i="1"/>
  <c r="V1248" i="1"/>
  <c r="U1248" i="1"/>
  <c r="AM1248" i="1" s="1"/>
  <c r="AP1248" i="1" s="1"/>
  <c r="R1248" i="1"/>
  <c r="O1248" i="1"/>
  <c r="L1248" i="1"/>
  <c r="Y1247" i="1"/>
  <c r="V1247" i="1"/>
  <c r="S1247" i="1"/>
  <c r="AK1247" i="1" s="1"/>
  <c r="AN1247" i="1" s="1"/>
  <c r="M1247" i="1"/>
  <c r="AO1246" i="1"/>
  <c r="AL1246" i="1"/>
  <c r="AK1246" i="1"/>
  <c r="AN1246" i="1" s="1"/>
  <c r="AA1246" i="1"/>
  <c r="Z1246" i="1"/>
  <c r="Y1246" i="1"/>
  <c r="X1246" i="1"/>
  <c r="W1246" i="1"/>
  <c r="V1246" i="1"/>
  <c r="U1246" i="1"/>
  <c r="AM1246" i="1" s="1"/>
  <c r="AP1246" i="1" s="1"/>
  <c r="R1246" i="1"/>
  <c r="O1246" i="1"/>
  <c r="L1246" i="1"/>
  <c r="V1245" i="1"/>
  <c r="S1245" i="1"/>
  <c r="Y1245" i="1" s="1"/>
  <c r="M1245" i="1"/>
  <c r="AO1244" i="1"/>
  <c r="AM1244" i="1"/>
  <c r="AP1244" i="1" s="1"/>
  <c r="AL1244" i="1"/>
  <c r="AK1244" i="1"/>
  <c r="AN1244" i="1" s="1"/>
  <c r="AA1244" i="1"/>
  <c r="Z1244" i="1"/>
  <c r="Y1244" i="1"/>
  <c r="W1244" i="1"/>
  <c r="V1244" i="1"/>
  <c r="U1244" i="1"/>
  <c r="R1244" i="1"/>
  <c r="X1244" i="1" s="1"/>
  <c r="O1244" i="1"/>
  <c r="O1239" i="1" s="1"/>
  <c r="L1244" i="1"/>
  <c r="V1243" i="1"/>
  <c r="S1243" i="1"/>
  <c r="Y1243" i="1" s="1"/>
  <c r="M1243" i="1"/>
  <c r="AK1243" i="1" s="1"/>
  <c r="AN1243" i="1" s="1"/>
  <c r="AP1242" i="1"/>
  <c r="AO1242" i="1"/>
  <c r="AN1242" i="1"/>
  <c r="AM1242" i="1"/>
  <c r="AL1242" i="1"/>
  <c r="AK1242" i="1"/>
  <c r="Z1242" i="1"/>
  <c r="Y1242" i="1"/>
  <c r="X1242" i="1"/>
  <c r="W1242" i="1"/>
  <c r="V1242" i="1"/>
  <c r="U1242" i="1"/>
  <c r="R1242" i="1"/>
  <c r="O1242" i="1"/>
  <c r="L1242" i="1"/>
  <c r="AK1241" i="1"/>
  <c r="AN1241" i="1" s="1"/>
  <c r="Y1241" i="1"/>
  <c r="V1241" i="1"/>
  <c r="S1241" i="1"/>
  <c r="M1241" i="1"/>
  <c r="AL1240" i="1"/>
  <c r="AO1240" i="1" s="1"/>
  <c r="AK1240" i="1"/>
  <c r="AN1240" i="1" s="1"/>
  <c r="Z1240" i="1"/>
  <c r="Y1240" i="1"/>
  <c r="W1240" i="1"/>
  <c r="V1240" i="1"/>
  <c r="U1240" i="1"/>
  <c r="AM1240" i="1" s="1"/>
  <c r="AP1240" i="1" s="1"/>
  <c r="R1240" i="1"/>
  <c r="X1240" i="1" s="1"/>
  <c r="O1240" i="1"/>
  <c r="L1240" i="1"/>
  <c r="AL1239" i="1"/>
  <c r="AO1239" i="1" s="1"/>
  <c r="T1239" i="1"/>
  <c r="S1239" i="1"/>
  <c r="AK1239" i="1" s="1"/>
  <c r="AN1239" i="1" s="1"/>
  <c r="N1239" i="1"/>
  <c r="M1239" i="1"/>
  <c r="AN1238" i="1"/>
  <c r="AM1238" i="1"/>
  <c r="AP1238" i="1" s="1"/>
  <c r="AL1238" i="1"/>
  <c r="AO1238" i="1" s="1"/>
  <c r="AK1238" i="1"/>
  <c r="AA1238" i="1"/>
  <c r="Z1238" i="1"/>
  <c r="W1238" i="1"/>
  <c r="U1238" i="1"/>
  <c r="R1238" i="1"/>
  <c r="X1238" i="1" s="1"/>
  <c r="O1238" i="1"/>
  <c r="L1238" i="1"/>
  <c r="AN1237" i="1"/>
  <c r="AM1237" i="1"/>
  <c r="AP1237" i="1" s="1"/>
  <c r="AL1237" i="1"/>
  <c r="AO1237" i="1" s="1"/>
  <c r="AK1237" i="1"/>
  <c r="AA1237" i="1"/>
  <c r="Z1237" i="1"/>
  <c r="W1237" i="1"/>
  <c r="U1237" i="1"/>
  <c r="R1237" i="1"/>
  <c r="X1237" i="1" s="1"/>
  <c r="O1237" i="1"/>
  <c r="L1237" i="1"/>
  <c r="V1236" i="1"/>
  <c r="S1236" i="1"/>
  <c r="AK1236" i="1" s="1"/>
  <c r="AN1236" i="1" s="1"/>
  <c r="M1236" i="1"/>
  <c r="AO1235" i="1"/>
  <c r="AN1235" i="1"/>
  <c r="AM1235" i="1"/>
  <c r="AP1235" i="1" s="1"/>
  <c r="AL1235" i="1"/>
  <c r="AK1235" i="1"/>
  <c r="Z1235" i="1"/>
  <c r="AA1235" i="1" s="1"/>
  <c r="Y1235" i="1"/>
  <c r="X1235" i="1"/>
  <c r="W1235" i="1"/>
  <c r="V1235" i="1"/>
  <c r="U1235" i="1"/>
  <c r="R1235" i="1"/>
  <c r="O1235" i="1"/>
  <c r="L1235" i="1"/>
  <c r="Y1234" i="1"/>
  <c r="V1234" i="1"/>
  <c r="S1234" i="1"/>
  <c r="AK1234" i="1" s="1"/>
  <c r="AN1234" i="1" s="1"/>
  <c r="M1234" i="1"/>
  <c r="AL1233" i="1"/>
  <c r="AO1233" i="1" s="1"/>
  <c r="AK1233" i="1"/>
  <c r="AN1233" i="1" s="1"/>
  <c r="Z1233" i="1"/>
  <c r="Y1233" i="1"/>
  <c r="AA1233" i="1" s="1"/>
  <c r="X1233" i="1"/>
  <c r="W1233" i="1"/>
  <c r="V1233" i="1"/>
  <c r="U1233" i="1"/>
  <c r="AM1233" i="1" s="1"/>
  <c r="AP1233" i="1" s="1"/>
  <c r="R1233" i="1"/>
  <c r="O1233" i="1"/>
  <c r="L1233" i="1"/>
  <c r="AK1232" i="1"/>
  <c r="AN1232" i="1" s="1"/>
  <c r="V1232" i="1"/>
  <c r="S1232" i="1"/>
  <c r="Y1232" i="1" s="1"/>
  <c r="M1232" i="1"/>
  <c r="AL1231" i="1"/>
  <c r="AO1231" i="1" s="1"/>
  <c r="AK1231" i="1"/>
  <c r="AN1231" i="1" s="1"/>
  <c r="Z1231" i="1"/>
  <c r="Y1231" i="1"/>
  <c r="W1231" i="1"/>
  <c r="V1231" i="1"/>
  <c r="U1231" i="1"/>
  <c r="AM1231" i="1" s="1"/>
  <c r="AP1231" i="1" s="1"/>
  <c r="R1231" i="1"/>
  <c r="X1231" i="1" s="1"/>
  <c r="O1231" i="1"/>
  <c r="L1231" i="1"/>
  <c r="V1230" i="1"/>
  <c r="S1230" i="1"/>
  <c r="Y1230" i="1" s="1"/>
  <c r="M1230" i="1"/>
  <c r="AK1230" i="1" s="1"/>
  <c r="AN1230" i="1" s="1"/>
  <c r="Y1229" i="1"/>
  <c r="V1229" i="1"/>
  <c r="S1229" i="1"/>
  <c r="AK1229" i="1" s="1"/>
  <c r="AN1229" i="1" s="1"/>
  <c r="M1229" i="1"/>
  <c r="V1228" i="1"/>
  <c r="S1228" i="1"/>
  <c r="Y1228" i="1" s="1"/>
  <c r="M1228" i="1"/>
  <c r="Y1227" i="1"/>
  <c r="V1227" i="1"/>
  <c r="S1227" i="1"/>
  <c r="M1227" i="1"/>
  <c r="AK1227" i="1" s="1"/>
  <c r="AN1227" i="1" s="1"/>
  <c r="V1226" i="1"/>
  <c r="S1226" i="1"/>
  <c r="Y1226" i="1" s="1"/>
  <c r="M1226" i="1"/>
  <c r="AK1226" i="1" s="1"/>
  <c r="AN1226" i="1" s="1"/>
  <c r="Y1225" i="1"/>
  <c r="V1225" i="1"/>
  <c r="S1225" i="1"/>
  <c r="AK1225" i="1" s="1"/>
  <c r="AN1225" i="1" s="1"/>
  <c r="M1225" i="1"/>
  <c r="V1224" i="1"/>
  <c r="S1224" i="1"/>
  <c r="Y1224" i="1" s="1"/>
  <c r="M1224" i="1"/>
  <c r="Y1223" i="1"/>
  <c r="V1223" i="1"/>
  <c r="S1223" i="1"/>
  <c r="M1223" i="1"/>
  <c r="AK1223" i="1" s="1"/>
  <c r="AN1223" i="1" s="1"/>
  <c r="V1222" i="1"/>
  <c r="S1222" i="1"/>
  <c r="Y1222" i="1" s="1"/>
  <c r="M1222" i="1"/>
  <c r="AK1222" i="1" s="1"/>
  <c r="AN1222" i="1" s="1"/>
  <c r="Y1221" i="1"/>
  <c r="V1221" i="1"/>
  <c r="S1221" i="1"/>
  <c r="M1221" i="1"/>
  <c r="AK1221" i="1" s="1"/>
  <c r="AN1221" i="1" s="1"/>
  <c r="V1220" i="1"/>
  <c r="S1220" i="1"/>
  <c r="Y1220" i="1" s="1"/>
  <c r="M1220" i="1"/>
  <c r="Y1219" i="1"/>
  <c r="V1219" i="1"/>
  <c r="S1219" i="1"/>
  <c r="M1219" i="1"/>
  <c r="AK1219" i="1" s="1"/>
  <c r="AN1219" i="1" s="1"/>
  <c r="V1218" i="1"/>
  <c r="S1218" i="1"/>
  <c r="Y1218" i="1" s="1"/>
  <c r="M1218" i="1"/>
  <c r="AK1218" i="1" s="1"/>
  <c r="AN1218" i="1" s="1"/>
  <c r="AO1217" i="1"/>
  <c r="AN1217" i="1"/>
  <c r="AM1217" i="1"/>
  <c r="AP1217" i="1" s="1"/>
  <c r="AL1217" i="1"/>
  <c r="AK1217" i="1"/>
  <c r="Z1217" i="1"/>
  <c r="AA1217" i="1" s="1"/>
  <c r="Y1217" i="1"/>
  <c r="W1217" i="1"/>
  <c r="V1217" i="1"/>
  <c r="U1217" i="1"/>
  <c r="R1217" i="1"/>
  <c r="X1217" i="1" s="1"/>
  <c r="O1217" i="1"/>
  <c r="L1217" i="1"/>
  <c r="Y1216" i="1"/>
  <c r="V1216" i="1"/>
  <c r="S1216" i="1"/>
  <c r="M1216" i="1"/>
  <c r="AK1216" i="1" s="1"/>
  <c r="AN1216" i="1" s="1"/>
  <c r="AK1215" i="1"/>
  <c r="AN1215" i="1" s="1"/>
  <c r="V1215" i="1"/>
  <c r="S1215" i="1"/>
  <c r="Y1215" i="1" s="1"/>
  <c r="M1215" i="1"/>
  <c r="Y1214" i="1"/>
  <c r="V1214" i="1"/>
  <c r="S1214" i="1"/>
  <c r="M1214" i="1"/>
  <c r="AK1214" i="1" s="1"/>
  <c r="AN1214" i="1" s="1"/>
  <c r="AN1213" i="1"/>
  <c r="V1213" i="1"/>
  <c r="S1213" i="1"/>
  <c r="Y1213" i="1" s="1"/>
  <c r="M1213" i="1"/>
  <c r="AK1213" i="1" s="1"/>
  <c r="Y1212" i="1"/>
  <c r="V1212" i="1"/>
  <c r="S1212" i="1"/>
  <c r="M1212" i="1"/>
  <c r="AK1212" i="1" s="1"/>
  <c r="AN1212" i="1" s="1"/>
  <c r="AK1211" i="1"/>
  <c r="AN1211" i="1" s="1"/>
  <c r="V1211" i="1"/>
  <c r="S1211" i="1"/>
  <c r="Y1211" i="1" s="1"/>
  <c r="M1211" i="1"/>
  <c r="Y1210" i="1"/>
  <c r="V1210" i="1"/>
  <c r="S1210" i="1"/>
  <c r="M1210" i="1"/>
  <c r="AK1210" i="1" s="1"/>
  <c r="AN1210" i="1" s="1"/>
  <c r="AN1209" i="1"/>
  <c r="V1209" i="1"/>
  <c r="S1209" i="1"/>
  <c r="Y1209" i="1" s="1"/>
  <c r="M1209" i="1"/>
  <c r="AK1209" i="1" s="1"/>
  <c r="Y1208" i="1"/>
  <c r="V1208" i="1"/>
  <c r="S1208" i="1"/>
  <c r="M1208" i="1"/>
  <c r="AK1208" i="1" s="1"/>
  <c r="AN1208" i="1" s="1"/>
  <c r="AK1207" i="1"/>
  <c r="AN1207" i="1" s="1"/>
  <c r="V1207" i="1"/>
  <c r="S1207" i="1"/>
  <c r="Y1207" i="1" s="1"/>
  <c r="M1207" i="1"/>
  <c r="Y1206" i="1"/>
  <c r="V1206" i="1"/>
  <c r="S1206" i="1"/>
  <c r="M1206" i="1"/>
  <c r="AK1206" i="1" s="1"/>
  <c r="AN1206" i="1" s="1"/>
  <c r="AN1205" i="1"/>
  <c r="V1205" i="1"/>
  <c r="S1205" i="1"/>
  <c r="Y1205" i="1" s="1"/>
  <c r="M1205" i="1"/>
  <c r="AK1205" i="1" s="1"/>
  <c r="Y1204" i="1"/>
  <c r="V1204" i="1"/>
  <c r="S1204" i="1"/>
  <c r="M1204" i="1"/>
  <c r="AK1204" i="1" s="1"/>
  <c r="AN1204" i="1" s="1"/>
  <c r="AO1203" i="1"/>
  <c r="AL1203" i="1"/>
  <c r="AK1203" i="1"/>
  <c r="AN1203" i="1" s="1"/>
  <c r="Z1203" i="1"/>
  <c r="Y1203" i="1"/>
  <c r="AA1203" i="1" s="1"/>
  <c r="X1203" i="1"/>
  <c r="W1203" i="1"/>
  <c r="V1203" i="1"/>
  <c r="U1203" i="1"/>
  <c r="AM1203" i="1" s="1"/>
  <c r="AP1203" i="1" s="1"/>
  <c r="R1203" i="1"/>
  <c r="O1203" i="1"/>
  <c r="L1203" i="1"/>
  <c r="V1202" i="1"/>
  <c r="S1202" i="1"/>
  <c r="Y1202" i="1" s="1"/>
  <c r="M1202" i="1"/>
  <c r="Y1201" i="1"/>
  <c r="V1201" i="1"/>
  <c r="S1201" i="1"/>
  <c r="M1201" i="1"/>
  <c r="AK1201" i="1" s="1"/>
  <c r="AN1201" i="1" s="1"/>
  <c r="V1200" i="1"/>
  <c r="S1200" i="1"/>
  <c r="Y1200" i="1" s="1"/>
  <c r="M1200" i="1"/>
  <c r="AK1200" i="1" s="1"/>
  <c r="AN1200" i="1" s="1"/>
  <c r="Y1199" i="1"/>
  <c r="V1199" i="1"/>
  <c r="S1199" i="1"/>
  <c r="M1199" i="1"/>
  <c r="AK1199" i="1" s="1"/>
  <c r="AN1199" i="1" s="1"/>
  <c r="V1198" i="1"/>
  <c r="S1198" i="1"/>
  <c r="Y1198" i="1" s="1"/>
  <c r="M1198" i="1"/>
  <c r="Y1197" i="1"/>
  <c r="V1197" i="1"/>
  <c r="S1197" i="1"/>
  <c r="M1197" i="1"/>
  <c r="AK1197" i="1" s="1"/>
  <c r="AN1197" i="1" s="1"/>
  <c r="V1196" i="1"/>
  <c r="S1196" i="1"/>
  <c r="Y1196" i="1" s="1"/>
  <c r="M1196" i="1"/>
  <c r="AK1196" i="1" s="1"/>
  <c r="AN1196" i="1" s="1"/>
  <c r="Y1195" i="1"/>
  <c r="V1195" i="1"/>
  <c r="S1195" i="1"/>
  <c r="M1195" i="1"/>
  <c r="AK1195" i="1" s="1"/>
  <c r="AN1195" i="1" s="1"/>
  <c r="V1194" i="1"/>
  <c r="S1194" i="1"/>
  <c r="Y1194" i="1" s="1"/>
  <c r="M1194" i="1"/>
  <c r="Y1193" i="1"/>
  <c r="V1193" i="1"/>
  <c r="S1193" i="1"/>
  <c r="M1193" i="1"/>
  <c r="AK1193" i="1" s="1"/>
  <c r="AN1193" i="1" s="1"/>
  <c r="V1192" i="1"/>
  <c r="S1192" i="1"/>
  <c r="Y1192" i="1" s="1"/>
  <c r="M1192" i="1"/>
  <c r="AK1192" i="1" s="1"/>
  <c r="AN1192" i="1" s="1"/>
  <c r="AO1191" i="1"/>
  <c r="AN1191" i="1"/>
  <c r="AM1191" i="1"/>
  <c r="AP1191" i="1" s="1"/>
  <c r="AL1191" i="1"/>
  <c r="AK1191" i="1"/>
  <c r="Z1191" i="1"/>
  <c r="AA1191" i="1" s="1"/>
  <c r="Y1191" i="1"/>
  <c r="W1191" i="1"/>
  <c r="V1191" i="1"/>
  <c r="U1191" i="1"/>
  <c r="R1191" i="1"/>
  <c r="X1191" i="1" s="1"/>
  <c r="O1191" i="1"/>
  <c r="L1191" i="1"/>
  <c r="Y1190" i="1"/>
  <c r="V1190" i="1"/>
  <c r="S1190" i="1"/>
  <c r="M1190" i="1"/>
  <c r="AK1190" i="1" s="1"/>
  <c r="AN1190" i="1" s="1"/>
  <c r="AK1189" i="1"/>
  <c r="AN1189" i="1" s="1"/>
  <c r="V1189" i="1"/>
  <c r="S1189" i="1"/>
  <c r="Y1189" i="1" s="1"/>
  <c r="M1189" i="1"/>
  <c r="Y1188" i="1"/>
  <c r="V1188" i="1"/>
  <c r="S1188" i="1"/>
  <c r="M1188" i="1"/>
  <c r="AK1188" i="1" s="1"/>
  <c r="AN1188" i="1" s="1"/>
  <c r="AN1187" i="1"/>
  <c r="V1187" i="1"/>
  <c r="S1187" i="1"/>
  <c r="Y1187" i="1" s="1"/>
  <c r="M1187" i="1"/>
  <c r="AK1187" i="1" s="1"/>
  <c r="Y1186" i="1"/>
  <c r="V1186" i="1"/>
  <c r="S1186" i="1"/>
  <c r="M1186" i="1"/>
  <c r="AK1186" i="1" s="1"/>
  <c r="AN1186" i="1" s="1"/>
  <c r="AK1185" i="1"/>
  <c r="AN1185" i="1" s="1"/>
  <c r="V1185" i="1"/>
  <c r="S1185" i="1"/>
  <c r="Y1185" i="1" s="1"/>
  <c r="M1185" i="1"/>
  <c r="Y1184" i="1"/>
  <c r="V1184" i="1"/>
  <c r="S1184" i="1"/>
  <c r="M1184" i="1"/>
  <c r="AK1184" i="1" s="1"/>
  <c r="AN1184" i="1" s="1"/>
  <c r="AN1183" i="1"/>
  <c r="V1183" i="1"/>
  <c r="S1183" i="1"/>
  <c r="Y1183" i="1" s="1"/>
  <c r="M1183" i="1"/>
  <c r="AK1183" i="1" s="1"/>
  <c r="Y1182" i="1"/>
  <c r="V1182" i="1"/>
  <c r="S1182" i="1"/>
  <c r="M1182" i="1"/>
  <c r="AK1182" i="1" s="1"/>
  <c r="AN1182" i="1" s="1"/>
  <c r="AK1181" i="1"/>
  <c r="AN1181" i="1" s="1"/>
  <c r="V1181" i="1"/>
  <c r="S1181" i="1"/>
  <c r="Y1181" i="1" s="1"/>
  <c r="M1181" i="1"/>
  <c r="Y1180" i="1"/>
  <c r="V1180" i="1"/>
  <c r="S1180" i="1"/>
  <c r="M1180" i="1"/>
  <c r="AK1180" i="1" s="1"/>
  <c r="AN1180" i="1" s="1"/>
  <c r="AP1179" i="1"/>
  <c r="AO1179" i="1"/>
  <c r="AM1179" i="1"/>
  <c r="AL1179" i="1"/>
  <c r="AK1179" i="1"/>
  <c r="AN1179" i="1" s="1"/>
  <c r="Z1179" i="1"/>
  <c r="Y1179" i="1"/>
  <c r="AA1179" i="1" s="1"/>
  <c r="W1179" i="1"/>
  <c r="V1179" i="1"/>
  <c r="U1179" i="1"/>
  <c r="R1179" i="1"/>
  <c r="X1179" i="1" s="1"/>
  <c r="O1179" i="1"/>
  <c r="L1179" i="1"/>
  <c r="V1178" i="1"/>
  <c r="S1178" i="1"/>
  <c r="Y1178" i="1" s="1"/>
  <c r="M1178" i="1"/>
  <c r="AK1178" i="1" s="1"/>
  <c r="AN1178" i="1" s="1"/>
  <c r="Y1177" i="1"/>
  <c r="V1177" i="1"/>
  <c r="S1177" i="1"/>
  <c r="M1177" i="1"/>
  <c r="AK1177" i="1" s="1"/>
  <c r="AN1177" i="1" s="1"/>
  <c r="V1176" i="1"/>
  <c r="S1176" i="1"/>
  <c r="M1176" i="1"/>
  <c r="Y1175" i="1"/>
  <c r="V1175" i="1"/>
  <c r="S1175" i="1"/>
  <c r="M1175" i="1"/>
  <c r="AK1175" i="1" s="1"/>
  <c r="AN1175" i="1" s="1"/>
  <c r="V1174" i="1"/>
  <c r="S1174" i="1"/>
  <c r="Y1174" i="1" s="1"/>
  <c r="M1174" i="1"/>
  <c r="AK1174" i="1" s="1"/>
  <c r="AN1174" i="1" s="1"/>
  <c r="Y1173" i="1"/>
  <c r="V1173" i="1"/>
  <c r="S1173" i="1"/>
  <c r="M1173" i="1"/>
  <c r="AK1173" i="1" s="1"/>
  <c r="AN1173" i="1" s="1"/>
  <c r="V1172" i="1"/>
  <c r="S1172" i="1"/>
  <c r="M1172" i="1"/>
  <c r="Y1171" i="1"/>
  <c r="V1171" i="1"/>
  <c r="S1171" i="1"/>
  <c r="M1171" i="1"/>
  <c r="AK1171" i="1" s="1"/>
  <c r="AN1171" i="1" s="1"/>
  <c r="V1170" i="1"/>
  <c r="S1170" i="1"/>
  <c r="Y1170" i="1" s="1"/>
  <c r="M1170" i="1"/>
  <c r="AK1170" i="1" s="1"/>
  <c r="AN1170" i="1" s="1"/>
  <c r="Y1169" i="1"/>
  <c r="V1169" i="1"/>
  <c r="S1169" i="1"/>
  <c r="M1169" i="1"/>
  <c r="AK1169" i="1" s="1"/>
  <c r="AN1169" i="1" s="1"/>
  <c r="V1168" i="1"/>
  <c r="S1168" i="1"/>
  <c r="M1168" i="1"/>
  <c r="V1167" i="1"/>
  <c r="S1167" i="1"/>
  <c r="Y1167" i="1" s="1"/>
  <c r="M1167" i="1"/>
  <c r="AK1167" i="1" s="1"/>
  <c r="AN1167" i="1" s="1"/>
  <c r="AP1166" i="1"/>
  <c r="AO1166" i="1"/>
  <c r="AM1166" i="1"/>
  <c r="AL1166" i="1"/>
  <c r="AK1166" i="1"/>
  <c r="AN1166" i="1" s="1"/>
  <c r="Z1166" i="1"/>
  <c r="Y1166" i="1"/>
  <c r="AA1166" i="1" s="1"/>
  <c r="W1166" i="1"/>
  <c r="V1166" i="1"/>
  <c r="U1166" i="1"/>
  <c r="R1166" i="1"/>
  <c r="X1166" i="1" s="1"/>
  <c r="O1166" i="1"/>
  <c r="L1166" i="1"/>
  <c r="V1165" i="1"/>
  <c r="S1165" i="1"/>
  <c r="Y1165" i="1" s="1"/>
  <c r="M1165" i="1"/>
  <c r="AK1165" i="1" s="1"/>
  <c r="AN1165" i="1" s="1"/>
  <c r="Y1164" i="1"/>
  <c r="V1164" i="1"/>
  <c r="S1164" i="1"/>
  <c r="M1164" i="1"/>
  <c r="AK1164" i="1" s="1"/>
  <c r="AN1164" i="1" s="1"/>
  <c r="AK1163" i="1"/>
  <c r="AN1163" i="1" s="1"/>
  <c r="V1163" i="1"/>
  <c r="S1163" i="1"/>
  <c r="Y1163" i="1" s="1"/>
  <c r="M1163" i="1"/>
  <c r="AK1162" i="1"/>
  <c r="AN1162" i="1" s="1"/>
  <c r="V1162" i="1"/>
  <c r="S1162" i="1"/>
  <c r="Y1162" i="1" s="1"/>
  <c r="M1162" i="1"/>
  <c r="V1161" i="1"/>
  <c r="S1161" i="1"/>
  <c r="Y1161" i="1" s="1"/>
  <c r="M1161" i="1"/>
  <c r="AK1161" i="1" s="1"/>
  <c r="AN1161" i="1" s="1"/>
  <c r="Y1160" i="1"/>
  <c r="V1160" i="1"/>
  <c r="S1160" i="1"/>
  <c r="M1160" i="1"/>
  <c r="AK1160" i="1" s="1"/>
  <c r="AN1160" i="1" s="1"/>
  <c r="AK1159" i="1"/>
  <c r="AN1159" i="1" s="1"/>
  <c r="V1159" i="1"/>
  <c r="S1159" i="1"/>
  <c r="Y1159" i="1" s="1"/>
  <c r="M1159" i="1"/>
  <c r="AK1158" i="1"/>
  <c r="AN1158" i="1" s="1"/>
  <c r="V1158" i="1"/>
  <c r="S1158" i="1"/>
  <c r="Y1158" i="1" s="1"/>
  <c r="M1158" i="1"/>
  <c r="V1157" i="1"/>
  <c r="S1157" i="1"/>
  <c r="Y1157" i="1" s="1"/>
  <c r="M1157" i="1"/>
  <c r="AK1157" i="1" s="1"/>
  <c r="AN1157" i="1" s="1"/>
  <c r="Y1156" i="1"/>
  <c r="V1156" i="1"/>
  <c r="S1156" i="1"/>
  <c r="M1156" i="1"/>
  <c r="AK1156" i="1" s="1"/>
  <c r="AN1156" i="1" s="1"/>
  <c r="AK1155" i="1"/>
  <c r="AN1155" i="1" s="1"/>
  <c r="V1155" i="1"/>
  <c r="S1155" i="1"/>
  <c r="Y1155" i="1" s="1"/>
  <c r="M1155" i="1"/>
  <c r="V1154" i="1"/>
  <c r="S1154" i="1"/>
  <c r="Y1154" i="1" s="1"/>
  <c r="M1154" i="1"/>
  <c r="AK1154" i="1" s="1"/>
  <c r="AN1154" i="1" s="1"/>
  <c r="AN1153" i="1"/>
  <c r="V1153" i="1"/>
  <c r="S1153" i="1"/>
  <c r="Y1153" i="1" s="1"/>
  <c r="M1153" i="1"/>
  <c r="AK1153" i="1" s="1"/>
  <c r="AO1152" i="1"/>
  <c r="AN1152" i="1"/>
  <c r="AM1152" i="1"/>
  <c r="AP1152" i="1" s="1"/>
  <c r="AL1152" i="1"/>
  <c r="AK1152" i="1"/>
  <c r="Z1152" i="1"/>
  <c r="Y1152" i="1"/>
  <c r="W1152" i="1"/>
  <c r="V1152" i="1"/>
  <c r="U1152" i="1"/>
  <c r="R1152" i="1"/>
  <c r="X1152" i="1" s="1"/>
  <c r="O1152" i="1"/>
  <c r="L1152" i="1"/>
  <c r="Y1151" i="1"/>
  <c r="V1151" i="1"/>
  <c r="S1151" i="1"/>
  <c r="M1151" i="1"/>
  <c r="AK1151" i="1" s="1"/>
  <c r="AN1151" i="1" s="1"/>
  <c r="AO1150" i="1"/>
  <c r="AL1150" i="1"/>
  <c r="AK1150" i="1"/>
  <c r="AN1150" i="1" s="1"/>
  <c r="Z1150" i="1"/>
  <c r="AA1150" i="1" s="1"/>
  <c r="Y1150" i="1"/>
  <c r="X1150" i="1"/>
  <c r="W1150" i="1"/>
  <c r="V1150" i="1"/>
  <c r="U1150" i="1"/>
  <c r="AM1150" i="1" s="1"/>
  <c r="AP1150" i="1" s="1"/>
  <c r="R1150" i="1"/>
  <c r="O1150" i="1"/>
  <c r="L1150" i="1"/>
  <c r="V1149" i="1"/>
  <c r="S1149" i="1"/>
  <c r="Y1149" i="1" s="1"/>
  <c r="M1149" i="1"/>
  <c r="AK1149" i="1" s="1"/>
  <c r="AN1149" i="1" s="1"/>
  <c r="AO1148" i="1"/>
  <c r="AL1148" i="1"/>
  <c r="AK1148" i="1"/>
  <c r="AN1148" i="1" s="1"/>
  <c r="AA1148" i="1"/>
  <c r="Z1148" i="1"/>
  <c r="Y1148" i="1"/>
  <c r="X1148" i="1"/>
  <c r="W1148" i="1"/>
  <c r="V1148" i="1"/>
  <c r="U1148" i="1"/>
  <c r="R1148" i="1"/>
  <c r="O1148" i="1"/>
  <c r="AM1148" i="1" s="1"/>
  <c r="AP1148" i="1" s="1"/>
  <c r="L1148" i="1"/>
  <c r="V1147" i="1"/>
  <c r="S1147" i="1"/>
  <c r="Y1147" i="1" s="1"/>
  <c r="M1147" i="1"/>
  <c r="AK1147" i="1" s="1"/>
  <c r="AN1147" i="1" s="1"/>
  <c r="AP1146" i="1"/>
  <c r="AO1146" i="1"/>
  <c r="AM1146" i="1"/>
  <c r="AL1146" i="1"/>
  <c r="AK1146" i="1"/>
  <c r="AN1146" i="1" s="1"/>
  <c r="Z1146" i="1"/>
  <c r="Y1146" i="1"/>
  <c r="W1146" i="1"/>
  <c r="V1146" i="1"/>
  <c r="U1146" i="1"/>
  <c r="R1146" i="1"/>
  <c r="X1146" i="1" s="1"/>
  <c r="O1146" i="1"/>
  <c r="L1146" i="1"/>
  <c r="V1145" i="1"/>
  <c r="S1145" i="1"/>
  <c r="Y1145" i="1" s="1"/>
  <c r="M1145" i="1"/>
  <c r="AK1145" i="1" s="1"/>
  <c r="AN1145" i="1" s="1"/>
  <c r="AO1144" i="1"/>
  <c r="AM1144" i="1"/>
  <c r="AP1144" i="1" s="1"/>
  <c r="AL1144" i="1"/>
  <c r="AK1144" i="1"/>
  <c r="AN1144" i="1" s="1"/>
  <c r="Z1144" i="1"/>
  <c r="Y1144" i="1"/>
  <c r="X1144" i="1"/>
  <c r="W1144" i="1"/>
  <c r="V1144" i="1"/>
  <c r="U1144" i="1"/>
  <c r="R1144" i="1"/>
  <c r="O1144" i="1"/>
  <c r="L1144" i="1"/>
  <c r="Y1143" i="1"/>
  <c r="V1143" i="1"/>
  <c r="S1143" i="1"/>
  <c r="M1143" i="1"/>
  <c r="AK1143" i="1" s="1"/>
  <c r="AN1143" i="1" s="1"/>
  <c r="AL1142" i="1"/>
  <c r="AO1142" i="1" s="1"/>
  <c r="AK1142" i="1"/>
  <c r="AN1142" i="1" s="1"/>
  <c r="Z1142" i="1"/>
  <c r="AA1142" i="1" s="1"/>
  <c r="Y1142" i="1"/>
  <c r="W1142" i="1"/>
  <c r="V1142" i="1"/>
  <c r="U1142" i="1"/>
  <c r="AM1142" i="1" s="1"/>
  <c r="AP1142" i="1" s="1"/>
  <c r="R1142" i="1"/>
  <c r="X1142" i="1" s="1"/>
  <c r="O1142" i="1"/>
  <c r="L1142" i="1"/>
  <c r="V1141" i="1"/>
  <c r="S1141" i="1"/>
  <c r="M1141" i="1"/>
  <c r="AO1140" i="1"/>
  <c r="AM1140" i="1"/>
  <c r="AP1140" i="1" s="1"/>
  <c r="AL1140" i="1"/>
  <c r="AK1140" i="1"/>
  <c r="AN1140" i="1" s="1"/>
  <c r="AA1140" i="1"/>
  <c r="Z1140" i="1"/>
  <c r="Y1140" i="1"/>
  <c r="W1140" i="1"/>
  <c r="V1140" i="1"/>
  <c r="U1140" i="1"/>
  <c r="R1140" i="1"/>
  <c r="X1140" i="1" s="1"/>
  <c r="O1140" i="1"/>
  <c r="L1140" i="1"/>
  <c r="V1139" i="1"/>
  <c r="S1139" i="1"/>
  <c r="Y1139" i="1" s="1"/>
  <c r="M1139" i="1"/>
  <c r="AK1139" i="1" s="1"/>
  <c r="AN1139" i="1" s="1"/>
  <c r="AO1138" i="1"/>
  <c r="AL1138" i="1"/>
  <c r="AK1138" i="1"/>
  <c r="AN1138" i="1" s="1"/>
  <c r="Z1138" i="1"/>
  <c r="Y1138" i="1"/>
  <c r="X1138" i="1"/>
  <c r="W1138" i="1"/>
  <c r="V1138" i="1"/>
  <c r="U1138" i="1"/>
  <c r="R1138" i="1"/>
  <c r="O1138" i="1"/>
  <c r="AM1138" i="1" s="1"/>
  <c r="AP1138" i="1" s="1"/>
  <c r="L1138" i="1"/>
  <c r="AK1137" i="1"/>
  <c r="AN1137" i="1" s="1"/>
  <c r="V1137" i="1"/>
  <c r="S1137" i="1"/>
  <c r="Y1137" i="1" s="1"/>
  <c r="M1137" i="1"/>
  <c r="AL1136" i="1"/>
  <c r="AO1136" i="1" s="1"/>
  <c r="AK1136" i="1"/>
  <c r="AN1136" i="1" s="1"/>
  <c r="AA1136" i="1"/>
  <c r="Z1136" i="1"/>
  <c r="Y1136" i="1"/>
  <c r="X1136" i="1"/>
  <c r="W1136" i="1"/>
  <c r="V1136" i="1"/>
  <c r="U1136" i="1"/>
  <c r="AM1136" i="1" s="1"/>
  <c r="AP1136" i="1" s="1"/>
  <c r="R1136" i="1"/>
  <c r="O1136" i="1"/>
  <c r="L1136" i="1"/>
  <c r="AK1135" i="1"/>
  <c r="AN1135" i="1" s="1"/>
  <c r="V1135" i="1"/>
  <c r="S1135" i="1"/>
  <c r="Y1135" i="1" s="1"/>
  <c r="M1135" i="1"/>
  <c r="AO1134" i="1"/>
  <c r="AL1134" i="1"/>
  <c r="AK1134" i="1"/>
  <c r="AN1134" i="1" s="1"/>
  <c r="AA1134" i="1"/>
  <c r="Z1134" i="1"/>
  <c r="Y1134" i="1"/>
  <c r="X1134" i="1"/>
  <c r="W1134" i="1"/>
  <c r="V1134" i="1"/>
  <c r="U1134" i="1"/>
  <c r="R1134" i="1"/>
  <c r="O1134" i="1"/>
  <c r="AM1134" i="1" s="1"/>
  <c r="AP1134" i="1" s="1"/>
  <c r="L1134" i="1"/>
  <c r="AN1133" i="1"/>
  <c r="AK1133" i="1"/>
  <c r="V1133" i="1"/>
  <c r="S1133" i="1"/>
  <c r="Y1133" i="1" s="1"/>
  <c r="M1133" i="1"/>
  <c r="AP1132" i="1"/>
  <c r="AO1132" i="1"/>
  <c r="AM1132" i="1"/>
  <c r="AL1132" i="1"/>
  <c r="AK1132" i="1"/>
  <c r="AN1132" i="1" s="1"/>
  <c r="Z1132" i="1"/>
  <c r="Y1132" i="1"/>
  <c r="AA1132" i="1" s="1"/>
  <c r="W1132" i="1"/>
  <c r="V1132" i="1"/>
  <c r="U1132" i="1"/>
  <c r="R1132" i="1"/>
  <c r="X1132" i="1" s="1"/>
  <c r="O1132" i="1"/>
  <c r="L1132" i="1"/>
  <c r="AN1131" i="1"/>
  <c r="Y1131" i="1"/>
  <c r="V1131" i="1"/>
  <c r="S1131" i="1"/>
  <c r="M1131" i="1"/>
  <c r="AK1131" i="1" s="1"/>
  <c r="AN1130" i="1"/>
  <c r="AL1130" i="1"/>
  <c r="AO1130" i="1" s="1"/>
  <c r="AK1130" i="1"/>
  <c r="Z1130" i="1"/>
  <c r="Z1121" i="1" s="1"/>
  <c r="Y1130" i="1"/>
  <c r="W1130" i="1"/>
  <c r="V1130" i="1"/>
  <c r="U1130" i="1"/>
  <c r="AM1130" i="1" s="1"/>
  <c r="AP1130" i="1" s="1"/>
  <c r="R1130" i="1"/>
  <c r="X1130" i="1" s="1"/>
  <c r="O1130" i="1"/>
  <c r="L1130" i="1"/>
  <c r="Y1129" i="1"/>
  <c r="V1129" i="1"/>
  <c r="S1129" i="1"/>
  <c r="AK1129" i="1" s="1"/>
  <c r="AN1129" i="1" s="1"/>
  <c r="M1129" i="1"/>
  <c r="AO1128" i="1"/>
  <c r="AL1128" i="1"/>
  <c r="AK1128" i="1"/>
  <c r="AN1128" i="1" s="1"/>
  <c r="AA1128" i="1"/>
  <c r="Z1128" i="1"/>
  <c r="Y1128" i="1"/>
  <c r="X1128" i="1"/>
  <c r="W1128" i="1"/>
  <c r="V1128" i="1"/>
  <c r="U1128" i="1"/>
  <c r="AM1128" i="1" s="1"/>
  <c r="AP1128" i="1" s="1"/>
  <c r="R1128" i="1"/>
  <c r="O1128" i="1"/>
  <c r="L1128" i="1"/>
  <c r="V1127" i="1"/>
  <c r="S1127" i="1"/>
  <c r="Y1127" i="1" s="1"/>
  <c r="M1127" i="1"/>
  <c r="AO1126" i="1"/>
  <c r="AM1126" i="1"/>
  <c r="AP1126" i="1" s="1"/>
  <c r="AL1126" i="1"/>
  <c r="AK1126" i="1"/>
  <c r="AN1126" i="1" s="1"/>
  <c r="AA1126" i="1"/>
  <c r="Z1126" i="1"/>
  <c r="Y1126" i="1"/>
  <c r="X1126" i="1"/>
  <c r="W1126" i="1"/>
  <c r="V1126" i="1"/>
  <c r="U1126" i="1"/>
  <c r="R1126" i="1"/>
  <c r="O1126" i="1"/>
  <c r="L1126" i="1"/>
  <c r="AN1125" i="1"/>
  <c r="AK1125" i="1"/>
  <c r="V1125" i="1"/>
  <c r="S1125" i="1"/>
  <c r="Y1125" i="1" s="1"/>
  <c r="M1125" i="1"/>
  <c r="AP1124" i="1"/>
  <c r="AO1124" i="1"/>
  <c r="AM1124" i="1"/>
  <c r="AL1124" i="1"/>
  <c r="AK1124" i="1"/>
  <c r="AN1124" i="1" s="1"/>
  <c r="Z1124" i="1"/>
  <c r="Y1124" i="1"/>
  <c r="W1124" i="1"/>
  <c r="V1124" i="1"/>
  <c r="U1124" i="1"/>
  <c r="R1124" i="1"/>
  <c r="X1124" i="1" s="1"/>
  <c r="O1124" i="1"/>
  <c r="L1124" i="1"/>
  <c r="Y1123" i="1"/>
  <c r="V1123" i="1"/>
  <c r="S1123" i="1"/>
  <c r="M1123" i="1"/>
  <c r="AK1123" i="1" s="1"/>
  <c r="AN1123" i="1" s="1"/>
  <c r="AN1122" i="1"/>
  <c r="AL1122" i="1"/>
  <c r="AO1122" i="1" s="1"/>
  <c r="AK1122" i="1"/>
  <c r="Z1122" i="1"/>
  <c r="Y1122" i="1"/>
  <c r="AA1122" i="1" s="1"/>
  <c r="W1122" i="1"/>
  <c r="V1122" i="1"/>
  <c r="U1122" i="1"/>
  <c r="AM1122" i="1" s="1"/>
  <c r="AP1122" i="1" s="1"/>
  <c r="R1122" i="1"/>
  <c r="X1122" i="1" s="1"/>
  <c r="O1122" i="1"/>
  <c r="L1122" i="1"/>
  <c r="T1121" i="1"/>
  <c r="AL1121" i="1" s="1"/>
  <c r="AO1121" i="1" s="1"/>
  <c r="S1121" i="1"/>
  <c r="AK1121" i="1" s="1"/>
  <c r="AN1121" i="1" s="1"/>
  <c r="N1121" i="1"/>
  <c r="M1121" i="1"/>
  <c r="V1120" i="1"/>
  <c r="S1120" i="1"/>
  <c r="AK1120" i="1" s="1"/>
  <c r="AN1120" i="1" s="1"/>
  <c r="M1120" i="1"/>
  <c r="Y1119" i="1"/>
  <c r="V1119" i="1"/>
  <c r="S1119" i="1"/>
  <c r="M1119" i="1"/>
  <c r="AN1118" i="1"/>
  <c r="AL1118" i="1"/>
  <c r="AO1118" i="1" s="1"/>
  <c r="AK1118" i="1"/>
  <c r="Z1118" i="1"/>
  <c r="Y1118" i="1"/>
  <c r="X1118" i="1"/>
  <c r="W1118" i="1"/>
  <c r="V1118" i="1"/>
  <c r="U1118" i="1"/>
  <c r="AM1118" i="1" s="1"/>
  <c r="AP1118" i="1" s="1"/>
  <c r="R1118" i="1"/>
  <c r="O1118" i="1"/>
  <c r="L1118" i="1"/>
  <c r="V1117" i="1"/>
  <c r="S1117" i="1"/>
  <c r="M1117" i="1"/>
  <c r="AK1116" i="1"/>
  <c r="AN1116" i="1" s="1"/>
  <c r="Y1116" i="1"/>
  <c r="V1116" i="1"/>
  <c r="S1116" i="1"/>
  <c r="M1116" i="1"/>
  <c r="AM1115" i="1"/>
  <c r="AP1115" i="1" s="1"/>
  <c r="AL1115" i="1"/>
  <c r="AO1115" i="1" s="1"/>
  <c r="AK1115" i="1"/>
  <c r="AN1115" i="1" s="1"/>
  <c r="Z1115" i="1"/>
  <c r="Y1115" i="1"/>
  <c r="AA1115" i="1" s="1"/>
  <c r="W1115" i="1"/>
  <c r="V1115" i="1"/>
  <c r="U1115" i="1"/>
  <c r="R1115" i="1"/>
  <c r="X1115" i="1" s="1"/>
  <c r="O1115" i="1"/>
  <c r="L1115" i="1"/>
  <c r="V1114" i="1"/>
  <c r="S1114" i="1"/>
  <c r="AK1114" i="1" s="1"/>
  <c r="AN1114" i="1" s="1"/>
  <c r="M1114" i="1"/>
  <c r="Y1113" i="1"/>
  <c r="V1113" i="1"/>
  <c r="S1113" i="1"/>
  <c r="M1113" i="1"/>
  <c r="AN1112" i="1"/>
  <c r="AL1112" i="1"/>
  <c r="AO1112" i="1" s="1"/>
  <c r="AK1112" i="1"/>
  <c r="Z1112" i="1"/>
  <c r="Y1112" i="1"/>
  <c r="X1112" i="1"/>
  <c r="W1112" i="1"/>
  <c r="V1112" i="1"/>
  <c r="U1112" i="1"/>
  <c r="AM1112" i="1" s="1"/>
  <c r="AP1112" i="1" s="1"/>
  <c r="R1112" i="1"/>
  <c r="O1112" i="1"/>
  <c r="L1112" i="1"/>
  <c r="V1111" i="1"/>
  <c r="S1111" i="1"/>
  <c r="M1111" i="1"/>
  <c r="AK1110" i="1"/>
  <c r="AN1110" i="1" s="1"/>
  <c r="Y1110" i="1"/>
  <c r="V1110" i="1"/>
  <c r="S1110" i="1"/>
  <c r="M1110" i="1"/>
  <c r="AM1109" i="1"/>
  <c r="AP1109" i="1" s="1"/>
  <c r="AL1109" i="1"/>
  <c r="AO1109" i="1" s="1"/>
  <c r="AK1109" i="1"/>
  <c r="AN1109" i="1" s="1"/>
  <c r="Z1109" i="1"/>
  <c r="Y1109" i="1"/>
  <c r="AA1109" i="1" s="1"/>
  <c r="W1109" i="1"/>
  <c r="V1109" i="1"/>
  <c r="U1109" i="1"/>
  <c r="R1109" i="1"/>
  <c r="X1109" i="1" s="1"/>
  <c r="O1109" i="1"/>
  <c r="L1109" i="1"/>
  <c r="AN1108" i="1"/>
  <c r="V1108" i="1"/>
  <c r="S1108" i="1"/>
  <c r="AK1108" i="1" s="1"/>
  <c r="M1108" i="1"/>
  <c r="Y1107" i="1"/>
  <c r="V1107" i="1"/>
  <c r="S1107" i="1"/>
  <c r="M1107" i="1"/>
  <c r="AK1107" i="1" s="1"/>
  <c r="AN1107" i="1" s="1"/>
  <c r="AN1106" i="1"/>
  <c r="AL1106" i="1"/>
  <c r="AO1106" i="1" s="1"/>
  <c r="AK1106" i="1"/>
  <c r="Z1106" i="1"/>
  <c r="Y1106" i="1"/>
  <c r="X1106" i="1"/>
  <c r="W1106" i="1"/>
  <c r="V1106" i="1"/>
  <c r="U1106" i="1"/>
  <c r="AM1106" i="1" s="1"/>
  <c r="AP1106" i="1" s="1"/>
  <c r="R1106" i="1"/>
  <c r="O1106" i="1"/>
  <c r="L1106" i="1"/>
  <c r="V1105" i="1"/>
  <c r="S1105" i="1"/>
  <c r="M1105" i="1"/>
  <c r="AK1104" i="1"/>
  <c r="AN1104" i="1" s="1"/>
  <c r="Y1104" i="1"/>
  <c r="V1104" i="1"/>
  <c r="S1104" i="1"/>
  <c r="M1104" i="1"/>
  <c r="AM1103" i="1"/>
  <c r="AP1103" i="1" s="1"/>
  <c r="AL1103" i="1"/>
  <c r="AO1103" i="1" s="1"/>
  <c r="AK1103" i="1"/>
  <c r="AN1103" i="1" s="1"/>
  <c r="Z1103" i="1"/>
  <c r="Y1103" i="1"/>
  <c r="AA1103" i="1" s="1"/>
  <c r="W1103" i="1"/>
  <c r="V1103" i="1"/>
  <c r="U1103" i="1"/>
  <c r="R1103" i="1"/>
  <c r="X1103" i="1" s="1"/>
  <c r="O1103" i="1"/>
  <c r="L1103" i="1"/>
  <c r="AN1102" i="1"/>
  <c r="V1102" i="1"/>
  <c r="S1102" i="1"/>
  <c r="AK1102" i="1" s="1"/>
  <c r="M1102" i="1"/>
  <c r="Y1101" i="1"/>
  <c r="V1101" i="1"/>
  <c r="S1101" i="1"/>
  <c r="M1101" i="1"/>
  <c r="AK1101" i="1" s="1"/>
  <c r="AN1101" i="1" s="1"/>
  <c r="AN1100" i="1"/>
  <c r="AL1100" i="1"/>
  <c r="AO1100" i="1" s="1"/>
  <c r="AK1100" i="1"/>
  <c r="Z1100" i="1"/>
  <c r="Y1100" i="1"/>
  <c r="X1100" i="1"/>
  <c r="W1100" i="1"/>
  <c r="V1100" i="1"/>
  <c r="U1100" i="1"/>
  <c r="AM1100" i="1" s="1"/>
  <c r="AP1100" i="1" s="1"/>
  <c r="R1100" i="1"/>
  <c r="O1100" i="1"/>
  <c r="L1100" i="1"/>
  <c r="V1099" i="1"/>
  <c r="S1099" i="1"/>
  <c r="M1099" i="1"/>
  <c r="AK1098" i="1"/>
  <c r="AN1098" i="1" s="1"/>
  <c r="Y1098" i="1"/>
  <c r="V1098" i="1"/>
  <c r="S1098" i="1"/>
  <c r="M1098" i="1"/>
  <c r="AM1097" i="1"/>
  <c r="AP1097" i="1" s="1"/>
  <c r="AL1097" i="1"/>
  <c r="AO1097" i="1" s="1"/>
  <c r="AK1097" i="1"/>
  <c r="AN1097" i="1" s="1"/>
  <c r="Z1097" i="1"/>
  <c r="Y1097" i="1"/>
  <c r="AA1097" i="1" s="1"/>
  <c r="W1097" i="1"/>
  <c r="V1097" i="1"/>
  <c r="U1097" i="1"/>
  <c r="R1097" i="1"/>
  <c r="X1097" i="1" s="1"/>
  <c r="O1097" i="1"/>
  <c r="L1097" i="1"/>
  <c r="AN1096" i="1"/>
  <c r="V1096" i="1"/>
  <c r="S1096" i="1"/>
  <c r="AK1096" i="1" s="1"/>
  <c r="M1096" i="1"/>
  <c r="Y1095" i="1"/>
  <c r="V1095" i="1"/>
  <c r="S1095" i="1"/>
  <c r="M1095" i="1"/>
  <c r="AK1095" i="1" s="1"/>
  <c r="AN1095" i="1" s="1"/>
  <c r="AN1094" i="1"/>
  <c r="AL1094" i="1"/>
  <c r="AO1094" i="1" s="1"/>
  <c r="AK1094" i="1"/>
  <c r="Z1094" i="1"/>
  <c r="Y1094" i="1"/>
  <c r="X1094" i="1"/>
  <c r="W1094" i="1"/>
  <c r="V1094" i="1"/>
  <c r="U1094" i="1"/>
  <c r="AM1094" i="1" s="1"/>
  <c r="AP1094" i="1" s="1"/>
  <c r="R1094" i="1"/>
  <c r="O1094" i="1"/>
  <c r="L1094" i="1"/>
  <c r="V1093" i="1"/>
  <c r="S1093" i="1"/>
  <c r="M1093" i="1"/>
  <c r="AK1092" i="1"/>
  <c r="AN1092" i="1" s="1"/>
  <c r="Y1092" i="1"/>
  <c r="V1092" i="1"/>
  <c r="S1092" i="1"/>
  <c r="M1092" i="1"/>
  <c r="AM1091" i="1"/>
  <c r="AP1091" i="1" s="1"/>
  <c r="AL1091" i="1"/>
  <c r="AO1091" i="1" s="1"/>
  <c r="AK1091" i="1"/>
  <c r="AN1091" i="1" s="1"/>
  <c r="Z1091" i="1"/>
  <c r="Y1091" i="1"/>
  <c r="AA1091" i="1" s="1"/>
  <c r="W1091" i="1"/>
  <c r="V1091" i="1"/>
  <c r="U1091" i="1"/>
  <c r="R1091" i="1"/>
  <c r="X1091" i="1" s="1"/>
  <c r="O1091" i="1"/>
  <c r="L1091" i="1"/>
  <c r="AN1090" i="1"/>
  <c r="V1090" i="1"/>
  <c r="S1090" i="1"/>
  <c r="AK1090" i="1" s="1"/>
  <c r="M1090" i="1"/>
  <c r="Y1089" i="1"/>
  <c r="V1089" i="1"/>
  <c r="S1089" i="1"/>
  <c r="M1089" i="1"/>
  <c r="AK1089" i="1" s="1"/>
  <c r="AN1089" i="1" s="1"/>
  <c r="AN1088" i="1"/>
  <c r="AL1088" i="1"/>
  <c r="AO1088" i="1" s="1"/>
  <c r="AK1088" i="1"/>
  <c r="Z1088" i="1"/>
  <c r="Y1088" i="1"/>
  <c r="X1088" i="1"/>
  <c r="W1088" i="1"/>
  <c r="V1088" i="1"/>
  <c r="U1088" i="1"/>
  <c r="AM1088" i="1" s="1"/>
  <c r="AP1088" i="1" s="1"/>
  <c r="R1088" i="1"/>
  <c r="O1088" i="1"/>
  <c r="L1088" i="1"/>
  <c r="V1087" i="1"/>
  <c r="S1087" i="1"/>
  <c r="M1087" i="1"/>
  <c r="AK1086" i="1"/>
  <c r="AN1086" i="1" s="1"/>
  <c r="Y1086" i="1"/>
  <c r="V1086" i="1"/>
  <c r="S1086" i="1"/>
  <c r="M1086" i="1"/>
  <c r="AM1085" i="1"/>
  <c r="AP1085" i="1" s="1"/>
  <c r="AL1085" i="1"/>
  <c r="AO1085" i="1" s="1"/>
  <c r="AK1085" i="1"/>
  <c r="AN1085" i="1" s="1"/>
  <c r="Z1085" i="1"/>
  <c r="Y1085" i="1"/>
  <c r="AA1085" i="1" s="1"/>
  <c r="W1085" i="1"/>
  <c r="V1085" i="1"/>
  <c r="U1085" i="1"/>
  <c r="R1085" i="1"/>
  <c r="X1085" i="1" s="1"/>
  <c r="O1085" i="1"/>
  <c r="L1085" i="1"/>
  <c r="AN1084" i="1"/>
  <c r="V1084" i="1"/>
  <c r="S1084" i="1"/>
  <c r="AK1084" i="1" s="1"/>
  <c r="M1084" i="1"/>
  <c r="Y1083" i="1"/>
  <c r="V1083" i="1"/>
  <c r="S1083" i="1"/>
  <c r="M1083" i="1"/>
  <c r="AK1083" i="1" s="1"/>
  <c r="AN1083" i="1" s="1"/>
  <c r="AN1082" i="1"/>
  <c r="AL1082" i="1"/>
  <c r="AO1082" i="1" s="1"/>
  <c r="AK1082" i="1"/>
  <c r="Z1082" i="1"/>
  <c r="Y1082" i="1"/>
  <c r="X1082" i="1"/>
  <c r="W1082" i="1"/>
  <c r="V1082" i="1"/>
  <c r="U1082" i="1"/>
  <c r="AM1082" i="1" s="1"/>
  <c r="AP1082" i="1" s="1"/>
  <c r="R1082" i="1"/>
  <c r="O1082" i="1"/>
  <c r="L1082" i="1"/>
  <c r="V1081" i="1"/>
  <c r="S1081" i="1"/>
  <c r="M1081" i="1"/>
  <c r="AK1080" i="1"/>
  <c r="AN1080" i="1" s="1"/>
  <c r="Y1080" i="1"/>
  <c r="V1080" i="1"/>
  <c r="S1080" i="1"/>
  <c r="M1080" i="1"/>
  <c r="AM1079" i="1"/>
  <c r="AP1079" i="1" s="1"/>
  <c r="AL1079" i="1"/>
  <c r="AO1079" i="1" s="1"/>
  <c r="AK1079" i="1"/>
  <c r="AN1079" i="1" s="1"/>
  <c r="Z1079" i="1"/>
  <c r="Y1079" i="1"/>
  <c r="AA1079" i="1" s="1"/>
  <c r="W1079" i="1"/>
  <c r="V1079" i="1"/>
  <c r="U1079" i="1"/>
  <c r="R1079" i="1"/>
  <c r="X1079" i="1" s="1"/>
  <c r="O1079" i="1"/>
  <c r="L1079" i="1"/>
  <c r="AN1078" i="1"/>
  <c r="V1078" i="1"/>
  <c r="S1078" i="1"/>
  <c r="AK1078" i="1" s="1"/>
  <c r="M1078" i="1"/>
  <c r="Y1077" i="1"/>
  <c r="V1077" i="1"/>
  <c r="S1077" i="1"/>
  <c r="M1077" i="1"/>
  <c r="AK1077" i="1" s="1"/>
  <c r="AN1077" i="1" s="1"/>
  <c r="AN1076" i="1"/>
  <c r="AL1076" i="1"/>
  <c r="AO1076" i="1" s="1"/>
  <c r="AK1076" i="1"/>
  <c r="Z1076" i="1"/>
  <c r="Y1076" i="1"/>
  <c r="X1076" i="1"/>
  <c r="W1076" i="1"/>
  <c r="V1076" i="1"/>
  <c r="U1076" i="1"/>
  <c r="AM1076" i="1" s="1"/>
  <c r="AP1076" i="1" s="1"/>
  <c r="R1076" i="1"/>
  <c r="O1076" i="1"/>
  <c r="L1076" i="1"/>
  <c r="V1075" i="1"/>
  <c r="S1075" i="1"/>
  <c r="M1075" i="1"/>
  <c r="AK1074" i="1"/>
  <c r="AN1074" i="1" s="1"/>
  <c r="Y1074" i="1"/>
  <c r="V1074" i="1"/>
  <c r="S1074" i="1"/>
  <c r="M1074" i="1"/>
  <c r="AM1073" i="1"/>
  <c r="AP1073" i="1" s="1"/>
  <c r="AL1073" i="1"/>
  <c r="AO1073" i="1" s="1"/>
  <c r="AK1073" i="1"/>
  <c r="AN1073" i="1" s="1"/>
  <c r="Z1073" i="1"/>
  <c r="Y1073" i="1"/>
  <c r="AA1073" i="1" s="1"/>
  <c r="W1073" i="1"/>
  <c r="V1073" i="1"/>
  <c r="U1073" i="1"/>
  <c r="R1073" i="1"/>
  <c r="X1073" i="1" s="1"/>
  <c r="O1073" i="1"/>
  <c r="L1073" i="1"/>
  <c r="AN1072" i="1"/>
  <c r="V1072" i="1"/>
  <c r="S1072" i="1"/>
  <c r="AK1072" i="1" s="1"/>
  <c r="M1072" i="1"/>
  <c r="Y1071" i="1"/>
  <c r="V1071" i="1"/>
  <c r="S1071" i="1"/>
  <c r="M1071" i="1"/>
  <c r="AK1071" i="1" s="1"/>
  <c r="AN1071" i="1" s="1"/>
  <c r="AN1070" i="1"/>
  <c r="AL1070" i="1"/>
  <c r="AO1070" i="1" s="1"/>
  <c r="AK1070" i="1"/>
  <c r="Z1070" i="1"/>
  <c r="Y1070" i="1"/>
  <c r="X1070" i="1"/>
  <c r="W1070" i="1"/>
  <c r="V1070" i="1"/>
  <c r="U1070" i="1"/>
  <c r="AM1070" i="1" s="1"/>
  <c r="AP1070" i="1" s="1"/>
  <c r="R1070" i="1"/>
  <c r="O1070" i="1"/>
  <c r="L1070" i="1"/>
  <c r="AK1069" i="1"/>
  <c r="AN1069" i="1" s="1"/>
  <c r="V1069" i="1"/>
  <c r="S1069" i="1"/>
  <c r="Y1069" i="1" s="1"/>
  <c r="M1069" i="1"/>
  <c r="AK1068" i="1"/>
  <c r="AN1068" i="1" s="1"/>
  <c r="Y1068" i="1"/>
  <c r="V1068" i="1"/>
  <c r="S1068" i="1"/>
  <c r="M1068" i="1"/>
  <c r="AP1067" i="1"/>
  <c r="AM1067" i="1"/>
  <c r="AL1067" i="1"/>
  <c r="AO1067" i="1" s="1"/>
  <c r="AK1067" i="1"/>
  <c r="AN1067" i="1" s="1"/>
  <c r="Z1067" i="1"/>
  <c r="Y1067" i="1"/>
  <c r="AA1067" i="1" s="1"/>
  <c r="W1067" i="1"/>
  <c r="V1067" i="1"/>
  <c r="U1067" i="1"/>
  <c r="R1067" i="1"/>
  <c r="X1067" i="1" s="1"/>
  <c r="O1067" i="1"/>
  <c r="L1067" i="1"/>
  <c r="AN1066" i="1"/>
  <c r="V1066" i="1"/>
  <c r="S1066" i="1"/>
  <c r="AK1066" i="1" s="1"/>
  <c r="M1066" i="1"/>
  <c r="Y1065" i="1"/>
  <c r="V1065" i="1"/>
  <c r="S1065" i="1"/>
  <c r="M1065" i="1"/>
  <c r="AK1065" i="1" s="1"/>
  <c r="AN1065" i="1" s="1"/>
  <c r="AP1064" i="1"/>
  <c r="AN1064" i="1"/>
  <c r="AL1064" i="1"/>
  <c r="AO1064" i="1" s="1"/>
  <c r="AK1064" i="1"/>
  <c r="Z1064" i="1"/>
  <c r="Y1064" i="1"/>
  <c r="AA1064" i="1" s="1"/>
  <c r="X1064" i="1"/>
  <c r="W1064" i="1"/>
  <c r="V1064" i="1"/>
  <c r="U1064" i="1"/>
  <c r="AM1064" i="1" s="1"/>
  <c r="R1064" i="1"/>
  <c r="O1064" i="1"/>
  <c r="L1064" i="1"/>
  <c r="AN1063" i="1"/>
  <c r="AK1063" i="1"/>
  <c r="V1063" i="1"/>
  <c r="S1063" i="1"/>
  <c r="Y1063" i="1" s="1"/>
  <c r="M1063" i="1"/>
  <c r="AK1062" i="1"/>
  <c r="AN1062" i="1" s="1"/>
  <c r="Y1062" i="1"/>
  <c r="V1062" i="1"/>
  <c r="S1062" i="1"/>
  <c r="M1062" i="1"/>
  <c r="AL1061" i="1"/>
  <c r="AO1061" i="1" s="1"/>
  <c r="AK1061" i="1"/>
  <c r="AN1061" i="1" s="1"/>
  <c r="Z1061" i="1"/>
  <c r="Y1061" i="1"/>
  <c r="AA1061" i="1" s="1"/>
  <c r="W1061" i="1"/>
  <c r="V1061" i="1"/>
  <c r="U1061" i="1"/>
  <c r="AM1061" i="1" s="1"/>
  <c r="AP1061" i="1" s="1"/>
  <c r="R1061" i="1"/>
  <c r="X1061" i="1" s="1"/>
  <c r="O1061" i="1"/>
  <c r="L1061" i="1"/>
  <c r="V1060" i="1"/>
  <c r="S1060" i="1"/>
  <c r="M1060" i="1"/>
  <c r="Y1059" i="1"/>
  <c r="V1059" i="1"/>
  <c r="S1059" i="1"/>
  <c r="M1059" i="1"/>
  <c r="AK1059" i="1" s="1"/>
  <c r="AN1059" i="1" s="1"/>
  <c r="AP1058" i="1"/>
  <c r="AN1058" i="1"/>
  <c r="AL1058" i="1"/>
  <c r="AO1058" i="1" s="1"/>
  <c r="AK1058" i="1"/>
  <c r="Z1058" i="1"/>
  <c r="Y1058" i="1"/>
  <c r="AA1058" i="1" s="1"/>
  <c r="X1058" i="1"/>
  <c r="W1058" i="1"/>
  <c r="V1058" i="1"/>
  <c r="U1058" i="1"/>
  <c r="AM1058" i="1" s="1"/>
  <c r="R1058" i="1"/>
  <c r="O1058" i="1"/>
  <c r="L1058" i="1"/>
  <c r="AN1057" i="1"/>
  <c r="AK1057" i="1"/>
  <c r="V1057" i="1"/>
  <c r="S1057" i="1"/>
  <c r="Y1057" i="1" s="1"/>
  <c r="M1057" i="1"/>
  <c r="AK1056" i="1"/>
  <c r="AN1056" i="1" s="1"/>
  <c r="Y1056" i="1"/>
  <c r="V1056" i="1"/>
  <c r="S1056" i="1"/>
  <c r="M1056" i="1"/>
  <c r="AP1055" i="1"/>
  <c r="AL1055" i="1"/>
  <c r="AO1055" i="1" s="1"/>
  <c r="AK1055" i="1"/>
  <c r="AN1055" i="1" s="1"/>
  <c r="Z1055" i="1"/>
  <c r="Y1055" i="1"/>
  <c r="AA1055" i="1" s="1"/>
  <c r="W1055" i="1"/>
  <c r="V1055" i="1"/>
  <c r="U1055" i="1"/>
  <c r="AM1055" i="1" s="1"/>
  <c r="R1055" i="1"/>
  <c r="X1055" i="1" s="1"/>
  <c r="O1055" i="1"/>
  <c r="L1055" i="1"/>
  <c r="V1054" i="1"/>
  <c r="S1054" i="1"/>
  <c r="M1054" i="1"/>
  <c r="Y1053" i="1"/>
  <c r="V1053" i="1"/>
  <c r="S1053" i="1"/>
  <c r="M1053" i="1"/>
  <c r="AK1053" i="1" s="1"/>
  <c r="AN1053" i="1" s="1"/>
  <c r="AP1052" i="1"/>
  <c r="AN1052" i="1"/>
  <c r="AL1052" i="1"/>
  <c r="AO1052" i="1" s="1"/>
  <c r="AK1052" i="1"/>
  <c r="Z1052" i="1"/>
  <c r="Y1052" i="1"/>
  <c r="AA1052" i="1" s="1"/>
  <c r="X1052" i="1"/>
  <c r="W1052" i="1"/>
  <c r="V1052" i="1"/>
  <c r="U1052" i="1"/>
  <c r="AM1052" i="1" s="1"/>
  <c r="R1052" i="1"/>
  <c r="O1052" i="1"/>
  <c r="L1052" i="1"/>
  <c r="AN1051" i="1"/>
  <c r="AK1051" i="1"/>
  <c r="V1051" i="1"/>
  <c r="S1051" i="1"/>
  <c r="Y1051" i="1" s="1"/>
  <c r="M1051" i="1"/>
  <c r="AK1050" i="1"/>
  <c r="AN1050" i="1" s="1"/>
  <c r="Y1050" i="1"/>
  <c r="V1050" i="1"/>
  <c r="S1050" i="1"/>
  <c r="M1050" i="1"/>
  <c r="AL1049" i="1"/>
  <c r="AO1049" i="1" s="1"/>
  <c r="AK1049" i="1"/>
  <c r="AN1049" i="1" s="1"/>
  <c r="Z1049" i="1"/>
  <c r="Y1049" i="1"/>
  <c r="AA1049" i="1" s="1"/>
  <c r="W1049" i="1"/>
  <c r="V1049" i="1"/>
  <c r="U1049" i="1"/>
  <c r="AM1049" i="1" s="1"/>
  <c r="AP1049" i="1" s="1"/>
  <c r="R1049" i="1"/>
  <c r="X1049" i="1" s="1"/>
  <c r="O1049" i="1"/>
  <c r="L1049" i="1"/>
  <c r="V1048" i="1"/>
  <c r="S1048" i="1"/>
  <c r="M1048" i="1"/>
  <c r="Y1047" i="1"/>
  <c r="V1047" i="1"/>
  <c r="S1047" i="1"/>
  <c r="M1047" i="1"/>
  <c r="AK1047" i="1" s="1"/>
  <c r="AN1047" i="1" s="1"/>
  <c r="AP1046" i="1"/>
  <c r="AN1046" i="1"/>
  <c r="AL1046" i="1"/>
  <c r="AO1046" i="1" s="1"/>
  <c r="AK1046" i="1"/>
  <c r="Z1046" i="1"/>
  <c r="Y1046" i="1"/>
  <c r="AA1046" i="1" s="1"/>
  <c r="X1046" i="1"/>
  <c r="W1046" i="1"/>
  <c r="V1046" i="1"/>
  <c r="U1046" i="1"/>
  <c r="AM1046" i="1" s="1"/>
  <c r="R1046" i="1"/>
  <c r="O1046" i="1"/>
  <c r="L1046" i="1"/>
  <c r="AN1045" i="1"/>
  <c r="AK1045" i="1"/>
  <c r="V1045" i="1"/>
  <c r="S1045" i="1"/>
  <c r="Y1045" i="1" s="1"/>
  <c r="M1045" i="1"/>
  <c r="AK1044" i="1"/>
  <c r="AN1044" i="1" s="1"/>
  <c r="Y1044" i="1"/>
  <c r="V1044" i="1"/>
  <c r="S1044" i="1"/>
  <c r="M1044" i="1"/>
  <c r="AP1043" i="1"/>
  <c r="AL1043" i="1"/>
  <c r="AO1043" i="1" s="1"/>
  <c r="AK1043" i="1"/>
  <c r="AN1043" i="1" s="1"/>
  <c r="Z1043" i="1"/>
  <c r="Y1043" i="1"/>
  <c r="AA1043" i="1" s="1"/>
  <c r="W1043" i="1"/>
  <c r="V1043" i="1"/>
  <c r="U1043" i="1"/>
  <c r="AM1043" i="1" s="1"/>
  <c r="R1043" i="1"/>
  <c r="X1043" i="1" s="1"/>
  <c r="O1043" i="1"/>
  <c r="L1043" i="1"/>
  <c r="V1042" i="1"/>
  <c r="S1042" i="1"/>
  <c r="M1042" i="1"/>
  <c r="Y1041" i="1"/>
  <c r="V1041" i="1"/>
  <c r="S1041" i="1"/>
  <c r="M1041" i="1"/>
  <c r="AK1041" i="1" s="1"/>
  <c r="AN1041" i="1" s="1"/>
  <c r="AP1040" i="1"/>
  <c r="AN1040" i="1"/>
  <c r="AL1040" i="1"/>
  <c r="AO1040" i="1" s="1"/>
  <c r="AK1040" i="1"/>
  <c r="Z1040" i="1"/>
  <c r="Y1040" i="1"/>
  <c r="AA1040" i="1" s="1"/>
  <c r="X1040" i="1"/>
  <c r="W1040" i="1"/>
  <c r="V1040" i="1"/>
  <c r="U1040" i="1"/>
  <c r="AM1040" i="1" s="1"/>
  <c r="R1040" i="1"/>
  <c r="O1040" i="1"/>
  <c r="L1040" i="1"/>
  <c r="AN1039" i="1"/>
  <c r="AK1039" i="1"/>
  <c r="V1039" i="1"/>
  <c r="S1039" i="1"/>
  <c r="Y1039" i="1" s="1"/>
  <c r="M1039" i="1"/>
  <c r="AK1038" i="1"/>
  <c r="AN1038" i="1" s="1"/>
  <c r="Y1038" i="1"/>
  <c r="V1038" i="1"/>
  <c r="S1038" i="1"/>
  <c r="M1038" i="1"/>
  <c r="AL1037" i="1"/>
  <c r="AO1037" i="1" s="1"/>
  <c r="AK1037" i="1"/>
  <c r="AN1037" i="1" s="1"/>
  <c r="Z1037" i="1"/>
  <c r="Y1037" i="1"/>
  <c r="AA1037" i="1" s="1"/>
  <c r="W1037" i="1"/>
  <c r="V1037" i="1"/>
  <c r="U1037" i="1"/>
  <c r="AM1037" i="1" s="1"/>
  <c r="AP1037" i="1" s="1"/>
  <c r="R1037" i="1"/>
  <c r="X1037" i="1" s="1"/>
  <c r="O1037" i="1"/>
  <c r="L1037" i="1"/>
  <c r="V1036" i="1"/>
  <c r="S1036" i="1"/>
  <c r="M1036" i="1"/>
  <c r="Y1035" i="1"/>
  <c r="V1035" i="1"/>
  <c r="S1035" i="1"/>
  <c r="M1035" i="1"/>
  <c r="AK1035" i="1" s="1"/>
  <c r="AN1035" i="1" s="1"/>
  <c r="AP1034" i="1"/>
  <c r="AL1034" i="1"/>
  <c r="AO1034" i="1" s="1"/>
  <c r="AK1034" i="1"/>
  <c r="AN1034" i="1" s="1"/>
  <c r="Z1034" i="1"/>
  <c r="Y1034" i="1"/>
  <c r="X1034" i="1"/>
  <c r="W1034" i="1"/>
  <c r="V1034" i="1"/>
  <c r="U1034" i="1"/>
  <c r="AM1034" i="1" s="1"/>
  <c r="R1034" i="1"/>
  <c r="O1034" i="1"/>
  <c r="L1034" i="1"/>
  <c r="V1033" i="1"/>
  <c r="S1033" i="1"/>
  <c r="M1033" i="1"/>
  <c r="AK1032" i="1"/>
  <c r="AN1032" i="1" s="1"/>
  <c r="Y1032" i="1"/>
  <c r="V1032" i="1"/>
  <c r="S1032" i="1"/>
  <c r="M1032" i="1"/>
  <c r="AM1031" i="1"/>
  <c r="AP1031" i="1" s="1"/>
  <c r="AL1031" i="1"/>
  <c r="AO1031" i="1" s="1"/>
  <c r="AK1031" i="1"/>
  <c r="AN1031" i="1" s="1"/>
  <c r="Z1031" i="1"/>
  <c r="Y1031" i="1"/>
  <c r="AA1031" i="1" s="1"/>
  <c r="W1031" i="1"/>
  <c r="V1031" i="1"/>
  <c r="U1031" i="1"/>
  <c r="R1031" i="1"/>
  <c r="X1031" i="1" s="1"/>
  <c r="O1031" i="1"/>
  <c r="L1031" i="1"/>
  <c r="V1030" i="1"/>
  <c r="S1030" i="1"/>
  <c r="M1030" i="1"/>
  <c r="Y1029" i="1"/>
  <c r="V1029" i="1"/>
  <c r="S1029" i="1"/>
  <c r="M1029" i="1"/>
  <c r="AK1029" i="1" s="1"/>
  <c r="AN1029" i="1" s="1"/>
  <c r="AO1028" i="1"/>
  <c r="AL1028" i="1"/>
  <c r="AK1028" i="1"/>
  <c r="AN1028" i="1" s="1"/>
  <c r="Z1028" i="1"/>
  <c r="Y1028" i="1"/>
  <c r="X1028" i="1"/>
  <c r="W1028" i="1"/>
  <c r="V1028" i="1"/>
  <c r="U1028" i="1"/>
  <c r="AM1028" i="1" s="1"/>
  <c r="AP1028" i="1" s="1"/>
  <c r="R1028" i="1"/>
  <c r="O1028" i="1"/>
  <c r="L1028" i="1"/>
  <c r="V1027" i="1"/>
  <c r="S1027" i="1"/>
  <c r="Y1027" i="1" s="1"/>
  <c r="M1027" i="1"/>
  <c r="Y1026" i="1"/>
  <c r="V1026" i="1"/>
  <c r="S1026" i="1"/>
  <c r="M1026" i="1"/>
  <c r="AK1026" i="1" s="1"/>
  <c r="AN1026" i="1" s="1"/>
  <c r="AL1025" i="1"/>
  <c r="AO1025" i="1" s="1"/>
  <c r="AK1025" i="1"/>
  <c r="AN1025" i="1" s="1"/>
  <c r="Z1025" i="1"/>
  <c r="Y1025" i="1"/>
  <c r="W1025" i="1"/>
  <c r="V1025" i="1"/>
  <c r="U1025" i="1"/>
  <c r="AM1025" i="1" s="1"/>
  <c r="AP1025" i="1" s="1"/>
  <c r="R1025" i="1"/>
  <c r="X1025" i="1" s="1"/>
  <c r="O1025" i="1"/>
  <c r="L1025" i="1"/>
  <c r="V1024" i="1"/>
  <c r="S1024" i="1"/>
  <c r="M1024" i="1"/>
  <c r="AK1023" i="1"/>
  <c r="AN1023" i="1" s="1"/>
  <c r="Y1023" i="1"/>
  <c r="V1023" i="1"/>
  <c r="S1023" i="1"/>
  <c r="M1023" i="1"/>
  <c r="AO1022" i="1"/>
  <c r="AL1022" i="1"/>
  <c r="AK1022" i="1"/>
  <c r="AN1022" i="1" s="1"/>
  <c r="Z1022" i="1"/>
  <c r="Z958" i="1" s="1"/>
  <c r="Y1022" i="1"/>
  <c r="X1022" i="1"/>
  <c r="W1022" i="1"/>
  <c r="V1022" i="1"/>
  <c r="U1022" i="1"/>
  <c r="AM1022" i="1" s="1"/>
  <c r="AP1022" i="1" s="1"/>
  <c r="R1022" i="1"/>
  <c r="O1022" i="1"/>
  <c r="L1022" i="1"/>
  <c r="V1021" i="1"/>
  <c r="S1021" i="1"/>
  <c r="M1021" i="1"/>
  <c r="AK1020" i="1"/>
  <c r="AN1020" i="1" s="1"/>
  <c r="Y1020" i="1"/>
  <c r="V1020" i="1"/>
  <c r="S1020" i="1"/>
  <c r="M1020" i="1"/>
  <c r="AO1019" i="1"/>
  <c r="AL1019" i="1"/>
  <c r="AK1019" i="1"/>
  <c r="AN1019" i="1" s="1"/>
  <c r="AA1019" i="1"/>
  <c r="Z1019" i="1"/>
  <c r="Y1019" i="1"/>
  <c r="X1019" i="1"/>
  <c r="W1019" i="1"/>
  <c r="V1019" i="1"/>
  <c r="U1019" i="1"/>
  <c r="AM1019" i="1" s="1"/>
  <c r="AP1019" i="1" s="1"/>
  <c r="R1019" i="1"/>
  <c r="O1019" i="1"/>
  <c r="L1019" i="1"/>
  <c r="Y1018" i="1"/>
  <c r="V1018" i="1"/>
  <c r="S1018" i="1"/>
  <c r="AK1018" i="1" s="1"/>
  <c r="AN1018" i="1" s="1"/>
  <c r="M1018" i="1"/>
  <c r="V1017" i="1"/>
  <c r="S1017" i="1"/>
  <c r="M1017" i="1"/>
  <c r="AN1016" i="1"/>
  <c r="AL1016" i="1"/>
  <c r="AO1016" i="1" s="1"/>
  <c r="AK1016" i="1"/>
  <c r="AA1016" i="1"/>
  <c r="Z1016" i="1"/>
  <c r="Y1016" i="1"/>
  <c r="W1016" i="1"/>
  <c r="V1016" i="1"/>
  <c r="U1016" i="1"/>
  <c r="AM1016" i="1" s="1"/>
  <c r="AP1016" i="1" s="1"/>
  <c r="R1016" i="1"/>
  <c r="X1016" i="1" s="1"/>
  <c r="O1016" i="1"/>
  <c r="L1016" i="1"/>
  <c r="Y1015" i="1"/>
  <c r="V1015" i="1"/>
  <c r="S1015" i="1"/>
  <c r="AK1015" i="1" s="1"/>
  <c r="AN1015" i="1" s="1"/>
  <c r="M1015" i="1"/>
  <c r="AN1014" i="1"/>
  <c r="V1014" i="1"/>
  <c r="S1014" i="1"/>
  <c r="AK1014" i="1" s="1"/>
  <c r="M1014" i="1"/>
  <c r="AN1013" i="1"/>
  <c r="AL1013" i="1"/>
  <c r="AO1013" i="1" s="1"/>
  <c r="AK1013" i="1"/>
  <c r="AA1013" i="1"/>
  <c r="Z1013" i="1"/>
  <c r="Y1013" i="1"/>
  <c r="X1013" i="1"/>
  <c r="W1013" i="1"/>
  <c r="V1013" i="1"/>
  <c r="U1013" i="1"/>
  <c r="AM1013" i="1" s="1"/>
  <c r="AP1013" i="1" s="1"/>
  <c r="R1013" i="1"/>
  <c r="O1013" i="1"/>
  <c r="L1013" i="1"/>
  <c r="Y1012" i="1"/>
  <c r="V1012" i="1"/>
  <c r="S1012" i="1"/>
  <c r="AK1012" i="1" s="1"/>
  <c r="AN1012" i="1" s="1"/>
  <c r="M1012" i="1"/>
  <c r="V1011" i="1"/>
  <c r="S1011" i="1"/>
  <c r="M1011" i="1"/>
  <c r="AN1010" i="1"/>
  <c r="AL1010" i="1"/>
  <c r="AO1010" i="1" s="1"/>
  <c r="AK1010" i="1"/>
  <c r="AA1010" i="1"/>
  <c r="Z1010" i="1"/>
  <c r="Y1010" i="1"/>
  <c r="W1010" i="1"/>
  <c r="V1010" i="1"/>
  <c r="U1010" i="1"/>
  <c r="AM1010" i="1" s="1"/>
  <c r="AP1010" i="1" s="1"/>
  <c r="R1010" i="1"/>
  <c r="X1010" i="1" s="1"/>
  <c r="O1010" i="1"/>
  <c r="L1010" i="1"/>
  <c r="Y1009" i="1"/>
  <c r="V1009" i="1"/>
  <c r="S1009" i="1"/>
  <c r="AK1009" i="1" s="1"/>
  <c r="AN1009" i="1" s="1"/>
  <c r="M1009" i="1"/>
  <c r="AN1008" i="1"/>
  <c r="V1008" i="1"/>
  <c r="S1008" i="1"/>
  <c r="AK1008" i="1" s="1"/>
  <c r="M1008" i="1"/>
  <c r="AN1007" i="1"/>
  <c r="AL1007" i="1"/>
  <c r="AO1007" i="1" s="1"/>
  <c r="AK1007" i="1"/>
  <c r="AA1007" i="1"/>
  <c r="Z1007" i="1"/>
  <c r="Y1007" i="1"/>
  <c r="X1007" i="1"/>
  <c r="W1007" i="1"/>
  <c r="V1007" i="1"/>
  <c r="U1007" i="1"/>
  <c r="AM1007" i="1" s="1"/>
  <c r="AP1007" i="1" s="1"/>
  <c r="R1007" i="1"/>
  <c r="O1007" i="1"/>
  <c r="L1007" i="1"/>
  <c r="Y1006" i="1"/>
  <c r="V1006" i="1"/>
  <c r="S1006" i="1"/>
  <c r="AK1006" i="1" s="1"/>
  <c r="AN1006" i="1" s="1"/>
  <c r="M1006" i="1"/>
  <c r="V1005" i="1"/>
  <c r="S1005" i="1"/>
  <c r="M1005" i="1"/>
  <c r="AN1004" i="1"/>
  <c r="AL1004" i="1"/>
  <c r="AO1004" i="1" s="1"/>
  <c r="AK1004" i="1"/>
  <c r="AA1004" i="1"/>
  <c r="Z1004" i="1"/>
  <c r="Y1004" i="1"/>
  <c r="W1004" i="1"/>
  <c r="V1004" i="1"/>
  <c r="U1004" i="1"/>
  <c r="AM1004" i="1" s="1"/>
  <c r="AP1004" i="1" s="1"/>
  <c r="R1004" i="1"/>
  <c r="X1004" i="1" s="1"/>
  <c r="O1004" i="1"/>
  <c r="L1004" i="1"/>
  <c r="Y1003" i="1"/>
  <c r="V1003" i="1"/>
  <c r="S1003" i="1"/>
  <c r="AK1003" i="1" s="1"/>
  <c r="AN1003" i="1" s="1"/>
  <c r="M1003" i="1"/>
  <c r="AN1002" i="1"/>
  <c r="V1002" i="1"/>
  <c r="S1002" i="1"/>
  <c r="AK1002" i="1" s="1"/>
  <c r="M1002" i="1"/>
  <c r="AN1001" i="1"/>
  <c r="AL1001" i="1"/>
  <c r="AO1001" i="1" s="1"/>
  <c r="AK1001" i="1"/>
  <c r="AA1001" i="1"/>
  <c r="Z1001" i="1"/>
  <c r="Y1001" i="1"/>
  <c r="X1001" i="1"/>
  <c r="W1001" i="1"/>
  <c r="V1001" i="1"/>
  <c r="U1001" i="1"/>
  <c r="AM1001" i="1" s="1"/>
  <c r="AP1001" i="1" s="1"/>
  <c r="R1001" i="1"/>
  <c r="O1001" i="1"/>
  <c r="L1001" i="1"/>
  <c r="Y1000" i="1"/>
  <c r="V1000" i="1"/>
  <c r="S1000" i="1"/>
  <c r="AK1000" i="1" s="1"/>
  <c r="AN1000" i="1" s="1"/>
  <c r="M1000" i="1"/>
  <c r="V999" i="1"/>
  <c r="S999" i="1"/>
  <c r="M999" i="1"/>
  <c r="AN998" i="1"/>
  <c r="AL998" i="1"/>
  <c r="AO998" i="1" s="1"/>
  <c r="AK998" i="1"/>
  <c r="AA998" i="1"/>
  <c r="Z998" i="1"/>
  <c r="Y998" i="1"/>
  <c r="W998" i="1"/>
  <c r="V998" i="1"/>
  <c r="U998" i="1"/>
  <c r="AM998" i="1" s="1"/>
  <c r="AP998" i="1" s="1"/>
  <c r="R998" i="1"/>
  <c r="X998" i="1" s="1"/>
  <c r="O998" i="1"/>
  <c r="L998" i="1"/>
  <c r="Y997" i="1"/>
  <c r="V997" i="1"/>
  <c r="S997" i="1"/>
  <c r="AK997" i="1" s="1"/>
  <c r="AN997" i="1" s="1"/>
  <c r="M997" i="1"/>
  <c r="AN996" i="1"/>
  <c r="V996" i="1"/>
  <c r="S996" i="1"/>
  <c r="AK996" i="1" s="1"/>
  <c r="M996" i="1"/>
  <c r="AN995" i="1"/>
  <c r="AL995" i="1"/>
  <c r="AO995" i="1" s="1"/>
  <c r="AK995" i="1"/>
  <c r="AA995" i="1"/>
  <c r="Z995" i="1"/>
  <c r="Y995" i="1"/>
  <c r="X995" i="1"/>
  <c r="W995" i="1"/>
  <c r="V995" i="1"/>
  <c r="U995" i="1"/>
  <c r="AM995" i="1" s="1"/>
  <c r="AP995" i="1" s="1"/>
  <c r="R995" i="1"/>
  <c r="O995" i="1"/>
  <c r="L995" i="1"/>
  <c r="Y994" i="1"/>
  <c r="V994" i="1"/>
  <c r="S994" i="1"/>
  <c r="AK994" i="1" s="1"/>
  <c r="AN994" i="1" s="1"/>
  <c r="M994" i="1"/>
  <c r="V993" i="1"/>
  <c r="S993" i="1"/>
  <c r="M993" i="1"/>
  <c r="AN992" i="1"/>
  <c r="AL992" i="1"/>
  <c r="AO992" i="1" s="1"/>
  <c r="AK992" i="1"/>
  <c r="AA992" i="1"/>
  <c r="Z992" i="1"/>
  <c r="Y992" i="1"/>
  <c r="W992" i="1"/>
  <c r="V992" i="1"/>
  <c r="U992" i="1"/>
  <c r="AM992" i="1" s="1"/>
  <c r="AP992" i="1" s="1"/>
  <c r="R992" i="1"/>
  <c r="X992" i="1" s="1"/>
  <c r="O992" i="1"/>
  <c r="L992" i="1"/>
  <c r="Y991" i="1"/>
  <c r="V991" i="1"/>
  <c r="S991" i="1"/>
  <c r="AK991" i="1" s="1"/>
  <c r="AN991" i="1" s="1"/>
  <c r="M991" i="1"/>
  <c r="AN990" i="1"/>
  <c r="V990" i="1"/>
  <c r="S990" i="1"/>
  <c r="AK990" i="1" s="1"/>
  <c r="M990" i="1"/>
  <c r="AN989" i="1"/>
  <c r="AL989" i="1"/>
  <c r="AO989" i="1" s="1"/>
  <c r="AK989" i="1"/>
  <c r="AA989" i="1"/>
  <c r="Z989" i="1"/>
  <c r="Y989" i="1"/>
  <c r="W989" i="1"/>
  <c r="V989" i="1"/>
  <c r="U989" i="1"/>
  <c r="AM989" i="1" s="1"/>
  <c r="AP989" i="1" s="1"/>
  <c r="R989" i="1"/>
  <c r="X989" i="1" s="1"/>
  <c r="O989" i="1"/>
  <c r="L989" i="1"/>
  <c r="Y988" i="1"/>
  <c r="V988" i="1"/>
  <c r="S988" i="1"/>
  <c r="AK988" i="1" s="1"/>
  <c r="AN988" i="1" s="1"/>
  <c r="M988" i="1"/>
  <c r="V987" i="1"/>
  <c r="S987" i="1"/>
  <c r="M987" i="1"/>
  <c r="AO986" i="1"/>
  <c r="AN986" i="1"/>
  <c r="AL986" i="1"/>
  <c r="AK986" i="1"/>
  <c r="AA986" i="1"/>
  <c r="Z986" i="1"/>
  <c r="Y986" i="1"/>
  <c r="W986" i="1"/>
  <c r="V986" i="1"/>
  <c r="U986" i="1"/>
  <c r="AM986" i="1" s="1"/>
  <c r="AP986" i="1" s="1"/>
  <c r="R986" i="1"/>
  <c r="X986" i="1" s="1"/>
  <c r="O986" i="1"/>
  <c r="L986" i="1"/>
  <c r="Y985" i="1"/>
  <c r="V985" i="1"/>
  <c r="S985" i="1"/>
  <c r="AK985" i="1" s="1"/>
  <c r="AN985" i="1" s="1"/>
  <c r="M985" i="1"/>
  <c r="AN984" i="1"/>
  <c r="V984" i="1"/>
  <c r="S984" i="1"/>
  <c r="AK984" i="1" s="1"/>
  <c r="M984" i="1"/>
  <c r="AO983" i="1"/>
  <c r="AN983" i="1"/>
  <c r="AL983" i="1"/>
  <c r="AK983" i="1"/>
  <c r="AA983" i="1"/>
  <c r="Z983" i="1"/>
  <c r="Y983" i="1"/>
  <c r="W983" i="1"/>
  <c r="V983" i="1"/>
  <c r="U983" i="1"/>
  <c r="AM983" i="1" s="1"/>
  <c r="AP983" i="1" s="1"/>
  <c r="R983" i="1"/>
  <c r="X983" i="1" s="1"/>
  <c r="O983" i="1"/>
  <c r="L983" i="1"/>
  <c r="Y982" i="1"/>
  <c r="V982" i="1"/>
  <c r="S982" i="1"/>
  <c r="M982" i="1"/>
  <c r="AK982" i="1" s="1"/>
  <c r="AN982" i="1" s="1"/>
  <c r="V981" i="1"/>
  <c r="S981" i="1"/>
  <c r="M981" i="1"/>
  <c r="AO980" i="1"/>
  <c r="AN980" i="1"/>
  <c r="AL980" i="1"/>
  <c r="AK980" i="1"/>
  <c r="AA980" i="1"/>
  <c r="Z980" i="1"/>
  <c r="Y980" i="1"/>
  <c r="W980" i="1"/>
  <c r="V980" i="1"/>
  <c r="U980" i="1"/>
  <c r="AM980" i="1" s="1"/>
  <c r="AP980" i="1" s="1"/>
  <c r="R980" i="1"/>
  <c r="X980" i="1" s="1"/>
  <c r="O980" i="1"/>
  <c r="L980" i="1"/>
  <c r="Y979" i="1"/>
  <c r="V979" i="1"/>
  <c r="S979" i="1"/>
  <c r="M979" i="1"/>
  <c r="AK979" i="1" s="1"/>
  <c r="AN979" i="1" s="1"/>
  <c r="AN978" i="1"/>
  <c r="V978" i="1"/>
  <c r="S978" i="1"/>
  <c r="AK978" i="1" s="1"/>
  <c r="M978" i="1"/>
  <c r="AO977" i="1"/>
  <c r="AN977" i="1"/>
  <c r="AL977" i="1"/>
  <c r="AK977" i="1"/>
  <c r="AA977" i="1"/>
  <c r="Z977" i="1"/>
  <c r="Y977" i="1"/>
  <c r="W977" i="1"/>
  <c r="V977" i="1"/>
  <c r="U977" i="1"/>
  <c r="R977" i="1"/>
  <c r="X977" i="1" s="1"/>
  <c r="O977" i="1"/>
  <c r="AM977" i="1" s="1"/>
  <c r="AP977" i="1" s="1"/>
  <c r="L977" i="1"/>
  <c r="Y976" i="1"/>
  <c r="V976" i="1"/>
  <c r="S976" i="1"/>
  <c r="M976" i="1"/>
  <c r="AK976" i="1" s="1"/>
  <c r="AN976" i="1" s="1"/>
  <c r="V975" i="1"/>
  <c r="S975" i="1"/>
  <c r="M975" i="1"/>
  <c r="AO974" i="1"/>
  <c r="AN974" i="1"/>
  <c r="AL974" i="1"/>
  <c r="AK974" i="1"/>
  <c r="AA974" i="1"/>
  <c r="Z974" i="1"/>
  <c r="Y974" i="1"/>
  <c r="W974" i="1"/>
  <c r="V974" i="1"/>
  <c r="U974" i="1"/>
  <c r="R974" i="1"/>
  <c r="X974" i="1" s="1"/>
  <c r="O974" i="1"/>
  <c r="L974" i="1"/>
  <c r="Y973" i="1"/>
  <c r="V973" i="1"/>
  <c r="S973" i="1"/>
  <c r="M973" i="1"/>
  <c r="AK973" i="1" s="1"/>
  <c r="AN973" i="1" s="1"/>
  <c r="V972" i="1"/>
  <c r="S972" i="1"/>
  <c r="AK972" i="1" s="1"/>
  <c r="AN972" i="1" s="1"/>
  <c r="M972" i="1"/>
  <c r="AO971" i="1"/>
  <c r="AN971" i="1"/>
  <c r="AL971" i="1"/>
  <c r="AK971" i="1"/>
  <c r="AA971" i="1"/>
  <c r="Z971" i="1"/>
  <c r="Y971" i="1"/>
  <c r="W971" i="1"/>
  <c r="V971" i="1"/>
  <c r="U971" i="1"/>
  <c r="R971" i="1"/>
  <c r="X971" i="1" s="1"/>
  <c r="O971" i="1"/>
  <c r="AM971" i="1" s="1"/>
  <c r="AP971" i="1" s="1"/>
  <c r="L971" i="1"/>
  <c r="Y970" i="1"/>
  <c r="V970" i="1"/>
  <c r="S970" i="1"/>
  <c r="M970" i="1"/>
  <c r="AK970" i="1" s="1"/>
  <c r="AN970" i="1" s="1"/>
  <c r="V969" i="1"/>
  <c r="S969" i="1"/>
  <c r="M969" i="1"/>
  <c r="AO968" i="1"/>
  <c r="AN968" i="1"/>
  <c r="AL968" i="1"/>
  <c r="AK968" i="1"/>
  <c r="AA968" i="1"/>
  <c r="Z968" i="1"/>
  <c r="Y968" i="1"/>
  <c r="W968" i="1"/>
  <c r="V968" i="1"/>
  <c r="U968" i="1"/>
  <c r="R968" i="1"/>
  <c r="X968" i="1" s="1"/>
  <c r="O968" i="1"/>
  <c r="AM968" i="1" s="1"/>
  <c r="AP968" i="1" s="1"/>
  <c r="L968" i="1"/>
  <c r="Y967" i="1"/>
  <c r="V967" i="1"/>
  <c r="S967" i="1"/>
  <c r="M967" i="1"/>
  <c r="AK967" i="1" s="1"/>
  <c r="AN967" i="1" s="1"/>
  <c r="V966" i="1"/>
  <c r="S966" i="1"/>
  <c r="M966" i="1"/>
  <c r="AO965" i="1"/>
  <c r="AN965" i="1"/>
  <c r="AL965" i="1"/>
  <c r="AK965" i="1"/>
  <c r="AA965" i="1"/>
  <c r="Z965" i="1"/>
  <c r="Y965" i="1"/>
  <c r="W965" i="1"/>
  <c r="V965" i="1"/>
  <c r="U965" i="1"/>
  <c r="R965" i="1"/>
  <c r="X965" i="1" s="1"/>
  <c r="O965" i="1"/>
  <c r="AM965" i="1" s="1"/>
  <c r="AP965" i="1" s="1"/>
  <c r="L965" i="1"/>
  <c r="Y964" i="1"/>
  <c r="V964" i="1"/>
  <c r="S964" i="1"/>
  <c r="M964" i="1"/>
  <c r="AK964" i="1" s="1"/>
  <c r="AN964" i="1" s="1"/>
  <c r="V963" i="1"/>
  <c r="S963" i="1"/>
  <c r="M963" i="1"/>
  <c r="AO962" i="1"/>
  <c r="AN962" i="1"/>
  <c r="AL962" i="1"/>
  <c r="AK962" i="1"/>
  <c r="AA962" i="1"/>
  <c r="Z962" i="1"/>
  <c r="Y962" i="1"/>
  <c r="W962" i="1"/>
  <c r="V962" i="1"/>
  <c r="U962" i="1"/>
  <c r="R962" i="1"/>
  <c r="X962" i="1" s="1"/>
  <c r="O962" i="1"/>
  <c r="AM962" i="1" s="1"/>
  <c r="AP962" i="1" s="1"/>
  <c r="L962" i="1"/>
  <c r="Y961" i="1"/>
  <c r="V961" i="1"/>
  <c r="S961" i="1"/>
  <c r="M961" i="1"/>
  <c r="AK961" i="1" s="1"/>
  <c r="AN961" i="1" s="1"/>
  <c r="V960" i="1"/>
  <c r="S960" i="1"/>
  <c r="M960" i="1"/>
  <c r="AO959" i="1"/>
  <c r="AN959" i="1"/>
  <c r="AL959" i="1"/>
  <c r="AK959" i="1"/>
  <c r="AA959" i="1"/>
  <c r="Z959" i="1"/>
  <c r="Y959" i="1"/>
  <c r="W959" i="1"/>
  <c r="V959" i="1"/>
  <c r="U959" i="1"/>
  <c r="R959" i="1"/>
  <c r="X959" i="1" s="1"/>
  <c r="O959" i="1"/>
  <c r="L959" i="1"/>
  <c r="T958" i="1"/>
  <c r="S958" i="1"/>
  <c r="AK958" i="1" s="1"/>
  <c r="AN958" i="1" s="1"/>
  <c r="N958" i="1"/>
  <c r="M958" i="1"/>
  <c r="V957" i="1"/>
  <c r="S957" i="1"/>
  <c r="AK957" i="1" s="1"/>
  <c r="AN957" i="1" s="1"/>
  <c r="M957" i="1"/>
  <c r="V956" i="1"/>
  <c r="S956" i="1"/>
  <c r="Y956" i="1" s="1"/>
  <c r="M956" i="1"/>
  <c r="AK956" i="1" s="1"/>
  <c r="AN956" i="1" s="1"/>
  <c r="AN955" i="1"/>
  <c r="AM955" i="1"/>
  <c r="AP955" i="1" s="1"/>
  <c r="AL955" i="1"/>
  <c r="AO955" i="1" s="1"/>
  <c r="AK955" i="1"/>
  <c r="Z955" i="1"/>
  <c r="Y955" i="1"/>
  <c r="AA955" i="1" s="1"/>
  <c r="W955" i="1"/>
  <c r="V955" i="1"/>
  <c r="U955" i="1"/>
  <c r="R955" i="1"/>
  <c r="X955" i="1" s="1"/>
  <c r="O955" i="1"/>
  <c r="L955" i="1"/>
  <c r="V954" i="1"/>
  <c r="S954" i="1"/>
  <c r="AK954" i="1" s="1"/>
  <c r="AN954" i="1" s="1"/>
  <c r="M954" i="1"/>
  <c r="V953" i="1"/>
  <c r="S953" i="1"/>
  <c r="Y953" i="1" s="1"/>
  <c r="M953" i="1"/>
  <c r="AK953" i="1" s="1"/>
  <c r="AN953" i="1" s="1"/>
  <c r="AN952" i="1"/>
  <c r="AM952" i="1"/>
  <c r="AP952" i="1" s="1"/>
  <c r="AL952" i="1"/>
  <c r="AO952" i="1" s="1"/>
  <c r="AK952" i="1"/>
  <c r="Z952" i="1"/>
  <c r="Y952" i="1"/>
  <c r="AA952" i="1" s="1"/>
  <c r="X952" i="1"/>
  <c r="W952" i="1"/>
  <c r="V952" i="1"/>
  <c r="U952" i="1"/>
  <c r="R952" i="1"/>
  <c r="O952" i="1"/>
  <c r="L952" i="1"/>
  <c r="V951" i="1"/>
  <c r="S951" i="1"/>
  <c r="AK951" i="1" s="1"/>
  <c r="AN951" i="1" s="1"/>
  <c r="M951" i="1"/>
  <c r="V950" i="1"/>
  <c r="S950" i="1"/>
  <c r="Y950" i="1" s="1"/>
  <c r="M950" i="1"/>
  <c r="AK950" i="1" s="1"/>
  <c r="AN950" i="1" s="1"/>
  <c r="AN949" i="1"/>
  <c r="AM949" i="1"/>
  <c r="AP949" i="1" s="1"/>
  <c r="AL949" i="1"/>
  <c r="AO949" i="1" s="1"/>
  <c r="AK949" i="1"/>
  <c r="Z949" i="1"/>
  <c r="Y949" i="1"/>
  <c r="W949" i="1"/>
  <c r="V949" i="1"/>
  <c r="U949" i="1"/>
  <c r="R949" i="1"/>
  <c r="X949" i="1" s="1"/>
  <c r="O949" i="1"/>
  <c r="L949" i="1"/>
  <c r="V948" i="1"/>
  <c r="S948" i="1"/>
  <c r="AK948" i="1" s="1"/>
  <c r="AN948" i="1" s="1"/>
  <c r="M948" i="1"/>
  <c r="AK947" i="1"/>
  <c r="AN947" i="1" s="1"/>
  <c r="V947" i="1"/>
  <c r="S947" i="1"/>
  <c r="Y947" i="1" s="1"/>
  <c r="M947" i="1"/>
  <c r="AN946" i="1"/>
  <c r="AM946" i="1"/>
  <c r="AP946" i="1" s="1"/>
  <c r="AL946" i="1"/>
  <c r="AO946" i="1" s="1"/>
  <c r="AK946" i="1"/>
  <c r="Z946" i="1"/>
  <c r="AA946" i="1" s="1"/>
  <c r="Y946" i="1"/>
  <c r="W946" i="1"/>
  <c r="V946" i="1"/>
  <c r="U946" i="1"/>
  <c r="R946" i="1"/>
  <c r="X946" i="1" s="1"/>
  <c r="O946" i="1"/>
  <c r="L946" i="1"/>
  <c r="V945" i="1"/>
  <c r="S945" i="1"/>
  <c r="AK945" i="1" s="1"/>
  <c r="AN945" i="1" s="1"/>
  <c r="M945" i="1"/>
  <c r="AK944" i="1"/>
  <c r="AN944" i="1" s="1"/>
  <c r="V944" i="1"/>
  <c r="S944" i="1"/>
  <c r="Y944" i="1" s="1"/>
  <c r="M944" i="1"/>
  <c r="AN943" i="1"/>
  <c r="AM943" i="1"/>
  <c r="AP943" i="1" s="1"/>
  <c r="AL943" i="1"/>
  <c r="AO943" i="1" s="1"/>
  <c r="AK943" i="1"/>
  <c r="Z943" i="1"/>
  <c r="Y943" i="1"/>
  <c r="AA943" i="1" s="1"/>
  <c r="W943" i="1"/>
  <c r="V943" i="1"/>
  <c r="U943" i="1"/>
  <c r="R943" i="1"/>
  <c r="X943" i="1" s="1"/>
  <c r="O943" i="1"/>
  <c r="L943" i="1"/>
  <c r="V942" i="1"/>
  <c r="S942" i="1"/>
  <c r="AK942" i="1" s="1"/>
  <c r="AN942" i="1" s="1"/>
  <c r="M942" i="1"/>
  <c r="V941" i="1"/>
  <c r="S941" i="1"/>
  <c r="Y941" i="1" s="1"/>
  <c r="M941" i="1"/>
  <c r="AK941" i="1" s="1"/>
  <c r="AN941" i="1" s="1"/>
  <c r="AN940" i="1"/>
  <c r="AM940" i="1"/>
  <c r="AP940" i="1" s="1"/>
  <c r="AL940" i="1"/>
  <c r="AO940" i="1" s="1"/>
  <c r="AK940" i="1"/>
  <c r="Z940" i="1"/>
  <c r="AA940" i="1" s="1"/>
  <c r="Y940" i="1"/>
  <c r="W940" i="1"/>
  <c r="V940" i="1"/>
  <c r="U940" i="1"/>
  <c r="R940" i="1"/>
  <c r="X940" i="1" s="1"/>
  <c r="O940" i="1"/>
  <c r="L940" i="1"/>
  <c r="V939" i="1"/>
  <c r="S939" i="1"/>
  <c r="AK939" i="1" s="1"/>
  <c r="AN939" i="1" s="1"/>
  <c r="M939" i="1"/>
  <c r="V938" i="1"/>
  <c r="S938" i="1"/>
  <c r="Y938" i="1" s="1"/>
  <c r="M938" i="1"/>
  <c r="AK938" i="1" s="1"/>
  <c r="AN938" i="1" s="1"/>
  <c r="AN937" i="1"/>
  <c r="AM937" i="1"/>
  <c r="AP937" i="1" s="1"/>
  <c r="AL937" i="1"/>
  <c r="AO937" i="1" s="1"/>
  <c r="AK937" i="1"/>
  <c r="Z937" i="1"/>
  <c r="Y937" i="1"/>
  <c r="AA937" i="1" s="1"/>
  <c r="W937" i="1"/>
  <c r="V937" i="1"/>
  <c r="U937" i="1"/>
  <c r="R937" i="1"/>
  <c r="X937" i="1" s="1"/>
  <c r="O937" i="1"/>
  <c r="L937" i="1"/>
  <c r="Y936" i="1"/>
  <c r="V936" i="1"/>
  <c r="S936" i="1"/>
  <c r="AK936" i="1" s="1"/>
  <c r="AN936" i="1" s="1"/>
  <c r="M936" i="1"/>
  <c r="V935" i="1"/>
  <c r="S935" i="1"/>
  <c r="Y935" i="1" s="1"/>
  <c r="M935" i="1"/>
  <c r="AK935" i="1" s="1"/>
  <c r="AN935" i="1" s="1"/>
  <c r="AN934" i="1"/>
  <c r="AM934" i="1"/>
  <c r="AP934" i="1" s="1"/>
  <c r="AL934" i="1"/>
  <c r="AO934" i="1" s="1"/>
  <c r="AK934" i="1"/>
  <c r="Z934" i="1"/>
  <c r="AA934" i="1" s="1"/>
  <c r="Y934" i="1"/>
  <c r="W934" i="1"/>
  <c r="V934" i="1"/>
  <c r="U934" i="1"/>
  <c r="R934" i="1"/>
  <c r="X934" i="1" s="1"/>
  <c r="O934" i="1"/>
  <c r="L934" i="1"/>
  <c r="V933" i="1"/>
  <c r="S933" i="1"/>
  <c r="AK933" i="1" s="1"/>
  <c r="AN933" i="1" s="1"/>
  <c r="M933" i="1"/>
  <c r="AK932" i="1"/>
  <c r="AN932" i="1" s="1"/>
  <c r="V932" i="1"/>
  <c r="S932" i="1"/>
  <c r="Y932" i="1" s="1"/>
  <c r="M932" i="1"/>
  <c r="AN931" i="1"/>
  <c r="AM931" i="1"/>
  <c r="AP931" i="1" s="1"/>
  <c r="AL931" i="1"/>
  <c r="AO931" i="1" s="1"/>
  <c r="AK931" i="1"/>
  <c r="Z931" i="1"/>
  <c r="AA931" i="1" s="1"/>
  <c r="Y931" i="1"/>
  <c r="W931" i="1"/>
  <c r="V931" i="1"/>
  <c r="U931" i="1"/>
  <c r="R931" i="1"/>
  <c r="X931" i="1" s="1"/>
  <c r="O931" i="1"/>
  <c r="L931" i="1"/>
  <c r="AM930" i="1"/>
  <c r="AP930" i="1" s="1"/>
  <c r="Y930" i="1"/>
  <c r="U930" i="1"/>
  <c r="T930" i="1"/>
  <c r="AL930" i="1" s="1"/>
  <c r="AO930" i="1" s="1"/>
  <c r="S930" i="1"/>
  <c r="O930" i="1"/>
  <c r="N930" i="1"/>
  <c r="M930" i="1"/>
  <c r="M929" i="1" s="1"/>
  <c r="N929" i="1"/>
  <c r="V928" i="1"/>
  <c r="S928" i="1"/>
  <c r="Y928" i="1" s="1"/>
  <c r="M928" i="1"/>
  <c r="AK928" i="1" s="1"/>
  <c r="AN928" i="1" s="1"/>
  <c r="AN927" i="1"/>
  <c r="AM927" i="1"/>
  <c r="AP927" i="1" s="1"/>
  <c r="AL927" i="1"/>
  <c r="AO927" i="1" s="1"/>
  <c r="AK927" i="1"/>
  <c r="Z927" i="1"/>
  <c r="AA927" i="1" s="1"/>
  <c r="Y927" i="1"/>
  <c r="W927" i="1"/>
  <c r="V927" i="1"/>
  <c r="U927" i="1"/>
  <c r="R927" i="1"/>
  <c r="X927" i="1" s="1"/>
  <c r="O927" i="1"/>
  <c r="L927" i="1"/>
  <c r="Y926" i="1"/>
  <c r="V926" i="1"/>
  <c r="S926" i="1"/>
  <c r="AK926" i="1" s="1"/>
  <c r="AN926" i="1" s="1"/>
  <c r="M926" i="1"/>
  <c r="AO925" i="1"/>
  <c r="AL925" i="1"/>
  <c r="AK925" i="1"/>
  <c r="AN925" i="1" s="1"/>
  <c r="Z925" i="1"/>
  <c r="Y925" i="1"/>
  <c r="AA925" i="1" s="1"/>
  <c r="W925" i="1"/>
  <c r="V925" i="1"/>
  <c r="U925" i="1"/>
  <c r="AM925" i="1" s="1"/>
  <c r="AP925" i="1" s="1"/>
  <c r="R925" i="1"/>
  <c r="X925" i="1" s="1"/>
  <c r="O925" i="1"/>
  <c r="L925" i="1"/>
  <c r="V924" i="1"/>
  <c r="S924" i="1"/>
  <c r="Y924" i="1" s="1"/>
  <c r="M924" i="1"/>
  <c r="AK924" i="1" s="1"/>
  <c r="AN924" i="1" s="1"/>
  <c r="AO923" i="1"/>
  <c r="AM923" i="1"/>
  <c r="AP923" i="1" s="1"/>
  <c r="AL923" i="1"/>
  <c r="AK923" i="1"/>
  <c r="AN923" i="1" s="1"/>
  <c r="Z923" i="1"/>
  <c r="Y923" i="1"/>
  <c r="W923" i="1"/>
  <c r="V923" i="1"/>
  <c r="U923" i="1"/>
  <c r="R923" i="1"/>
  <c r="X923" i="1" s="1"/>
  <c r="O923" i="1"/>
  <c r="L923" i="1"/>
  <c r="Y922" i="1"/>
  <c r="V922" i="1"/>
  <c r="S922" i="1"/>
  <c r="M922" i="1"/>
  <c r="AK922" i="1" s="1"/>
  <c r="AN922" i="1" s="1"/>
  <c r="AO921" i="1"/>
  <c r="AL921" i="1"/>
  <c r="AK921" i="1"/>
  <c r="AN921" i="1" s="1"/>
  <c r="Z921" i="1"/>
  <c r="Y921" i="1"/>
  <c r="AA921" i="1" s="1"/>
  <c r="W921" i="1"/>
  <c r="V921" i="1"/>
  <c r="U921" i="1"/>
  <c r="AM921" i="1" s="1"/>
  <c r="AP921" i="1" s="1"/>
  <c r="R921" i="1"/>
  <c r="X921" i="1" s="1"/>
  <c r="O921" i="1"/>
  <c r="L921" i="1"/>
  <c r="AK920" i="1"/>
  <c r="AN920" i="1" s="1"/>
  <c r="Y920" i="1"/>
  <c r="U920" i="1"/>
  <c r="AM920" i="1" s="1"/>
  <c r="AP920" i="1" s="1"/>
  <c r="T920" i="1"/>
  <c r="AL920" i="1" s="1"/>
  <c r="AO920" i="1" s="1"/>
  <c r="S920" i="1"/>
  <c r="O920" i="1"/>
  <c r="N920" i="1"/>
  <c r="M920" i="1"/>
  <c r="Y919" i="1"/>
  <c r="V919" i="1"/>
  <c r="S919" i="1"/>
  <c r="AK919" i="1" s="1"/>
  <c r="AN919" i="1" s="1"/>
  <c r="M919" i="1"/>
  <c r="V918" i="1"/>
  <c r="S918" i="1"/>
  <c r="M918" i="1"/>
  <c r="Y917" i="1"/>
  <c r="V917" i="1"/>
  <c r="S917" i="1"/>
  <c r="AK917" i="1" s="1"/>
  <c r="AN917" i="1" s="1"/>
  <c r="M917" i="1"/>
  <c r="V916" i="1"/>
  <c r="S916" i="1"/>
  <c r="M916" i="1"/>
  <c r="Y915" i="1"/>
  <c r="V915" i="1"/>
  <c r="S915" i="1"/>
  <c r="AK915" i="1" s="1"/>
  <c r="AN915" i="1" s="1"/>
  <c r="M915" i="1"/>
  <c r="V914" i="1"/>
  <c r="S914" i="1"/>
  <c r="M914" i="1"/>
  <c r="Y913" i="1"/>
  <c r="V913" i="1"/>
  <c r="S913" i="1"/>
  <c r="M913" i="1"/>
  <c r="AK913" i="1" s="1"/>
  <c r="AN913" i="1" s="1"/>
  <c r="AP912" i="1"/>
  <c r="AL912" i="1"/>
  <c r="AO912" i="1" s="1"/>
  <c r="AK912" i="1"/>
  <c r="AN912" i="1" s="1"/>
  <c r="Z912" i="1"/>
  <c r="Y912" i="1"/>
  <c r="AA912" i="1" s="1"/>
  <c r="W912" i="1"/>
  <c r="V912" i="1"/>
  <c r="U912" i="1"/>
  <c r="AM912" i="1" s="1"/>
  <c r="R912" i="1"/>
  <c r="X912" i="1" s="1"/>
  <c r="O912" i="1"/>
  <c r="L912" i="1"/>
  <c r="V911" i="1"/>
  <c r="S911" i="1"/>
  <c r="M911" i="1"/>
  <c r="Y910" i="1"/>
  <c r="V910" i="1"/>
  <c r="S910" i="1"/>
  <c r="M910" i="1"/>
  <c r="AK910" i="1" s="1"/>
  <c r="AN910" i="1" s="1"/>
  <c r="V909" i="1"/>
  <c r="S909" i="1"/>
  <c r="M909" i="1"/>
  <c r="Y908" i="1"/>
  <c r="V908" i="1"/>
  <c r="S908" i="1"/>
  <c r="M908" i="1"/>
  <c r="AK908" i="1" s="1"/>
  <c r="AN908" i="1" s="1"/>
  <c r="V907" i="1"/>
  <c r="S907" i="1"/>
  <c r="M907" i="1"/>
  <c r="Y906" i="1"/>
  <c r="V906" i="1"/>
  <c r="S906" i="1"/>
  <c r="M906" i="1"/>
  <c r="AK906" i="1" s="1"/>
  <c r="AN906" i="1" s="1"/>
  <c r="V905" i="1"/>
  <c r="S905" i="1"/>
  <c r="M905" i="1"/>
  <c r="AO904" i="1"/>
  <c r="AN904" i="1"/>
  <c r="AL904" i="1"/>
  <c r="AK904" i="1"/>
  <c r="AA904" i="1"/>
  <c r="Z904" i="1"/>
  <c r="Y904" i="1"/>
  <c r="W904" i="1"/>
  <c r="V904" i="1"/>
  <c r="U904" i="1"/>
  <c r="R904" i="1"/>
  <c r="X904" i="1" s="1"/>
  <c r="O904" i="1"/>
  <c r="AM904" i="1" s="1"/>
  <c r="AP904" i="1" s="1"/>
  <c r="L904" i="1"/>
  <c r="Y903" i="1"/>
  <c r="V903" i="1"/>
  <c r="S903" i="1"/>
  <c r="M903" i="1"/>
  <c r="AK903" i="1" s="1"/>
  <c r="AN903" i="1" s="1"/>
  <c r="V902" i="1"/>
  <c r="S902" i="1"/>
  <c r="M902" i="1"/>
  <c r="Y901" i="1"/>
  <c r="V901" i="1"/>
  <c r="S901" i="1"/>
  <c r="M901" i="1"/>
  <c r="AK901" i="1" s="1"/>
  <c r="AN901" i="1" s="1"/>
  <c r="AP900" i="1"/>
  <c r="AL900" i="1"/>
  <c r="AO900" i="1" s="1"/>
  <c r="AK900" i="1"/>
  <c r="AN900" i="1" s="1"/>
  <c r="Z900" i="1"/>
  <c r="Y900" i="1"/>
  <c r="AA900" i="1" s="1"/>
  <c r="W900" i="1"/>
  <c r="V900" i="1"/>
  <c r="U900" i="1"/>
  <c r="AM900" i="1" s="1"/>
  <c r="R900" i="1"/>
  <c r="X900" i="1" s="1"/>
  <c r="O900" i="1"/>
  <c r="L900" i="1"/>
  <c r="V899" i="1"/>
  <c r="S899" i="1"/>
  <c r="M899" i="1"/>
  <c r="Y898" i="1"/>
  <c r="V898" i="1"/>
  <c r="S898" i="1"/>
  <c r="M898" i="1"/>
  <c r="AK898" i="1" s="1"/>
  <c r="AN898" i="1" s="1"/>
  <c r="V897" i="1"/>
  <c r="S897" i="1"/>
  <c r="M897" i="1"/>
  <c r="Y896" i="1"/>
  <c r="V896" i="1"/>
  <c r="S896" i="1"/>
  <c r="M896" i="1"/>
  <c r="AK896" i="1" s="1"/>
  <c r="AN896" i="1" s="1"/>
  <c r="AL895" i="1"/>
  <c r="AO895" i="1" s="1"/>
  <c r="AK895" i="1"/>
  <c r="AN895" i="1" s="1"/>
  <c r="Z895" i="1"/>
  <c r="Y895" i="1"/>
  <c r="AA895" i="1" s="1"/>
  <c r="W895" i="1"/>
  <c r="V895" i="1"/>
  <c r="U895" i="1"/>
  <c r="AM895" i="1" s="1"/>
  <c r="AP895" i="1" s="1"/>
  <c r="R895" i="1"/>
  <c r="X895" i="1" s="1"/>
  <c r="O895" i="1"/>
  <c r="L895" i="1"/>
  <c r="V894" i="1"/>
  <c r="S894" i="1"/>
  <c r="M894" i="1"/>
  <c r="Y893" i="1"/>
  <c r="V893" i="1"/>
  <c r="S893" i="1"/>
  <c r="M893" i="1"/>
  <c r="AK893" i="1" s="1"/>
  <c r="AN893" i="1" s="1"/>
  <c r="V892" i="1"/>
  <c r="S892" i="1"/>
  <c r="M892" i="1"/>
  <c r="Y891" i="1"/>
  <c r="V891" i="1"/>
  <c r="S891" i="1"/>
  <c r="M891" i="1"/>
  <c r="AK891" i="1" s="1"/>
  <c r="AN891" i="1" s="1"/>
  <c r="AL890" i="1"/>
  <c r="AO890" i="1" s="1"/>
  <c r="AK890" i="1"/>
  <c r="AN890" i="1" s="1"/>
  <c r="Z890" i="1"/>
  <c r="Y890" i="1"/>
  <c r="AA890" i="1" s="1"/>
  <c r="W890" i="1"/>
  <c r="V890" i="1"/>
  <c r="U890" i="1"/>
  <c r="AM890" i="1" s="1"/>
  <c r="AP890" i="1" s="1"/>
  <c r="R890" i="1"/>
  <c r="X890" i="1" s="1"/>
  <c r="O890" i="1"/>
  <c r="L890" i="1"/>
  <c r="V889" i="1"/>
  <c r="S889" i="1"/>
  <c r="M889" i="1"/>
  <c r="Y888" i="1"/>
  <c r="V888" i="1"/>
  <c r="S888" i="1"/>
  <c r="M888" i="1"/>
  <c r="AK888" i="1" s="1"/>
  <c r="AN888" i="1" s="1"/>
  <c r="V887" i="1"/>
  <c r="S887" i="1"/>
  <c r="M887" i="1"/>
  <c r="Y886" i="1"/>
  <c r="V886" i="1"/>
  <c r="S886" i="1"/>
  <c r="M886" i="1"/>
  <c r="AK886" i="1" s="1"/>
  <c r="AN886" i="1" s="1"/>
  <c r="AP885" i="1"/>
  <c r="AL885" i="1"/>
  <c r="AO885" i="1" s="1"/>
  <c r="AK885" i="1"/>
  <c r="AN885" i="1" s="1"/>
  <c r="Z885" i="1"/>
  <c r="Y885" i="1"/>
  <c r="AA885" i="1" s="1"/>
  <c r="W885" i="1"/>
  <c r="V885" i="1"/>
  <c r="U885" i="1"/>
  <c r="AM885" i="1" s="1"/>
  <c r="R885" i="1"/>
  <c r="X885" i="1" s="1"/>
  <c r="O885" i="1"/>
  <c r="L885" i="1"/>
  <c r="V884" i="1"/>
  <c r="S884" i="1"/>
  <c r="M884" i="1"/>
  <c r="Y883" i="1"/>
  <c r="V883" i="1"/>
  <c r="S883" i="1"/>
  <c r="M883" i="1"/>
  <c r="AK883" i="1" s="1"/>
  <c r="AN883" i="1" s="1"/>
  <c r="V882" i="1"/>
  <c r="S882" i="1"/>
  <c r="M882" i="1"/>
  <c r="AO881" i="1"/>
  <c r="AN881" i="1"/>
  <c r="AL881" i="1"/>
  <c r="AK881" i="1"/>
  <c r="AA881" i="1"/>
  <c r="Z881" i="1"/>
  <c r="Y881" i="1"/>
  <c r="W881" i="1"/>
  <c r="V881" i="1"/>
  <c r="U881" i="1"/>
  <c r="R881" i="1"/>
  <c r="X881" i="1" s="1"/>
  <c r="O881" i="1"/>
  <c r="AM881" i="1" s="1"/>
  <c r="AP881" i="1" s="1"/>
  <c r="L881" i="1"/>
  <c r="Y880" i="1"/>
  <c r="V880" i="1"/>
  <c r="S880" i="1"/>
  <c r="M880" i="1"/>
  <c r="AK880" i="1" s="1"/>
  <c r="AN880" i="1" s="1"/>
  <c r="V879" i="1"/>
  <c r="S879" i="1"/>
  <c r="M879" i="1"/>
  <c r="Y878" i="1"/>
  <c r="V878" i="1"/>
  <c r="S878" i="1"/>
  <c r="M878" i="1"/>
  <c r="AK878" i="1" s="1"/>
  <c r="AN878" i="1" s="1"/>
  <c r="AK877" i="1"/>
  <c r="AN877" i="1" s="1"/>
  <c r="V877" i="1"/>
  <c r="S877" i="1"/>
  <c r="Y877" i="1" s="1"/>
  <c r="M877" i="1"/>
  <c r="AO876" i="1"/>
  <c r="AN876" i="1"/>
  <c r="AL876" i="1"/>
  <c r="AK876" i="1"/>
  <c r="AA876" i="1"/>
  <c r="Z876" i="1"/>
  <c r="Y876" i="1"/>
  <c r="X876" i="1"/>
  <c r="W876" i="1"/>
  <c r="V876" i="1"/>
  <c r="U876" i="1"/>
  <c r="R876" i="1"/>
  <c r="O876" i="1"/>
  <c r="AM876" i="1" s="1"/>
  <c r="AP876" i="1" s="1"/>
  <c r="L876" i="1"/>
  <c r="AK875" i="1"/>
  <c r="AN875" i="1" s="1"/>
  <c r="Y875" i="1"/>
  <c r="V875" i="1"/>
  <c r="S875" i="1"/>
  <c r="M875" i="1"/>
  <c r="AK874" i="1"/>
  <c r="AN874" i="1" s="1"/>
  <c r="V874" i="1"/>
  <c r="S874" i="1"/>
  <c r="Y874" i="1" s="1"/>
  <c r="M874" i="1"/>
  <c r="AK873" i="1"/>
  <c r="AN873" i="1" s="1"/>
  <c r="Y873" i="1"/>
  <c r="V873" i="1"/>
  <c r="S873" i="1"/>
  <c r="M873" i="1"/>
  <c r="V872" i="1"/>
  <c r="S872" i="1"/>
  <c r="M872" i="1"/>
  <c r="AO871" i="1"/>
  <c r="AM871" i="1"/>
  <c r="AP871" i="1" s="1"/>
  <c r="AL871" i="1"/>
  <c r="AK871" i="1"/>
  <c r="AN871" i="1" s="1"/>
  <c r="Z871" i="1"/>
  <c r="AA871" i="1" s="1"/>
  <c r="Y871" i="1"/>
  <c r="W871" i="1"/>
  <c r="V871" i="1"/>
  <c r="U871" i="1"/>
  <c r="R871" i="1"/>
  <c r="X871" i="1" s="1"/>
  <c r="O871" i="1"/>
  <c r="L871" i="1"/>
  <c r="AK870" i="1"/>
  <c r="AN870" i="1" s="1"/>
  <c r="Y870" i="1"/>
  <c r="V870" i="1"/>
  <c r="S870" i="1"/>
  <c r="M870" i="1"/>
  <c r="AK869" i="1"/>
  <c r="AN869" i="1" s="1"/>
  <c r="V869" i="1"/>
  <c r="S869" i="1"/>
  <c r="Y869" i="1" s="1"/>
  <c r="M869" i="1"/>
  <c r="Y868" i="1"/>
  <c r="V868" i="1"/>
  <c r="S868" i="1"/>
  <c r="M868" i="1"/>
  <c r="AK868" i="1" s="1"/>
  <c r="AN868" i="1" s="1"/>
  <c r="V867" i="1"/>
  <c r="S867" i="1"/>
  <c r="Y867" i="1" s="1"/>
  <c r="M867" i="1"/>
  <c r="AK867" i="1" s="1"/>
  <c r="AN867" i="1" s="1"/>
  <c r="AO866" i="1"/>
  <c r="AM866" i="1"/>
  <c r="AP866" i="1" s="1"/>
  <c r="AL866" i="1"/>
  <c r="AK866" i="1"/>
  <c r="AN866" i="1" s="1"/>
  <c r="Z866" i="1"/>
  <c r="AA866" i="1" s="1"/>
  <c r="Y866" i="1"/>
  <c r="W866" i="1"/>
  <c r="V866" i="1"/>
  <c r="U866" i="1"/>
  <c r="R866" i="1"/>
  <c r="X866" i="1" s="1"/>
  <c r="O866" i="1"/>
  <c r="L866" i="1"/>
  <c r="Y865" i="1"/>
  <c r="V865" i="1"/>
  <c r="S865" i="1"/>
  <c r="M865" i="1"/>
  <c r="AK865" i="1" s="1"/>
  <c r="AN865" i="1" s="1"/>
  <c r="Y864" i="1"/>
  <c r="V864" i="1"/>
  <c r="S864" i="1"/>
  <c r="AK864" i="1" s="1"/>
  <c r="AN864" i="1" s="1"/>
  <c r="M864" i="1"/>
  <c r="AK863" i="1"/>
  <c r="AN863" i="1" s="1"/>
  <c r="Y863" i="1"/>
  <c r="V863" i="1"/>
  <c r="S863" i="1"/>
  <c r="M863" i="1"/>
  <c r="AL862" i="1"/>
  <c r="AO862" i="1" s="1"/>
  <c r="AK862" i="1"/>
  <c r="AN862" i="1" s="1"/>
  <c r="AA862" i="1"/>
  <c r="Z862" i="1"/>
  <c r="Y862" i="1"/>
  <c r="W862" i="1"/>
  <c r="V862" i="1"/>
  <c r="U862" i="1"/>
  <c r="AM862" i="1" s="1"/>
  <c r="AP862" i="1" s="1"/>
  <c r="R862" i="1"/>
  <c r="X862" i="1" s="1"/>
  <c r="O862" i="1"/>
  <c r="L862" i="1"/>
  <c r="V861" i="1"/>
  <c r="S861" i="1"/>
  <c r="Y861" i="1" s="1"/>
  <c r="M861" i="1"/>
  <c r="AK861" i="1" s="1"/>
  <c r="AN861" i="1" s="1"/>
  <c r="Y860" i="1"/>
  <c r="V860" i="1"/>
  <c r="S860" i="1"/>
  <c r="AK860" i="1" s="1"/>
  <c r="AN860" i="1" s="1"/>
  <c r="M860" i="1"/>
  <c r="AK859" i="1"/>
  <c r="AN859" i="1" s="1"/>
  <c r="Y859" i="1"/>
  <c r="V859" i="1"/>
  <c r="S859" i="1"/>
  <c r="M859" i="1"/>
  <c r="AO858" i="1"/>
  <c r="AN858" i="1"/>
  <c r="AM858" i="1"/>
  <c r="AP858" i="1" s="1"/>
  <c r="AL858" i="1"/>
  <c r="AK858" i="1"/>
  <c r="Z858" i="1"/>
  <c r="AA858" i="1" s="1"/>
  <c r="Y858" i="1"/>
  <c r="X858" i="1"/>
  <c r="W858" i="1"/>
  <c r="V858" i="1"/>
  <c r="U858" i="1"/>
  <c r="R858" i="1"/>
  <c r="O858" i="1"/>
  <c r="L858" i="1"/>
  <c r="AK857" i="1"/>
  <c r="AN857" i="1" s="1"/>
  <c r="Y857" i="1"/>
  <c r="V857" i="1"/>
  <c r="S857" i="1"/>
  <c r="M857" i="1"/>
  <c r="V856" i="1"/>
  <c r="S856" i="1"/>
  <c r="Y856" i="1" s="1"/>
  <c r="M856" i="1"/>
  <c r="AK856" i="1" s="1"/>
  <c r="AN856" i="1" s="1"/>
  <c r="Y855" i="1"/>
  <c r="V855" i="1"/>
  <c r="S855" i="1"/>
  <c r="AK855" i="1" s="1"/>
  <c r="AN855" i="1" s="1"/>
  <c r="M855" i="1"/>
  <c r="AO854" i="1"/>
  <c r="AL854" i="1"/>
  <c r="AK854" i="1"/>
  <c r="AN854" i="1" s="1"/>
  <c r="Z854" i="1"/>
  <c r="Y854" i="1"/>
  <c r="AA854" i="1" s="1"/>
  <c r="X854" i="1"/>
  <c r="W854" i="1"/>
  <c r="V854" i="1"/>
  <c r="U854" i="1"/>
  <c r="AM854" i="1" s="1"/>
  <c r="AP854" i="1" s="1"/>
  <c r="R854" i="1"/>
  <c r="O854" i="1"/>
  <c r="L854" i="1"/>
  <c r="AK853" i="1"/>
  <c r="AN853" i="1" s="1"/>
  <c r="Y853" i="1"/>
  <c r="V853" i="1"/>
  <c r="S853" i="1"/>
  <c r="M853" i="1"/>
  <c r="AK852" i="1"/>
  <c r="AN852" i="1" s="1"/>
  <c r="Y852" i="1"/>
  <c r="V852" i="1"/>
  <c r="S852" i="1"/>
  <c r="M852" i="1"/>
  <c r="V851" i="1"/>
  <c r="S851" i="1"/>
  <c r="Y851" i="1" s="1"/>
  <c r="M851" i="1"/>
  <c r="AK851" i="1" s="1"/>
  <c r="AN851" i="1" s="1"/>
  <c r="AM850" i="1"/>
  <c r="AP850" i="1" s="1"/>
  <c r="AL850" i="1"/>
  <c r="AO850" i="1" s="1"/>
  <c r="AK850" i="1"/>
  <c r="AN850" i="1" s="1"/>
  <c r="Z850" i="1"/>
  <c r="AA850" i="1" s="1"/>
  <c r="Y850" i="1"/>
  <c r="W850" i="1"/>
  <c r="V850" i="1"/>
  <c r="U850" i="1"/>
  <c r="R850" i="1"/>
  <c r="X850" i="1" s="1"/>
  <c r="O850" i="1"/>
  <c r="L850" i="1"/>
  <c r="Y849" i="1"/>
  <c r="V849" i="1"/>
  <c r="S849" i="1"/>
  <c r="AK849" i="1" s="1"/>
  <c r="AN849" i="1" s="1"/>
  <c r="M849" i="1"/>
  <c r="AK848" i="1"/>
  <c r="AN848" i="1" s="1"/>
  <c r="Y848" i="1"/>
  <c r="V848" i="1"/>
  <c r="S848" i="1"/>
  <c r="M848" i="1"/>
  <c r="AK847" i="1"/>
  <c r="AN847" i="1" s="1"/>
  <c r="Y847" i="1"/>
  <c r="V847" i="1"/>
  <c r="S847" i="1"/>
  <c r="M847" i="1"/>
  <c r="V846" i="1"/>
  <c r="S846" i="1"/>
  <c r="Y846" i="1" s="1"/>
  <c r="M846" i="1"/>
  <c r="AK846" i="1" s="1"/>
  <c r="AN846" i="1" s="1"/>
  <c r="AM845" i="1"/>
  <c r="AP845" i="1" s="1"/>
  <c r="AL845" i="1"/>
  <c r="AO845" i="1" s="1"/>
  <c r="AK845" i="1"/>
  <c r="AN845" i="1" s="1"/>
  <c r="Z845" i="1"/>
  <c r="AA845" i="1" s="1"/>
  <c r="Y845" i="1"/>
  <c r="W845" i="1"/>
  <c r="V845" i="1"/>
  <c r="U845" i="1"/>
  <c r="R845" i="1"/>
  <c r="X845" i="1" s="1"/>
  <c r="O845" i="1"/>
  <c r="L845" i="1"/>
  <c r="Y844" i="1"/>
  <c r="V844" i="1"/>
  <c r="S844" i="1"/>
  <c r="AK844" i="1" s="1"/>
  <c r="AN844" i="1" s="1"/>
  <c r="M844" i="1"/>
  <c r="AK843" i="1"/>
  <c r="AN843" i="1" s="1"/>
  <c r="Y843" i="1"/>
  <c r="V843" i="1"/>
  <c r="S843" i="1"/>
  <c r="M843" i="1"/>
  <c r="AO842" i="1"/>
  <c r="AN842" i="1"/>
  <c r="AM842" i="1"/>
  <c r="AP842" i="1" s="1"/>
  <c r="AL842" i="1"/>
  <c r="AK842" i="1"/>
  <c r="Z842" i="1"/>
  <c r="AA842" i="1" s="1"/>
  <c r="Y842" i="1"/>
  <c r="X842" i="1"/>
  <c r="W842" i="1"/>
  <c r="V842" i="1"/>
  <c r="U842" i="1"/>
  <c r="R842" i="1"/>
  <c r="O842" i="1"/>
  <c r="L842" i="1"/>
  <c r="AK841" i="1"/>
  <c r="AN841" i="1" s="1"/>
  <c r="Y841" i="1"/>
  <c r="V841" i="1"/>
  <c r="S841" i="1"/>
  <c r="M841" i="1"/>
  <c r="V840" i="1"/>
  <c r="S840" i="1"/>
  <c r="Y840" i="1" s="1"/>
  <c r="M840" i="1"/>
  <c r="AK840" i="1" s="1"/>
  <c r="AN840" i="1" s="1"/>
  <c r="AM839" i="1"/>
  <c r="AP839" i="1" s="1"/>
  <c r="AL839" i="1"/>
  <c r="AO839" i="1" s="1"/>
  <c r="AK839" i="1"/>
  <c r="AN839" i="1" s="1"/>
  <c r="Z839" i="1"/>
  <c r="AA839" i="1" s="1"/>
  <c r="Y839" i="1"/>
  <c r="W839" i="1"/>
  <c r="V839" i="1"/>
  <c r="U839" i="1"/>
  <c r="R839" i="1"/>
  <c r="X839" i="1" s="1"/>
  <c r="O839" i="1"/>
  <c r="L839" i="1"/>
  <c r="Y838" i="1"/>
  <c r="V838" i="1"/>
  <c r="S838" i="1"/>
  <c r="AK838" i="1" s="1"/>
  <c r="AN838" i="1" s="1"/>
  <c r="M838" i="1"/>
  <c r="AK837" i="1"/>
  <c r="AN837" i="1" s="1"/>
  <c r="Y837" i="1"/>
  <c r="V837" i="1"/>
  <c r="S837" i="1"/>
  <c r="M837" i="1"/>
  <c r="AO836" i="1"/>
  <c r="AN836" i="1"/>
  <c r="AM836" i="1"/>
  <c r="AP836" i="1" s="1"/>
  <c r="AL836" i="1"/>
  <c r="AK836" i="1"/>
  <c r="Z836" i="1"/>
  <c r="AA836" i="1" s="1"/>
  <c r="Y836" i="1"/>
  <c r="X836" i="1"/>
  <c r="W836" i="1"/>
  <c r="V836" i="1"/>
  <c r="U836" i="1"/>
  <c r="R836" i="1"/>
  <c r="O836" i="1"/>
  <c r="L836" i="1"/>
  <c r="AK835" i="1"/>
  <c r="AN835" i="1" s="1"/>
  <c r="Y835" i="1"/>
  <c r="V835" i="1"/>
  <c r="S835" i="1"/>
  <c r="M835" i="1"/>
  <c r="V834" i="1"/>
  <c r="S834" i="1"/>
  <c r="Y834" i="1" s="1"/>
  <c r="M834" i="1"/>
  <c r="AK834" i="1" s="1"/>
  <c r="AN834" i="1" s="1"/>
  <c r="AO833" i="1"/>
  <c r="AM833" i="1"/>
  <c r="AP833" i="1" s="1"/>
  <c r="AL833" i="1"/>
  <c r="AK833" i="1"/>
  <c r="AN833" i="1" s="1"/>
  <c r="Z833" i="1"/>
  <c r="AA833" i="1" s="1"/>
  <c r="Y833" i="1"/>
  <c r="W833" i="1"/>
  <c r="V833" i="1"/>
  <c r="U833" i="1"/>
  <c r="R833" i="1"/>
  <c r="X833" i="1" s="1"/>
  <c r="O833" i="1"/>
  <c r="L833" i="1"/>
  <c r="Y832" i="1"/>
  <c r="V832" i="1"/>
  <c r="S832" i="1"/>
  <c r="AK832" i="1" s="1"/>
  <c r="AN832" i="1" s="1"/>
  <c r="M832" i="1"/>
  <c r="AK831" i="1"/>
  <c r="AN831" i="1" s="1"/>
  <c r="Y831" i="1"/>
  <c r="V831" i="1"/>
  <c r="S831" i="1"/>
  <c r="M831" i="1"/>
  <c r="AO830" i="1"/>
  <c r="AN830" i="1"/>
  <c r="AM830" i="1"/>
  <c r="AP830" i="1" s="1"/>
  <c r="AL830" i="1"/>
  <c r="AK830" i="1"/>
  <c r="Z830" i="1"/>
  <c r="AA830" i="1" s="1"/>
  <c r="Y830" i="1"/>
  <c r="X830" i="1"/>
  <c r="W830" i="1"/>
  <c r="V830" i="1"/>
  <c r="U830" i="1"/>
  <c r="R830" i="1"/>
  <c r="O830" i="1"/>
  <c r="L830" i="1"/>
  <c r="AK829" i="1"/>
  <c r="AN829" i="1" s="1"/>
  <c r="Y829" i="1"/>
  <c r="V829" i="1"/>
  <c r="S829" i="1"/>
  <c r="M829" i="1"/>
  <c r="V828" i="1"/>
  <c r="S828" i="1"/>
  <c r="Y828" i="1" s="1"/>
  <c r="M828" i="1"/>
  <c r="AK828" i="1" s="1"/>
  <c r="AN828" i="1" s="1"/>
  <c r="Y827" i="1"/>
  <c r="V827" i="1"/>
  <c r="S827" i="1"/>
  <c r="M827" i="1"/>
  <c r="AK827" i="1" s="1"/>
  <c r="AN827" i="1" s="1"/>
  <c r="AO826" i="1"/>
  <c r="AL826" i="1"/>
  <c r="AK826" i="1"/>
  <c r="AN826" i="1" s="1"/>
  <c r="Z826" i="1"/>
  <c r="Y826" i="1"/>
  <c r="AA826" i="1" s="1"/>
  <c r="X826" i="1"/>
  <c r="W826" i="1"/>
  <c r="V826" i="1"/>
  <c r="U826" i="1"/>
  <c r="AM826" i="1" s="1"/>
  <c r="AP826" i="1" s="1"/>
  <c r="R826" i="1"/>
  <c r="O826" i="1"/>
  <c r="L826" i="1"/>
  <c r="AK825" i="1"/>
  <c r="AN825" i="1" s="1"/>
  <c r="Y825" i="1"/>
  <c r="V825" i="1"/>
  <c r="S825" i="1"/>
  <c r="M825" i="1"/>
  <c r="AK824" i="1"/>
  <c r="AN824" i="1" s="1"/>
  <c r="Y824" i="1"/>
  <c r="V824" i="1"/>
  <c r="S824" i="1"/>
  <c r="M824" i="1"/>
  <c r="AO823" i="1"/>
  <c r="AM823" i="1"/>
  <c r="AP823" i="1" s="1"/>
  <c r="AL823" i="1"/>
  <c r="AK823" i="1"/>
  <c r="AN823" i="1" s="1"/>
  <c r="AA823" i="1"/>
  <c r="Z823" i="1"/>
  <c r="Y823" i="1"/>
  <c r="W823" i="1"/>
  <c r="V823" i="1"/>
  <c r="U823" i="1"/>
  <c r="R823" i="1"/>
  <c r="X823" i="1" s="1"/>
  <c r="O823" i="1"/>
  <c r="L823" i="1"/>
  <c r="V822" i="1"/>
  <c r="S822" i="1"/>
  <c r="Y822" i="1" s="1"/>
  <c r="M822" i="1"/>
  <c r="AK822" i="1" s="1"/>
  <c r="AN822" i="1" s="1"/>
  <c r="Y821" i="1"/>
  <c r="V821" i="1"/>
  <c r="S821" i="1"/>
  <c r="M821" i="1"/>
  <c r="AK821" i="1" s="1"/>
  <c r="AN821" i="1" s="1"/>
  <c r="AK820" i="1"/>
  <c r="AN820" i="1" s="1"/>
  <c r="Y820" i="1"/>
  <c r="V820" i="1"/>
  <c r="S820" i="1"/>
  <c r="M820" i="1"/>
  <c r="AO819" i="1"/>
  <c r="AN819" i="1"/>
  <c r="AM819" i="1"/>
  <c r="AP819" i="1" s="1"/>
  <c r="AL819" i="1"/>
  <c r="AK819" i="1"/>
  <c r="Z819" i="1"/>
  <c r="AA819" i="1" s="1"/>
  <c r="Y819" i="1"/>
  <c r="X819" i="1"/>
  <c r="W819" i="1"/>
  <c r="V819" i="1"/>
  <c r="U819" i="1"/>
  <c r="R819" i="1"/>
  <c r="O819" i="1"/>
  <c r="L819" i="1"/>
  <c r="AK818" i="1"/>
  <c r="AN818" i="1" s="1"/>
  <c r="Y818" i="1"/>
  <c r="V818" i="1"/>
  <c r="S818" i="1"/>
  <c r="M818" i="1"/>
  <c r="V817" i="1"/>
  <c r="S817" i="1"/>
  <c r="Y817" i="1" s="1"/>
  <c r="M817" i="1"/>
  <c r="AK817" i="1" s="1"/>
  <c r="AN817" i="1" s="1"/>
  <c r="Y816" i="1"/>
  <c r="V816" i="1"/>
  <c r="S816" i="1"/>
  <c r="M816" i="1"/>
  <c r="AK816" i="1" s="1"/>
  <c r="AN816" i="1" s="1"/>
  <c r="AP815" i="1"/>
  <c r="AO815" i="1"/>
  <c r="AM815" i="1"/>
  <c r="AL815" i="1"/>
  <c r="AK815" i="1"/>
  <c r="AN815" i="1" s="1"/>
  <c r="Z815" i="1"/>
  <c r="Y815" i="1"/>
  <c r="AA815" i="1" s="1"/>
  <c r="X815" i="1"/>
  <c r="W815" i="1"/>
  <c r="V815" i="1"/>
  <c r="U815" i="1"/>
  <c r="R815" i="1"/>
  <c r="O815" i="1"/>
  <c r="L815" i="1"/>
  <c r="AK814" i="1"/>
  <c r="AN814" i="1" s="1"/>
  <c r="Y814" i="1"/>
  <c r="V814" i="1"/>
  <c r="S814" i="1"/>
  <c r="M814" i="1"/>
  <c r="AK813" i="1"/>
  <c r="AN813" i="1" s="1"/>
  <c r="Y813" i="1"/>
  <c r="V813" i="1"/>
  <c r="S813" i="1"/>
  <c r="M813" i="1"/>
  <c r="V812" i="1"/>
  <c r="S812" i="1"/>
  <c r="Y812" i="1" s="1"/>
  <c r="M812" i="1"/>
  <c r="AK812" i="1" s="1"/>
  <c r="AN812" i="1" s="1"/>
  <c r="AO811" i="1"/>
  <c r="AM811" i="1"/>
  <c r="AP811" i="1" s="1"/>
  <c r="AL811" i="1"/>
  <c r="AK811" i="1"/>
  <c r="AN811" i="1" s="1"/>
  <c r="Z811" i="1"/>
  <c r="Y811" i="1"/>
  <c r="W811" i="1"/>
  <c r="V811" i="1"/>
  <c r="U811" i="1"/>
  <c r="R811" i="1"/>
  <c r="X811" i="1" s="1"/>
  <c r="O811" i="1"/>
  <c r="L811" i="1"/>
  <c r="Y810" i="1"/>
  <c r="V810" i="1"/>
  <c r="S810" i="1"/>
  <c r="M810" i="1"/>
  <c r="AK810" i="1" s="1"/>
  <c r="AN810" i="1" s="1"/>
  <c r="AK809" i="1"/>
  <c r="AN809" i="1" s="1"/>
  <c r="Y809" i="1"/>
  <c r="V809" i="1"/>
  <c r="S809" i="1"/>
  <c r="M809" i="1"/>
  <c r="AK808" i="1"/>
  <c r="AN808" i="1" s="1"/>
  <c r="Y808" i="1"/>
  <c r="V808" i="1"/>
  <c r="S808" i="1"/>
  <c r="M808" i="1"/>
  <c r="AO807" i="1"/>
  <c r="AM807" i="1"/>
  <c r="AP807" i="1" s="1"/>
  <c r="AL807" i="1"/>
  <c r="AK807" i="1"/>
  <c r="AN807" i="1" s="1"/>
  <c r="Z807" i="1"/>
  <c r="AA807" i="1" s="1"/>
  <c r="Y807" i="1"/>
  <c r="W807" i="1"/>
  <c r="V807" i="1"/>
  <c r="U807" i="1"/>
  <c r="R807" i="1"/>
  <c r="X807" i="1" s="1"/>
  <c r="O807" i="1"/>
  <c r="L807" i="1"/>
  <c r="AK806" i="1"/>
  <c r="AN806" i="1" s="1"/>
  <c r="Y806" i="1"/>
  <c r="U806" i="1"/>
  <c r="AM806" i="1" s="1"/>
  <c r="AP806" i="1" s="1"/>
  <c r="T806" i="1"/>
  <c r="S806" i="1"/>
  <c r="O806" i="1"/>
  <c r="N806" i="1"/>
  <c r="AL806" i="1" s="1"/>
  <c r="AO806" i="1" s="1"/>
  <c r="M806" i="1"/>
  <c r="Y805" i="1"/>
  <c r="V805" i="1"/>
  <c r="S805" i="1"/>
  <c r="AK805" i="1" s="1"/>
  <c r="AN805" i="1" s="1"/>
  <c r="M805" i="1"/>
  <c r="V804" i="1"/>
  <c r="S804" i="1"/>
  <c r="AK804" i="1" s="1"/>
  <c r="AN804" i="1" s="1"/>
  <c r="M804" i="1"/>
  <c r="AN803" i="1"/>
  <c r="AK803" i="1"/>
  <c r="Y803" i="1"/>
  <c r="V803" i="1"/>
  <c r="S803" i="1"/>
  <c r="M803" i="1"/>
  <c r="V802" i="1"/>
  <c r="S802" i="1"/>
  <c r="M802" i="1"/>
  <c r="AN801" i="1"/>
  <c r="AL801" i="1"/>
  <c r="AO801" i="1" s="1"/>
  <c r="AK801" i="1"/>
  <c r="AA801" i="1"/>
  <c r="Z801" i="1"/>
  <c r="Y801" i="1"/>
  <c r="W801" i="1"/>
  <c r="V801" i="1"/>
  <c r="U801" i="1"/>
  <c r="AM801" i="1" s="1"/>
  <c r="AP801" i="1" s="1"/>
  <c r="R801" i="1"/>
  <c r="X801" i="1" s="1"/>
  <c r="O801" i="1"/>
  <c r="L801" i="1"/>
  <c r="Y800" i="1"/>
  <c r="V800" i="1"/>
  <c r="S800" i="1"/>
  <c r="AK800" i="1" s="1"/>
  <c r="AN800" i="1" s="1"/>
  <c r="M800" i="1"/>
  <c r="AN799" i="1"/>
  <c r="V799" i="1"/>
  <c r="S799" i="1"/>
  <c r="AK799" i="1" s="1"/>
  <c r="M799" i="1"/>
  <c r="AN798" i="1"/>
  <c r="AK798" i="1"/>
  <c r="Y798" i="1"/>
  <c r="V798" i="1"/>
  <c r="S798" i="1"/>
  <c r="M798" i="1"/>
  <c r="V797" i="1"/>
  <c r="S797" i="1"/>
  <c r="M797" i="1"/>
  <c r="AN796" i="1"/>
  <c r="AL796" i="1"/>
  <c r="AO796" i="1" s="1"/>
  <c r="AK796" i="1"/>
  <c r="AA796" i="1"/>
  <c r="Z796" i="1"/>
  <c r="Y796" i="1"/>
  <c r="W796" i="1"/>
  <c r="V796" i="1"/>
  <c r="U796" i="1"/>
  <c r="AM796" i="1" s="1"/>
  <c r="AP796" i="1" s="1"/>
  <c r="R796" i="1"/>
  <c r="X796" i="1" s="1"/>
  <c r="O796" i="1"/>
  <c r="L796" i="1"/>
  <c r="Y795" i="1"/>
  <c r="V795" i="1"/>
  <c r="S795" i="1"/>
  <c r="AK795" i="1" s="1"/>
  <c r="AN795" i="1" s="1"/>
  <c r="M795" i="1"/>
  <c r="AN794" i="1"/>
  <c r="V794" i="1"/>
  <c r="S794" i="1"/>
  <c r="AK794" i="1" s="1"/>
  <c r="M794" i="1"/>
  <c r="AN793" i="1"/>
  <c r="AK793" i="1"/>
  <c r="Y793" i="1"/>
  <c r="V793" i="1"/>
  <c r="S793" i="1"/>
  <c r="M793" i="1"/>
  <c r="V792" i="1"/>
  <c r="S792" i="1"/>
  <c r="M792" i="1"/>
  <c r="AN791" i="1"/>
  <c r="AL791" i="1"/>
  <c r="AO791" i="1" s="1"/>
  <c r="AK791" i="1"/>
  <c r="AA791" i="1"/>
  <c r="Z791" i="1"/>
  <c r="Y791" i="1"/>
  <c r="W791" i="1"/>
  <c r="V791" i="1"/>
  <c r="U791" i="1"/>
  <c r="R791" i="1"/>
  <c r="X791" i="1" s="1"/>
  <c r="O791" i="1"/>
  <c r="L791" i="1"/>
  <c r="Y790" i="1"/>
  <c r="V790" i="1"/>
  <c r="S790" i="1"/>
  <c r="AK790" i="1" s="1"/>
  <c r="AN790" i="1" s="1"/>
  <c r="M790" i="1"/>
  <c r="V789" i="1"/>
  <c r="S789" i="1"/>
  <c r="AK789" i="1" s="1"/>
  <c r="AN789" i="1" s="1"/>
  <c r="M789" i="1"/>
  <c r="AN788" i="1"/>
  <c r="AK788" i="1"/>
  <c r="Y788" i="1"/>
  <c r="V788" i="1"/>
  <c r="S788" i="1"/>
  <c r="M788" i="1"/>
  <c r="V787" i="1"/>
  <c r="S787" i="1"/>
  <c r="M787" i="1"/>
  <c r="AN786" i="1"/>
  <c r="AL786" i="1"/>
  <c r="AO786" i="1" s="1"/>
  <c r="AK786" i="1"/>
  <c r="AA786" i="1"/>
  <c r="Z786" i="1"/>
  <c r="Y786" i="1"/>
  <c r="W786" i="1"/>
  <c r="V786" i="1"/>
  <c r="U786" i="1"/>
  <c r="R786" i="1"/>
  <c r="X786" i="1" s="1"/>
  <c r="O786" i="1"/>
  <c r="L786" i="1"/>
  <c r="Y785" i="1"/>
  <c r="V785" i="1"/>
  <c r="S785" i="1"/>
  <c r="AK785" i="1" s="1"/>
  <c r="AN785" i="1" s="1"/>
  <c r="M785" i="1"/>
  <c r="V784" i="1"/>
  <c r="S784" i="1"/>
  <c r="AK784" i="1" s="1"/>
  <c r="AN784" i="1" s="1"/>
  <c r="M784" i="1"/>
  <c r="AN783" i="1"/>
  <c r="AK783" i="1"/>
  <c r="Y783" i="1"/>
  <c r="V783" i="1"/>
  <c r="S783" i="1"/>
  <c r="M783" i="1"/>
  <c r="V782" i="1"/>
  <c r="S782" i="1"/>
  <c r="M782" i="1"/>
  <c r="AN781" i="1"/>
  <c r="AL781" i="1"/>
  <c r="AO781" i="1" s="1"/>
  <c r="AK781" i="1"/>
  <c r="AA781" i="1"/>
  <c r="Z781" i="1"/>
  <c r="Y781" i="1"/>
  <c r="W781" i="1"/>
  <c r="V781" i="1"/>
  <c r="U781" i="1"/>
  <c r="AM781" i="1" s="1"/>
  <c r="AP781" i="1" s="1"/>
  <c r="R781" i="1"/>
  <c r="X781" i="1" s="1"/>
  <c r="O781" i="1"/>
  <c r="L781" i="1"/>
  <c r="Y780" i="1"/>
  <c r="V780" i="1"/>
  <c r="S780" i="1"/>
  <c r="AK780" i="1" s="1"/>
  <c r="AN780" i="1" s="1"/>
  <c r="M780" i="1"/>
  <c r="AN779" i="1"/>
  <c r="V779" i="1"/>
  <c r="S779" i="1"/>
  <c r="AK779" i="1" s="1"/>
  <c r="M779" i="1"/>
  <c r="AN778" i="1"/>
  <c r="AK778" i="1"/>
  <c r="Y778" i="1"/>
  <c r="V778" i="1"/>
  <c r="S778" i="1"/>
  <c r="M778" i="1"/>
  <c r="V777" i="1"/>
  <c r="S777" i="1"/>
  <c r="M777" i="1"/>
  <c r="AN776" i="1"/>
  <c r="AL776" i="1"/>
  <c r="AO776" i="1" s="1"/>
  <c r="AK776" i="1"/>
  <c r="AA776" i="1"/>
  <c r="Z776" i="1"/>
  <c r="Y776" i="1"/>
  <c r="W776" i="1"/>
  <c r="V776" i="1"/>
  <c r="U776" i="1"/>
  <c r="AM776" i="1" s="1"/>
  <c r="AP776" i="1" s="1"/>
  <c r="R776" i="1"/>
  <c r="X776" i="1" s="1"/>
  <c r="O776" i="1"/>
  <c r="L776" i="1"/>
  <c r="Y775" i="1"/>
  <c r="V775" i="1"/>
  <c r="S775" i="1"/>
  <c r="AK775" i="1" s="1"/>
  <c r="AN775" i="1" s="1"/>
  <c r="M775" i="1"/>
  <c r="AN774" i="1"/>
  <c r="V774" i="1"/>
  <c r="S774" i="1"/>
  <c r="AK774" i="1" s="1"/>
  <c r="M774" i="1"/>
  <c r="AK773" i="1"/>
  <c r="AN773" i="1" s="1"/>
  <c r="Y773" i="1"/>
  <c r="V773" i="1"/>
  <c r="S773" i="1"/>
  <c r="M773" i="1"/>
  <c r="V772" i="1"/>
  <c r="S772" i="1"/>
  <c r="M772" i="1"/>
  <c r="AN771" i="1"/>
  <c r="AL771" i="1"/>
  <c r="AO771" i="1" s="1"/>
  <c r="AK771" i="1"/>
  <c r="AA771" i="1"/>
  <c r="Z771" i="1"/>
  <c r="Y771" i="1"/>
  <c r="W771" i="1"/>
  <c r="V771" i="1"/>
  <c r="U771" i="1"/>
  <c r="AM771" i="1" s="1"/>
  <c r="AP771" i="1" s="1"/>
  <c r="R771" i="1"/>
  <c r="X771" i="1" s="1"/>
  <c r="O771" i="1"/>
  <c r="L771" i="1"/>
  <c r="Y770" i="1"/>
  <c r="V770" i="1"/>
  <c r="S770" i="1"/>
  <c r="AK770" i="1" s="1"/>
  <c r="AN770" i="1" s="1"/>
  <c r="M770" i="1"/>
  <c r="AN769" i="1"/>
  <c r="V769" i="1"/>
  <c r="S769" i="1"/>
  <c r="AK769" i="1" s="1"/>
  <c r="M769" i="1"/>
  <c r="AK768" i="1"/>
  <c r="AN768" i="1" s="1"/>
  <c r="Y768" i="1"/>
  <c r="V768" i="1"/>
  <c r="S768" i="1"/>
  <c r="M768" i="1"/>
  <c r="V767" i="1"/>
  <c r="S767" i="1"/>
  <c r="M767" i="1"/>
  <c r="Y766" i="1"/>
  <c r="V766" i="1"/>
  <c r="S766" i="1"/>
  <c r="AK766" i="1" s="1"/>
  <c r="AN766" i="1" s="1"/>
  <c r="M766" i="1"/>
  <c r="AL765" i="1"/>
  <c r="AO765" i="1" s="1"/>
  <c r="AK765" i="1"/>
  <c r="AN765" i="1" s="1"/>
  <c r="Z765" i="1"/>
  <c r="Y765" i="1"/>
  <c r="AA765" i="1" s="1"/>
  <c r="X765" i="1"/>
  <c r="W765" i="1"/>
  <c r="V765" i="1"/>
  <c r="U765" i="1"/>
  <c r="AM765" i="1" s="1"/>
  <c r="AP765" i="1" s="1"/>
  <c r="R765" i="1"/>
  <c r="O765" i="1"/>
  <c r="L765" i="1"/>
  <c r="AN764" i="1"/>
  <c r="V764" i="1"/>
  <c r="S764" i="1"/>
  <c r="AK764" i="1" s="1"/>
  <c r="M764" i="1"/>
  <c r="AK763" i="1"/>
  <c r="AN763" i="1" s="1"/>
  <c r="Y763" i="1"/>
  <c r="V763" i="1"/>
  <c r="S763" i="1"/>
  <c r="M763" i="1"/>
  <c r="V762" i="1"/>
  <c r="S762" i="1"/>
  <c r="M762" i="1"/>
  <c r="Y761" i="1"/>
  <c r="V761" i="1"/>
  <c r="S761" i="1"/>
  <c r="AK761" i="1" s="1"/>
  <c r="AN761" i="1" s="1"/>
  <c r="M761" i="1"/>
  <c r="AN760" i="1"/>
  <c r="V760" i="1"/>
  <c r="S760" i="1"/>
  <c r="AK760" i="1" s="1"/>
  <c r="M760" i="1"/>
  <c r="AO759" i="1"/>
  <c r="AN759" i="1"/>
  <c r="AL759" i="1"/>
  <c r="AK759" i="1"/>
  <c r="AA759" i="1"/>
  <c r="Z759" i="1"/>
  <c r="Y759" i="1"/>
  <c r="X759" i="1"/>
  <c r="W759" i="1"/>
  <c r="V759" i="1"/>
  <c r="U759" i="1"/>
  <c r="R759" i="1"/>
  <c r="O759" i="1"/>
  <c r="AM759" i="1" s="1"/>
  <c r="AP759" i="1" s="1"/>
  <c r="L759" i="1"/>
  <c r="AK758" i="1"/>
  <c r="AN758" i="1" s="1"/>
  <c r="Y758" i="1"/>
  <c r="V758" i="1"/>
  <c r="S758" i="1"/>
  <c r="M758" i="1"/>
  <c r="V757" i="1"/>
  <c r="S757" i="1"/>
  <c r="M757" i="1"/>
  <c r="Y756" i="1"/>
  <c r="V756" i="1"/>
  <c r="S756" i="1"/>
  <c r="AK756" i="1" s="1"/>
  <c r="AN756" i="1" s="1"/>
  <c r="M756" i="1"/>
  <c r="V755" i="1"/>
  <c r="S755" i="1"/>
  <c r="AK755" i="1" s="1"/>
  <c r="AN755" i="1" s="1"/>
  <c r="M755" i="1"/>
  <c r="AO754" i="1"/>
  <c r="AN754" i="1"/>
  <c r="AL754" i="1"/>
  <c r="AK754" i="1"/>
  <c r="AA754" i="1"/>
  <c r="Z754" i="1"/>
  <c r="Y754" i="1"/>
  <c r="X754" i="1"/>
  <c r="W754" i="1"/>
  <c r="V754" i="1"/>
  <c r="U754" i="1"/>
  <c r="R754" i="1"/>
  <c r="O754" i="1"/>
  <c r="AM754" i="1" s="1"/>
  <c r="AP754" i="1" s="1"/>
  <c r="L754" i="1"/>
  <c r="AK753" i="1"/>
  <c r="AN753" i="1" s="1"/>
  <c r="Y753" i="1"/>
  <c r="V753" i="1"/>
  <c r="S753" i="1"/>
  <c r="M753" i="1"/>
  <c r="V752" i="1"/>
  <c r="S752" i="1"/>
  <c r="M752" i="1"/>
  <c r="Y751" i="1"/>
  <c r="V751" i="1"/>
  <c r="S751" i="1"/>
  <c r="AK751" i="1" s="1"/>
  <c r="AN751" i="1" s="1"/>
  <c r="M751" i="1"/>
  <c r="AN750" i="1"/>
  <c r="V750" i="1"/>
  <c r="S750" i="1"/>
  <c r="AK750" i="1" s="1"/>
  <c r="M750" i="1"/>
  <c r="AO749" i="1"/>
  <c r="AN749" i="1"/>
  <c r="AL749" i="1"/>
  <c r="AK749" i="1"/>
  <c r="AA749" i="1"/>
  <c r="Z749" i="1"/>
  <c r="Y749" i="1"/>
  <c r="X749" i="1"/>
  <c r="W749" i="1"/>
  <c r="V749" i="1"/>
  <c r="U749" i="1"/>
  <c r="R749" i="1"/>
  <c r="O749" i="1"/>
  <c r="AM749" i="1" s="1"/>
  <c r="AP749" i="1" s="1"/>
  <c r="L749" i="1"/>
  <c r="AK748" i="1"/>
  <c r="AN748" i="1" s="1"/>
  <c r="Y748" i="1"/>
  <c r="V748" i="1"/>
  <c r="S748" i="1"/>
  <c r="M748" i="1"/>
  <c r="V747" i="1"/>
  <c r="S747" i="1"/>
  <c r="M747" i="1"/>
  <c r="Y746" i="1"/>
  <c r="V746" i="1"/>
  <c r="S746" i="1"/>
  <c r="AK746" i="1" s="1"/>
  <c r="AN746" i="1" s="1"/>
  <c r="M746" i="1"/>
  <c r="V745" i="1"/>
  <c r="S745" i="1"/>
  <c r="AK745" i="1" s="1"/>
  <c r="AN745" i="1" s="1"/>
  <c r="M745" i="1"/>
  <c r="AO744" i="1"/>
  <c r="AN744" i="1"/>
  <c r="AL744" i="1"/>
  <c r="AK744" i="1"/>
  <c r="AA744" i="1"/>
  <c r="Z744" i="1"/>
  <c r="Y744" i="1"/>
  <c r="X744" i="1"/>
  <c r="W744" i="1"/>
  <c r="V744" i="1"/>
  <c r="U744" i="1"/>
  <c r="R744" i="1"/>
  <c r="O744" i="1"/>
  <c r="AM744" i="1" s="1"/>
  <c r="AP744" i="1" s="1"/>
  <c r="L744" i="1"/>
  <c r="AK743" i="1"/>
  <c r="AN743" i="1" s="1"/>
  <c r="Y743" i="1"/>
  <c r="V743" i="1"/>
  <c r="S743" i="1"/>
  <c r="M743" i="1"/>
  <c r="V742" i="1"/>
  <c r="S742" i="1"/>
  <c r="M742" i="1"/>
  <c r="Y741" i="1"/>
  <c r="V741" i="1"/>
  <c r="S741" i="1"/>
  <c r="M741" i="1"/>
  <c r="AK741" i="1" s="1"/>
  <c r="AN741" i="1" s="1"/>
  <c r="AN740" i="1"/>
  <c r="V740" i="1"/>
  <c r="S740" i="1"/>
  <c r="AK740" i="1" s="1"/>
  <c r="M740" i="1"/>
  <c r="AO739" i="1"/>
  <c r="AN739" i="1"/>
  <c r="AL739" i="1"/>
  <c r="AK739" i="1"/>
  <c r="AA739" i="1"/>
  <c r="Z739" i="1"/>
  <c r="Y739" i="1"/>
  <c r="X739" i="1"/>
  <c r="W739" i="1"/>
  <c r="V739" i="1"/>
  <c r="U739" i="1"/>
  <c r="R739" i="1"/>
  <c r="O739" i="1"/>
  <c r="AM739" i="1" s="1"/>
  <c r="AP739" i="1" s="1"/>
  <c r="L739" i="1"/>
  <c r="AK738" i="1"/>
  <c r="AN738" i="1" s="1"/>
  <c r="Y738" i="1"/>
  <c r="V738" i="1"/>
  <c r="S738" i="1"/>
  <c r="M738" i="1"/>
  <c r="V737" i="1"/>
  <c r="S737" i="1"/>
  <c r="M737" i="1"/>
  <c r="Y736" i="1"/>
  <c r="V736" i="1"/>
  <c r="S736" i="1"/>
  <c r="M736" i="1"/>
  <c r="AK736" i="1" s="1"/>
  <c r="AN736" i="1" s="1"/>
  <c r="V735" i="1"/>
  <c r="S735" i="1"/>
  <c r="AK735" i="1" s="1"/>
  <c r="AN735" i="1" s="1"/>
  <c r="M735" i="1"/>
  <c r="AO734" i="1"/>
  <c r="AN734" i="1"/>
  <c r="AL734" i="1"/>
  <c r="AK734" i="1"/>
  <c r="AA734" i="1"/>
  <c r="Z734" i="1"/>
  <c r="Y734" i="1"/>
  <c r="X734" i="1"/>
  <c r="W734" i="1"/>
  <c r="V734" i="1"/>
  <c r="U734" i="1"/>
  <c r="R734" i="1"/>
  <c r="O734" i="1"/>
  <c r="AM734" i="1" s="1"/>
  <c r="AP734" i="1" s="1"/>
  <c r="L734" i="1"/>
  <c r="AK733" i="1"/>
  <c r="AN733" i="1" s="1"/>
  <c r="Y733" i="1"/>
  <c r="V733" i="1"/>
  <c r="S733" i="1"/>
  <c r="M733" i="1"/>
  <c r="V732" i="1"/>
  <c r="S732" i="1"/>
  <c r="M732" i="1"/>
  <c r="Y731" i="1"/>
  <c r="V731" i="1"/>
  <c r="S731" i="1"/>
  <c r="M731" i="1"/>
  <c r="AK731" i="1" s="1"/>
  <c r="AN731" i="1" s="1"/>
  <c r="AN730" i="1"/>
  <c r="V730" i="1"/>
  <c r="S730" i="1"/>
  <c r="AK730" i="1" s="1"/>
  <c r="M730" i="1"/>
  <c r="AK729" i="1"/>
  <c r="AN729" i="1" s="1"/>
  <c r="Y729" i="1"/>
  <c r="V729" i="1"/>
  <c r="S729" i="1"/>
  <c r="M729" i="1"/>
  <c r="AL728" i="1"/>
  <c r="AO728" i="1" s="1"/>
  <c r="AK728" i="1"/>
  <c r="AN728" i="1" s="1"/>
  <c r="Z728" i="1"/>
  <c r="Y728" i="1"/>
  <c r="AA728" i="1" s="1"/>
  <c r="W728" i="1"/>
  <c r="V728" i="1"/>
  <c r="U728" i="1"/>
  <c r="AM728" i="1" s="1"/>
  <c r="AP728" i="1" s="1"/>
  <c r="R728" i="1"/>
  <c r="X728" i="1" s="1"/>
  <c r="O728" i="1"/>
  <c r="L728" i="1"/>
  <c r="V727" i="1"/>
  <c r="S727" i="1"/>
  <c r="M727" i="1"/>
  <c r="Y726" i="1"/>
  <c r="V726" i="1"/>
  <c r="S726" i="1"/>
  <c r="M726" i="1"/>
  <c r="AK726" i="1" s="1"/>
  <c r="AN726" i="1" s="1"/>
  <c r="V725" i="1"/>
  <c r="S725" i="1"/>
  <c r="AK725" i="1" s="1"/>
  <c r="AN725" i="1" s="1"/>
  <c r="M725" i="1"/>
  <c r="AK724" i="1"/>
  <c r="AN724" i="1" s="1"/>
  <c r="Y724" i="1"/>
  <c r="V724" i="1"/>
  <c r="S724" i="1"/>
  <c r="M724" i="1"/>
  <c r="V723" i="1"/>
  <c r="S723" i="1"/>
  <c r="M723" i="1"/>
  <c r="AO722" i="1"/>
  <c r="AL722" i="1"/>
  <c r="AK722" i="1"/>
  <c r="AN722" i="1" s="1"/>
  <c r="AA722" i="1"/>
  <c r="Z722" i="1"/>
  <c r="Y722" i="1"/>
  <c r="W722" i="1"/>
  <c r="V722" i="1"/>
  <c r="U722" i="1"/>
  <c r="R722" i="1"/>
  <c r="X722" i="1" s="1"/>
  <c r="O722" i="1"/>
  <c r="AM722" i="1" s="1"/>
  <c r="AP722" i="1" s="1"/>
  <c r="L722" i="1"/>
  <c r="Y721" i="1"/>
  <c r="V721" i="1"/>
  <c r="S721" i="1"/>
  <c r="M721" i="1"/>
  <c r="AK721" i="1" s="1"/>
  <c r="AN721" i="1" s="1"/>
  <c r="V720" i="1"/>
  <c r="S720" i="1"/>
  <c r="AK720" i="1" s="1"/>
  <c r="AN720" i="1" s="1"/>
  <c r="M720" i="1"/>
  <c r="AK719" i="1"/>
  <c r="AN719" i="1" s="1"/>
  <c r="Y719" i="1"/>
  <c r="V719" i="1"/>
  <c r="S719" i="1"/>
  <c r="M719" i="1"/>
  <c r="AL718" i="1"/>
  <c r="AO718" i="1" s="1"/>
  <c r="AK718" i="1"/>
  <c r="AN718" i="1" s="1"/>
  <c r="Z718" i="1"/>
  <c r="Y718" i="1"/>
  <c r="AA718" i="1" s="1"/>
  <c r="W718" i="1"/>
  <c r="V718" i="1"/>
  <c r="U718" i="1"/>
  <c r="AM718" i="1" s="1"/>
  <c r="AP718" i="1" s="1"/>
  <c r="R718" i="1"/>
  <c r="X718" i="1" s="1"/>
  <c r="O718" i="1"/>
  <c r="L718" i="1"/>
  <c r="V717" i="1"/>
  <c r="S717" i="1"/>
  <c r="M717" i="1"/>
  <c r="Y716" i="1"/>
  <c r="V716" i="1"/>
  <c r="S716" i="1"/>
  <c r="M716" i="1"/>
  <c r="AK716" i="1" s="1"/>
  <c r="AN716" i="1" s="1"/>
  <c r="AN715" i="1"/>
  <c r="V715" i="1"/>
  <c r="S715" i="1"/>
  <c r="AK715" i="1" s="1"/>
  <c r="M715" i="1"/>
  <c r="AK714" i="1"/>
  <c r="AN714" i="1" s="1"/>
  <c r="Y714" i="1"/>
  <c r="V714" i="1"/>
  <c r="S714" i="1"/>
  <c r="M714" i="1"/>
  <c r="AL713" i="1"/>
  <c r="AO713" i="1" s="1"/>
  <c r="AK713" i="1"/>
  <c r="AN713" i="1" s="1"/>
  <c r="Z713" i="1"/>
  <c r="Y713" i="1"/>
  <c r="AA713" i="1" s="1"/>
  <c r="W713" i="1"/>
  <c r="V713" i="1"/>
  <c r="U713" i="1"/>
  <c r="AM713" i="1" s="1"/>
  <c r="AP713" i="1" s="1"/>
  <c r="R713" i="1"/>
  <c r="X713" i="1" s="1"/>
  <c r="O713" i="1"/>
  <c r="L713" i="1"/>
  <c r="V712" i="1"/>
  <c r="S712" i="1"/>
  <c r="M712" i="1"/>
  <c r="Y711" i="1"/>
  <c r="V711" i="1"/>
  <c r="S711" i="1"/>
  <c r="M711" i="1"/>
  <c r="AK711" i="1" s="1"/>
  <c r="AN711" i="1" s="1"/>
  <c r="V710" i="1"/>
  <c r="S710" i="1"/>
  <c r="AK710" i="1" s="1"/>
  <c r="AN710" i="1" s="1"/>
  <c r="M710" i="1"/>
  <c r="AO709" i="1"/>
  <c r="AN709" i="1"/>
  <c r="AL709" i="1"/>
  <c r="AK709" i="1"/>
  <c r="AA709" i="1"/>
  <c r="Z709" i="1"/>
  <c r="Y709" i="1"/>
  <c r="X709" i="1"/>
  <c r="W709" i="1"/>
  <c r="V709" i="1"/>
  <c r="U709" i="1"/>
  <c r="R709" i="1"/>
  <c r="O709" i="1"/>
  <c r="AM709" i="1" s="1"/>
  <c r="AP709" i="1" s="1"/>
  <c r="L709" i="1"/>
  <c r="AK708" i="1"/>
  <c r="AN708" i="1" s="1"/>
  <c r="Y708" i="1"/>
  <c r="V708" i="1"/>
  <c r="S708" i="1"/>
  <c r="M708" i="1"/>
  <c r="V707" i="1"/>
  <c r="S707" i="1"/>
  <c r="M707" i="1"/>
  <c r="Y706" i="1"/>
  <c r="V706" i="1"/>
  <c r="S706" i="1"/>
  <c r="M706" i="1"/>
  <c r="AK706" i="1" s="1"/>
  <c r="AN706" i="1" s="1"/>
  <c r="AN705" i="1"/>
  <c r="AK705" i="1"/>
  <c r="V705" i="1"/>
  <c r="S705" i="1"/>
  <c r="Y705" i="1" s="1"/>
  <c r="M705" i="1"/>
  <c r="AO704" i="1"/>
  <c r="AN704" i="1"/>
  <c r="AM704" i="1"/>
  <c r="AP704" i="1" s="1"/>
  <c r="AL704" i="1"/>
  <c r="AK704" i="1"/>
  <c r="AA704" i="1"/>
  <c r="Z704" i="1"/>
  <c r="Y704" i="1"/>
  <c r="X704" i="1"/>
  <c r="W704" i="1"/>
  <c r="V704" i="1"/>
  <c r="U704" i="1"/>
  <c r="R704" i="1"/>
  <c r="O704" i="1"/>
  <c r="L704" i="1"/>
  <c r="AK703" i="1"/>
  <c r="AN703" i="1" s="1"/>
  <c r="Y703" i="1"/>
  <c r="V703" i="1"/>
  <c r="S703" i="1"/>
  <c r="M703" i="1"/>
  <c r="V702" i="1"/>
  <c r="S702" i="1"/>
  <c r="M702" i="1"/>
  <c r="Y701" i="1"/>
  <c r="V701" i="1"/>
  <c r="S701" i="1"/>
  <c r="M701" i="1"/>
  <c r="AK701" i="1" s="1"/>
  <c r="AN701" i="1" s="1"/>
  <c r="AN700" i="1"/>
  <c r="AK700" i="1"/>
  <c r="V700" i="1"/>
  <c r="S700" i="1"/>
  <c r="Y700" i="1" s="1"/>
  <c r="M700" i="1"/>
  <c r="AO699" i="1"/>
  <c r="AN699" i="1"/>
  <c r="AM699" i="1"/>
  <c r="AP699" i="1" s="1"/>
  <c r="AL699" i="1"/>
  <c r="AK699" i="1"/>
  <c r="AA699" i="1"/>
  <c r="Z699" i="1"/>
  <c r="Y699" i="1"/>
  <c r="X699" i="1"/>
  <c r="W699" i="1"/>
  <c r="V699" i="1"/>
  <c r="U699" i="1"/>
  <c r="R699" i="1"/>
  <c r="O699" i="1"/>
  <c r="L699" i="1"/>
  <c r="AK698" i="1"/>
  <c r="AN698" i="1" s="1"/>
  <c r="Y698" i="1"/>
  <c r="V698" i="1"/>
  <c r="S698" i="1"/>
  <c r="M698" i="1"/>
  <c r="V697" i="1"/>
  <c r="S697" i="1"/>
  <c r="M697" i="1"/>
  <c r="Y696" i="1"/>
  <c r="V696" i="1"/>
  <c r="S696" i="1"/>
  <c r="M696" i="1"/>
  <c r="AK696" i="1" s="1"/>
  <c r="AN696" i="1" s="1"/>
  <c r="AN695" i="1"/>
  <c r="AK695" i="1"/>
  <c r="V695" i="1"/>
  <c r="S695" i="1"/>
  <c r="Y695" i="1" s="1"/>
  <c r="M695" i="1"/>
  <c r="AO694" i="1"/>
  <c r="AN694" i="1"/>
  <c r="AM694" i="1"/>
  <c r="AP694" i="1" s="1"/>
  <c r="AL694" i="1"/>
  <c r="AK694" i="1"/>
  <c r="Z694" i="1"/>
  <c r="AA694" i="1" s="1"/>
  <c r="Y694" i="1"/>
  <c r="X694" i="1"/>
  <c r="W694" i="1"/>
  <c r="V694" i="1"/>
  <c r="U694" i="1"/>
  <c r="R694" i="1"/>
  <c r="O694" i="1"/>
  <c r="L694" i="1"/>
  <c r="AK693" i="1"/>
  <c r="AN693" i="1" s="1"/>
  <c r="Y693" i="1"/>
  <c r="V693" i="1"/>
  <c r="S693" i="1"/>
  <c r="M693" i="1"/>
  <c r="V692" i="1"/>
  <c r="S692" i="1"/>
  <c r="M692" i="1"/>
  <c r="AO691" i="1"/>
  <c r="AL691" i="1"/>
  <c r="AK691" i="1"/>
  <c r="AN691" i="1" s="1"/>
  <c r="AA691" i="1"/>
  <c r="Z691" i="1"/>
  <c r="Y691" i="1"/>
  <c r="W691" i="1"/>
  <c r="V691" i="1"/>
  <c r="U691" i="1"/>
  <c r="R691" i="1"/>
  <c r="X691" i="1" s="1"/>
  <c r="O691" i="1"/>
  <c r="AM691" i="1" s="1"/>
  <c r="AP691" i="1" s="1"/>
  <c r="L691" i="1"/>
  <c r="Y690" i="1"/>
  <c r="V690" i="1"/>
  <c r="S690" i="1"/>
  <c r="M690" i="1"/>
  <c r="AK690" i="1" s="1"/>
  <c r="AN690" i="1" s="1"/>
  <c r="AN689" i="1"/>
  <c r="AK689" i="1"/>
  <c r="V689" i="1"/>
  <c r="S689" i="1"/>
  <c r="Y689" i="1" s="1"/>
  <c r="M689" i="1"/>
  <c r="AO688" i="1"/>
  <c r="AN688" i="1"/>
  <c r="AM688" i="1"/>
  <c r="AP688" i="1" s="1"/>
  <c r="AL688" i="1"/>
  <c r="AK688" i="1"/>
  <c r="Z688" i="1"/>
  <c r="AA688" i="1" s="1"/>
  <c r="Y688" i="1"/>
  <c r="X688" i="1"/>
  <c r="W688" i="1"/>
  <c r="V688" i="1"/>
  <c r="U688" i="1"/>
  <c r="R688" i="1"/>
  <c r="O688" i="1"/>
  <c r="L688" i="1"/>
  <c r="AK687" i="1"/>
  <c r="AN687" i="1" s="1"/>
  <c r="Y687" i="1"/>
  <c r="V687" i="1"/>
  <c r="S687" i="1"/>
  <c r="M687" i="1"/>
  <c r="V686" i="1"/>
  <c r="S686" i="1"/>
  <c r="M686" i="1"/>
  <c r="AO685" i="1"/>
  <c r="AM685" i="1"/>
  <c r="AP685" i="1" s="1"/>
  <c r="AL685" i="1"/>
  <c r="AK685" i="1"/>
  <c r="AN685" i="1" s="1"/>
  <c r="Z685" i="1"/>
  <c r="AA685" i="1" s="1"/>
  <c r="Y685" i="1"/>
  <c r="W685" i="1"/>
  <c r="V685" i="1"/>
  <c r="U685" i="1"/>
  <c r="R685" i="1"/>
  <c r="X685" i="1" s="1"/>
  <c r="O685" i="1"/>
  <c r="L685" i="1"/>
  <c r="Y684" i="1"/>
  <c r="V684" i="1"/>
  <c r="S684" i="1"/>
  <c r="M684" i="1"/>
  <c r="AK684" i="1" s="1"/>
  <c r="AN684" i="1" s="1"/>
  <c r="AN683" i="1"/>
  <c r="V683" i="1"/>
  <c r="S683" i="1"/>
  <c r="Y683" i="1" s="1"/>
  <c r="M683" i="1"/>
  <c r="AK683" i="1" s="1"/>
  <c r="AO682" i="1"/>
  <c r="AN682" i="1"/>
  <c r="AM682" i="1"/>
  <c r="AP682" i="1" s="1"/>
  <c r="AL682" i="1"/>
  <c r="AK682" i="1"/>
  <c r="Z682" i="1"/>
  <c r="AA682" i="1" s="1"/>
  <c r="Y682" i="1"/>
  <c r="X682" i="1"/>
  <c r="W682" i="1"/>
  <c r="V682" i="1"/>
  <c r="U682" i="1"/>
  <c r="R682" i="1"/>
  <c r="O682" i="1"/>
  <c r="L682" i="1"/>
  <c r="AK681" i="1"/>
  <c r="AN681" i="1" s="1"/>
  <c r="Y681" i="1"/>
  <c r="V681" i="1"/>
  <c r="S681" i="1"/>
  <c r="M681" i="1"/>
  <c r="V680" i="1"/>
  <c r="S680" i="1"/>
  <c r="Y680" i="1" s="1"/>
  <c r="M680" i="1"/>
  <c r="AO679" i="1"/>
  <c r="AN679" i="1"/>
  <c r="AM679" i="1"/>
  <c r="AP679" i="1" s="1"/>
  <c r="AL679" i="1"/>
  <c r="AK679" i="1"/>
  <c r="Z679" i="1"/>
  <c r="AA679" i="1" s="1"/>
  <c r="Y679" i="1"/>
  <c r="X679" i="1"/>
  <c r="W679" i="1"/>
  <c r="V679" i="1"/>
  <c r="U679" i="1"/>
  <c r="R679" i="1"/>
  <c r="O679" i="1"/>
  <c r="L679" i="1"/>
  <c r="AK678" i="1"/>
  <c r="AN678" i="1" s="1"/>
  <c r="Y678" i="1"/>
  <c r="V678" i="1"/>
  <c r="S678" i="1"/>
  <c r="M678" i="1"/>
  <c r="V677" i="1"/>
  <c r="S677" i="1"/>
  <c r="Y677" i="1" s="1"/>
  <c r="M677" i="1"/>
  <c r="AO676" i="1"/>
  <c r="AN676" i="1"/>
  <c r="AL676" i="1"/>
  <c r="AK676" i="1"/>
  <c r="AA676" i="1"/>
  <c r="Z676" i="1"/>
  <c r="Y676" i="1"/>
  <c r="W676" i="1"/>
  <c r="V676" i="1"/>
  <c r="U676" i="1"/>
  <c r="R676" i="1"/>
  <c r="X676" i="1" s="1"/>
  <c r="O676" i="1"/>
  <c r="AM676" i="1" s="1"/>
  <c r="AP676" i="1" s="1"/>
  <c r="L676" i="1"/>
  <c r="AK675" i="1"/>
  <c r="AN675" i="1" s="1"/>
  <c r="Y675" i="1"/>
  <c r="V675" i="1"/>
  <c r="S675" i="1"/>
  <c r="M675" i="1"/>
  <c r="AK674" i="1"/>
  <c r="AN674" i="1" s="1"/>
  <c r="V674" i="1"/>
  <c r="S674" i="1"/>
  <c r="Y674" i="1" s="1"/>
  <c r="M674" i="1"/>
  <c r="AO673" i="1"/>
  <c r="AL673" i="1"/>
  <c r="AK673" i="1"/>
  <c r="AN673" i="1" s="1"/>
  <c r="AA673" i="1"/>
  <c r="Z673" i="1"/>
  <c r="Y673" i="1"/>
  <c r="X673" i="1"/>
  <c r="W673" i="1"/>
  <c r="V673" i="1"/>
  <c r="U673" i="1"/>
  <c r="R673" i="1"/>
  <c r="O673" i="1"/>
  <c r="AM673" i="1" s="1"/>
  <c r="AP673" i="1" s="1"/>
  <c r="L673" i="1"/>
  <c r="AK672" i="1"/>
  <c r="AN672" i="1" s="1"/>
  <c r="Y672" i="1"/>
  <c r="V672" i="1"/>
  <c r="S672" i="1"/>
  <c r="M672" i="1"/>
  <c r="V671" i="1"/>
  <c r="S671" i="1"/>
  <c r="Y671" i="1" s="1"/>
  <c r="M671" i="1"/>
  <c r="AK671" i="1" s="1"/>
  <c r="AN671" i="1" s="1"/>
  <c r="AO670" i="1"/>
  <c r="AM670" i="1"/>
  <c r="AP670" i="1" s="1"/>
  <c r="AL670" i="1"/>
  <c r="AK670" i="1"/>
  <c r="AN670" i="1" s="1"/>
  <c r="Z670" i="1"/>
  <c r="AA670" i="1" s="1"/>
  <c r="Y670" i="1"/>
  <c r="W670" i="1"/>
  <c r="V670" i="1"/>
  <c r="U670" i="1"/>
  <c r="R670" i="1"/>
  <c r="X670" i="1" s="1"/>
  <c r="O670" i="1"/>
  <c r="L670" i="1"/>
  <c r="AN669" i="1"/>
  <c r="Y669" i="1"/>
  <c r="V669" i="1"/>
  <c r="S669" i="1"/>
  <c r="M669" i="1"/>
  <c r="AK669" i="1" s="1"/>
  <c r="AK668" i="1"/>
  <c r="AN668" i="1" s="1"/>
  <c r="Y668" i="1"/>
  <c r="V668" i="1"/>
  <c r="S668" i="1"/>
  <c r="M668" i="1"/>
  <c r="AL667" i="1"/>
  <c r="AO667" i="1" s="1"/>
  <c r="AK667" i="1"/>
  <c r="AN667" i="1" s="1"/>
  <c r="Z667" i="1"/>
  <c r="Y667" i="1"/>
  <c r="AA667" i="1" s="1"/>
  <c r="X667" i="1"/>
  <c r="W667" i="1"/>
  <c r="V667" i="1"/>
  <c r="U667" i="1"/>
  <c r="AM667" i="1" s="1"/>
  <c r="AP667" i="1" s="1"/>
  <c r="R667" i="1"/>
  <c r="O667" i="1"/>
  <c r="L667" i="1"/>
  <c r="V666" i="1"/>
  <c r="S666" i="1"/>
  <c r="M666" i="1"/>
  <c r="Y665" i="1"/>
  <c r="V665" i="1"/>
  <c r="S665" i="1"/>
  <c r="M665" i="1"/>
  <c r="AK665" i="1" s="1"/>
  <c r="AN665" i="1" s="1"/>
  <c r="AP664" i="1"/>
  <c r="AL664" i="1"/>
  <c r="AO664" i="1" s="1"/>
  <c r="AK664" i="1"/>
  <c r="AN664" i="1" s="1"/>
  <c r="Z664" i="1"/>
  <c r="Y664" i="1"/>
  <c r="AA664" i="1" s="1"/>
  <c r="W664" i="1"/>
  <c r="V664" i="1"/>
  <c r="U664" i="1"/>
  <c r="AM664" i="1" s="1"/>
  <c r="R664" i="1"/>
  <c r="X664" i="1" s="1"/>
  <c r="O664" i="1"/>
  <c r="L664" i="1"/>
  <c r="V663" i="1"/>
  <c r="S663" i="1"/>
  <c r="AK663" i="1" s="1"/>
  <c r="AN663" i="1" s="1"/>
  <c r="M663" i="1"/>
  <c r="AK662" i="1"/>
  <c r="AN662" i="1" s="1"/>
  <c r="Y662" i="1"/>
  <c r="V662" i="1"/>
  <c r="S662" i="1"/>
  <c r="M662" i="1"/>
  <c r="AL661" i="1"/>
  <c r="AO661" i="1" s="1"/>
  <c r="AK661" i="1"/>
  <c r="AN661" i="1" s="1"/>
  <c r="Z661" i="1"/>
  <c r="Y661" i="1"/>
  <c r="AA661" i="1" s="1"/>
  <c r="X661" i="1"/>
  <c r="W661" i="1"/>
  <c r="V661" i="1"/>
  <c r="U661" i="1"/>
  <c r="AM661" i="1" s="1"/>
  <c r="AP661" i="1" s="1"/>
  <c r="R661" i="1"/>
  <c r="O661" i="1"/>
  <c r="L661" i="1"/>
  <c r="V660" i="1"/>
  <c r="S660" i="1"/>
  <c r="M660" i="1"/>
  <c r="Y659" i="1"/>
  <c r="V659" i="1"/>
  <c r="S659" i="1"/>
  <c r="M659" i="1"/>
  <c r="AK659" i="1" s="1"/>
  <c r="AN659" i="1" s="1"/>
  <c r="AL658" i="1"/>
  <c r="AO658" i="1" s="1"/>
  <c r="AK658" i="1"/>
  <c r="AN658" i="1" s="1"/>
  <c r="Z658" i="1"/>
  <c r="Y658" i="1"/>
  <c r="AA658" i="1" s="1"/>
  <c r="W658" i="1"/>
  <c r="V658" i="1"/>
  <c r="U658" i="1"/>
  <c r="AM658" i="1" s="1"/>
  <c r="AP658" i="1" s="1"/>
  <c r="R658" i="1"/>
  <c r="X658" i="1" s="1"/>
  <c r="O658" i="1"/>
  <c r="L658" i="1"/>
  <c r="AN657" i="1"/>
  <c r="V657" i="1"/>
  <c r="S657" i="1"/>
  <c r="AK657" i="1" s="1"/>
  <c r="M657" i="1"/>
  <c r="AK656" i="1"/>
  <c r="AN656" i="1" s="1"/>
  <c r="Y656" i="1"/>
  <c r="V656" i="1"/>
  <c r="S656" i="1"/>
  <c r="M656" i="1"/>
  <c r="AL655" i="1"/>
  <c r="AO655" i="1" s="1"/>
  <c r="AK655" i="1"/>
  <c r="AN655" i="1" s="1"/>
  <c r="Z655" i="1"/>
  <c r="Y655" i="1"/>
  <c r="AA655" i="1" s="1"/>
  <c r="X655" i="1"/>
  <c r="W655" i="1"/>
  <c r="V655" i="1"/>
  <c r="U655" i="1"/>
  <c r="AM655" i="1" s="1"/>
  <c r="AP655" i="1" s="1"/>
  <c r="R655" i="1"/>
  <c r="O655" i="1"/>
  <c r="L655" i="1"/>
  <c r="V654" i="1"/>
  <c r="S654" i="1"/>
  <c r="M654" i="1"/>
  <c r="Y653" i="1"/>
  <c r="V653" i="1"/>
  <c r="S653" i="1"/>
  <c r="M653" i="1"/>
  <c r="AK653" i="1" s="1"/>
  <c r="AN653" i="1" s="1"/>
  <c r="AP652" i="1"/>
  <c r="AL652" i="1"/>
  <c r="AO652" i="1" s="1"/>
  <c r="AK652" i="1"/>
  <c r="AN652" i="1" s="1"/>
  <c r="Z652" i="1"/>
  <c r="Y652" i="1"/>
  <c r="AA652" i="1" s="1"/>
  <c r="W652" i="1"/>
  <c r="V652" i="1"/>
  <c r="U652" i="1"/>
  <c r="AM652" i="1" s="1"/>
  <c r="R652" i="1"/>
  <c r="X652" i="1" s="1"/>
  <c r="O652" i="1"/>
  <c r="L652" i="1"/>
  <c r="V651" i="1"/>
  <c r="S651" i="1"/>
  <c r="AK651" i="1" s="1"/>
  <c r="AN651" i="1" s="1"/>
  <c r="M651" i="1"/>
  <c r="AK650" i="1"/>
  <c r="AN650" i="1" s="1"/>
  <c r="Y650" i="1"/>
  <c r="V650" i="1"/>
  <c r="S650" i="1"/>
  <c r="M650" i="1"/>
  <c r="AL649" i="1"/>
  <c r="AO649" i="1" s="1"/>
  <c r="AK649" i="1"/>
  <c r="AN649" i="1" s="1"/>
  <c r="Z649" i="1"/>
  <c r="Y649" i="1"/>
  <c r="AA649" i="1" s="1"/>
  <c r="X649" i="1"/>
  <c r="W649" i="1"/>
  <c r="V649" i="1"/>
  <c r="U649" i="1"/>
  <c r="AM649" i="1" s="1"/>
  <c r="AP649" i="1" s="1"/>
  <c r="R649" i="1"/>
  <c r="O649" i="1"/>
  <c r="L649" i="1"/>
  <c r="V648" i="1"/>
  <c r="S648" i="1"/>
  <c r="M648" i="1"/>
  <c r="Y647" i="1"/>
  <c r="V647" i="1"/>
  <c r="S647" i="1"/>
  <c r="M647" i="1"/>
  <c r="AK647" i="1" s="1"/>
  <c r="AN647" i="1" s="1"/>
  <c r="AL646" i="1"/>
  <c r="AO646" i="1" s="1"/>
  <c r="AK646" i="1"/>
  <c r="AN646" i="1" s="1"/>
  <c r="Z646" i="1"/>
  <c r="Y646" i="1"/>
  <c r="AA646" i="1" s="1"/>
  <c r="W646" i="1"/>
  <c r="V646" i="1"/>
  <c r="U646" i="1"/>
  <c r="AM646" i="1" s="1"/>
  <c r="AP646" i="1" s="1"/>
  <c r="R646" i="1"/>
  <c r="X646" i="1" s="1"/>
  <c r="O646" i="1"/>
  <c r="L646" i="1"/>
  <c r="AN645" i="1"/>
  <c r="V645" i="1"/>
  <c r="S645" i="1"/>
  <c r="AK645" i="1" s="1"/>
  <c r="M645" i="1"/>
  <c r="AK644" i="1"/>
  <c r="AN644" i="1" s="1"/>
  <c r="Y644" i="1"/>
  <c r="V644" i="1"/>
  <c r="S644" i="1"/>
  <c r="M644" i="1"/>
  <c r="AL643" i="1"/>
  <c r="AO643" i="1" s="1"/>
  <c r="AK643" i="1"/>
  <c r="AN643" i="1" s="1"/>
  <c r="Z643" i="1"/>
  <c r="Y643" i="1"/>
  <c r="AA643" i="1" s="1"/>
  <c r="X643" i="1"/>
  <c r="W643" i="1"/>
  <c r="V643" i="1"/>
  <c r="U643" i="1"/>
  <c r="AM643" i="1" s="1"/>
  <c r="AP643" i="1" s="1"/>
  <c r="R643" i="1"/>
  <c r="O643" i="1"/>
  <c r="L643" i="1"/>
  <c r="V642" i="1"/>
  <c r="S642" i="1"/>
  <c r="M642" i="1"/>
  <c r="Y641" i="1"/>
  <c r="V641" i="1"/>
  <c r="S641" i="1"/>
  <c r="M641" i="1"/>
  <c r="AK641" i="1" s="1"/>
  <c r="AN641" i="1" s="1"/>
  <c r="AP640" i="1"/>
  <c r="AL640" i="1"/>
  <c r="AO640" i="1" s="1"/>
  <c r="AK640" i="1"/>
  <c r="AN640" i="1" s="1"/>
  <c r="Z640" i="1"/>
  <c r="Y640" i="1"/>
  <c r="AA640" i="1" s="1"/>
  <c r="W640" i="1"/>
  <c r="V640" i="1"/>
  <c r="U640" i="1"/>
  <c r="AM640" i="1" s="1"/>
  <c r="R640" i="1"/>
  <c r="X640" i="1" s="1"/>
  <c r="O640" i="1"/>
  <c r="L640" i="1"/>
  <c r="V639" i="1"/>
  <c r="S639" i="1"/>
  <c r="AK639" i="1" s="1"/>
  <c r="AN639" i="1" s="1"/>
  <c r="M639" i="1"/>
  <c r="AK638" i="1"/>
  <c r="AN638" i="1" s="1"/>
  <c r="Y638" i="1"/>
  <c r="V638" i="1"/>
  <c r="S638" i="1"/>
  <c r="M638" i="1"/>
  <c r="AL637" i="1"/>
  <c r="AO637" i="1" s="1"/>
  <c r="AK637" i="1"/>
  <c r="AN637" i="1" s="1"/>
  <c r="Z637" i="1"/>
  <c r="Y637" i="1"/>
  <c r="AA637" i="1" s="1"/>
  <c r="X637" i="1"/>
  <c r="W637" i="1"/>
  <c r="V637" i="1"/>
  <c r="U637" i="1"/>
  <c r="AM637" i="1" s="1"/>
  <c r="AP637" i="1" s="1"/>
  <c r="R637" i="1"/>
  <c r="O637" i="1"/>
  <c r="L637" i="1"/>
  <c r="V636" i="1"/>
  <c r="S636" i="1"/>
  <c r="M636" i="1"/>
  <c r="Y635" i="1"/>
  <c r="V635" i="1"/>
  <c r="S635" i="1"/>
  <c r="M635" i="1"/>
  <c r="AK635" i="1" s="1"/>
  <c r="AN635" i="1" s="1"/>
  <c r="AL634" i="1"/>
  <c r="AO634" i="1" s="1"/>
  <c r="AK634" i="1"/>
  <c r="AN634" i="1" s="1"/>
  <c r="Z634" i="1"/>
  <c r="Y634" i="1"/>
  <c r="AA634" i="1" s="1"/>
  <c r="W634" i="1"/>
  <c r="V634" i="1"/>
  <c r="U634" i="1"/>
  <c r="AM634" i="1" s="1"/>
  <c r="AP634" i="1" s="1"/>
  <c r="R634" i="1"/>
  <c r="X634" i="1" s="1"/>
  <c r="O634" i="1"/>
  <c r="L634" i="1"/>
  <c r="AN633" i="1"/>
  <c r="V633" i="1"/>
  <c r="S633" i="1"/>
  <c r="AK633" i="1" s="1"/>
  <c r="M633" i="1"/>
  <c r="AK632" i="1"/>
  <c r="AN632" i="1" s="1"/>
  <c r="Y632" i="1"/>
  <c r="V632" i="1"/>
  <c r="S632" i="1"/>
  <c r="M632" i="1"/>
  <c r="AL631" i="1"/>
  <c r="AO631" i="1" s="1"/>
  <c r="AK631" i="1"/>
  <c r="AN631" i="1" s="1"/>
  <c r="Z631" i="1"/>
  <c r="Y631" i="1"/>
  <c r="AA631" i="1" s="1"/>
  <c r="X631" i="1"/>
  <c r="W631" i="1"/>
  <c r="V631" i="1"/>
  <c r="U631" i="1"/>
  <c r="AM631" i="1" s="1"/>
  <c r="AP631" i="1" s="1"/>
  <c r="R631" i="1"/>
  <c r="O631" i="1"/>
  <c r="L631" i="1"/>
  <c r="V630" i="1"/>
  <c r="S630" i="1"/>
  <c r="M630" i="1"/>
  <c r="Y629" i="1"/>
  <c r="V629" i="1"/>
  <c r="S629" i="1"/>
  <c r="M629" i="1"/>
  <c r="AK629" i="1" s="1"/>
  <c r="AN629" i="1" s="1"/>
  <c r="AP628" i="1"/>
  <c r="AL628" i="1"/>
  <c r="AO628" i="1" s="1"/>
  <c r="AK628" i="1"/>
  <c r="AN628" i="1" s="1"/>
  <c r="Z628" i="1"/>
  <c r="Y628" i="1"/>
  <c r="AA628" i="1" s="1"/>
  <c r="W628" i="1"/>
  <c r="V628" i="1"/>
  <c r="U628" i="1"/>
  <c r="AM628" i="1" s="1"/>
  <c r="R628" i="1"/>
  <c r="X628" i="1" s="1"/>
  <c r="O628" i="1"/>
  <c r="L628" i="1"/>
  <c r="V627" i="1"/>
  <c r="S627" i="1"/>
  <c r="AK627" i="1" s="1"/>
  <c r="AN627" i="1" s="1"/>
  <c r="M627" i="1"/>
  <c r="AK626" i="1"/>
  <c r="AN626" i="1" s="1"/>
  <c r="Y626" i="1"/>
  <c r="V626" i="1"/>
  <c r="S626" i="1"/>
  <c r="M626" i="1"/>
  <c r="AL625" i="1"/>
  <c r="AO625" i="1" s="1"/>
  <c r="AK625" i="1"/>
  <c r="AN625" i="1" s="1"/>
  <c r="Z625" i="1"/>
  <c r="Y625" i="1"/>
  <c r="AA625" i="1" s="1"/>
  <c r="X625" i="1"/>
  <c r="W625" i="1"/>
  <c r="V625" i="1"/>
  <c r="U625" i="1"/>
  <c r="AM625" i="1" s="1"/>
  <c r="AP625" i="1" s="1"/>
  <c r="R625" i="1"/>
  <c r="O625" i="1"/>
  <c r="L625" i="1"/>
  <c r="V624" i="1"/>
  <c r="S624" i="1"/>
  <c r="M624" i="1"/>
  <c r="Y623" i="1"/>
  <c r="V623" i="1"/>
  <c r="S623" i="1"/>
  <c r="M623" i="1"/>
  <c r="AK623" i="1" s="1"/>
  <c r="AN623" i="1" s="1"/>
  <c r="AL622" i="1"/>
  <c r="AO622" i="1" s="1"/>
  <c r="AK622" i="1"/>
  <c r="AN622" i="1" s="1"/>
  <c r="Z622" i="1"/>
  <c r="Y622" i="1"/>
  <c r="AA622" i="1" s="1"/>
  <c r="W622" i="1"/>
  <c r="V622" i="1"/>
  <c r="U622" i="1"/>
  <c r="AM622" i="1" s="1"/>
  <c r="AP622" i="1" s="1"/>
  <c r="R622" i="1"/>
  <c r="X622" i="1" s="1"/>
  <c r="O622" i="1"/>
  <c r="L622" i="1"/>
  <c r="AN621" i="1"/>
  <c r="V621" i="1"/>
  <c r="S621" i="1"/>
  <c r="AK621" i="1" s="1"/>
  <c r="M621" i="1"/>
  <c r="AK620" i="1"/>
  <c r="AN620" i="1" s="1"/>
  <c r="Y620" i="1"/>
  <c r="V620" i="1"/>
  <c r="S620" i="1"/>
  <c r="M620" i="1"/>
  <c r="AL619" i="1"/>
  <c r="AO619" i="1" s="1"/>
  <c r="AK619" i="1"/>
  <c r="AN619" i="1" s="1"/>
  <c r="Z619" i="1"/>
  <c r="Y619" i="1"/>
  <c r="AA619" i="1" s="1"/>
  <c r="X619" i="1"/>
  <c r="W619" i="1"/>
  <c r="V619" i="1"/>
  <c r="U619" i="1"/>
  <c r="AM619" i="1" s="1"/>
  <c r="AP619" i="1" s="1"/>
  <c r="R619" i="1"/>
  <c r="O619" i="1"/>
  <c r="L619" i="1"/>
  <c r="V618" i="1"/>
  <c r="S618" i="1"/>
  <c r="M618" i="1"/>
  <c r="Y617" i="1"/>
  <c r="V617" i="1"/>
  <c r="S617" i="1"/>
  <c r="M617" i="1"/>
  <c r="AK617" i="1" s="1"/>
  <c r="AN617" i="1" s="1"/>
  <c r="AP616" i="1"/>
  <c r="AL616" i="1"/>
  <c r="AO616" i="1" s="1"/>
  <c r="AK616" i="1"/>
  <c r="AN616" i="1" s="1"/>
  <c r="Z616" i="1"/>
  <c r="Y616" i="1"/>
  <c r="AA616" i="1" s="1"/>
  <c r="W616" i="1"/>
  <c r="V616" i="1"/>
  <c r="U616" i="1"/>
  <c r="AM616" i="1" s="1"/>
  <c r="R616" i="1"/>
  <c r="X616" i="1" s="1"/>
  <c r="O616" i="1"/>
  <c r="L616" i="1"/>
  <c r="V615" i="1"/>
  <c r="S615" i="1"/>
  <c r="AK615" i="1" s="1"/>
  <c r="AN615" i="1" s="1"/>
  <c r="M615" i="1"/>
  <c r="AK614" i="1"/>
  <c r="AN614" i="1" s="1"/>
  <c r="Y614" i="1"/>
  <c r="V614" i="1"/>
  <c r="S614" i="1"/>
  <c r="M614" i="1"/>
  <c r="AL613" i="1"/>
  <c r="AO613" i="1" s="1"/>
  <c r="AK613" i="1"/>
  <c r="AN613" i="1" s="1"/>
  <c r="Z613" i="1"/>
  <c r="Y613" i="1"/>
  <c r="AA613" i="1" s="1"/>
  <c r="X613" i="1"/>
  <c r="W613" i="1"/>
  <c r="V613" i="1"/>
  <c r="U613" i="1"/>
  <c r="AM613" i="1" s="1"/>
  <c r="AP613" i="1" s="1"/>
  <c r="R613" i="1"/>
  <c r="O613" i="1"/>
  <c r="L613" i="1"/>
  <c r="V612" i="1"/>
  <c r="S612" i="1"/>
  <c r="M612" i="1"/>
  <c r="Y611" i="1"/>
  <c r="V611" i="1"/>
  <c r="S611" i="1"/>
  <c r="M611" i="1"/>
  <c r="AK611" i="1" s="1"/>
  <c r="AN611" i="1" s="1"/>
  <c r="AO610" i="1"/>
  <c r="AL610" i="1"/>
  <c r="AK610" i="1"/>
  <c r="AN610" i="1" s="1"/>
  <c r="Z610" i="1"/>
  <c r="Y610" i="1"/>
  <c r="AA610" i="1" s="1"/>
  <c r="W610" i="1"/>
  <c r="V610" i="1"/>
  <c r="U610" i="1"/>
  <c r="AM610" i="1" s="1"/>
  <c r="AP610" i="1" s="1"/>
  <c r="R610" i="1"/>
  <c r="X610" i="1" s="1"/>
  <c r="O610" i="1"/>
  <c r="L610" i="1"/>
  <c r="V609" i="1"/>
  <c r="S609" i="1"/>
  <c r="Y609" i="1" s="1"/>
  <c r="M609" i="1"/>
  <c r="AK609" i="1" s="1"/>
  <c r="AN609" i="1" s="1"/>
  <c r="AK608" i="1"/>
  <c r="AN608" i="1" s="1"/>
  <c r="Y608" i="1"/>
  <c r="V608" i="1"/>
  <c r="S608" i="1"/>
  <c r="M608" i="1"/>
  <c r="AL607" i="1"/>
  <c r="AO607" i="1" s="1"/>
  <c r="AK607" i="1"/>
  <c r="AN607" i="1" s="1"/>
  <c r="Z607" i="1"/>
  <c r="Y607" i="1"/>
  <c r="AA607" i="1" s="1"/>
  <c r="X607" i="1"/>
  <c r="W607" i="1"/>
  <c r="V607" i="1"/>
  <c r="U607" i="1"/>
  <c r="AM607" i="1" s="1"/>
  <c r="AP607" i="1" s="1"/>
  <c r="R607" i="1"/>
  <c r="O607" i="1"/>
  <c r="L607" i="1"/>
  <c r="V606" i="1"/>
  <c r="S606" i="1"/>
  <c r="M606" i="1"/>
  <c r="Y605" i="1"/>
  <c r="V605" i="1"/>
  <c r="S605" i="1"/>
  <c r="M605" i="1"/>
  <c r="AK605" i="1" s="1"/>
  <c r="AN605" i="1" s="1"/>
  <c r="AO604" i="1"/>
  <c r="AL604" i="1"/>
  <c r="AK604" i="1"/>
  <c r="AN604" i="1" s="1"/>
  <c r="Z604" i="1"/>
  <c r="Y604" i="1"/>
  <c r="AA604" i="1" s="1"/>
  <c r="W604" i="1"/>
  <c r="V604" i="1"/>
  <c r="U604" i="1"/>
  <c r="AM604" i="1" s="1"/>
  <c r="AP604" i="1" s="1"/>
  <c r="R604" i="1"/>
  <c r="X604" i="1" s="1"/>
  <c r="O604" i="1"/>
  <c r="L604" i="1"/>
  <c r="V603" i="1"/>
  <c r="S603" i="1"/>
  <c r="Y603" i="1" s="1"/>
  <c r="M603" i="1"/>
  <c r="AK603" i="1" s="1"/>
  <c r="AN603" i="1" s="1"/>
  <c r="AK602" i="1"/>
  <c r="AN602" i="1" s="1"/>
  <c r="Y602" i="1"/>
  <c r="V602" i="1"/>
  <c r="S602" i="1"/>
  <c r="M602" i="1"/>
  <c r="AL601" i="1"/>
  <c r="AO601" i="1" s="1"/>
  <c r="AK601" i="1"/>
  <c r="AN601" i="1" s="1"/>
  <c r="Z601" i="1"/>
  <c r="Y601" i="1"/>
  <c r="AA601" i="1" s="1"/>
  <c r="X601" i="1"/>
  <c r="W601" i="1"/>
  <c r="V601" i="1"/>
  <c r="U601" i="1"/>
  <c r="AM601" i="1" s="1"/>
  <c r="AP601" i="1" s="1"/>
  <c r="R601" i="1"/>
  <c r="O601" i="1"/>
  <c r="L601" i="1"/>
  <c r="V600" i="1"/>
  <c r="S600" i="1"/>
  <c r="M600" i="1"/>
  <c r="Y599" i="1"/>
  <c r="V599" i="1"/>
  <c r="S599" i="1"/>
  <c r="M599" i="1"/>
  <c r="AK599" i="1" s="1"/>
  <c r="AN599" i="1" s="1"/>
  <c r="AO598" i="1"/>
  <c r="AL598" i="1"/>
  <c r="AK598" i="1"/>
  <c r="AN598" i="1" s="1"/>
  <c r="Z598" i="1"/>
  <c r="Y598" i="1"/>
  <c r="AA598" i="1" s="1"/>
  <c r="W598" i="1"/>
  <c r="V598" i="1"/>
  <c r="U598" i="1"/>
  <c r="AM598" i="1" s="1"/>
  <c r="AP598" i="1" s="1"/>
  <c r="R598" i="1"/>
  <c r="X598" i="1" s="1"/>
  <c r="O598" i="1"/>
  <c r="L598" i="1"/>
  <c r="AN597" i="1"/>
  <c r="V597" i="1"/>
  <c r="S597" i="1"/>
  <c r="Y597" i="1" s="1"/>
  <c r="M597" i="1"/>
  <c r="AK597" i="1" s="1"/>
  <c r="AK596" i="1"/>
  <c r="AN596" i="1" s="1"/>
  <c r="Y596" i="1"/>
  <c r="V596" i="1"/>
  <c r="S596" i="1"/>
  <c r="M596" i="1"/>
  <c r="AL595" i="1"/>
  <c r="AO595" i="1" s="1"/>
  <c r="AK595" i="1"/>
  <c r="AN595" i="1" s="1"/>
  <c r="Z595" i="1"/>
  <c r="Y595" i="1"/>
  <c r="AA595" i="1" s="1"/>
  <c r="X595" i="1"/>
  <c r="W595" i="1"/>
  <c r="V595" i="1"/>
  <c r="U595" i="1"/>
  <c r="AM595" i="1" s="1"/>
  <c r="AP595" i="1" s="1"/>
  <c r="R595" i="1"/>
  <c r="O595" i="1"/>
  <c r="L595" i="1"/>
  <c r="V594" i="1"/>
  <c r="S594" i="1"/>
  <c r="M594" i="1"/>
  <c r="Y593" i="1"/>
  <c r="V593" i="1"/>
  <c r="S593" i="1"/>
  <c r="M593" i="1"/>
  <c r="AK593" i="1" s="1"/>
  <c r="AN593" i="1" s="1"/>
  <c r="AO592" i="1"/>
  <c r="AL592" i="1"/>
  <c r="AK592" i="1"/>
  <c r="AN592" i="1" s="1"/>
  <c r="Z592" i="1"/>
  <c r="Y592" i="1"/>
  <c r="AA592" i="1" s="1"/>
  <c r="W592" i="1"/>
  <c r="V592" i="1"/>
  <c r="U592" i="1"/>
  <c r="AM592" i="1" s="1"/>
  <c r="AP592" i="1" s="1"/>
  <c r="R592" i="1"/>
  <c r="X592" i="1" s="1"/>
  <c r="O592" i="1"/>
  <c r="L592" i="1"/>
  <c r="AN591" i="1"/>
  <c r="V591" i="1"/>
  <c r="S591" i="1"/>
  <c r="Y591" i="1" s="1"/>
  <c r="M591" i="1"/>
  <c r="AK591" i="1" s="1"/>
  <c r="AK590" i="1"/>
  <c r="AN590" i="1" s="1"/>
  <c r="Y590" i="1"/>
  <c r="V590" i="1"/>
  <c r="S590" i="1"/>
  <c r="M590" i="1"/>
  <c r="AL589" i="1"/>
  <c r="AO589" i="1" s="1"/>
  <c r="AK589" i="1"/>
  <c r="AN589" i="1" s="1"/>
  <c r="Z589" i="1"/>
  <c r="Y589" i="1"/>
  <c r="AA589" i="1" s="1"/>
  <c r="X589" i="1"/>
  <c r="W589" i="1"/>
  <c r="V589" i="1"/>
  <c r="U589" i="1"/>
  <c r="AM589" i="1" s="1"/>
  <c r="AP589" i="1" s="1"/>
  <c r="R589" i="1"/>
  <c r="O589" i="1"/>
  <c r="L589" i="1"/>
  <c r="V588" i="1"/>
  <c r="S588" i="1"/>
  <c r="M588" i="1"/>
  <c r="Y587" i="1"/>
  <c r="V587" i="1"/>
  <c r="S587" i="1"/>
  <c r="M587" i="1"/>
  <c r="AK587" i="1" s="1"/>
  <c r="AN587" i="1" s="1"/>
  <c r="AP586" i="1"/>
  <c r="AO586" i="1"/>
  <c r="AM586" i="1"/>
  <c r="AL586" i="1"/>
  <c r="AK586" i="1"/>
  <c r="AN586" i="1" s="1"/>
  <c r="Z586" i="1"/>
  <c r="Y586" i="1"/>
  <c r="AA586" i="1" s="1"/>
  <c r="W586" i="1"/>
  <c r="V586" i="1"/>
  <c r="U586" i="1"/>
  <c r="R586" i="1"/>
  <c r="X586" i="1" s="1"/>
  <c r="O586" i="1"/>
  <c r="L586" i="1"/>
  <c r="AN585" i="1"/>
  <c r="V585" i="1"/>
  <c r="S585" i="1"/>
  <c r="Y585" i="1" s="1"/>
  <c r="M585" i="1"/>
  <c r="AK585" i="1" s="1"/>
  <c r="AK584" i="1"/>
  <c r="AN584" i="1" s="1"/>
  <c r="Y584" i="1"/>
  <c r="V584" i="1"/>
  <c r="S584" i="1"/>
  <c r="M584" i="1"/>
  <c r="AL583" i="1"/>
  <c r="AO583" i="1" s="1"/>
  <c r="AK583" i="1"/>
  <c r="AN583" i="1" s="1"/>
  <c r="Z583" i="1"/>
  <c r="Y583" i="1"/>
  <c r="AA583" i="1" s="1"/>
  <c r="X583" i="1"/>
  <c r="W583" i="1"/>
  <c r="V583" i="1"/>
  <c r="U583" i="1"/>
  <c r="AM583" i="1" s="1"/>
  <c r="AP583" i="1" s="1"/>
  <c r="R583" i="1"/>
  <c r="O583" i="1"/>
  <c r="L583" i="1"/>
  <c r="V582" i="1"/>
  <c r="S582" i="1"/>
  <c r="M582" i="1"/>
  <c r="Y581" i="1"/>
  <c r="V581" i="1"/>
  <c r="S581" i="1"/>
  <c r="M581" i="1"/>
  <c r="AK581" i="1" s="1"/>
  <c r="AN581" i="1" s="1"/>
  <c r="AP580" i="1"/>
  <c r="AO580" i="1"/>
  <c r="AM580" i="1"/>
  <c r="AL580" i="1"/>
  <c r="AK580" i="1"/>
  <c r="AN580" i="1" s="1"/>
  <c r="Z580" i="1"/>
  <c r="Y580" i="1"/>
  <c r="AA580" i="1" s="1"/>
  <c r="W580" i="1"/>
  <c r="V580" i="1"/>
  <c r="U580" i="1"/>
  <c r="R580" i="1"/>
  <c r="X580" i="1" s="1"/>
  <c r="O580" i="1"/>
  <c r="L580" i="1"/>
  <c r="AN579" i="1"/>
  <c r="V579" i="1"/>
  <c r="S579" i="1"/>
  <c r="Y579" i="1" s="1"/>
  <c r="M579" i="1"/>
  <c r="AK579" i="1" s="1"/>
  <c r="AK578" i="1"/>
  <c r="AN578" i="1" s="1"/>
  <c r="Y578" i="1"/>
  <c r="V578" i="1"/>
  <c r="S578" i="1"/>
  <c r="M578" i="1"/>
  <c r="AL577" i="1"/>
  <c r="AO577" i="1" s="1"/>
  <c r="AK577" i="1"/>
  <c r="AN577" i="1" s="1"/>
  <c r="Z577" i="1"/>
  <c r="Y577" i="1"/>
  <c r="AA577" i="1" s="1"/>
  <c r="X577" i="1"/>
  <c r="W577" i="1"/>
  <c r="V577" i="1"/>
  <c r="U577" i="1"/>
  <c r="AM577" i="1" s="1"/>
  <c r="AP577" i="1" s="1"/>
  <c r="R577" i="1"/>
  <c r="O577" i="1"/>
  <c r="L577" i="1"/>
  <c r="V576" i="1"/>
  <c r="S576" i="1"/>
  <c r="M576" i="1"/>
  <c r="Y575" i="1"/>
  <c r="V575" i="1"/>
  <c r="S575" i="1"/>
  <c r="M575" i="1"/>
  <c r="AK575" i="1" s="1"/>
  <c r="AN575" i="1" s="1"/>
  <c r="AP574" i="1"/>
  <c r="AO574" i="1"/>
  <c r="AM574" i="1"/>
  <c r="AL574" i="1"/>
  <c r="AK574" i="1"/>
  <c r="AN574" i="1" s="1"/>
  <c r="Z574" i="1"/>
  <c r="Y574" i="1"/>
  <c r="AA574" i="1" s="1"/>
  <c r="W574" i="1"/>
  <c r="V574" i="1"/>
  <c r="U574" i="1"/>
  <c r="R574" i="1"/>
  <c r="X574" i="1" s="1"/>
  <c r="O574" i="1"/>
  <c r="L574" i="1"/>
  <c r="AN573" i="1"/>
  <c r="V573" i="1"/>
  <c r="S573" i="1"/>
  <c r="Y573" i="1" s="1"/>
  <c r="M573" i="1"/>
  <c r="AK573" i="1" s="1"/>
  <c r="AK572" i="1"/>
  <c r="AN572" i="1" s="1"/>
  <c r="Y572" i="1"/>
  <c r="V572" i="1"/>
  <c r="S572" i="1"/>
  <c r="M572" i="1"/>
  <c r="AL571" i="1"/>
  <c r="AO571" i="1" s="1"/>
  <c r="AK571" i="1"/>
  <c r="AN571" i="1" s="1"/>
  <c r="Z571" i="1"/>
  <c r="Y571" i="1"/>
  <c r="AA571" i="1" s="1"/>
  <c r="X571" i="1"/>
  <c r="W571" i="1"/>
  <c r="V571" i="1"/>
  <c r="U571" i="1"/>
  <c r="AM571" i="1" s="1"/>
  <c r="AP571" i="1" s="1"/>
  <c r="R571" i="1"/>
  <c r="O571" i="1"/>
  <c r="L571" i="1"/>
  <c r="V570" i="1"/>
  <c r="S570" i="1"/>
  <c r="M570" i="1"/>
  <c r="Y569" i="1"/>
  <c r="V569" i="1"/>
  <c r="S569" i="1"/>
  <c r="M569" i="1"/>
  <c r="AK569" i="1" s="1"/>
  <c r="AN569" i="1" s="1"/>
  <c r="AP568" i="1"/>
  <c r="AO568" i="1"/>
  <c r="AM568" i="1"/>
  <c r="AL568" i="1"/>
  <c r="AK568" i="1"/>
  <c r="AN568" i="1" s="1"/>
  <c r="Z568" i="1"/>
  <c r="Y568" i="1"/>
  <c r="W568" i="1"/>
  <c r="V568" i="1"/>
  <c r="U568" i="1"/>
  <c r="R568" i="1"/>
  <c r="X568" i="1" s="1"/>
  <c r="O568" i="1"/>
  <c r="L568" i="1"/>
  <c r="AN567" i="1"/>
  <c r="V567" i="1"/>
  <c r="S567" i="1"/>
  <c r="Y567" i="1" s="1"/>
  <c r="M567" i="1"/>
  <c r="AK567" i="1" s="1"/>
  <c r="AK566" i="1"/>
  <c r="AN566" i="1" s="1"/>
  <c r="Y566" i="1"/>
  <c r="V566" i="1"/>
  <c r="S566" i="1"/>
  <c r="M566" i="1"/>
  <c r="V565" i="1"/>
  <c r="S565" i="1"/>
  <c r="M565" i="1"/>
  <c r="Y564" i="1"/>
  <c r="V564" i="1"/>
  <c r="S564" i="1"/>
  <c r="M564" i="1"/>
  <c r="AK564" i="1" s="1"/>
  <c r="AN564" i="1" s="1"/>
  <c r="AN563" i="1"/>
  <c r="V563" i="1"/>
  <c r="S563" i="1"/>
  <c r="Y563" i="1" s="1"/>
  <c r="M563" i="1"/>
  <c r="AK563" i="1" s="1"/>
  <c r="AO562" i="1"/>
  <c r="AN562" i="1"/>
  <c r="AM562" i="1"/>
  <c r="AP562" i="1" s="1"/>
  <c r="AL562" i="1"/>
  <c r="AK562" i="1"/>
  <c r="Z562" i="1"/>
  <c r="Z555" i="1" s="1"/>
  <c r="Y562" i="1"/>
  <c r="X562" i="1"/>
  <c r="W562" i="1"/>
  <c r="V562" i="1"/>
  <c r="U562" i="1"/>
  <c r="R562" i="1"/>
  <c r="O562" i="1"/>
  <c r="L562" i="1"/>
  <c r="AK561" i="1"/>
  <c r="AN561" i="1" s="1"/>
  <c r="Y561" i="1"/>
  <c r="V561" i="1"/>
  <c r="S561" i="1"/>
  <c r="M561" i="1"/>
  <c r="V560" i="1"/>
  <c r="S560" i="1"/>
  <c r="M560" i="1"/>
  <c r="Y559" i="1"/>
  <c r="V559" i="1"/>
  <c r="S559" i="1"/>
  <c r="M559" i="1"/>
  <c r="AK559" i="1" s="1"/>
  <c r="AN559" i="1" s="1"/>
  <c r="AN558" i="1"/>
  <c r="V558" i="1"/>
  <c r="S558" i="1"/>
  <c r="Y558" i="1" s="1"/>
  <c r="M558" i="1"/>
  <c r="AK558" i="1" s="1"/>
  <c r="AK557" i="1"/>
  <c r="AN557" i="1" s="1"/>
  <c r="Y557" i="1"/>
  <c r="V557" i="1"/>
  <c r="S557" i="1"/>
  <c r="M557" i="1"/>
  <c r="AL556" i="1"/>
  <c r="AO556" i="1" s="1"/>
  <c r="AK556" i="1"/>
  <c r="AN556" i="1" s="1"/>
  <c r="Z556" i="1"/>
  <c r="Y556" i="1"/>
  <c r="AA556" i="1" s="1"/>
  <c r="X556" i="1"/>
  <c r="W556" i="1"/>
  <c r="V556" i="1"/>
  <c r="U556" i="1"/>
  <c r="R556" i="1"/>
  <c r="O556" i="1"/>
  <c r="L556" i="1"/>
  <c r="AL555" i="1"/>
  <c r="AO555" i="1" s="1"/>
  <c r="T555" i="1"/>
  <c r="S555" i="1"/>
  <c r="AK555" i="1" s="1"/>
  <c r="AN555" i="1" s="1"/>
  <c r="O555" i="1"/>
  <c r="N555" i="1"/>
  <c r="M555" i="1"/>
  <c r="V554" i="1"/>
  <c r="S554" i="1"/>
  <c r="AK554" i="1" s="1"/>
  <c r="AN554" i="1" s="1"/>
  <c r="M554" i="1"/>
  <c r="V553" i="1"/>
  <c r="S553" i="1"/>
  <c r="AK553" i="1" s="1"/>
  <c r="AN553" i="1" s="1"/>
  <c r="M553" i="1"/>
  <c r="AK552" i="1"/>
  <c r="AN552" i="1" s="1"/>
  <c r="Y552" i="1"/>
  <c r="V552" i="1"/>
  <c r="S552" i="1"/>
  <c r="M552" i="1"/>
  <c r="AN551" i="1"/>
  <c r="AM551" i="1"/>
  <c r="AP551" i="1" s="1"/>
  <c r="AL551" i="1"/>
  <c r="AO551" i="1" s="1"/>
  <c r="AK551" i="1"/>
  <c r="Z551" i="1"/>
  <c r="Y551" i="1"/>
  <c r="AA551" i="1" s="1"/>
  <c r="W551" i="1"/>
  <c r="V551" i="1"/>
  <c r="U551" i="1"/>
  <c r="R551" i="1"/>
  <c r="X551" i="1" s="1"/>
  <c r="O551" i="1"/>
  <c r="L551" i="1"/>
  <c r="Y550" i="1"/>
  <c r="V550" i="1"/>
  <c r="S550" i="1"/>
  <c r="AK550" i="1" s="1"/>
  <c r="AN550" i="1" s="1"/>
  <c r="M550" i="1"/>
  <c r="V549" i="1"/>
  <c r="S549" i="1"/>
  <c r="M549" i="1"/>
  <c r="V548" i="1"/>
  <c r="S548" i="1"/>
  <c r="AK548" i="1" s="1"/>
  <c r="AN548" i="1" s="1"/>
  <c r="M548" i="1"/>
  <c r="AO547" i="1"/>
  <c r="AN547" i="1"/>
  <c r="AL547" i="1"/>
  <c r="AK547" i="1"/>
  <c r="Z547" i="1"/>
  <c r="Y547" i="1"/>
  <c r="AA547" i="1" s="1"/>
  <c r="X547" i="1"/>
  <c r="W547" i="1"/>
  <c r="V547" i="1"/>
  <c r="U547" i="1"/>
  <c r="AM547" i="1" s="1"/>
  <c r="AP547" i="1" s="1"/>
  <c r="R547" i="1"/>
  <c r="O547" i="1"/>
  <c r="L547" i="1"/>
  <c r="AK546" i="1"/>
  <c r="AN546" i="1" s="1"/>
  <c r="Y546" i="1"/>
  <c r="V546" i="1"/>
  <c r="S546" i="1"/>
  <c r="M546" i="1"/>
  <c r="Y545" i="1"/>
  <c r="V545" i="1"/>
  <c r="S545" i="1"/>
  <c r="AK545" i="1" s="1"/>
  <c r="AN545" i="1" s="1"/>
  <c r="M545" i="1"/>
  <c r="V544" i="1"/>
  <c r="S544" i="1"/>
  <c r="M544" i="1"/>
  <c r="AN543" i="1"/>
  <c r="AL543" i="1"/>
  <c r="AO543" i="1" s="1"/>
  <c r="AK543" i="1"/>
  <c r="Z543" i="1"/>
  <c r="AA543" i="1" s="1"/>
  <c r="Y543" i="1"/>
  <c r="W543" i="1"/>
  <c r="V543" i="1"/>
  <c r="U543" i="1"/>
  <c r="AM543" i="1" s="1"/>
  <c r="AP543" i="1" s="1"/>
  <c r="R543" i="1"/>
  <c r="X543" i="1" s="1"/>
  <c r="O543" i="1"/>
  <c r="L543" i="1"/>
  <c r="V542" i="1"/>
  <c r="S542" i="1"/>
  <c r="AK542" i="1" s="1"/>
  <c r="AN542" i="1" s="1"/>
  <c r="M542" i="1"/>
  <c r="AK541" i="1"/>
  <c r="AN541" i="1" s="1"/>
  <c r="Y541" i="1"/>
  <c r="V541" i="1"/>
  <c r="S541" i="1"/>
  <c r="M541" i="1"/>
  <c r="Y540" i="1"/>
  <c r="V540" i="1"/>
  <c r="S540" i="1"/>
  <c r="AK540" i="1" s="1"/>
  <c r="AN540" i="1" s="1"/>
  <c r="M540" i="1"/>
  <c r="AL539" i="1"/>
  <c r="AO539" i="1" s="1"/>
  <c r="AK539" i="1"/>
  <c r="AN539" i="1" s="1"/>
  <c r="AA539" i="1"/>
  <c r="Z539" i="1"/>
  <c r="Y539" i="1"/>
  <c r="W539" i="1"/>
  <c r="V539" i="1"/>
  <c r="U539" i="1"/>
  <c r="AM539" i="1" s="1"/>
  <c r="AP539" i="1" s="1"/>
  <c r="R539" i="1"/>
  <c r="X539" i="1" s="1"/>
  <c r="O539" i="1"/>
  <c r="L539" i="1"/>
  <c r="V538" i="1"/>
  <c r="S538" i="1"/>
  <c r="AK538" i="1" s="1"/>
  <c r="AN538" i="1" s="1"/>
  <c r="M538" i="1"/>
  <c r="V537" i="1"/>
  <c r="S537" i="1"/>
  <c r="AK537" i="1" s="1"/>
  <c r="AN537" i="1" s="1"/>
  <c r="M537" i="1"/>
  <c r="AK536" i="1"/>
  <c r="AN536" i="1" s="1"/>
  <c r="Y536" i="1"/>
  <c r="V536" i="1"/>
  <c r="S536" i="1"/>
  <c r="M536" i="1"/>
  <c r="AN535" i="1"/>
  <c r="AM535" i="1"/>
  <c r="AP535" i="1" s="1"/>
  <c r="AL535" i="1"/>
  <c r="AO535" i="1" s="1"/>
  <c r="AK535" i="1"/>
  <c r="Z535" i="1"/>
  <c r="Y535" i="1"/>
  <c r="AA535" i="1" s="1"/>
  <c r="W535" i="1"/>
  <c r="V535" i="1"/>
  <c r="U535" i="1"/>
  <c r="R535" i="1"/>
  <c r="X535" i="1" s="1"/>
  <c r="O535" i="1"/>
  <c r="L535" i="1"/>
  <c r="Y534" i="1"/>
  <c r="V534" i="1"/>
  <c r="S534" i="1"/>
  <c r="AK534" i="1" s="1"/>
  <c r="AN534" i="1" s="1"/>
  <c r="M534" i="1"/>
  <c r="V533" i="1"/>
  <c r="S533" i="1"/>
  <c r="M533" i="1"/>
  <c r="V532" i="1"/>
  <c r="S532" i="1"/>
  <c r="AK532" i="1" s="1"/>
  <c r="AN532" i="1" s="1"/>
  <c r="M532" i="1"/>
  <c r="AO531" i="1"/>
  <c r="AN531" i="1"/>
  <c r="AL531" i="1"/>
  <c r="AK531" i="1"/>
  <c r="Z531" i="1"/>
  <c r="Y531" i="1"/>
  <c r="AA531" i="1" s="1"/>
  <c r="X531" i="1"/>
  <c r="W531" i="1"/>
  <c r="V531" i="1"/>
  <c r="U531" i="1"/>
  <c r="AM531" i="1" s="1"/>
  <c r="AP531" i="1" s="1"/>
  <c r="R531" i="1"/>
  <c r="O531" i="1"/>
  <c r="L531" i="1"/>
  <c r="AK530" i="1"/>
  <c r="AN530" i="1" s="1"/>
  <c r="Y530" i="1"/>
  <c r="V530" i="1"/>
  <c r="S530" i="1"/>
  <c r="M530" i="1"/>
  <c r="Y529" i="1"/>
  <c r="V529" i="1"/>
  <c r="S529" i="1"/>
  <c r="AK529" i="1" s="1"/>
  <c r="AN529" i="1" s="1"/>
  <c r="M529" i="1"/>
  <c r="V528" i="1"/>
  <c r="S528" i="1"/>
  <c r="M528" i="1"/>
  <c r="AN527" i="1"/>
  <c r="AL527" i="1"/>
  <c r="AO527" i="1" s="1"/>
  <c r="AK527" i="1"/>
  <c r="Z527" i="1"/>
  <c r="AA527" i="1" s="1"/>
  <c r="Y527" i="1"/>
  <c r="W527" i="1"/>
  <c r="V527" i="1"/>
  <c r="U527" i="1"/>
  <c r="AM527" i="1" s="1"/>
  <c r="AP527" i="1" s="1"/>
  <c r="R527" i="1"/>
  <c r="X527" i="1" s="1"/>
  <c r="O527" i="1"/>
  <c r="L527" i="1"/>
  <c r="V526" i="1"/>
  <c r="S526" i="1"/>
  <c r="AK526" i="1" s="1"/>
  <c r="AN526" i="1" s="1"/>
  <c r="M526" i="1"/>
  <c r="AK525" i="1"/>
  <c r="AN525" i="1" s="1"/>
  <c r="Y525" i="1"/>
  <c r="V525" i="1"/>
  <c r="S525" i="1"/>
  <c r="M525" i="1"/>
  <c r="Y524" i="1"/>
  <c r="V524" i="1"/>
  <c r="S524" i="1"/>
  <c r="AK524" i="1" s="1"/>
  <c r="AN524" i="1" s="1"/>
  <c r="M524" i="1"/>
  <c r="AL523" i="1"/>
  <c r="AO523" i="1" s="1"/>
  <c r="AK523" i="1"/>
  <c r="AN523" i="1" s="1"/>
  <c r="AA523" i="1"/>
  <c r="Z523" i="1"/>
  <c r="Y523" i="1"/>
  <c r="W523" i="1"/>
  <c r="V523" i="1"/>
  <c r="U523" i="1"/>
  <c r="AM523" i="1" s="1"/>
  <c r="AP523" i="1" s="1"/>
  <c r="R523" i="1"/>
  <c r="X523" i="1" s="1"/>
  <c r="O523" i="1"/>
  <c r="L523" i="1"/>
  <c r="V522" i="1"/>
  <c r="S522" i="1"/>
  <c r="AK522" i="1" s="1"/>
  <c r="AN522" i="1" s="1"/>
  <c r="M522" i="1"/>
  <c r="V521" i="1"/>
  <c r="S521" i="1"/>
  <c r="AK521" i="1" s="1"/>
  <c r="AN521" i="1" s="1"/>
  <c r="M521" i="1"/>
  <c r="AK520" i="1"/>
  <c r="AN520" i="1" s="1"/>
  <c r="Y520" i="1"/>
  <c r="V520" i="1"/>
  <c r="S520" i="1"/>
  <c r="M520" i="1"/>
  <c r="Y519" i="1"/>
  <c r="V519" i="1"/>
  <c r="S519" i="1"/>
  <c r="AK519" i="1" s="1"/>
  <c r="AN519" i="1" s="1"/>
  <c r="M519" i="1"/>
  <c r="AL518" i="1"/>
  <c r="AO518" i="1" s="1"/>
  <c r="AK518" i="1"/>
  <c r="AN518" i="1" s="1"/>
  <c r="AA518" i="1"/>
  <c r="Z518" i="1"/>
  <c r="Y518" i="1"/>
  <c r="W518" i="1"/>
  <c r="V518" i="1"/>
  <c r="U518" i="1"/>
  <c r="AM518" i="1" s="1"/>
  <c r="AP518" i="1" s="1"/>
  <c r="R518" i="1"/>
  <c r="X518" i="1" s="1"/>
  <c r="O518" i="1"/>
  <c r="L518" i="1"/>
  <c r="V517" i="1"/>
  <c r="S517" i="1"/>
  <c r="M517" i="1"/>
  <c r="V516" i="1"/>
  <c r="S516" i="1"/>
  <c r="AK516" i="1" s="1"/>
  <c r="AN516" i="1" s="1"/>
  <c r="M516" i="1"/>
  <c r="AK515" i="1"/>
  <c r="AN515" i="1" s="1"/>
  <c r="Y515" i="1"/>
  <c r="V515" i="1"/>
  <c r="S515" i="1"/>
  <c r="M515" i="1"/>
  <c r="Y514" i="1"/>
  <c r="V514" i="1"/>
  <c r="S514" i="1"/>
  <c r="AK514" i="1" s="1"/>
  <c r="AN514" i="1" s="1"/>
  <c r="M514" i="1"/>
  <c r="AL513" i="1"/>
  <c r="AO513" i="1" s="1"/>
  <c r="AK513" i="1"/>
  <c r="AN513" i="1" s="1"/>
  <c r="AA513" i="1"/>
  <c r="Z513" i="1"/>
  <c r="Y513" i="1"/>
  <c r="W513" i="1"/>
  <c r="V513" i="1"/>
  <c r="U513" i="1"/>
  <c r="AM513" i="1" s="1"/>
  <c r="AP513" i="1" s="1"/>
  <c r="R513" i="1"/>
  <c r="X513" i="1" s="1"/>
  <c r="O513" i="1"/>
  <c r="L513" i="1"/>
  <c r="V512" i="1"/>
  <c r="S512" i="1"/>
  <c r="M512" i="1"/>
  <c r="V511" i="1"/>
  <c r="S511" i="1"/>
  <c r="AK511" i="1" s="1"/>
  <c r="AN511" i="1" s="1"/>
  <c r="M511" i="1"/>
  <c r="AK510" i="1"/>
  <c r="AN510" i="1" s="1"/>
  <c r="Y510" i="1"/>
  <c r="V510" i="1"/>
  <c r="S510" i="1"/>
  <c r="M510" i="1"/>
  <c r="Y509" i="1"/>
  <c r="V509" i="1"/>
  <c r="S509" i="1"/>
  <c r="AK509" i="1" s="1"/>
  <c r="AN509" i="1" s="1"/>
  <c r="M509" i="1"/>
  <c r="AL508" i="1"/>
  <c r="AO508" i="1" s="1"/>
  <c r="AK508" i="1"/>
  <c r="AN508" i="1" s="1"/>
  <c r="AA508" i="1"/>
  <c r="Z508" i="1"/>
  <c r="Y508" i="1"/>
  <c r="W508" i="1"/>
  <c r="V508" i="1"/>
  <c r="U508" i="1"/>
  <c r="AM508" i="1" s="1"/>
  <c r="AP508" i="1" s="1"/>
  <c r="R508" i="1"/>
  <c r="X508" i="1" s="1"/>
  <c r="O508" i="1"/>
  <c r="L508" i="1"/>
  <c r="V507" i="1"/>
  <c r="S507" i="1"/>
  <c r="M507" i="1"/>
  <c r="V506" i="1"/>
  <c r="S506" i="1"/>
  <c r="AK506" i="1" s="1"/>
  <c r="AN506" i="1" s="1"/>
  <c r="M506" i="1"/>
  <c r="AN505" i="1"/>
  <c r="AK505" i="1"/>
  <c r="Y505" i="1"/>
  <c r="V505" i="1"/>
  <c r="S505" i="1"/>
  <c r="M505" i="1"/>
  <c r="Y504" i="1"/>
  <c r="V504" i="1"/>
  <c r="S504" i="1"/>
  <c r="AK504" i="1" s="1"/>
  <c r="AN504" i="1" s="1"/>
  <c r="M504" i="1"/>
  <c r="AL503" i="1"/>
  <c r="AO503" i="1" s="1"/>
  <c r="AK503" i="1"/>
  <c r="AN503" i="1" s="1"/>
  <c r="AA503" i="1"/>
  <c r="Z503" i="1"/>
  <c r="Y503" i="1"/>
  <c r="W503" i="1"/>
  <c r="V503" i="1"/>
  <c r="U503" i="1"/>
  <c r="R503" i="1"/>
  <c r="X503" i="1" s="1"/>
  <c r="O503" i="1"/>
  <c r="L503" i="1"/>
  <c r="V502" i="1"/>
  <c r="S502" i="1"/>
  <c r="M502" i="1"/>
  <c r="V501" i="1"/>
  <c r="S501" i="1"/>
  <c r="M501" i="1"/>
  <c r="AK500" i="1"/>
  <c r="AN500" i="1" s="1"/>
  <c r="Y500" i="1"/>
  <c r="V500" i="1"/>
  <c r="S500" i="1"/>
  <c r="M500" i="1"/>
  <c r="AN499" i="1"/>
  <c r="Y499" i="1"/>
  <c r="V499" i="1"/>
  <c r="S499" i="1"/>
  <c r="AK499" i="1" s="1"/>
  <c r="M499" i="1"/>
  <c r="AN498" i="1"/>
  <c r="AL498" i="1"/>
  <c r="AO498" i="1" s="1"/>
  <c r="AK498" i="1"/>
  <c r="AA498" i="1"/>
  <c r="Z498" i="1"/>
  <c r="Y498" i="1"/>
  <c r="W498" i="1"/>
  <c r="V498" i="1"/>
  <c r="U498" i="1"/>
  <c r="AM498" i="1" s="1"/>
  <c r="AP498" i="1" s="1"/>
  <c r="R498" i="1"/>
  <c r="X498" i="1" s="1"/>
  <c r="O498" i="1"/>
  <c r="L498" i="1"/>
  <c r="Y497" i="1"/>
  <c r="V497" i="1"/>
  <c r="S497" i="1"/>
  <c r="M497" i="1"/>
  <c r="V496" i="1"/>
  <c r="S496" i="1"/>
  <c r="M496" i="1"/>
  <c r="AN495" i="1"/>
  <c r="AK495" i="1"/>
  <c r="Y495" i="1"/>
  <c r="V495" i="1"/>
  <c r="S495" i="1"/>
  <c r="M495" i="1"/>
  <c r="AN494" i="1"/>
  <c r="Y494" i="1"/>
  <c r="V494" i="1"/>
  <c r="S494" i="1"/>
  <c r="AK494" i="1" s="1"/>
  <c r="M494" i="1"/>
  <c r="AN493" i="1"/>
  <c r="AL493" i="1"/>
  <c r="AO493" i="1" s="1"/>
  <c r="AK493" i="1"/>
  <c r="AA493" i="1"/>
  <c r="Z493" i="1"/>
  <c r="Y493" i="1"/>
  <c r="W493" i="1"/>
  <c r="V493" i="1"/>
  <c r="U493" i="1"/>
  <c r="AM493" i="1" s="1"/>
  <c r="AP493" i="1" s="1"/>
  <c r="R493" i="1"/>
  <c r="X493" i="1" s="1"/>
  <c r="O493" i="1"/>
  <c r="L493" i="1"/>
  <c r="Y492" i="1"/>
  <c r="V492" i="1"/>
  <c r="S492" i="1"/>
  <c r="M492" i="1"/>
  <c r="V491" i="1"/>
  <c r="S491" i="1"/>
  <c r="M491" i="1"/>
  <c r="AN490" i="1"/>
  <c r="AK490" i="1"/>
  <c r="Y490" i="1"/>
  <c r="V490" i="1"/>
  <c r="S490" i="1"/>
  <c r="M490" i="1"/>
  <c r="V489" i="1"/>
  <c r="S489" i="1"/>
  <c r="AK489" i="1" s="1"/>
  <c r="AN489" i="1" s="1"/>
  <c r="M489" i="1"/>
  <c r="AL488" i="1"/>
  <c r="AO488" i="1" s="1"/>
  <c r="AK488" i="1"/>
  <c r="AN488" i="1" s="1"/>
  <c r="Z488" i="1"/>
  <c r="Y488" i="1"/>
  <c r="AA488" i="1" s="1"/>
  <c r="W488" i="1"/>
  <c r="V488" i="1"/>
  <c r="U488" i="1"/>
  <c r="R488" i="1"/>
  <c r="X488" i="1" s="1"/>
  <c r="O488" i="1"/>
  <c r="L488" i="1"/>
  <c r="Y487" i="1"/>
  <c r="V487" i="1"/>
  <c r="S487" i="1"/>
  <c r="M487" i="1"/>
  <c r="AK486" i="1"/>
  <c r="AN486" i="1" s="1"/>
  <c r="V486" i="1"/>
  <c r="S486" i="1"/>
  <c r="Y486" i="1" s="1"/>
  <c r="M486" i="1"/>
  <c r="AK485" i="1"/>
  <c r="AN485" i="1" s="1"/>
  <c r="Y485" i="1"/>
  <c r="V485" i="1"/>
  <c r="S485" i="1"/>
  <c r="M485" i="1"/>
  <c r="V484" i="1"/>
  <c r="S484" i="1"/>
  <c r="M484" i="1"/>
  <c r="AO483" i="1"/>
  <c r="AN483" i="1"/>
  <c r="AL483" i="1"/>
  <c r="AK483" i="1"/>
  <c r="AA483" i="1"/>
  <c r="Z483" i="1"/>
  <c r="Y483" i="1"/>
  <c r="W483" i="1"/>
  <c r="V483" i="1"/>
  <c r="U483" i="1"/>
  <c r="R483" i="1"/>
  <c r="X483" i="1" s="1"/>
  <c r="O483" i="1"/>
  <c r="AM483" i="1" s="1"/>
  <c r="AP483" i="1" s="1"/>
  <c r="L483" i="1"/>
  <c r="Y482" i="1"/>
  <c r="V482" i="1"/>
  <c r="S482" i="1"/>
  <c r="M482" i="1"/>
  <c r="AK482" i="1" s="1"/>
  <c r="AN482" i="1" s="1"/>
  <c r="AN481" i="1"/>
  <c r="AK481" i="1"/>
  <c r="V481" i="1"/>
  <c r="S481" i="1"/>
  <c r="Y481" i="1" s="1"/>
  <c r="M481" i="1"/>
  <c r="AK480" i="1"/>
  <c r="AN480" i="1" s="1"/>
  <c r="Y480" i="1"/>
  <c r="V480" i="1"/>
  <c r="S480" i="1"/>
  <c r="M480" i="1"/>
  <c r="V479" i="1"/>
  <c r="S479" i="1"/>
  <c r="M479" i="1"/>
  <c r="AO478" i="1"/>
  <c r="AN478" i="1"/>
  <c r="AL478" i="1"/>
  <c r="AK478" i="1"/>
  <c r="Z478" i="1"/>
  <c r="AA478" i="1" s="1"/>
  <c r="Y478" i="1"/>
  <c r="W478" i="1"/>
  <c r="V478" i="1"/>
  <c r="U478" i="1"/>
  <c r="R478" i="1"/>
  <c r="X478" i="1" s="1"/>
  <c r="O478" i="1"/>
  <c r="AM478" i="1" s="1"/>
  <c r="AP478" i="1" s="1"/>
  <c r="L478" i="1"/>
  <c r="Y477" i="1"/>
  <c r="V477" i="1"/>
  <c r="S477" i="1"/>
  <c r="M477" i="1"/>
  <c r="AK477" i="1" s="1"/>
  <c r="AN477" i="1" s="1"/>
  <c r="AK476" i="1"/>
  <c r="AN476" i="1" s="1"/>
  <c r="V476" i="1"/>
  <c r="S476" i="1"/>
  <c r="Y476" i="1" s="1"/>
  <c r="M476" i="1"/>
  <c r="AO475" i="1"/>
  <c r="AN475" i="1"/>
  <c r="AM475" i="1"/>
  <c r="AP475" i="1" s="1"/>
  <c r="AL475" i="1"/>
  <c r="AK475" i="1"/>
  <c r="AA475" i="1"/>
  <c r="Z475" i="1"/>
  <c r="Y475" i="1"/>
  <c r="X475" i="1"/>
  <c r="W475" i="1"/>
  <c r="V475" i="1"/>
  <c r="U475" i="1"/>
  <c r="R475" i="1"/>
  <c r="O475" i="1"/>
  <c r="L475" i="1"/>
  <c r="AK474" i="1"/>
  <c r="AN474" i="1" s="1"/>
  <c r="Y474" i="1"/>
  <c r="V474" i="1"/>
  <c r="S474" i="1"/>
  <c r="M474" i="1"/>
  <c r="V473" i="1"/>
  <c r="S473" i="1"/>
  <c r="M473" i="1"/>
  <c r="AO472" i="1"/>
  <c r="AN472" i="1"/>
  <c r="AL472" i="1"/>
  <c r="AK472" i="1"/>
  <c r="Z472" i="1"/>
  <c r="AA472" i="1" s="1"/>
  <c r="Y472" i="1"/>
  <c r="W472" i="1"/>
  <c r="V472" i="1"/>
  <c r="U472" i="1"/>
  <c r="R472" i="1"/>
  <c r="X472" i="1" s="1"/>
  <c r="O472" i="1"/>
  <c r="AM472" i="1" s="1"/>
  <c r="AP472" i="1" s="1"/>
  <c r="L472" i="1"/>
  <c r="Y471" i="1"/>
  <c r="V471" i="1"/>
  <c r="S471" i="1"/>
  <c r="M471" i="1"/>
  <c r="AK471" i="1" s="1"/>
  <c r="AN471" i="1" s="1"/>
  <c r="AN470" i="1"/>
  <c r="AK470" i="1"/>
  <c r="V470" i="1"/>
  <c r="S470" i="1"/>
  <c r="Y470" i="1" s="1"/>
  <c r="M470" i="1"/>
  <c r="AO469" i="1"/>
  <c r="AN469" i="1"/>
  <c r="AM469" i="1"/>
  <c r="AP469" i="1" s="1"/>
  <c r="AL469" i="1"/>
  <c r="AK469" i="1"/>
  <c r="AA469" i="1"/>
  <c r="Z469" i="1"/>
  <c r="Y469" i="1"/>
  <c r="X469" i="1"/>
  <c r="W469" i="1"/>
  <c r="V469" i="1"/>
  <c r="U469" i="1"/>
  <c r="R469" i="1"/>
  <c r="O469" i="1"/>
  <c r="L469" i="1"/>
  <c r="AK468" i="1"/>
  <c r="AN468" i="1" s="1"/>
  <c r="Y468" i="1"/>
  <c r="V468" i="1"/>
  <c r="S468" i="1"/>
  <c r="M468" i="1"/>
  <c r="V467" i="1"/>
  <c r="S467" i="1"/>
  <c r="M467" i="1"/>
  <c r="AO466" i="1"/>
  <c r="AN466" i="1"/>
  <c r="AL466" i="1"/>
  <c r="AK466" i="1"/>
  <c r="AA466" i="1"/>
  <c r="Z466" i="1"/>
  <c r="Y466" i="1"/>
  <c r="W466" i="1"/>
  <c r="V466" i="1"/>
  <c r="U466" i="1"/>
  <c r="R466" i="1"/>
  <c r="X466" i="1" s="1"/>
  <c r="O466" i="1"/>
  <c r="AM466" i="1" s="1"/>
  <c r="AP466" i="1" s="1"/>
  <c r="L466" i="1"/>
  <c r="Y465" i="1"/>
  <c r="V465" i="1"/>
  <c r="S465" i="1"/>
  <c r="M465" i="1"/>
  <c r="AK465" i="1" s="1"/>
  <c r="AN465" i="1" s="1"/>
  <c r="AN464" i="1"/>
  <c r="AK464" i="1"/>
  <c r="V464" i="1"/>
  <c r="S464" i="1"/>
  <c r="Y464" i="1" s="1"/>
  <c r="M464" i="1"/>
  <c r="AO463" i="1"/>
  <c r="AN463" i="1"/>
  <c r="AM463" i="1"/>
  <c r="AP463" i="1" s="1"/>
  <c r="AL463" i="1"/>
  <c r="AK463" i="1"/>
  <c r="AA463" i="1"/>
  <c r="Z463" i="1"/>
  <c r="Y463" i="1"/>
  <c r="X463" i="1"/>
  <c r="W463" i="1"/>
  <c r="V463" i="1"/>
  <c r="U463" i="1"/>
  <c r="R463" i="1"/>
  <c r="O463" i="1"/>
  <c r="L463" i="1"/>
  <c r="AK462" i="1"/>
  <c r="AN462" i="1" s="1"/>
  <c r="Y462" i="1"/>
  <c r="V462" i="1"/>
  <c r="S462" i="1"/>
  <c r="M462" i="1"/>
  <c r="V461" i="1"/>
  <c r="S461" i="1"/>
  <c r="M461" i="1"/>
  <c r="AO460" i="1"/>
  <c r="AN460" i="1"/>
  <c r="AL460" i="1"/>
  <c r="AK460" i="1"/>
  <c r="AA460" i="1"/>
  <c r="Z460" i="1"/>
  <c r="Y460" i="1"/>
  <c r="W460" i="1"/>
  <c r="V460" i="1"/>
  <c r="U460" i="1"/>
  <c r="R460" i="1"/>
  <c r="X460" i="1" s="1"/>
  <c r="O460" i="1"/>
  <c r="AM460" i="1" s="1"/>
  <c r="AP460" i="1" s="1"/>
  <c r="L460" i="1"/>
  <c r="Y459" i="1"/>
  <c r="V459" i="1"/>
  <c r="S459" i="1"/>
  <c r="M459" i="1"/>
  <c r="AK459" i="1" s="1"/>
  <c r="AN459" i="1" s="1"/>
  <c r="AN458" i="1"/>
  <c r="AK458" i="1"/>
  <c r="V458" i="1"/>
  <c r="S458" i="1"/>
  <c r="Y458" i="1" s="1"/>
  <c r="M458" i="1"/>
  <c r="AO457" i="1"/>
  <c r="AN457" i="1"/>
  <c r="AM457" i="1"/>
  <c r="AP457" i="1" s="1"/>
  <c r="AL457" i="1"/>
  <c r="AK457" i="1"/>
  <c r="AA457" i="1"/>
  <c r="Z457" i="1"/>
  <c r="Y457" i="1"/>
  <c r="X457" i="1"/>
  <c r="W457" i="1"/>
  <c r="V457" i="1"/>
  <c r="U457" i="1"/>
  <c r="R457" i="1"/>
  <c r="O457" i="1"/>
  <c r="L457" i="1"/>
  <c r="AK456" i="1"/>
  <c r="AN456" i="1" s="1"/>
  <c r="Y456" i="1"/>
  <c r="V456" i="1"/>
  <c r="S456" i="1"/>
  <c r="M456" i="1"/>
  <c r="V455" i="1"/>
  <c r="S455" i="1"/>
  <c r="M455" i="1"/>
  <c r="AO454" i="1"/>
  <c r="AN454" i="1"/>
  <c r="AL454" i="1"/>
  <c r="AK454" i="1"/>
  <c r="AA454" i="1"/>
  <c r="Z454" i="1"/>
  <c r="Y454" i="1"/>
  <c r="W454" i="1"/>
  <c r="V454" i="1"/>
  <c r="U454" i="1"/>
  <c r="R454" i="1"/>
  <c r="X454" i="1" s="1"/>
  <c r="O454" i="1"/>
  <c r="L454" i="1"/>
  <c r="Y453" i="1"/>
  <c r="V453" i="1"/>
  <c r="S453" i="1"/>
  <c r="M453" i="1"/>
  <c r="AK453" i="1" s="1"/>
  <c r="AN453" i="1" s="1"/>
  <c r="AK452" i="1"/>
  <c r="AN452" i="1" s="1"/>
  <c r="V452" i="1"/>
  <c r="S452" i="1"/>
  <c r="Y452" i="1" s="1"/>
  <c r="M452" i="1"/>
  <c r="AO451" i="1"/>
  <c r="AN451" i="1"/>
  <c r="AM451" i="1"/>
  <c r="AP451" i="1" s="1"/>
  <c r="AL451" i="1"/>
  <c r="AK451" i="1"/>
  <c r="AA451" i="1"/>
  <c r="Z451" i="1"/>
  <c r="Y451" i="1"/>
  <c r="X451" i="1"/>
  <c r="W451" i="1"/>
  <c r="V451" i="1"/>
  <c r="U451" i="1"/>
  <c r="R451" i="1"/>
  <c r="O451" i="1"/>
  <c r="L451" i="1"/>
  <c r="AK450" i="1"/>
  <c r="AN450" i="1" s="1"/>
  <c r="Y450" i="1"/>
  <c r="V450" i="1"/>
  <c r="S450" i="1"/>
  <c r="M450" i="1"/>
  <c r="V449" i="1"/>
  <c r="S449" i="1"/>
  <c r="M449" i="1"/>
  <c r="Y448" i="1"/>
  <c r="V448" i="1"/>
  <c r="S448" i="1"/>
  <c r="M448" i="1"/>
  <c r="AK448" i="1" s="1"/>
  <c r="AN448" i="1" s="1"/>
  <c r="AK447" i="1"/>
  <c r="AN447" i="1" s="1"/>
  <c r="V447" i="1"/>
  <c r="S447" i="1"/>
  <c r="Y447" i="1" s="1"/>
  <c r="M447" i="1"/>
  <c r="AO446" i="1"/>
  <c r="AN446" i="1"/>
  <c r="AM446" i="1"/>
  <c r="AP446" i="1" s="1"/>
  <c r="AL446" i="1"/>
  <c r="AK446" i="1"/>
  <c r="AA446" i="1"/>
  <c r="Z446" i="1"/>
  <c r="Y446" i="1"/>
  <c r="X446" i="1"/>
  <c r="W446" i="1"/>
  <c r="V446" i="1"/>
  <c r="U446" i="1"/>
  <c r="R446" i="1"/>
  <c r="O446" i="1"/>
  <c r="L446" i="1"/>
  <c r="AK445" i="1"/>
  <c r="AN445" i="1" s="1"/>
  <c r="Y445" i="1"/>
  <c r="V445" i="1"/>
  <c r="S445" i="1"/>
  <c r="M445" i="1"/>
  <c r="V444" i="1"/>
  <c r="S444" i="1"/>
  <c r="M444" i="1"/>
  <c r="Y443" i="1"/>
  <c r="V443" i="1"/>
  <c r="S443" i="1"/>
  <c r="M443" i="1"/>
  <c r="AK443" i="1" s="1"/>
  <c r="AN443" i="1" s="1"/>
  <c r="AO442" i="1"/>
  <c r="AL442" i="1"/>
  <c r="AK442" i="1"/>
  <c r="AN442" i="1" s="1"/>
  <c r="Z442" i="1"/>
  <c r="Y442" i="1"/>
  <c r="AA442" i="1" s="1"/>
  <c r="X442" i="1"/>
  <c r="W442" i="1"/>
  <c r="V442" i="1"/>
  <c r="U442" i="1"/>
  <c r="AM442" i="1" s="1"/>
  <c r="AP442" i="1" s="1"/>
  <c r="R442" i="1"/>
  <c r="O442" i="1"/>
  <c r="L442" i="1"/>
  <c r="AN441" i="1"/>
  <c r="AK441" i="1"/>
  <c r="V441" i="1"/>
  <c r="S441" i="1"/>
  <c r="Y441" i="1" s="1"/>
  <c r="M441" i="1"/>
  <c r="AK440" i="1"/>
  <c r="AN440" i="1" s="1"/>
  <c r="Y440" i="1"/>
  <c r="V440" i="1"/>
  <c r="S440" i="1"/>
  <c r="M440" i="1"/>
  <c r="AL439" i="1"/>
  <c r="AO439" i="1" s="1"/>
  <c r="AK439" i="1"/>
  <c r="AN439" i="1" s="1"/>
  <c r="Z439" i="1"/>
  <c r="Y439" i="1"/>
  <c r="AA439" i="1" s="1"/>
  <c r="W439" i="1"/>
  <c r="V439" i="1"/>
  <c r="U439" i="1"/>
  <c r="R439" i="1"/>
  <c r="X439" i="1" s="1"/>
  <c r="O439" i="1"/>
  <c r="L439" i="1"/>
  <c r="V438" i="1"/>
  <c r="S438" i="1"/>
  <c r="M438" i="1"/>
  <c r="Y437" i="1"/>
  <c r="V437" i="1"/>
  <c r="S437" i="1"/>
  <c r="M437" i="1"/>
  <c r="AK437" i="1" s="1"/>
  <c r="AN437" i="1" s="1"/>
  <c r="AO436" i="1"/>
  <c r="AL436" i="1"/>
  <c r="AK436" i="1"/>
  <c r="AN436" i="1" s="1"/>
  <c r="Z436" i="1"/>
  <c r="Y436" i="1"/>
  <c r="X436" i="1"/>
  <c r="W436" i="1"/>
  <c r="V436" i="1"/>
  <c r="U436" i="1"/>
  <c r="AM436" i="1" s="1"/>
  <c r="AP436" i="1" s="1"/>
  <c r="R436" i="1"/>
  <c r="O436" i="1"/>
  <c r="L436" i="1"/>
  <c r="AO435" i="1"/>
  <c r="AK435" i="1"/>
  <c r="AN435" i="1" s="1"/>
  <c r="T435" i="1"/>
  <c r="S435" i="1"/>
  <c r="S434" i="1" s="1"/>
  <c r="AK434" i="1" s="1"/>
  <c r="AN434" i="1" s="1"/>
  <c r="N435" i="1"/>
  <c r="AL435" i="1" s="1"/>
  <c r="M435" i="1"/>
  <c r="T434" i="1"/>
  <c r="M434" i="1"/>
  <c r="AK433" i="1"/>
  <c r="AN433" i="1" s="1"/>
  <c r="Y433" i="1"/>
  <c r="V433" i="1"/>
  <c r="S433" i="1"/>
  <c r="M433" i="1"/>
  <c r="V432" i="1"/>
  <c r="S432" i="1"/>
  <c r="M432" i="1"/>
  <c r="Y431" i="1"/>
  <c r="V431" i="1"/>
  <c r="S431" i="1"/>
  <c r="M431" i="1"/>
  <c r="AK431" i="1" s="1"/>
  <c r="AN431" i="1" s="1"/>
  <c r="AN430" i="1"/>
  <c r="AK430" i="1"/>
  <c r="V430" i="1"/>
  <c r="S430" i="1"/>
  <c r="Y430" i="1" s="1"/>
  <c r="M430" i="1"/>
  <c r="AO429" i="1"/>
  <c r="AN429" i="1"/>
  <c r="AM429" i="1"/>
  <c r="AP429" i="1" s="1"/>
  <c r="AL429" i="1"/>
  <c r="AK429" i="1"/>
  <c r="Z429" i="1"/>
  <c r="AA429" i="1" s="1"/>
  <c r="Y429" i="1"/>
  <c r="X429" i="1"/>
  <c r="W429" i="1"/>
  <c r="V429" i="1"/>
  <c r="U429" i="1"/>
  <c r="R429" i="1"/>
  <c r="O429" i="1"/>
  <c r="L429" i="1"/>
  <c r="AK428" i="1"/>
  <c r="AN428" i="1" s="1"/>
  <c r="Y428" i="1"/>
  <c r="V428" i="1"/>
  <c r="S428" i="1"/>
  <c r="M428" i="1"/>
  <c r="V427" i="1"/>
  <c r="S427" i="1"/>
  <c r="M427" i="1"/>
  <c r="Y426" i="1"/>
  <c r="V426" i="1"/>
  <c r="S426" i="1"/>
  <c r="M426" i="1"/>
  <c r="AK426" i="1" s="1"/>
  <c r="AN426" i="1" s="1"/>
  <c r="AN425" i="1"/>
  <c r="AK425" i="1"/>
  <c r="V425" i="1"/>
  <c r="S425" i="1"/>
  <c r="Y425" i="1" s="1"/>
  <c r="M425" i="1"/>
  <c r="AO424" i="1"/>
  <c r="AN424" i="1"/>
  <c r="AM424" i="1"/>
  <c r="AP424" i="1" s="1"/>
  <c r="AL424" i="1"/>
  <c r="AK424" i="1"/>
  <c r="Z424" i="1"/>
  <c r="AA424" i="1" s="1"/>
  <c r="Y424" i="1"/>
  <c r="X424" i="1"/>
  <c r="W424" i="1"/>
  <c r="V424" i="1"/>
  <c r="U424" i="1"/>
  <c r="R424" i="1"/>
  <c r="O424" i="1"/>
  <c r="L424" i="1"/>
  <c r="AK423" i="1"/>
  <c r="AN423" i="1" s="1"/>
  <c r="Y423" i="1"/>
  <c r="V423" i="1"/>
  <c r="S423" i="1"/>
  <c r="M423" i="1"/>
  <c r="V422" i="1"/>
  <c r="S422" i="1"/>
  <c r="M422" i="1"/>
  <c r="Y421" i="1"/>
  <c r="V421" i="1"/>
  <c r="S421" i="1"/>
  <c r="M421" i="1"/>
  <c r="AK421" i="1" s="1"/>
  <c r="AN421" i="1" s="1"/>
  <c r="AN420" i="1"/>
  <c r="AK420" i="1"/>
  <c r="V420" i="1"/>
  <c r="S420" i="1"/>
  <c r="Y420" i="1" s="1"/>
  <c r="M420" i="1"/>
  <c r="AO419" i="1"/>
  <c r="AN419" i="1"/>
  <c r="AM419" i="1"/>
  <c r="AP419" i="1" s="1"/>
  <c r="AL419" i="1"/>
  <c r="AK419" i="1"/>
  <c r="Z419" i="1"/>
  <c r="AA419" i="1" s="1"/>
  <c r="Y419" i="1"/>
  <c r="X419" i="1"/>
  <c r="W419" i="1"/>
  <c r="V419" i="1"/>
  <c r="U419" i="1"/>
  <c r="R419" i="1"/>
  <c r="O419" i="1"/>
  <c r="L419" i="1"/>
  <c r="AK418" i="1"/>
  <c r="AN418" i="1" s="1"/>
  <c r="Y418" i="1"/>
  <c r="V418" i="1"/>
  <c r="S418" i="1"/>
  <c r="M418" i="1"/>
  <c r="V417" i="1"/>
  <c r="S417" i="1"/>
  <c r="M417" i="1"/>
  <c r="Y416" i="1"/>
  <c r="V416" i="1"/>
  <c r="S416" i="1"/>
  <c r="M416" i="1"/>
  <c r="AK416" i="1" s="1"/>
  <c r="AN416" i="1" s="1"/>
  <c r="AK415" i="1"/>
  <c r="AN415" i="1" s="1"/>
  <c r="V415" i="1"/>
  <c r="S415" i="1"/>
  <c r="Y415" i="1" s="1"/>
  <c r="M415" i="1"/>
  <c r="AO414" i="1"/>
  <c r="AN414" i="1"/>
  <c r="AM414" i="1"/>
  <c r="AP414" i="1" s="1"/>
  <c r="AL414" i="1"/>
  <c r="AK414" i="1"/>
  <c r="Z414" i="1"/>
  <c r="AA414" i="1" s="1"/>
  <c r="Y414" i="1"/>
  <c r="X414" i="1"/>
  <c r="W414" i="1"/>
  <c r="V414" i="1"/>
  <c r="U414" i="1"/>
  <c r="R414" i="1"/>
  <c r="O414" i="1"/>
  <c r="L414" i="1"/>
  <c r="AK413" i="1"/>
  <c r="AN413" i="1" s="1"/>
  <c r="Y413" i="1"/>
  <c r="V413" i="1"/>
  <c r="S413" i="1"/>
  <c r="M413" i="1"/>
  <c r="V412" i="1"/>
  <c r="S412" i="1"/>
  <c r="M412" i="1"/>
  <c r="Y411" i="1"/>
  <c r="V411" i="1"/>
  <c r="S411" i="1"/>
  <c r="M411" i="1"/>
  <c r="AK411" i="1" s="1"/>
  <c r="AN411" i="1" s="1"/>
  <c r="AN410" i="1"/>
  <c r="AK410" i="1"/>
  <c r="V410" i="1"/>
  <c r="S410" i="1"/>
  <c r="Y410" i="1" s="1"/>
  <c r="M410" i="1"/>
  <c r="AO409" i="1"/>
  <c r="AN409" i="1"/>
  <c r="AM409" i="1"/>
  <c r="AP409" i="1" s="1"/>
  <c r="AL409" i="1"/>
  <c r="AK409" i="1"/>
  <c r="Z409" i="1"/>
  <c r="AA409" i="1" s="1"/>
  <c r="Y409" i="1"/>
  <c r="X409" i="1"/>
  <c r="W409" i="1"/>
  <c r="V409" i="1"/>
  <c r="U409" i="1"/>
  <c r="R409" i="1"/>
  <c r="O409" i="1"/>
  <c r="L409" i="1"/>
  <c r="AK408" i="1"/>
  <c r="AN408" i="1" s="1"/>
  <c r="Y408" i="1"/>
  <c r="V408" i="1"/>
  <c r="S408" i="1"/>
  <c r="M408" i="1"/>
  <c r="V407" i="1"/>
  <c r="S407" i="1"/>
  <c r="M407" i="1"/>
  <c r="Y406" i="1"/>
  <c r="V406" i="1"/>
  <c r="S406" i="1"/>
  <c r="M406" i="1"/>
  <c r="AK406" i="1" s="1"/>
  <c r="AN406" i="1" s="1"/>
  <c r="AN405" i="1"/>
  <c r="AK405" i="1"/>
  <c r="V405" i="1"/>
  <c r="S405" i="1"/>
  <c r="Y405" i="1" s="1"/>
  <c r="M405" i="1"/>
  <c r="AO404" i="1"/>
  <c r="AN404" i="1"/>
  <c r="AM404" i="1"/>
  <c r="AP404" i="1" s="1"/>
  <c r="AL404" i="1"/>
  <c r="AK404" i="1"/>
  <c r="Z404" i="1"/>
  <c r="AA404" i="1" s="1"/>
  <c r="Y404" i="1"/>
  <c r="X404" i="1"/>
  <c r="W404" i="1"/>
  <c r="V404" i="1"/>
  <c r="U404" i="1"/>
  <c r="R404" i="1"/>
  <c r="O404" i="1"/>
  <c r="L404" i="1"/>
  <c r="AK403" i="1"/>
  <c r="AN403" i="1" s="1"/>
  <c r="Y403" i="1"/>
  <c r="V403" i="1"/>
  <c r="S403" i="1"/>
  <c r="M403" i="1"/>
  <c r="V402" i="1"/>
  <c r="S402" i="1"/>
  <c r="M402" i="1"/>
  <c r="Y401" i="1"/>
  <c r="V401" i="1"/>
  <c r="S401" i="1"/>
  <c r="M401" i="1"/>
  <c r="AK401" i="1" s="1"/>
  <c r="AN401" i="1" s="1"/>
  <c r="AN400" i="1"/>
  <c r="AK400" i="1"/>
  <c r="V400" i="1"/>
  <c r="S400" i="1"/>
  <c r="Y400" i="1" s="1"/>
  <c r="M400" i="1"/>
  <c r="AO399" i="1"/>
  <c r="AN399" i="1"/>
  <c r="AM399" i="1"/>
  <c r="AP399" i="1" s="1"/>
  <c r="AL399" i="1"/>
  <c r="AK399" i="1"/>
  <c r="Z399" i="1"/>
  <c r="AA399" i="1" s="1"/>
  <c r="Y399" i="1"/>
  <c r="X399" i="1"/>
  <c r="W399" i="1"/>
  <c r="V399" i="1"/>
  <c r="U399" i="1"/>
  <c r="R399" i="1"/>
  <c r="O399" i="1"/>
  <c r="L399" i="1"/>
  <c r="AK398" i="1"/>
  <c r="AN398" i="1" s="1"/>
  <c r="Y398" i="1"/>
  <c r="V398" i="1"/>
  <c r="S398" i="1"/>
  <c r="M398" i="1"/>
  <c r="V397" i="1"/>
  <c r="S397" i="1"/>
  <c r="M397" i="1"/>
  <c r="Y396" i="1"/>
  <c r="V396" i="1"/>
  <c r="S396" i="1"/>
  <c r="M396" i="1"/>
  <c r="AK396" i="1" s="1"/>
  <c r="AN396" i="1" s="1"/>
  <c r="AK395" i="1"/>
  <c r="AN395" i="1" s="1"/>
  <c r="V395" i="1"/>
  <c r="S395" i="1"/>
  <c r="Y395" i="1" s="1"/>
  <c r="M395" i="1"/>
  <c r="AO394" i="1"/>
  <c r="AN394" i="1"/>
  <c r="AM394" i="1"/>
  <c r="AP394" i="1" s="1"/>
  <c r="AL394" i="1"/>
  <c r="AK394" i="1"/>
  <c r="Z394" i="1"/>
  <c r="AA394" i="1" s="1"/>
  <c r="Y394" i="1"/>
  <c r="X394" i="1"/>
  <c r="W394" i="1"/>
  <c r="V394" i="1"/>
  <c r="U394" i="1"/>
  <c r="R394" i="1"/>
  <c r="O394" i="1"/>
  <c r="L394" i="1"/>
  <c r="AK393" i="1"/>
  <c r="AN393" i="1" s="1"/>
  <c r="Y393" i="1"/>
  <c r="V393" i="1"/>
  <c r="S393" i="1"/>
  <c r="M393" i="1"/>
  <c r="V392" i="1"/>
  <c r="S392" i="1"/>
  <c r="Y392" i="1" s="1"/>
  <c r="M392" i="1"/>
  <c r="Y391" i="1"/>
  <c r="V391" i="1"/>
  <c r="S391" i="1"/>
  <c r="M391" i="1"/>
  <c r="AK391" i="1" s="1"/>
  <c r="AN391" i="1" s="1"/>
  <c r="AK390" i="1"/>
  <c r="AN390" i="1" s="1"/>
  <c r="V390" i="1"/>
  <c r="S390" i="1"/>
  <c r="Y390" i="1" s="1"/>
  <c r="M390" i="1"/>
  <c r="AO389" i="1"/>
  <c r="AN389" i="1"/>
  <c r="AM389" i="1"/>
  <c r="AP389" i="1" s="1"/>
  <c r="AL389" i="1"/>
  <c r="AK389" i="1"/>
  <c r="Z389" i="1"/>
  <c r="AA389" i="1" s="1"/>
  <c r="Y389" i="1"/>
  <c r="X389" i="1"/>
  <c r="W389" i="1"/>
  <c r="V389" i="1"/>
  <c r="U389" i="1"/>
  <c r="R389" i="1"/>
  <c r="O389" i="1"/>
  <c r="L389" i="1"/>
  <c r="AK388" i="1"/>
  <c r="AN388" i="1" s="1"/>
  <c r="Y388" i="1"/>
  <c r="V388" i="1"/>
  <c r="S388" i="1"/>
  <c r="M388" i="1"/>
  <c r="V387" i="1"/>
  <c r="S387" i="1"/>
  <c r="Y387" i="1" s="1"/>
  <c r="M387" i="1"/>
  <c r="Y386" i="1"/>
  <c r="V386" i="1"/>
  <c r="S386" i="1"/>
  <c r="M386" i="1"/>
  <c r="AK386" i="1" s="1"/>
  <c r="AN386" i="1" s="1"/>
  <c r="AK385" i="1"/>
  <c r="AN385" i="1" s="1"/>
  <c r="V385" i="1"/>
  <c r="S385" i="1"/>
  <c r="Y385" i="1" s="1"/>
  <c r="M385" i="1"/>
  <c r="AO384" i="1"/>
  <c r="AN384" i="1"/>
  <c r="AM384" i="1"/>
  <c r="AP384" i="1" s="1"/>
  <c r="AL384" i="1"/>
  <c r="AK384" i="1"/>
  <c r="Z384" i="1"/>
  <c r="AA384" i="1" s="1"/>
  <c r="Y384" i="1"/>
  <c r="X384" i="1"/>
  <c r="W384" i="1"/>
  <c r="V384" i="1"/>
  <c r="U384" i="1"/>
  <c r="R384" i="1"/>
  <c r="O384" i="1"/>
  <c r="L384" i="1"/>
  <c r="AK383" i="1"/>
  <c r="AN383" i="1" s="1"/>
  <c r="Y383" i="1"/>
  <c r="V383" i="1"/>
  <c r="S383" i="1"/>
  <c r="M383" i="1"/>
  <c r="V382" i="1"/>
  <c r="S382" i="1"/>
  <c r="Y382" i="1" s="1"/>
  <c r="M382" i="1"/>
  <c r="Y381" i="1"/>
  <c r="V381" i="1"/>
  <c r="S381" i="1"/>
  <c r="M381" i="1"/>
  <c r="AK381" i="1" s="1"/>
  <c r="AN381" i="1" s="1"/>
  <c r="AK380" i="1"/>
  <c r="AN380" i="1" s="1"/>
  <c r="V380" i="1"/>
  <c r="S380" i="1"/>
  <c r="Y380" i="1" s="1"/>
  <c r="M380" i="1"/>
  <c r="AO379" i="1"/>
  <c r="AN379" i="1"/>
  <c r="AL379" i="1"/>
  <c r="AK379" i="1"/>
  <c r="AA379" i="1"/>
  <c r="Z379" i="1"/>
  <c r="Y379" i="1"/>
  <c r="X379" i="1"/>
  <c r="W379" i="1"/>
  <c r="V379" i="1"/>
  <c r="U379" i="1"/>
  <c r="R379" i="1"/>
  <c r="O379" i="1"/>
  <c r="AM379" i="1" s="1"/>
  <c r="AP379" i="1" s="1"/>
  <c r="L379" i="1"/>
  <c r="AK378" i="1"/>
  <c r="AN378" i="1" s="1"/>
  <c r="Y378" i="1"/>
  <c r="V378" i="1"/>
  <c r="S378" i="1"/>
  <c r="M378" i="1"/>
  <c r="AN377" i="1"/>
  <c r="V377" i="1"/>
  <c r="S377" i="1"/>
  <c r="Y377" i="1" s="1"/>
  <c r="M377" i="1"/>
  <c r="AK377" i="1" s="1"/>
  <c r="Y376" i="1"/>
  <c r="V376" i="1"/>
  <c r="S376" i="1"/>
  <c r="M376" i="1"/>
  <c r="AK376" i="1" s="1"/>
  <c r="AN376" i="1" s="1"/>
  <c r="V375" i="1"/>
  <c r="S375" i="1"/>
  <c r="M375" i="1"/>
  <c r="AO374" i="1"/>
  <c r="AN374" i="1"/>
  <c r="AM374" i="1"/>
  <c r="AP374" i="1" s="1"/>
  <c r="AL374" i="1"/>
  <c r="AK374" i="1"/>
  <c r="Z374" i="1"/>
  <c r="AA374" i="1" s="1"/>
  <c r="Y374" i="1"/>
  <c r="X374" i="1"/>
  <c r="W374" i="1"/>
  <c r="V374" i="1"/>
  <c r="U374" i="1"/>
  <c r="R374" i="1"/>
  <c r="O374" i="1"/>
  <c r="L374" i="1"/>
  <c r="AK373" i="1"/>
  <c r="AN373" i="1" s="1"/>
  <c r="Y373" i="1"/>
  <c r="V373" i="1"/>
  <c r="S373" i="1"/>
  <c r="M373" i="1"/>
  <c r="V372" i="1"/>
  <c r="S372" i="1"/>
  <c r="M372" i="1"/>
  <c r="Y371" i="1"/>
  <c r="V371" i="1"/>
  <c r="S371" i="1"/>
  <c r="M371" i="1"/>
  <c r="AK371" i="1" s="1"/>
  <c r="AN371" i="1" s="1"/>
  <c r="AK370" i="1"/>
  <c r="AN370" i="1" s="1"/>
  <c r="V370" i="1"/>
  <c r="S370" i="1"/>
  <c r="Y370" i="1" s="1"/>
  <c r="M370" i="1"/>
  <c r="AO369" i="1"/>
  <c r="AL369" i="1"/>
  <c r="AK369" i="1"/>
  <c r="AN369" i="1" s="1"/>
  <c r="AA369" i="1"/>
  <c r="Z369" i="1"/>
  <c r="Y369" i="1"/>
  <c r="X369" i="1"/>
  <c r="W369" i="1"/>
  <c r="V369" i="1"/>
  <c r="U369" i="1"/>
  <c r="R369" i="1"/>
  <c r="O369" i="1"/>
  <c r="AM369" i="1" s="1"/>
  <c r="AP369" i="1" s="1"/>
  <c r="L369" i="1"/>
  <c r="Y368" i="1"/>
  <c r="V368" i="1"/>
  <c r="S368" i="1"/>
  <c r="M368" i="1"/>
  <c r="AK368" i="1" s="1"/>
  <c r="AN368" i="1" s="1"/>
  <c r="AK367" i="1"/>
  <c r="AN367" i="1" s="1"/>
  <c r="V367" i="1"/>
  <c r="S367" i="1"/>
  <c r="Y367" i="1" s="1"/>
  <c r="M367" i="1"/>
  <c r="Y366" i="1"/>
  <c r="V366" i="1"/>
  <c r="S366" i="1"/>
  <c r="M366" i="1"/>
  <c r="AK366" i="1" s="1"/>
  <c r="AN366" i="1" s="1"/>
  <c r="V365" i="1"/>
  <c r="S365" i="1"/>
  <c r="Y365" i="1" s="1"/>
  <c r="M365" i="1"/>
  <c r="AO364" i="1"/>
  <c r="AN364" i="1"/>
  <c r="AM364" i="1"/>
  <c r="AP364" i="1" s="1"/>
  <c r="AL364" i="1"/>
  <c r="AK364" i="1"/>
  <c r="AA364" i="1"/>
  <c r="Z364" i="1"/>
  <c r="Y364" i="1"/>
  <c r="X364" i="1"/>
  <c r="W364" i="1"/>
  <c r="V364" i="1"/>
  <c r="U364" i="1"/>
  <c r="R364" i="1"/>
  <c r="O364" i="1"/>
  <c r="L364" i="1"/>
  <c r="AK363" i="1"/>
  <c r="AN363" i="1" s="1"/>
  <c r="Y363" i="1"/>
  <c r="V363" i="1"/>
  <c r="S363" i="1"/>
  <c r="M363" i="1"/>
  <c r="AO362" i="1"/>
  <c r="AL362" i="1"/>
  <c r="AK362" i="1"/>
  <c r="AN362" i="1" s="1"/>
  <c r="Z362" i="1"/>
  <c r="Y362" i="1"/>
  <c r="W362" i="1"/>
  <c r="V362" i="1"/>
  <c r="U362" i="1"/>
  <c r="AM362" i="1" s="1"/>
  <c r="AP362" i="1" s="1"/>
  <c r="R362" i="1"/>
  <c r="X362" i="1" s="1"/>
  <c r="O362" i="1"/>
  <c r="L362" i="1"/>
  <c r="V361" i="1"/>
  <c r="S361" i="1"/>
  <c r="M361" i="1"/>
  <c r="AO360" i="1"/>
  <c r="AN360" i="1"/>
  <c r="AM360" i="1"/>
  <c r="AP360" i="1" s="1"/>
  <c r="AL360" i="1"/>
  <c r="AK360" i="1"/>
  <c r="Z360" i="1"/>
  <c r="AA360" i="1" s="1"/>
  <c r="Y360" i="1"/>
  <c r="X360" i="1"/>
  <c r="W360" i="1"/>
  <c r="V360" i="1"/>
  <c r="U360" i="1"/>
  <c r="R360" i="1"/>
  <c r="O360" i="1"/>
  <c r="L360" i="1"/>
  <c r="Y359" i="1"/>
  <c r="V359" i="1"/>
  <c r="S359" i="1"/>
  <c r="M359" i="1"/>
  <c r="AK359" i="1" s="1"/>
  <c r="AN359" i="1" s="1"/>
  <c r="AL358" i="1"/>
  <c r="AO358" i="1" s="1"/>
  <c r="AK358" i="1"/>
  <c r="AN358" i="1" s="1"/>
  <c r="Z358" i="1"/>
  <c r="Y358" i="1"/>
  <c r="AA358" i="1" s="1"/>
  <c r="X358" i="1"/>
  <c r="W358" i="1"/>
  <c r="V358" i="1"/>
  <c r="U358" i="1"/>
  <c r="AM358" i="1" s="1"/>
  <c r="AP358" i="1" s="1"/>
  <c r="R358" i="1"/>
  <c r="O358" i="1"/>
  <c r="L358" i="1"/>
  <c r="AK357" i="1"/>
  <c r="AN357" i="1" s="1"/>
  <c r="V357" i="1"/>
  <c r="S357" i="1"/>
  <c r="Y357" i="1" s="1"/>
  <c r="M357" i="1"/>
  <c r="AO356" i="1"/>
  <c r="AM356" i="1"/>
  <c r="AP356" i="1" s="1"/>
  <c r="AL356" i="1"/>
  <c r="AK356" i="1"/>
  <c r="AN356" i="1" s="1"/>
  <c r="AA356" i="1"/>
  <c r="Z356" i="1"/>
  <c r="Y356" i="1"/>
  <c r="W356" i="1"/>
  <c r="V356" i="1"/>
  <c r="U356" i="1"/>
  <c r="R356" i="1"/>
  <c r="X356" i="1" s="1"/>
  <c r="O356" i="1"/>
  <c r="L356" i="1"/>
  <c r="AK355" i="1"/>
  <c r="AN355" i="1" s="1"/>
  <c r="Y355" i="1"/>
  <c r="V355" i="1"/>
  <c r="S355" i="1"/>
  <c r="M355" i="1"/>
  <c r="V354" i="1"/>
  <c r="S354" i="1"/>
  <c r="M354" i="1"/>
  <c r="AK353" i="1"/>
  <c r="AN353" i="1" s="1"/>
  <c r="Y353" i="1"/>
  <c r="V353" i="1"/>
  <c r="S353" i="1"/>
  <c r="M353" i="1"/>
  <c r="AO352" i="1"/>
  <c r="AL352" i="1"/>
  <c r="AK352" i="1"/>
  <c r="AN352" i="1" s="1"/>
  <c r="Z352" i="1"/>
  <c r="Y352" i="1"/>
  <c r="AA352" i="1" s="1"/>
  <c r="W352" i="1"/>
  <c r="V352" i="1"/>
  <c r="U352" i="1"/>
  <c r="AM352" i="1" s="1"/>
  <c r="AP352" i="1" s="1"/>
  <c r="R352" i="1"/>
  <c r="X352" i="1" s="1"/>
  <c r="O352" i="1"/>
  <c r="L352" i="1"/>
  <c r="V351" i="1"/>
  <c r="S351" i="1"/>
  <c r="M351" i="1"/>
  <c r="AK350" i="1"/>
  <c r="AN350" i="1" s="1"/>
  <c r="Y350" i="1"/>
  <c r="V350" i="1"/>
  <c r="S350" i="1"/>
  <c r="M350" i="1"/>
  <c r="AK349" i="1"/>
  <c r="AN349" i="1" s="1"/>
  <c r="V349" i="1"/>
  <c r="S349" i="1"/>
  <c r="Y349" i="1" s="1"/>
  <c r="M349" i="1"/>
  <c r="AO348" i="1"/>
  <c r="AN348" i="1"/>
  <c r="AL348" i="1"/>
  <c r="AK348" i="1"/>
  <c r="Z348" i="1"/>
  <c r="AA348" i="1" s="1"/>
  <c r="Y348" i="1"/>
  <c r="W348" i="1"/>
  <c r="V348" i="1"/>
  <c r="U348" i="1"/>
  <c r="R348" i="1"/>
  <c r="X348" i="1" s="1"/>
  <c r="O348" i="1"/>
  <c r="AM348" i="1" s="1"/>
  <c r="AP348" i="1" s="1"/>
  <c r="L348" i="1"/>
  <c r="AK347" i="1"/>
  <c r="AN347" i="1" s="1"/>
  <c r="Y347" i="1"/>
  <c r="V347" i="1"/>
  <c r="S347" i="1"/>
  <c r="M347" i="1"/>
  <c r="V346" i="1"/>
  <c r="S346" i="1"/>
  <c r="Y346" i="1" s="1"/>
  <c r="M346" i="1"/>
  <c r="AK346" i="1" s="1"/>
  <c r="AN346" i="1" s="1"/>
  <c r="AO345" i="1"/>
  <c r="AL345" i="1"/>
  <c r="AK345" i="1"/>
  <c r="AN345" i="1" s="1"/>
  <c r="AA345" i="1"/>
  <c r="Z345" i="1"/>
  <c r="Y345" i="1"/>
  <c r="X345" i="1"/>
  <c r="W345" i="1"/>
  <c r="V345" i="1"/>
  <c r="U345" i="1"/>
  <c r="R345" i="1"/>
  <c r="O345" i="1"/>
  <c r="AM345" i="1" s="1"/>
  <c r="AP345" i="1" s="1"/>
  <c r="L345" i="1"/>
  <c r="Y344" i="1"/>
  <c r="V344" i="1"/>
  <c r="S344" i="1"/>
  <c r="M344" i="1"/>
  <c r="AK344" i="1" s="1"/>
  <c r="AN344" i="1" s="1"/>
  <c r="V343" i="1"/>
  <c r="S343" i="1"/>
  <c r="M343" i="1"/>
  <c r="AO342" i="1"/>
  <c r="AM342" i="1"/>
  <c r="AP342" i="1" s="1"/>
  <c r="AL342" i="1"/>
  <c r="AK342" i="1"/>
  <c r="AN342" i="1" s="1"/>
  <c r="Z342" i="1"/>
  <c r="AA342" i="1" s="1"/>
  <c r="Y342" i="1"/>
  <c r="W342" i="1"/>
  <c r="V342" i="1"/>
  <c r="U342" i="1"/>
  <c r="R342" i="1"/>
  <c r="X342" i="1" s="1"/>
  <c r="O342" i="1"/>
  <c r="L342" i="1"/>
  <c r="AK341" i="1"/>
  <c r="AN341" i="1" s="1"/>
  <c r="Y341" i="1"/>
  <c r="V341" i="1"/>
  <c r="S341" i="1"/>
  <c r="M341" i="1"/>
  <c r="V340" i="1"/>
  <c r="S340" i="1"/>
  <c r="M340" i="1"/>
  <c r="AO339" i="1"/>
  <c r="AN339" i="1"/>
  <c r="AL339" i="1"/>
  <c r="AK339" i="1"/>
  <c r="Z339" i="1"/>
  <c r="AA339" i="1" s="1"/>
  <c r="Y339" i="1"/>
  <c r="W339" i="1"/>
  <c r="V339" i="1"/>
  <c r="U339" i="1"/>
  <c r="R339" i="1"/>
  <c r="X339" i="1" s="1"/>
  <c r="O339" i="1"/>
  <c r="L339" i="1"/>
  <c r="Y338" i="1"/>
  <c r="V338" i="1"/>
  <c r="S338" i="1"/>
  <c r="M338" i="1"/>
  <c r="AK338" i="1" s="1"/>
  <c r="AN338" i="1" s="1"/>
  <c r="AK337" i="1"/>
  <c r="AN337" i="1" s="1"/>
  <c r="V337" i="1"/>
  <c r="S337" i="1"/>
  <c r="Y337" i="1" s="1"/>
  <c r="M337" i="1"/>
  <c r="Y336" i="1"/>
  <c r="V336" i="1"/>
  <c r="S336" i="1"/>
  <c r="M336" i="1"/>
  <c r="AK336" i="1" s="1"/>
  <c r="AN336" i="1" s="1"/>
  <c r="AL335" i="1"/>
  <c r="AO335" i="1" s="1"/>
  <c r="AK335" i="1"/>
  <c r="AN335" i="1" s="1"/>
  <c r="Z335" i="1"/>
  <c r="Y335" i="1"/>
  <c r="W335" i="1"/>
  <c r="V335" i="1"/>
  <c r="U335" i="1"/>
  <c r="AM335" i="1" s="1"/>
  <c r="AP335" i="1" s="1"/>
  <c r="R335" i="1"/>
  <c r="X335" i="1" s="1"/>
  <c r="O335" i="1"/>
  <c r="L335" i="1"/>
  <c r="AK334" i="1"/>
  <c r="AN334" i="1" s="1"/>
  <c r="V334" i="1"/>
  <c r="S334" i="1"/>
  <c r="Y334" i="1" s="1"/>
  <c r="M334" i="1"/>
  <c r="Y333" i="1"/>
  <c r="V333" i="1"/>
  <c r="S333" i="1"/>
  <c r="M333" i="1"/>
  <c r="AK333" i="1" s="1"/>
  <c r="AN333" i="1" s="1"/>
  <c r="AL332" i="1"/>
  <c r="AO332" i="1" s="1"/>
  <c r="AK332" i="1"/>
  <c r="AN332" i="1" s="1"/>
  <c r="Z332" i="1"/>
  <c r="Y332" i="1"/>
  <c r="W332" i="1"/>
  <c r="V332" i="1"/>
  <c r="U332" i="1"/>
  <c r="AM332" i="1" s="1"/>
  <c r="AP332" i="1" s="1"/>
  <c r="R332" i="1"/>
  <c r="X332" i="1" s="1"/>
  <c r="O332" i="1"/>
  <c r="L332" i="1"/>
  <c r="AK331" i="1"/>
  <c r="AN331" i="1" s="1"/>
  <c r="V331" i="1"/>
  <c r="S331" i="1"/>
  <c r="Y331" i="1" s="1"/>
  <c r="M331" i="1"/>
  <c r="Y330" i="1"/>
  <c r="V330" i="1"/>
  <c r="S330" i="1"/>
  <c r="M330" i="1"/>
  <c r="AK330" i="1" s="1"/>
  <c r="AN330" i="1" s="1"/>
  <c r="AM329" i="1"/>
  <c r="AP329" i="1" s="1"/>
  <c r="AL329" i="1"/>
  <c r="AO329" i="1" s="1"/>
  <c r="AK329" i="1"/>
  <c r="AN329" i="1" s="1"/>
  <c r="Z329" i="1"/>
  <c r="Y329" i="1"/>
  <c r="W329" i="1"/>
  <c r="V329" i="1"/>
  <c r="U329" i="1"/>
  <c r="R329" i="1"/>
  <c r="X329" i="1" s="1"/>
  <c r="O329" i="1"/>
  <c r="L329" i="1"/>
  <c r="V328" i="1"/>
  <c r="S328" i="1"/>
  <c r="AK328" i="1" s="1"/>
  <c r="AN328" i="1" s="1"/>
  <c r="M328" i="1"/>
  <c r="Y327" i="1"/>
  <c r="V327" i="1"/>
  <c r="S327" i="1"/>
  <c r="M327" i="1"/>
  <c r="AK327" i="1" s="1"/>
  <c r="AN327" i="1" s="1"/>
  <c r="V326" i="1"/>
  <c r="S326" i="1"/>
  <c r="M326" i="1"/>
  <c r="AO325" i="1"/>
  <c r="AL325" i="1"/>
  <c r="AK325" i="1"/>
  <c r="AN325" i="1" s="1"/>
  <c r="AA325" i="1"/>
  <c r="Z325" i="1"/>
  <c r="Y325" i="1"/>
  <c r="W325" i="1"/>
  <c r="V325" i="1"/>
  <c r="U325" i="1"/>
  <c r="R325" i="1"/>
  <c r="X325" i="1" s="1"/>
  <c r="O325" i="1"/>
  <c r="AM325" i="1" s="1"/>
  <c r="AP325" i="1" s="1"/>
  <c r="L325" i="1"/>
  <c r="AK324" i="1"/>
  <c r="AN324" i="1" s="1"/>
  <c r="Y324" i="1"/>
  <c r="V324" i="1"/>
  <c r="S324" i="1"/>
  <c r="M324" i="1"/>
  <c r="AN323" i="1"/>
  <c r="V323" i="1"/>
  <c r="S323" i="1"/>
  <c r="AK323" i="1" s="1"/>
  <c r="M323" i="1"/>
  <c r="AO322" i="1"/>
  <c r="AN322" i="1"/>
  <c r="AL322" i="1"/>
  <c r="AK322" i="1"/>
  <c r="Z322" i="1"/>
  <c r="AA322" i="1" s="1"/>
  <c r="Y322" i="1"/>
  <c r="X322" i="1"/>
  <c r="W322" i="1"/>
  <c r="V322" i="1"/>
  <c r="U322" i="1"/>
  <c r="R322" i="1"/>
  <c r="O322" i="1"/>
  <c r="AM322" i="1" s="1"/>
  <c r="AP322" i="1" s="1"/>
  <c r="L322" i="1"/>
  <c r="Y321" i="1"/>
  <c r="V321" i="1"/>
  <c r="S321" i="1"/>
  <c r="M321" i="1"/>
  <c r="AK321" i="1" s="1"/>
  <c r="AN321" i="1" s="1"/>
  <c r="V320" i="1"/>
  <c r="S320" i="1"/>
  <c r="M320" i="1"/>
  <c r="Y319" i="1"/>
  <c r="V319" i="1"/>
  <c r="S319" i="1"/>
  <c r="M319" i="1"/>
  <c r="AK319" i="1" s="1"/>
  <c r="AN319" i="1" s="1"/>
  <c r="V318" i="1"/>
  <c r="S318" i="1"/>
  <c r="AK318" i="1" s="1"/>
  <c r="AN318" i="1" s="1"/>
  <c r="M318" i="1"/>
  <c r="AO317" i="1"/>
  <c r="AL317" i="1"/>
  <c r="AK317" i="1"/>
  <c r="AN317" i="1" s="1"/>
  <c r="Z317" i="1"/>
  <c r="AA317" i="1" s="1"/>
  <c r="Y317" i="1"/>
  <c r="X317" i="1"/>
  <c r="W317" i="1"/>
  <c r="V317" i="1"/>
  <c r="U317" i="1"/>
  <c r="R317" i="1"/>
  <c r="O317" i="1"/>
  <c r="AM317" i="1" s="1"/>
  <c r="AP317" i="1" s="1"/>
  <c r="L317" i="1"/>
  <c r="Y316" i="1"/>
  <c r="V316" i="1"/>
  <c r="S316" i="1"/>
  <c r="M316" i="1"/>
  <c r="AK316" i="1" s="1"/>
  <c r="AN316" i="1" s="1"/>
  <c r="V315" i="1"/>
  <c r="S315" i="1"/>
  <c r="M315" i="1"/>
  <c r="Y314" i="1"/>
  <c r="V314" i="1"/>
  <c r="S314" i="1"/>
  <c r="M314" i="1"/>
  <c r="AK314" i="1" s="1"/>
  <c r="AN314" i="1" s="1"/>
  <c r="AN313" i="1"/>
  <c r="V313" i="1"/>
  <c r="S313" i="1"/>
  <c r="AK313" i="1" s="1"/>
  <c r="M313" i="1"/>
  <c r="AO312" i="1"/>
  <c r="AL312" i="1"/>
  <c r="AK312" i="1"/>
  <c r="AN312" i="1" s="1"/>
  <c r="Z312" i="1"/>
  <c r="AA312" i="1" s="1"/>
  <c r="Y312" i="1"/>
  <c r="W312" i="1"/>
  <c r="V312" i="1"/>
  <c r="U312" i="1"/>
  <c r="R312" i="1"/>
  <c r="X312" i="1" s="1"/>
  <c r="O312" i="1"/>
  <c r="AM312" i="1" s="1"/>
  <c r="AP312" i="1" s="1"/>
  <c r="L312" i="1"/>
  <c r="AK311" i="1"/>
  <c r="AN311" i="1" s="1"/>
  <c r="Y311" i="1"/>
  <c r="V311" i="1"/>
  <c r="S311" i="1"/>
  <c r="M311" i="1"/>
  <c r="V310" i="1"/>
  <c r="S310" i="1"/>
  <c r="M310" i="1"/>
  <c r="AK309" i="1"/>
  <c r="AN309" i="1" s="1"/>
  <c r="Y309" i="1"/>
  <c r="V309" i="1"/>
  <c r="S309" i="1"/>
  <c r="M309" i="1"/>
  <c r="V308" i="1"/>
  <c r="S308" i="1"/>
  <c r="AK308" i="1" s="1"/>
  <c r="AN308" i="1" s="1"/>
  <c r="M308" i="1"/>
  <c r="Y307" i="1"/>
  <c r="V307" i="1"/>
  <c r="S307" i="1"/>
  <c r="M307" i="1"/>
  <c r="AK307" i="1" s="1"/>
  <c r="AN307" i="1" s="1"/>
  <c r="AL306" i="1"/>
  <c r="AO306" i="1" s="1"/>
  <c r="AK306" i="1"/>
  <c r="AN306" i="1" s="1"/>
  <c r="Z306" i="1"/>
  <c r="Y306" i="1"/>
  <c r="AA306" i="1" s="1"/>
  <c r="X306" i="1"/>
  <c r="W306" i="1"/>
  <c r="V306" i="1"/>
  <c r="U306" i="1"/>
  <c r="U305" i="1" s="1"/>
  <c r="R306" i="1"/>
  <c r="O306" i="1"/>
  <c r="L306" i="1"/>
  <c r="AL305" i="1"/>
  <c r="AO305" i="1" s="1"/>
  <c r="Z305" i="1"/>
  <c r="T305" i="1"/>
  <c r="S305" i="1"/>
  <c r="AK305" i="1" s="1"/>
  <c r="AN305" i="1" s="1"/>
  <c r="N305" i="1"/>
  <c r="M305" i="1"/>
  <c r="V304" i="1"/>
  <c r="S304" i="1"/>
  <c r="M304" i="1"/>
  <c r="AN303" i="1"/>
  <c r="AL303" i="1"/>
  <c r="AO303" i="1" s="1"/>
  <c r="AK303" i="1"/>
  <c r="Z303" i="1"/>
  <c r="AA303" i="1" s="1"/>
  <c r="Y303" i="1"/>
  <c r="W303" i="1"/>
  <c r="V303" i="1"/>
  <c r="U303" i="1"/>
  <c r="R303" i="1"/>
  <c r="X303" i="1" s="1"/>
  <c r="O303" i="1"/>
  <c r="L303" i="1"/>
  <c r="Y302" i="1"/>
  <c r="V302" i="1"/>
  <c r="S302" i="1"/>
  <c r="AK302" i="1" s="1"/>
  <c r="AN302" i="1" s="1"/>
  <c r="M302" i="1"/>
  <c r="AP301" i="1"/>
  <c r="AL301" i="1"/>
  <c r="AO301" i="1" s="1"/>
  <c r="AK301" i="1"/>
  <c r="AN301" i="1" s="1"/>
  <c r="Z301" i="1"/>
  <c r="Y301" i="1"/>
  <c r="AA301" i="1" s="1"/>
  <c r="X301" i="1"/>
  <c r="W301" i="1"/>
  <c r="V301" i="1"/>
  <c r="U301" i="1"/>
  <c r="AM301" i="1" s="1"/>
  <c r="R301" i="1"/>
  <c r="O301" i="1"/>
  <c r="L301" i="1"/>
  <c r="V300" i="1"/>
  <c r="S300" i="1"/>
  <c r="Y300" i="1" s="1"/>
  <c r="M300" i="1"/>
  <c r="AO299" i="1"/>
  <c r="AN299" i="1"/>
  <c r="AM299" i="1"/>
  <c r="AP299" i="1" s="1"/>
  <c r="AL299" i="1"/>
  <c r="AK299" i="1"/>
  <c r="AA299" i="1"/>
  <c r="Z299" i="1"/>
  <c r="Y299" i="1"/>
  <c r="X299" i="1"/>
  <c r="W299" i="1"/>
  <c r="V299" i="1"/>
  <c r="U299" i="1"/>
  <c r="R299" i="1"/>
  <c r="O299" i="1"/>
  <c r="L299" i="1"/>
  <c r="AN298" i="1"/>
  <c r="AK298" i="1"/>
  <c r="Y298" i="1"/>
  <c r="V298" i="1"/>
  <c r="S298" i="1"/>
  <c r="M298" i="1"/>
  <c r="AL297" i="1"/>
  <c r="AO297" i="1" s="1"/>
  <c r="AK297" i="1"/>
  <c r="AN297" i="1" s="1"/>
  <c r="Z297" i="1"/>
  <c r="Y297" i="1"/>
  <c r="AA297" i="1" s="1"/>
  <c r="W297" i="1"/>
  <c r="V297" i="1"/>
  <c r="U297" i="1"/>
  <c r="AM297" i="1" s="1"/>
  <c r="AP297" i="1" s="1"/>
  <c r="R297" i="1"/>
  <c r="X297" i="1" s="1"/>
  <c r="O297" i="1"/>
  <c r="L297" i="1"/>
  <c r="V296" i="1"/>
  <c r="S296" i="1"/>
  <c r="M296" i="1"/>
  <c r="AN295" i="1"/>
  <c r="AL295" i="1"/>
  <c r="AO295" i="1" s="1"/>
  <c r="AK295" i="1"/>
  <c r="Z295" i="1"/>
  <c r="AA295" i="1" s="1"/>
  <c r="Y295" i="1"/>
  <c r="W295" i="1"/>
  <c r="V295" i="1"/>
  <c r="U295" i="1"/>
  <c r="R295" i="1"/>
  <c r="X295" i="1" s="1"/>
  <c r="O295" i="1"/>
  <c r="L295" i="1"/>
  <c r="Y294" i="1"/>
  <c r="V294" i="1"/>
  <c r="S294" i="1"/>
  <c r="AK294" i="1" s="1"/>
  <c r="AN294" i="1" s="1"/>
  <c r="M294" i="1"/>
  <c r="AP293" i="1"/>
  <c r="AL293" i="1"/>
  <c r="AO293" i="1" s="1"/>
  <c r="AK293" i="1"/>
  <c r="AN293" i="1" s="1"/>
  <c r="Z293" i="1"/>
  <c r="Y293" i="1"/>
  <c r="AA293" i="1" s="1"/>
  <c r="X293" i="1"/>
  <c r="W293" i="1"/>
  <c r="V293" i="1"/>
  <c r="U293" i="1"/>
  <c r="AM293" i="1" s="1"/>
  <c r="R293" i="1"/>
  <c r="O293" i="1"/>
  <c r="L293" i="1"/>
  <c r="V292" i="1"/>
  <c r="S292" i="1"/>
  <c r="Y292" i="1" s="1"/>
  <c r="M292" i="1"/>
  <c r="AO291" i="1"/>
  <c r="AN291" i="1"/>
  <c r="AM291" i="1"/>
  <c r="AP291" i="1" s="1"/>
  <c r="AL291" i="1"/>
  <c r="AK291" i="1"/>
  <c r="AA291" i="1"/>
  <c r="Z291" i="1"/>
  <c r="Y291" i="1"/>
  <c r="X291" i="1"/>
  <c r="W291" i="1"/>
  <c r="V291" i="1"/>
  <c r="U291" i="1"/>
  <c r="R291" i="1"/>
  <c r="O291" i="1"/>
  <c r="L291" i="1"/>
  <c r="AN290" i="1"/>
  <c r="AK290" i="1"/>
  <c r="Y290" i="1"/>
  <c r="V290" i="1"/>
  <c r="S290" i="1"/>
  <c r="M290" i="1"/>
  <c r="AP289" i="1"/>
  <c r="AL289" i="1"/>
  <c r="AO289" i="1" s="1"/>
  <c r="AK289" i="1"/>
  <c r="AN289" i="1" s="1"/>
  <c r="Z289" i="1"/>
  <c r="Y289" i="1"/>
  <c r="AA289" i="1" s="1"/>
  <c r="W289" i="1"/>
  <c r="V289" i="1"/>
  <c r="U289" i="1"/>
  <c r="AM289" i="1" s="1"/>
  <c r="R289" i="1"/>
  <c r="X289" i="1" s="1"/>
  <c r="O289" i="1"/>
  <c r="L289" i="1"/>
  <c r="V288" i="1"/>
  <c r="S288" i="1"/>
  <c r="M288" i="1"/>
  <c r="AN287" i="1"/>
  <c r="AL287" i="1"/>
  <c r="AO287" i="1" s="1"/>
  <c r="AK287" i="1"/>
  <c r="Z287" i="1"/>
  <c r="AA287" i="1" s="1"/>
  <c r="Y287" i="1"/>
  <c r="W287" i="1"/>
  <c r="V287" i="1"/>
  <c r="U287" i="1"/>
  <c r="R287" i="1"/>
  <c r="X287" i="1" s="1"/>
  <c r="O287" i="1"/>
  <c r="L287" i="1"/>
  <c r="Y286" i="1"/>
  <c r="V286" i="1"/>
  <c r="S286" i="1"/>
  <c r="AK286" i="1" s="1"/>
  <c r="AN286" i="1" s="1"/>
  <c r="M286" i="1"/>
  <c r="AO285" i="1"/>
  <c r="AL285" i="1"/>
  <c r="AK285" i="1"/>
  <c r="AN285" i="1" s="1"/>
  <c r="Z285" i="1"/>
  <c r="Y285" i="1"/>
  <c r="AA285" i="1" s="1"/>
  <c r="X285" i="1"/>
  <c r="W285" i="1"/>
  <c r="V285" i="1"/>
  <c r="U285" i="1"/>
  <c r="AM285" i="1" s="1"/>
  <c r="AP285" i="1" s="1"/>
  <c r="R285" i="1"/>
  <c r="O285" i="1"/>
  <c r="L285" i="1"/>
  <c r="AK284" i="1"/>
  <c r="AN284" i="1" s="1"/>
  <c r="V284" i="1"/>
  <c r="S284" i="1"/>
  <c r="Y284" i="1" s="1"/>
  <c r="M284" i="1"/>
  <c r="AO283" i="1"/>
  <c r="AN283" i="1"/>
  <c r="AM283" i="1"/>
  <c r="AP283" i="1" s="1"/>
  <c r="AL283" i="1"/>
  <c r="AK283" i="1"/>
  <c r="AA283" i="1"/>
  <c r="Z283" i="1"/>
  <c r="Y283" i="1"/>
  <c r="X283" i="1"/>
  <c r="W283" i="1"/>
  <c r="V283" i="1"/>
  <c r="U283" i="1"/>
  <c r="R283" i="1"/>
  <c r="O283" i="1"/>
  <c r="L283" i="1"/>
  <c r="AN282" i="1"/>
  <c r="AK282" i="1"/>
  <c r="Y282" i="1"/>
  <c r="V282" i="1"/>
  <c r="S282" i="1"/>
  <c r="M282" i="1"/>
  <c r="AL281" i="1"/>
  <c r="AO281" i="1" s="1"/>
  <c r="AK281" i="1"/>
  <c r="AN281" i="1" s="1"/>
  <c r="Z281" i="1"/>
  <c r="Y281" i="1"/>
  <c r="AA281" i="1" s="1"/>
  <c r="W281" i="1"/>
  <c r="V281" i="1"/>
  <c r="U281" i="1"/>
  <c r="AM281" i="1" s="1"/>
  <c r="AP281" i="1" s="1"/>
  <c r="R281" i="1"/>
  <c r="X281" i="1" s="1"/>
  <c r="O281" i="1"/>
  <c r="L281" i="1"/>
  <c r="V280" i="1"/>
  <c r="S280" i="1"/>
  <c r="M280" i="1"/>
  <c r="AN279" i="1"/>
  <c r="AL279" i="1"/>
  <c r="AO279" i="1" s="1"/>
  <c r="AK279" i="1"/>
  <c r="AA279" i="1"/>
  <c r="Z279" i="1"/>
  <c r="Y279" i="1"/>
  <c r="W279" i="1"/>
  <c r="V279" i="1"/>
  <c r="U279" i="1"/>
  <c r="AM279" i="1" s="1"/>
  <c r="AP279" i="1" s="1"/>
  <c r="R279" i="1"/>
  <c r="X279" i="1" s="1"/>
  <c r="O279" i="1"/>
  <c r="L279" i="1"/>
  <c r="Y278" i="1"/>
  <c r="V278" i="1"/>
  <c r="S278" i="1"/>
  <c r="AK278" i="1" s="1"/>
  <c r="AN278" i="1" s="1"/>
  <c r="M278" i="1"/>
  <c r="V277" i="1"/>
  <c r="S277" i="1"/>
  <c r="M277" i="1"/>
  <c r="AO276" i="1"/>
  <c r="AN276" i="1"/>
  <c r="AM276" i="1"/>
  <c r="AP276" i="1" s="1"/>
  <c r="AL276" i="1"/>
  <c r="AK276" i="1"/>
  <c r="AA276" i="1"/>
  <c r="Z276" i="1"/>
  <c r="Y276" i="1"/>
  <c r="X276" i="1"/>
  <c r="W276" i="1"/>
  <c r="V276" i="1"/>
  <c r="U276" i="1"/>
  <c r="R276" i="1"/>
  <c r="O276" i="1"/>
  <c r="L276" i="1"/>
  <c r="AN275" i="1"/>
  <c r="AK275" i="1"/>
  <c r="Y275" i="1"/>
  <c r="V275" i="1"/>
  <c r="S275" i="1"/>
  <c r="M275" i="1"/>
  <c r="V274" i="1"/>
  <c r="S274" i="1"/>
  <c r="M274" i="1"/>
  <c r="AN273" i="1"/>
  <c r="AL273" i="1"/>
  <c r="AO273" i="1" s="1"/>
  <c r="AK273" i="1"/>
  <c r="Z273" i="1"/>
  <c r="AA273" i="1" s="1"/>
  <c r="Y273" i="1"/>
  <c r="W273" i="1"/>
  <c r="V273" i="1"/>
  <c r="U273" i="1"/>
  <c r="R273" i="1"/>
  <c r="X273" i="1" s="1"/>
  <c r="O273" i="1"/>
  <c r="L273" i="1"/>
  <c r="Y272" i="1"/>
  <c r="V272" i="1"/>
  <c r="S272" i="1"/>
  <c r="AK272" i="1" s="1"/>
  <c r="AN272" i="1" s="1"/>
  <c r="M272" i="1"/>
  <c r="AN271" i="1"/>
  <c r="AK271" i="1"/>
  <c r="V271" i="1"/>
  <c r="S271" i="1"/>
  <c r="Y271" i="1" s="1"/>
  <c r="M271" i="1"/>
  <c r="AO270" i="1"/>
  <c r="AN270" i="1"/>
  <c r="AL270" i="1"/>
  <c r="AK270" i="1"/>
  <c r="AA270" i="1"/>
  <c r="Z270" i="1"/>
  <c r="Y270" i="1"/>
  <c r="X270" i="1"/>
  <c r="W270" i="1"/>
  <c r="V270" i="1"/>
  <c r="U270" i="1"/>
  <c r="R270" i="1"/>
  <c r="O270" i="1"/>
  <c r="AM270" i="1" s="1"/>
  <c r="AP270" i="1" s="1"/>
  <c r="L270" i="1"/>
  <c r="AN269" i="1"/>
  <c r="AK269" i="1"/>
  <c r="Y269" i="1"/>
  <c r="V269" i="1"/>
  <c r="S269" i="1"/>
  <c r="M269" i="1"/>
  <c r="V268" i="1"/>
  <c r="S268" i="1"/>
  <c r="M268" i="1"/>
  <c r="AN267" i="1"/>
  <c r="AL267" i="1"/>
  <c r="AO267" i="1" s="1"/>
  <c r="AK267" i="1"/>
  <c r="Z267" i="1"/>
  <c r="Y267" i="1"/>
  <c r="W267" i="1"/>
  <c r="V267" i="1"/>
  <c r="U267" i="1"/>
  <c r="R267" i="1"/>
  <c r="X267" i="1" s="1"/>
  <c r="O267" i="1"/>
  <c r="L267" i="1"/>
  <c r="T266" i="1"/>
  <c r="S266" i="1"/>
  <c r="N266" i="1"/>
  <c r="M266" i="1"/>
  <c r="M163" i="1" s="1"/>
  <c r="AN265" i="1"/>
  <c r="V265" i="1"/>
  <c r="S265" i="1"/>
  <c r="AK265" i="1" s="1"/>
  <c r="M265" i="1"/>
  <c r="AK264" i="1"/>
  <c r="AN264" i="1" s="1"/>
  <c r="Y264" i="1"/>
  <c r="V264" i="1"/>
  <c r="S264" i="1"/>
  <c r="M264" i="1"/>
  <c r="V263" i="1"/>
  <c r="S263" i="1"/>
  <c r="M263" i="1"/>
  <c r="AK262" i="1"/>
  <c r="AN262" i="1" s="1"/>
  <c r="Y262" i="1"/>
  <c r="V262" i="1"/>
  <c r="S262" i="1"/>
  <c r="M262" i="1"/>
  <c r="AN261" i="1"/>
  <c r="V261" i="1"/>
  <c r="S261" i="1"/>
  <c r="AK261" i="1" s="1"/>
  <c r="M261" i="1"/>
  <c r="AO260" i="1"/>
  <c r="AL260" i="1"/>
  <c r="AK260" i="1"/>
  <c r="AN260" i="1" s="1"/>
  <c r="Z260" i="1"/>
  <c r="AA260" i="1" s="1"/>
  <c r="Y260" i="1"/>
  <c r="W260" i="1"/>
  <c r="V260" i="1"/>
  <c r="U260" i="1"/>
  <c r="R260" i="1"/>
  <c r="X260" i="1" s="1"/>
  <c r="O260" i="1"/>
  <c r="AM260" i="1" s="1"/>
  <c r="AP260" i="1" s="1"/>
  <c r="L260" i="1"/>
  <c r="Y259" i="1"/>
  <c r="V259" i="1"/>
  <c r="S259" i="1"/>
  <c r="M259" i="1"/>
  <c r="AK259" i="1" s="1"/>
  <c r="AN259" i="1" s="1"/>
  <c r="V258" i="1"/>
  <c r="S258" i="1"/>
  <c r="M258" i="1"/>
  <c r="Y257" i="1"/>
  <c r="V257" i="1"/>
  <c r="S257" i="1"/>
  <c r="M257" i="1"/>
  <c r="AK257" i="1" s="1"/>
  <c r="AN257" i="1" s="1"/>
  <c r="V256" i="1"/>
  <c r="S256" i="1"/>
  <c r="AK256" i="1" s="1"/>
  <c r="AN256" i="1" s="1"/>
  <c r="M256" i="1"/>
  <c r="Y255" i="1"/>
  <c r="V255" i="1"/>
  <c r="S255" i="1"/>
  <c r="M255" i="1"/>
  <c r="AK255" i="1" s="1"/>
  <c r="AN255" i="1" s="1"/>
  <c r="AN254" i="1"/>
  <c r="AL254" i="1"/>
  <c r="AO254" i="1" s="1"/>
  <c r="AK254" i="1"/>
  <c r="Z254" i="1"/>
  <c r="Y254" i="1"/>
  <c r="X254" i="1"/>
  <c r="W254" i="1"/>
  <c r="V254" i="1"/>
  <c r="U254" i="1"/>
  <c r="AM254" i="1" s="1"/>
  <c r="AP254" i="1" s="1"/>
  <c r="R254" i="1"/>
  <c r="O254" i="1"/>
  <c r="L254" i="1"/>
  <c r="V253" i="1"/>
  <c r="S253" i="1"/>
  <c r="M253" i="1"/>
  <c r="Y252" i="1"/>
  <c r="V252" i="1"/>
  <c r="S252" i="1"/>
  <c r="M252" i="1"/>
  <c r="AK252" i="1" s="1"/>
  <c r="AN252" i="1" s="1"/>
  <c r="V251" i="1"/>
  <c r="S251" i="1"/>
  <c r="AK251" i="1" s="1"/>
  <c r="AN251" i="1" s="1"/>
  <c r="M251" i="1"/>
  <c r="AK250" i="1"/>
  <c r="AN250" i="1" s="1"/>
  <c r="Y250" i="1"/>
  <c r="V250" i="1"/>
  <c r="S250" i="1"/>
  <c r="M250" i="1"/>
  <c r="V249" i="1"/>
  <c r="S249" i="1"/>
  <c r="M249" i="1"/>
  <c r="AO248" i="1"/>
  <c r="AL248" i="1"/>
  <c r="AK248" i="1"/>
  <c r="AN248" i="1" s="1"/>
  <c r="AA248" i="1"/>
  <c r="Z248" i="1"/>
  <c r="Y248" i="1"/>
  <c r="X248" i="1"/>
  <c r="W248" i="1"/>
  <c r="V248" i="1"/>
  <c r="U248" i="1"/>
  <c r="R248" i="1"/>
  <c r="O248" i="1"/>
  <c r="AM248" i="1" s="1"/>
  <c r="AP248" i="1" s="1"/>
  <c r="L248" i="1"/>
  <c r="AK247" i="1"/>
  <c r="AN247" i="1" s="1"/>
  <c r="Y247" i="1"/>
  <c r="V247" i="1"/>
  <c r="S247" i="1"/>
  <c r="M247" i="1"/>
  <c r="AN246" i="1"/>
  <c r="V246" i="1"/>
  <c r="S246" i="1"/>
  <c r="AK246" i="1" s="1"/>
  <c r="M246" i="1"/>
  <c r="AK245" i="1"/>
  <c r="AN245" i="1" s="1"/>
  <c r="Y245" i="1"/>
  <c r="V245" i="1"/>
  <c r="S245" i="1"/>
  <c r="M245" i="1"/>
  <c r="V244" i="1"/>
  <c r="S244" i="1"/>
  <c r="M244" i="1"/>
  <c r="AK243" i="1"/>
  <c r="AN243" i="1" s="1"/>
  <c r="Y243" i="1"/>
  <c r="V243" i="1"/>
  <c r="S243" i="1"/>
  <c r="M243" i="1"/>
  <c r="AP242" i="1"/>
  <c r="AM242" i="1"/>
  <c r="AL242" i="1"/>
  <c r="AO242" i="1" s="1"/>
  <c r="AK242" i="1"/>
  <c r="AN242" i="1" s="1"/>
  <c r="Z242" i="1"/>
  <c r="Y242" i="1"/>
  <c r="AA242" i="1" s="1"/>
  <c r="W242" i="1"/>
  <c r="V242" i="1"/>
  <c r="U242" i="1"/>
  <c r="R242" i="1"/>
  <c r="X242" i="1" s="1"/>
  <c r="O242" i="1"/>
  <c r="L242" i="1"/>
  <c r="AN241" i="1"/>
  <c r="V241" i="1"/>
  <c r="S241" i="1"/>
  <c r="AK241" i="1" s="1"/>
  <c r="M241" i="1"/>
  <c r="AK240" i="1"/>
  <c r="AN240" i="1" s="1"/>
  <c r="Y240" i="1"/>
  <c r="V240" i="1"/>
  <c r="S240" i="1"/>
  <c r="M240" i="1"/>
  <c r="V239" i="1"/>
  <c r="S239" i="1"/>
  <c r="M239" i="1"/>
  <c r="AK238" i="1"/>
  <c r="AN238" i="1" s="1"/>
  <c r="Y238" i="1"/>
  <c r="V238" i="1"/>
  <c r="S238" i="1"/>
  <c r="M238" i="1"/>
  <c r="AN237" i="1"/>
  <c r="V237" i="1"/>
  <c r="S237" i="1"/>
  <c r="AK237" i="1" s="1"/>
  <c r="M237" i="1"/>
  <c r="Y236" i="1"/>
  <c r="V236" i="1"/>
  <c r="S236" i="1"/>
  <c r="M236" i="1"/>
  <c r="AK236" i="1" s="1"/>
  <c r="AN236" i="1" s="1"/>
  <c r="V235" i="1"/>
  <c r="S235" i="1"/>
  <c r="M235" i="1"/>
  <c r="AO234" i="1"/>
  <c r="AL234" i="1"/>
  <c r="AK234" i="1"/>
  <c r="AN234" i="1" s="1"/>
  <c r="AA234" i="1"/>
  <c r="Z234" i="1"/>
  <c r="Y234" i="1"/>
  <c r="W234" i="1"/>
  <c r="V234" i="1"/>
  <c r="U234" i="1"/>
  <c r="R234" i="1"/>
  <c r="X234" i="1" s="1"/>
  <c r="O234" i="1"/>
  <c r="AM234" i="1" s="1"/>
  <c r="AP234" i="1" s="1"/>
  <c r="L234" i="1"/>
  <c r="Y233" i="1"/>
  <c r="V233" i="1"/>
  <c r="S233" i="1"/>
  <c r="M233" i="1"/>
  <c r="AK233" i="1" s="1"/>
  <c r="AN233" i="1" s="1"/>
  <c r="V232" i="1"/>
  <c r="S232" i="1"/>
  <c r="AK232" i="1" s="1"/>
  <c r="AN232" i="1" s="1"/>
  <c r="M232" i="1"/>
  <c r="Y231" i="1"/>
  <c r="V231" i="1"/>
  <c r="S231" i="1"/>
  <c r="M231" i="1"/>
  <c r="AK231" i="1" s="1"/>
  <c r="AN231" i="1" s="1"/>
  <c r="V230" i="1"/>
  <c r="S230" i="1"/>
  <c r="M230" i="1"/>
  <c r="Y229" i="1"/>
  <c r="V229" i="1"/>
  <c r="S229" i="1"/>
  <c r="M229" i="1"/>
  <c r="AK229" i="1" s="1"/>
  <c r="AN229" i="1" s="1"/>
  <c r="AM228" i="1"/>
  <c r="AP228" i="1" s="1"/>
  <c r="AL228" i="1"/>
  <c r="AO228" i="1" s="1"/>
  <c r="AK228" i="1"/>
  <c r="AN228" i="1" s="1"/>
  <c r="Z228" i="1"/>
  <c r="Y228" i="1"/>
  <c r="W228" i="1"/>
  <c r="V228" i="1"/>
  <c r="U228" i="1"/>
  <c r="R228" i="1"/>
  <c r="X228" i="1" s="1"/>
  <c r="O228" i="1"/>
  <c r="L228" i="1"/>
  <c r="AN227" i="1"/>
  <c r="V227" i="1"/>
  <c r="S227" i="1"/>
  <c r="AK227" i="1" s="1"/>
  <c r="M227" i="1"/>
  <c r="Y226" i="1"/>
  <c r="V226" i="1"/>
  <c r="S226" i="1"/>
  <c r="M226" i="1"/>
  <c r="AK226" i="1" s="1"/>
  <c r="AN226" i="1" s="1"/>
  <c r="V225" i="1"/>
  <c r="S225" i="1"/>
  <c r="M225" i="1"/>
  <c r="Y224" i="1"/>
  <c r="V224" i="1"/>
  <c r="S224" i="1"/>
  <c r="M224" i="1"/>
  <c r="AK224" i="1" s="1"/>
  <c r="AN224" i="1" s="1"/>
  <c r="V223" i="1"/>
  <c r="S223" i="1"/>
  <c r="AK223" i="1" s="1"/>
  <c r="AN223" i="1" s="1"/>
  <c r="M223" i="1"/>
  <c r="AO222" i="1"/>
  <c r="AL222" i="1"/>
  <c r="AK222" i="1"/>
  <c r="AN222" i="1" s="1"/>
  <c r="Z222" i="1"/>
  <c r="AA222" i="1" s="1"/>
  <c r="Y222" i="1"/>
  <c r="X222" i="1"/>
  <c r="W222" i="1"/>
  <c r="V222" i="1"/>
  <c r="U222" i="1"/>
  <c r="R222" i="1"/>
  <c r="O222" i="1"/>
  <c r="AM222" i="1" s="1"/>
  <c r="AP222" i="1" s="1"/>
  <c r="L222" i="1"/>
  <c r="AK221" i="1"/>
  <c r="AN221" i="1" s="1"/>
  <c r="Y221" i="1"/>
  <c r="V221" i="1"/>
  <c r="S221" i="1"/>
  <c r="M221" i="1"/>
  <c r="V220" i="1"/>
  <c r="S220" i="1"/>
  <c r="M220" i="1"/>
  <c r="AK219" i="1"/>
  <c r="AN219" i="1" s="1"/>
  <c r="Y219" i="1"/>
  <c r="V219" i="1"/>
  <c r="S219" i="1"/>
  <c r="M219" i="1"/>
  <c r="AN218" i="1"/>
  <c r="V218" i="1"/>
  <c r="S218" i="1"/>
  <c r="AK218" i="1" s="1"/>
  <c r="M218" i="1"/>
  <c r="AK217" i="1"/>
  <c r="AN217" i="1" s="1"/>
  <c r="Y217" i="1"/>
  <c r="V217" i="1"/>
  <c r="S217" i="1"/>
  <c r="M217" i="1"/>
  <c r="AN216" i="1"/>
  <c r="AL216" i="1"/>
  <c r="AO216" i="1" s="1"/>
  <c r="AK216" i="1"/>
  <c r="Z216" i="1"/>
  <c r="Y216" i="1"/>
  <c r="AA216" i="1" s="1"/>
  <c r="X216" i="1"/>
  <c r="W216" i="1"/>
  <c r="V216" i="1"/>
  <c r="U216" i="1"/>
  <c r="AM216" i="1" s="1"/>
  <c r="AP216" i="1" s="1"/>
  <c r="R216" i="1"/>
  <c r="O216" i="1"/>
  <c r="L216" i="1"/>
  <c r="V215" i="1"/>
  <c r="S215" i="1"/>
  <c r="M215" i="1"/>
  <c r="AK214" i="1"/>
  <c r="AN214" i="1" s="1"/>
  <c r="Y214" i="1"/>
  <c r="V214" i="1"/>
  <c r="S214" i="1"/>
  <c r="M214" i="1"/>
  <c r="AN213" i="1"/>
  <c r="V213" i="1"/>
  <c r="S213" i="1"/>
  <c r="AK213" i="1" s="1"/>
  <c r="M213" i="1"/>
  <c r="Y212" i="1"/>
  <c r="V212" i="1"/>
  <c r="S212" i="1"/>
  <c r="M212" i="1"/>
  <c r="AK212" i="1" s="1"/>
  <c r="AN212" i="1" s="1"/>
  <c r="V211" i="1"/>
  <c r="S211" i="1"/>
  <c r="M211" i="1"/>
  <c r="AO210" i="1"/>
  <c r="AL210" i="1"/>
  <c r="AK210" i="1"/>
  <c r="AN210" i="1" s="1"/>
  <c r="AA210" i="1"/>
  <c r="Z210" i="1"/>
  <c r="Y210" i="1"/>
  <c r="W210" i="1"/>
  <c r="V210" i="1"/>
  <c r="U210" i="1"/>
  <c r="R210" i="1"/>
  <c r="X210" i="1" s="1"/>
  <c r="O210" i="1"/>
  <c r="AM210" i="1" s="1"/>
  <c r="AP210" i="1" s="1"/>
  <c r="L210" i="1"/>
  <c r="Y209" i="1"/>
  <c r="V209" i="1"/>
  <c r="S209" i="1"/>
  <c r="M209" i="1"/>
  <c r="AK209" i="1" s="1"/>
  <c r="AN209" i="1" s="1"/>
  <c r="V208" i="1"/>
  <c r="S208" i="1"/>
  <c r="AK208" i="1" s="1"/>
  <c r="AN208" i="1" s="1"/>
  <c r="M208" i="1"/>
  <c r="Y207" i="1"/>
  <c r="V207" i="1"/>
  <c r="S207" i="1"/>
  <c r="M207" i="1"/>
  <c r="AK207" i="1" s="1"/>
  <c r="AN207" i="1" s="1"/>
  <c r="V206" i="1"/>
  <c r="S206" i="1"/>
  <c r="M206" i="1"/>
  <c r="Y205" i="1"/>
  <c r="V205" i="1"/>
  <c r="S205" i="1"/>
  <c r="M205" i="1"/>
  <c r="AK205" i="1" s="1"/>
  <c r="AN205" i="1" s="1"/>
  <c r="AM204" i="1"/>
  <c r="AP204" i="1" s="1"/>
  <c r="AL204" i="1"/>
  <c r="AO204" i="1" s="1"/>
  <c r="AK204" i="1"/>
  <c r="AN204" i="1" s="1"/>
  <c r="Z204" i="1"/>
  <c r="Y204" i="1"/>
  <c r="W204" i="1"/>
  <c r="V204" i="1"/>
  <c r="U204" i="1"/>
  <c r="R204" i="1"/>
  <c r="X204" i="1" s="1"/>
  <c r="O204" i="1"/>
  <c r="L204" i="1"/>
  <c r="AN203" i="1"/>
  <c r="V203" i="1"/>
  <c r="S203" i="1"/>
  <c r="AK203" i="1" s="1"/>
  <c r="M203" i="1"/>
  <c r="Y202" i="1"/>
  <c r="V202" i="1"/>
  <c r="S202" i="1"/>
  <c r="M202" i="1"/>
  <c r="AK202" i="1" s="1"/>
  <c r="AN202" i="1" s="1"/>
  <c r="V201" i="1"/>
  <c r="S201" i="1"/>
  <c r="M201" i="1"/>
  <c r="Y200" i="1"/>
  <c r="V200" i="1"/>
  <c r="S200" i="1"/>
  <c r="M200" i="1"/>
  <c r="AK200" i="1" s="1"/>
  <c r="AN200" i="1" s="1"/>
  <c r="V199" i="1"/>
  <c r="S199" i="1"/>
  <c r="AK199" i="1" s="1"/>
  <c r="AN199" i="1" s="1"/>
  <c r="M199" i="1"/>
  <c r="AO198" i="1"/>
  <c r="AL198" i="1"/>
  <c r="AK198" i="1"/>
  <c r="AN198" i="1" s="1"/>
  <c r="Z198" i="1"/>
  <c r="AA198" i="1" s="1"/>
  <c r="Y198" i="1"/>
  <c r="X198" i="1"/>
  <c r="W198" i="1"/>
  <c r="V198" i="1"/>
  <c r="U198" i="1"/>
  <c r="R198" i="1"/>
  <c r="O198" i="1"/>
  <c r="AM198" i="1" s="1"/>
  <c r="AP198" i="1" s="1"/>
  <c r="L198" i="1"/>
  <c r="AK197" i="1"/>
  <c r="AN197" i="1" s="1"/>
  <c r="Y197" i="1"/>
  <c r="V197" i="1"/>
  <c r="S197" i="1"/>
  <c r="M197" i="1"/>
  <c r="V196" i="1"/>
  <c r="S196" i="1"/>
  <c r="M196" i="1"/>
  <c r="AK195" i="1"/>
  <c r="AN195" i="1" s="1"/>
  <c r="Y195" i="1"/>
  <c r="V195" i="1"/>
  <c r="S195" i="1"/>
  <c r="M195" i="1"/>
  <c r="AN194" i="1"/>
  <c r="V194" i="1"/>
  <c r="S194" i="1"/>
  <c r="AK194" i="1" s="1"/>
  <c r="M194" i="1"/>
  <c r="AK193" i="1"/>
  <c r="AN193" i="1" s="1"/>
  <c r="Y193" i="1"/>
  <c r="V193" i="1"/>
  <c r="S193" i="1"/>
  <c r="M193" i="1"/>
  <c r="V192" i="1"/>
  <c r="S192" i="1"/>
  <c r="M192" i="1"/>
  <c r="AK191" i="1"/>
  <c r="AN191" i="1" s="1"/>
  <c r="Y191" i="1"/>
  <c r="V191" i="1"/>
  <c r="S191" i="1"/>
  <c r="M191" i="1"/>
  <c r="AP190" i="1"/>
  <c r="AM190" i="1"/>
  <c r="AL190" i="1"/>
  <c r="AO190" i="1" s="1"/>
  <c r="AK190" i="1"/>
  <c r="AN190" i="1" s="1"/>
  <c r="Z190" i="1"/>
  <c r="Y190" i="1"/>
  <c r="AA190" i="1" s="1"/>
  <c r="W190" i="1"/>
  <c r="V190" i="1"/>
  <c r="U190" i="1"/>
  <c r="R190" i="1"/>
  <c r="X190" i="1" s="1"/>
  <c r="O190" i="1"/>
  <c r="L190" i="1"/>
  <c r="AN189" i="1"/>
  <c r="V189" i="1"/>
  <c r="S189" i="1"/>
  <c r="AK189" i="1" s="1"/>
  <c r="M189" i="1"/>
  <c r="AK188" i="1"/>
  <c r="AN188" i="1" s="1"/>
  <c r="Y188" i="1"/>
  <c r="V188" i="1"/>
  <c r="S188" i="1"/>
  <c r="M188" i="1"/>
  <c r="V187" i="1"/>
  <c r="S187" i="1"/>
  <c r="M187" i="1"/>
  <c r="AK186" i="1"/>
  <c r="AN186" i="1" s="1"/>
  <c r="Y186" i="1"/>
  <c r="V186" i="1"/>
  <c r="S186" i="1"/>
  <c r="M186" i="1"/>
  <c r="AN185" i="1"/>
  <c r="V185" i="1"/>
  <c r="S185" i="1"/>
  <c r="AK185" i="1" s="1"/>
  <c r="M185" i="1"/>
  <c r="Y184" i="1"/>
  <c r="V184" i="1"/>
  <c r="S184" i="1"/>
  <c r="M184" i="1"/>
  <c r="AK184" i="1" s="1"/>
  <c r="AN184" i="1" s="1"/>
  <c r="V183" i="1"/>
  <c r="S183" i="1"/>
  <c r="M183" i="1"/>
  <c r="AO182" i="1"/>
  <c r="AL182" i="1"/>
  <c r="AK182" i="1"/>
  <c r="AN182" i="1" s="1"/>
  <c r="AA182" i="1"/>
  <c r="Z182" i="1"/>
  <c r="Y182" i="1"/>
  <c r="W182" i="1"/>
  <c r="V182" i="1"/>
  <c r="U182" i="1"/>
  <c r="R182" i="1"/>
  <c r="X182" i="1" s="1"/>
  <c r="O182" i="1"/>
  <c r="AM182" i="1" s="1"/>
  <c r="AP182" i="1" s="1"/>
  <c r="L182" i="1"/>
  <c r="Y181" i="1"/>
  <c r="V181" i="1"/>
  <c r="S181" i="1"/>
  <c r="M181" i="1"/>
  <c r="AK181" i="1" s="1"/>
  <c r="AN181" i="1" s="1"/>
  <c r="AP180" i="1"/>
  <c r="AM180" i="1"/>
  <c r="AL180" i="1"/>
  <c r="AO180" i="1" s="1"/>
  <c r="AK180" i="1"/>
  <c r="AN180" i="1" s="1"/>
  <c r="Z180" i="1"/>
  <c r="Y180" i="1"/>
  <c r="AA180" i="1" s="1"/>
  <c r="W180" i="1"/>
  <c r="V180" i="1"/>
  <c r="U180" i="1"/>
  <c r="R180" i="1"/>
  <c r="X180" i="1" s="1"/>
  <c r="O180" i="1"/>
  <c r="L180" i="1"/>
  <c r="AN179" i="1"/>
  <c r="V179" i="1"/>
  <c r="S179" i="1"/>
  <c r="AK179" i="1" s="1"/>
  <c r="M179" i="1"/>
  <c r="AO178" i="1"/>
  <c r="AN178" i="1"/>
  <c r="AL178" i="1"/>
  <c r="AK178" i="1"/>
  <c r="Z178" i="1"/>
  <c r="AA178" i="1" s="1"/>
  <c r="Y178" i="1"/>
  <c r="W178" i="1"/>
  <c r="V178" i="1"/>
  <c r="U178" i="1"/>
  <c r="R178" i="1"/>
  <c r="X178" i="1" s="1"/>
  <c r="O178" i="1"/>
  <c r="AM178" i="1" s="1"/>
  <c r="AP178" i="1" s="1"/>
  <c r="L178" i="1"/>
  <c r="AK177" i="1"/>
  <c r="AN177" i="1" s="1"/>
  <c r="Y177" i="1"/>
  <c r="V177" i="1"/>
  <c r="S177" i="1"/>
  <c r="M177" i="1"/>
  <c r="V176" i="1"/>
  <c r="S176" i="1"/>
  <c r="M176" i="1"/>
  <c r="AO175" i="1"/>
  <c r="AL175" i="1"/>
  <c r="AK175" i="1"/>
  <c r="AN175" i="1" s="1"/>
  <c r="AA175" i="1"/>
  <c r="Z175" i="1"/>
  <c r="Y175" i="1"/>
  <c r="W175" i="1"/>
  <c r="V175" i="1"/>
  <c r="U175" i="1"/>
  <c r="R175" i="1"/>
  <c r="X175" i="1" s="1"/>
  <c r="O175" i="1"/>
  <c r="AM175" i="1" s="1"/>
  <c r="AP175" i="1" s="1"/>
  <c r="L175" i="1"/>
  <c r="AK174" i="1"/>
  <c r="AN174" i="1" s="1"/>
  <c r="Y174" i="1"/>
  <c r="V174" i="1"/>
  <c r="S174" i="1"/>
  <c r="M174" i="1"/>
  <c r="V173" i="1"/>
  <c r="S173" i="1"/>
  <c r="AK173" i="1" s="1"/>
  <c r="AN173" i="1" s="1"/>
  <c r="M173" i="1"/>
  <c r="AO172" i="1"/>
  <c r="AN172" i="1"/>
  <c r="AL172" i="1"/>
  <c r="AK172" i="1"/>
  <c r="Z172" i="1"/>
  <c r="AA172" i="1" s="1"/>
  <c r="Y172" i="1"/>
  <c r="W172" i="1"/>
  <c r="V172" i="1"/>
  <c r="U172" i="1"/>
  <c r="R172" i="1"/>
  <c r="X172" i="1" s="1"/>
  <c r="O172" i="1"/>
  <c r="AM172" i="1" s="1"/>
  <c r="AP172" i="1" s="1"/>
  <c r="L172" i="1"/>
  <c r="AK171" i="1"/>
  <c r="AN171" i="1" s="1"/>
  <c r="Y171" i="1"/>
  <c r="V171" i="1"/>
  <c r="S171" i="1"/>
  <c r="M171" i="1"/>
  <c r="V170" i="1"/>
  <c r="S170" i="1"/>
  <c r="M170" i="1"/>
  <c r="AK169" i="1"/>
  <c r="AN169" i="1" s="1"/>
  <c r="Y169" i="1"/>
  <c r="V169" i="1"/>
  <c r="S169" i="1"/>
  <c r="M169" i="1"/>
  <c r="AP168" i="1"/>
  <c r="AM168" i="1"/>
  <c r="AL168" i="1"/>
  <c r="AO168" i="1" s="1"/>
  <c r="AK168" i="1"/>
  <c r="AN168" i="1" s="1"/>
  <c r="Z168" i="1"/>
  <c r="Y168" i="1"/>
  <c r="W168" i="1"/>
  <c r="V168" i="1"/>
  <c r="U168" i="1"/>
  <c r="R168" i="1"/>
  <c r="X168" i="1" s="1"/>
  <c r="O168" i="1"/>
  <c r="L168" i="1"/>
  <c r="AN167" i="1"/>
  <c r="V167" i="1"/>
  <c r="S167" i="1"/>
  <c r="AK167" i="1" s="1"/>
  <c r="M167" i="1"/>
  <c r="AK166" i="1"/>
  <c r="AN166" i="1" s="1"/>
  <c r="Y166" i="1"/>
  <c r="V166" i="1"/>
  <c r="S166" i="1"/>
  <c r="M166" i="1"/>
  <c r="AL165" i="1"/>
  <c r="AO165" i="1" s="1"/>
  <c r="AK165" i="1"/>
  <c r="AN165" i="1" s="1"/>
  <c r="Z165" i="1"/>
  <c r="Y165" i="1"/>
  <c r="X165" i="1"/>
  <c r="W165" i="1"/>
  <c r="V165" i="1"/>
  <c r="U165" i="1"/>
  <c r="U164" i="1" s="1"/>
  <c r="R165" i="1"/>
  <c r="O165" i="1"/>
  <c r="L165" i="1"/>
  <c r="AL164" i="1"/>
  <c r="AO164" i="1" s="1"/>
  <c r="T164" i="1"/>
  <c r="S164" i="1"/>
  <c r="N164" i="1"/>
  <c r="M164" i="1"/>
  <c r="N163" i="1"/>
  <c r="M162" i="1"/>
  <c r="M161" i="1" s="1"/>
  <c r="M160" i="1" s="1"/>
  <c r="AK159" i="1"/>
  <c r="AN159" i="1" s="1"/>
  <c r="V159" i="1"/>
  <c r="S159" i="1"/>
  <c r="Y159" i="1" s="1"/>
  <c r="M159" i="1"/>
  <c r="Y158" i="1"/>
  <c r="V158" i="1"/>
  <c r="S158" i="1"/>
  <c r="AK158" i="1" s="1"/>
  <c r="AN158" i="1" s="1"/>
  <c r="M158" i="1"/>
  <c r="V157" i="1"/>
  <c r="S157" i="1"/>
  <c r="M157" i="1"/>
  <c r="AN156" i="1"/>
  <c r="AL156" i="1"/>
  <c r="AO156" i="1" s="1"/>
  <c r="AK156" i="1"/>
  <c r="Z156" i="1"/>
  <c r="Y156" i="1"/>
  <c r="W156" i="1"/>
  <c r="V156" i="1"/>
  <c r="U156" i="1"/>
  <c r="AM156" i="1" s="1"/>
  <c r="AP156" i="1" s="1"/>
  <c r="R156" i="1"/>
  <c r="X156" i="1" s="1"/>
  <c r="O156" i="1"/>
  <c r="O155" i="1" s="1"/>
  <c r="O154" i="1" s="1"/>
  <c r="L156" i="1"/>
  <c r="AN155" i="1"/>
  <c r="Y155" i="1"/>
  <c r="T155" i="1"/>
  <c r="S155" i="1"/>
  <c r="AK155" i="1" s="1"/>
  <c r="N155" i="1"/>
  <c r="M155" i="1"/>
  <c r="M154" i="1" s="1"/>
  <c r="Y154" i="1"/>
  <c r="S154" i="1"/>
  <c r="AK154" i="1" s="1"/>
  <c r="AN154" i="1" s="1"/>
  <c r="N154" i="1"/>
  <c r="AK153" i="1"/>
  <c r="AN153" i="1" s="1"/>
  <c r="V153" i="1"/>
  <c r="S153" i="1"/>
  <c r="Y153" i="1" s="1"/>
  <c r="M153" i="1"/>
  <c r="Y152" i="1"/>
  <c r="V152" i="1"/>
  <c r="S152" i="1"/>
  <c r="AK152" i="1" s="1"/>
  <c r="AN152" i="1" s="1"/>
  <c r="M152" i="1"/>
  <c r="AP151" i="1"/>
  <c r="AL151" i="1"/>
  <c r="AO151" i="1" s="1"/>
  <c r="AK151" i="1"/>
  <c r="AN151" i="1" s="1"/>
  <c r="Z151" i="1"/>
  <c r="Y151" i="1"/>
  <c r="AA151" i="1" s="1"/>
  <c r="W151" i="1"/>
  <c r="V151" i="1"/>
  <c r="U151" i="1"/>
  <c r="AM151" i="1" s="1"/>
  <c r="R151" i="1"/>
  <c r="X151" i="1" s="1"/>
  <c r="O151" i="1"/>
  <c r="L151" i="1"/>
  <c r="V150" i="1"/>
  <c r="S150" i="1"/>
  <c r="M150" i="1"/>
  <c r="Y149" i="1"/>
  <c r="V149" i="1"/>
  <c r="S149" i="1"/>
  <c r="AK149" i="1" s="1"/>
  <c r="AN149" i="1" s="1"/>
  <c r="M149" i="1"/>
  <c r="AO148" i="1"/>
  <c r="AL148" i="1"/>
  <c r="AK148" i="1"/>
  <c r="AN148" i="1" s="1"/>
  <c r="Z148" i="1"/>
  <c r="Y148" i="1"/>
  <c r="AA148" i="1" s="1"/>
  <c r="X148" i="1"/>
  <c r="W148" i="1"/>
  <c r="V148" i="1"/>
  <c r="U148" i="1"/>
  <c r="AM148" i="1" s="1"/>
  <c r="AP148" i="1" s="1"/>
  <c r="R148" i="1"/>
  <c r="O148" i="1"/>
  <c r="L148" i="1"/>
  <c r="AO147" i="1"/>
  <c r="AL147" i="1"/>
  <c r="Z147" i="1"/>
  <c r="Y147" i="1"/>
  <c r="Y124" i="1" s="1"/>
  <c r="T147" i="1"/>
  <c r="S147" i="1"/>
  <c r="O147" i="1"/>
  <c r="N147" i="1"/>
  <c r="M147" i="1"/>
  <c r="AK147" i="1" s="1"/>
  <c r="AN147" i="1" s="1"/>
  <c r="AK146" i="1"/>
  <c r="AN146" i="1" s="1"/>
  <c r="Y146" i="1"/>
  <c r="V146" i="1"/>
  <c r="S146" i="1"/>
  <c r="M146" i="1"/>
  <c r="V145" i="1"/>
  <c r="S145" i="1"/>
  <c r="M145" i="1"/>
  <c r="AK144" i="1"/>
  <c r="AN144" i="1" s="1"/>
  <c r="Y144" i="1"/>
  <c r="V144" i="1"/>
  <c r="S144" i="1"/>
  <c r="M144" i="1"/>
  <c r="AN143" i="1"/>
  <c r="V143" i="1"/>
  <c r="S143" i="1"/>
  <c r="AK143" i="1" s="1"/>
  <c r="M143" i="1"/>
  <c r="AK142" i="1"/>
  <c r="AN142" i="1" s="1"/>
  <c r="Y142" i="1"/>
  <c r="V142" i="1"/>
  <c r="S142" i="1"/>
  <c r="M142" i="1"/>
  <c r="V141" i="1"/>
  <c r="S141" i="1"/>
  <c r="M141" i="1"/>
  <c r="AO140" i="1"/>
  <c r="AL140" i="1"/>
  <c r="AK140" i="1"/>
  <c r="AN140" i="1" s="1"/>
  <c r="AA140" i="1"/>
  <c r="Z140" i="1"/>
  <c r="Y140" i="1"/>
  <c r="W140" i="1"/>
  <c r="V140" i="1"/>
  <c r="U140" i="1"/>
  <c r="R140" i="1"/>
  <c r="X140" i="1" s="1"/>
  <c r="O140" i="1"/>
  <c r="AM140" i="1" s="1"/>
  <c r="AP140" i="1" s="1"/>
  <c r="L140" i="1"/>
  <c r="AK139" i="1"/>
  <c r="AN139" i="1" s="1"/>
  <c r="Y139" i="1"/>
  <c r="V139" i="1"/>
  <c r="S139" i="1"/>
  <c r="M139" i="1"/>
  <c r="V138" i="1"/>
  <c r="S138" i="1"/>
  <c r="Y138" i="1" s="1"/>
  <c r="M138" i="1"/>
  <c r="AK138" i="1" s="1"/>
  <c r="AN138" i="1" s="1"/>
  <c r="Y137" i="1"/>
  <c r="V137" i="1"/>
  <c r="S137" i="1"/>
  <c r="M137" i="1"/>
  <c r="AK137" i="1" s="1"/>
  <c r="AN137" i="1" s="1"/>
  <c r="V136" i="1"/>
  <c r="S136" i="1"/>
  <c r="M136" i="1"/>
  <c r="Y135" i="1"/>
  <c r="V135" i="1"/>
  <c r="S135" i="1"/>
  <c r="M135" i="1"/>
  <c r="AK135" i="1" s="1"/>
  <c r="AN135" i="1" s="1"/>
  <c r="V134" i="1"/>
  <c r="S134" i="1"/>
  <c r="Y134" i="1" s="1"/>
  <c r="M134" i="1"/>
  <c r="AK134" i="1" s="1"/>
  <c r="AN134" i="1" s="1"/>
  <c r="AO133" i="1"/>
  <c r="AN133" i="1"/>
  <c r="AM133" i="1"/>
  <c r="AP133" i="1" s="1"/>
  <c r="AL133" i="1"/>
  <c r="AK133" i="1"/>
  <c r="Z133" i="1"/>
  <c r="AA133" i="1" s="1"/>
  <c r="Y133" i="1"/>
  <c r="W133" i="1"/>
  <c r="V133" i="1"/>
  <c r="U133" i="1"/>
  <c r="R133" i="1"/>
  <c r="X133" i="1" s="1"/>
  <c r="O133" i="1"/>
  <c r="L133" i="1"/>
  <c r="AK132" i="1"/>
  <c r="AN132" i="1" s="1"/>
  <c r="Y132" i="1"/>
  <c r="V132" i="1"/>
  <c r="S132" i="1"/>
  <c r="M132" i="1"/>
  <c r="V131" i="1"/>
  <c r="S131" i="1"/>
  <c r="M131" i="1"/>
  <c r="AK130" i="1"/>
  <c r="AN130" i="1" s="1"/>
  <c r="Y130" i="1"/>
  <c r="V130" i="1"/>
  <c r="S130" i="1"/>
  <c r="M130" i="1"/>
  <c r="V129" i="1"/>
  <c r="S129" i="1"/>
  <c r="Y129" i="1" s="1"/>
  <c r="M129" i="1"/>
  <c r="AK129" i="1" s="1"/>
  <c r="AN129" i="1" s="1"/>
  <c r="Y128" i="1"/>
  <c r="V128" i="1"/>
  <c r="S128" i="1"/>
  <c r="M128" i="1"/>
  <c r="AK128" i="1" s="1"/>
  <c r="AN128" i="1" s="1"/>
  <c r="V127" i="1"/>
  <c r="S127" i="1"/>
  <c r="M127" i="1"/>
  <c r="AO126" i="1"/>
  <c r="AL126" i="1"/>
  <c r="AK126" i="1"/>
  <c r="AN126" i="1" s="1"/>
  <c r="AA126" i="1"/>
  <c r="Z126" i="1"/>
  <c r="Y126" i="1"/>
  <c r="W126" i="1"/>
  <c r="V126" i="1"/>
  <c r="U126" i="1"/>
  <c r="R126" i="1"/>
  <c r="X126" i="1" s="1"/>
  <c r="O126" i="1"/>
  <c r="L126" i="1"/>
  <c r="AK125" i="1"/>
  <c r="AN125" i="1" s="1"/>
  <c r="AA125" i="1"/>
  <c r="Y125" i="1"/>
  <c r="U125" i="1"/>
  <c r="T125" i="1"/>
  <c r="S125" i="1"/>
  <c r="S124" i="1" s="1"/>
  <c r="N125" i="1"/>
  <c r="N124" i="1" s="1"/>
  <c r="M125" i="1"/>
  <c r="T124" i="1"/>
  <c r="M124" i="1"/>
  <c r="AN123" i="1"/>
  <c r="V123" i="1"/>
  <c r="S123" i="1"/>
  <c r="Y123" i="1" s="1"/>
  <c r="M123" i="1"/>
  <c r="AK123" i="1" s="1"/>
  <c r="AK122" i="1"/>
  <c r="AN122" i="1" s="1"/>
  <c r="Y122" i="1"/>
  <c r="V122" i="1"/>
  <c r="S122" i="1"/>
  <c r="M122" i="1"/>
  <c r="V121" i="1"/>
  <c r="S121" i="1"/>
  <c r="M121" i="1"/>
  <c r="AK120" i="1"/>
  <c r="AN120" i="1" s="1"/>
  <c r="Y120" i="1"/>
  <c r="V120" i="1"/>
  <c r="S120" i="1"/>
  <c r="M120" i="1"/>
  <c r="AP119" i="1"/>
  <c r="AO119" i="1"/>
  <c r="AM119" i="1"/>
  <c r="AL119" i="1"/>
  <c r="AK119" i="1"/>
  <c r="AN119" i="1" s="1"/>
  <c r="Z119" i="1"/>
  <c r="Y119" i="1"/>
  <c r="AA119" i="1" s="1"/>
  <c r="W119" i="1"/>
  <c r="V119" i="1"/>
  <c r="U119" i="1"/>
  <c r="R119" i="1"/>
  <c r="X119" i="1" s="1"/>
  <c r="O119" i="1"/>
  <c r="L119" i="1"/>
  <c r="V118" i="1"/>
  <c r="S118" i="1"/>
  <c r="Y118" i="1" s="1"/>
  <c r="M118" i="1"/>
  <c r="AK118" i="1" s="1"/>
  <c r="AN118" i="1" s="1"/>
  <c r="AK117" i="1"/>
  <c r="AN117" i="1" s="1"/>
  <c r="Y117" i="1"/>
  <c r="V117" i="1"/>
  <c r="S117" i="1"/>
  <c r="M117" i="1"/>
  <c r="V116" i="1"/>
  <c r="S116" i="1"/>
  <c r="M116" i="1"/>
  <c r="AK115" i="1"/>
  <c r="AN115" i="1" s="1"/>
  <c r="Y115" i="1"/>
  <c r="V115" i="1"/>
  <c r="S115" i="1"/>
  <c r="M115" i="1"/>
  <c r="AO114" i="1"/>
  <c r="AM114" i="1"/>
  <c r="AP114" i="1" s="1"/>
  <c r="AL114" i="1"/>
  <c r="AK114" i="1"/>
  <c r="AN114" i="1" s="1"/>
  <c r="Z114" i="1"/>
  <c r="Y114" i="1"/>
  <c r="W114" i="1"/>
  <c r="V114" i="1"/>
  <c r="U114" i="1"/>
  <c r="R114" i="1"/>
  <c r="X114" i="1" s="1"/>
  <c r="O114" i="1"/>
  <c r="L114" i="1"/>
  <c r="AN113" i="1"/>
  <c r="V113" i="1"/>
  <c r="S113" i="1"/>
  <c r="Y113" i="1" s="1"/>
  <c r="M113" i="1"/>
  <c r="AK113" i="1" s="1"/>
  <c r="Y112" i="1"/>
  <c r="V112" i="1"/>
  <c r="S112" i="1"/>
  <c r="M112" i="1"/>
  <c r="AK112" i="1" s="1"/>
  <c r="AN112" i="1" s="1"/>
  <c r="V111" i="1"/>
  <c r="S111" i="1"/>
  <c r="M111" i="1"/>
  <c r="AK110" i="1"/>
  <c r="AN110" i="1" s="1"/>
  <c r="V110" i="1"/>
  <c r="S110" i="1"/>
  <c r="Y110" i="1" s="1"/>
  <c r="M110" i="1"/>
  <c r="AP109" i="1"/>
  <c r="AO109" i="1"/>
  <c r="AM109" i="1"/>
  <c r="AL109" i="1"/>
  <c r="AK109" i="1"/>
  <c r="AN109" i="1" s="1"/>
  <c r="Z109" i="1"/>
  <c r="Z108" i="1" s="1"/>
  <c r="Y109" i="1"/>
  <c r="W109" i="1"/>
  <c r="V109" i="1"/>
  <c r="U109" i="1"/>
  <c r="R109" i="1"/>
  <c r="X109" i="1" s="1"/>
  <c r="O109" i="1"/>
  <c r="L109" i="1"/>
  <c r="AP108" i="1"/>
  <c r="AM108" i="1"/>
  <c r="Y108" i="1"/>
  <c r="U108" i="1"/>
  <c r="T108" i="1"/>
  <c r="AL108" i="1" s="1"/>
  <c r="AO108" i="1" s="1"/>
  <c r="S108" i="1"/>
  <c r="AK108" i="1" s="1"/>
  <c r="AN108" i="1" s="1"/>
  <c r="O108" i="1"/>
  <c r="N108" i="1"/>
  <c r="M108" i="1"/>
  <c r="AK107" i="1"/>
  <c r="AN107" i="1" s="1"/>
  <c r="V107" i="1"/>
  <c r="S107" i="1"/>
  <c r="Y107" i="1" s="1"/>
  <c r="M107" i="1"/>
  <c r="Y106" i="1"/>
  <c r="V106" i="1"/>
  <c r="S106" i="1"/>
  <c r="AK106" i="1" s="1"/>
  <c r="AN106" i="1" s="1"/>
  <c r="M106" i="1"/>
  <c r="V105" i="1"/>
  <c r="S105" i="1"/>
  <c r="M105" i="1"/>
  <c r="Y104" i="1"/>
  <c r="V104" i="1"/>
  <c r="S104" i="1"/>
  <c r="AK104" i="1" s="1"/>
  <c r="AN104" i="1" s="1"/>
  <c r="M104" i="1"/>
  <c r="V103" i="1"/>
  <c r="S103" i="1"/>
  <c r="Y103" i="1" s="1"/>
  <c r="M103" i="1"/>
  <c r="AN102" i="1"/>
  <c r="AL102" i="1"/>
  <c r="AO102" i="1" s="1"/>
  <c r="AK102" i="1"/>
  <c r="AA102" i="1"/>
  <c r="Z102" i="1"/>
  <c r="Y102" i="1"/>
  <c r="W102" i="1"/>
  <c r="V102" i="1"/>
  <c r="U102" i="1"/>
  <c r="R102" i="1"/>
  <c r="X102" i="1" s="1"/>
  <c r="O102" i="1"/>
  <c r="AM102" i="1" s="1"/>
  <c r="AP102" i="1" s="1"/>
  <c r="L102" i="1"/>
  <c r="Y101" i="1"/>
  <c r="V101" i="1"/>
  <c r="S101" i="1"/>
  <c r="AK101" i="1" s="1"/>
  <c r="AN101" i="1" s="1"/>
  <c r="M101" i="1"/>
  <c r="V100" i="1"/>
  <c r="S100" i="1"/>
  <c r="M100" i="1"/>
  <c r="Y99" i="1"/>
  <c r="V99" i="1"/>
  <c r="S99" i="1"/>
  <c r="AK99" i="1" s="1"/>
  <c r="AN99" i="1" s="1"/>
  <c r="M99" i="1"/>
  <c r="AK98" i="1"/>
  <c r="AN98" i="1" s="1"/>
  <c r="V98" i="1"/>
  <c r="S98" i="1"/>
  <c r="Y98" i="1" s="1"/>
  <c r="M98" i="1"/>
  <c r="Y97" i="1"/>
  <c r="V97" i="1"/>
  <c r="S97" i="1"/>
  <c r="AK97" i="1" s="1"/>
  <c r="AN97" i="1" s="1"/>
  <c r="M97" i="1"/>
  <c r="AP96" i="1"/>
  <c r="AL96" i="1"/>
  <c r="AO96" i="1" s="1"/>
  <c r="AK96" i="1"/>
  <c r="AN96" i="1" s="1"/>
  <c r="Z96" i="1"/>
  <c r="Y96" i="1"/>
  <c r="AA96" i="1" s="1"/>
  <c r="W96" i="1"/>
  <c r="V96" i="1"/>
  <c r="U96" i="1"/>
  <c r="AM96" i="1" s="1"/>
  <c r="R96" i="1"/>
  <c r="X96" i="1" s="1"/>
  <c r="O96" i="1"/>
  <c r="L96" i="1"/>
  <c r="V95" i="1"/>
  <c r="S95" i="1"/>
  <c r="M95" i="1"/>
  <c r="Y94" i="1"/>
  <c r="V94" i="1"/>
  <c r="S94" i="1"/>
  <c r="AK94" i="1" s="1"/>
  <c r="AN94" i="1" s="1"/>
  <c r="M94" i="1"/>
  <c r="V93" i="1"/>
  <c r="S93" i="1"/>
  <c r="M93" i="1"/>
  <c r="AN92" i="1"/>
  <c r="Y92" i="1"/>
  <c r="V92" i="1"/>
  <c r="S92" i="1"/>
  <c r="AK92" i="1" s="1"/>
  <c r="M92" i="1"/>
  <c r="Y91" i="1"/>
  <c r="V91" i="1"/>
  <c r="S91" i="1"/>
  <c r="M91" i="1"/>
  <c r="AN90" i="1"/>
  <c r="AL90" i="1"/>
  <c r="AO90" i="1" s="1"/>
  <c r="AK90" i="1"/>
  <c r="Z90" i="1"/>
  <c r="Y90" i="1"/>
  <c r="W90" i="1"/>
  <c r="V90" i="1"/>
  <c r="U90" i="1"/>
  <c r="R90" i="1"/>
  <c r="X90" i="1" s="1"/>
  <c r="O90" i="1"/>
  <c r="O71" i="1" s="1"/>
  <c r="O70" i="1" s="1"/>
  <c r="L90" i="1"/>
  <c r="Y89" i="1"/>
  <c r="V89" i="1"/>
  <c r="S89" i="1"/>
  <c r="AK89" i="1" s="1"/>
  <c r="AN89" i="1" s="1"/>
  <c r="M89" i="1"/>
  <c r="V88" i="1"/>
  <c r="S88" i="1"/>
  <c r="Y88" i="1" s="1"/>
  <c r="M88" i="1"/>
  <c r="AN87" i="1"/>
  <c r="AK87" i="1"/>
  <c r="Y87" i="1"/>
  <c r="V87" i="1"/>
  <c r="S87" i="1"/>
  <c r="M87" i="1"/>
  <c r="Y86" i="1"/>
  <c r="V86" i="1"/>
  <c r="S86" i="1"/>
  <c r="M86" i="1"/>
  <c r="V85" i="1"/>
  <c r="S85" i="1"/>
  <c r="AK85" i="1" s="1"/>
  <c r="AN85" i="1" s="1"/>
  <c r="M85" i="1"/>
  <c r="AP84" i="1"/>
  <c r="AL84" i="1"/>
  <c r="AO84" i="1" s="1"/>
  <c r="AK84" i="1"/>
  <c r="AN84" i="1" s="1"/>
  <c r="Z84" i="1"/>
  <c r="Y84" i="1"/>
  <c r="AA84" i="1" s="1"/>
  <c r="X84" i="1"/>
  <c r="W84" i="1"/>
  <c r="V84" i="1"/>
  <c r="U84" i="1"/>
  <c r="AM84" i="1" s="1"/>
  <c r="R84" i="1"/>
  <c r="O84" i="1"/>
  <c r="L84" i="1"/>
  <c r="AN83" i="1"/>
  <c r="AK83" i="1"/>
  <c r="V83" i="1"/>
  <c r="S83" i="1"/>
  <c r="Y83" i="1" s="1"/>
  <c r="M83" i="1"/>
  <c r="AN82" i="1"/>
  <c r="AK82" i="1"/>
  <c r="Y82" i="1"/>
  <c r="V82" i="1"/>
  <c r="S82" i="1"/>
  <c r="M82" i="1"/>
  <c r="Y81" i="1"/>
  <c r="V81" i="1"/>
  <c r="S81" i="1"/>
  <c r="AK81" i="1" s="1"/>
  <c r="AN81" i="1" s="1"/>
  <c r="M81" i="1"/>
  <c r="V80" i="1"/>
  <c r="S80" i="1"/>
  <c r="M80" i="1"/>
  <c r="AK79" i="1"/>
  <c r="AN79" i="1" s="1"/>
  <c r="V79" i="1"/>
  <c r="S79" i="1"/>
  <c r="Y79" i="1" s="1"/>
  <c r="M79" i="1"/>
  <c r="AP78" i="1"/>
  <c r="AO78" i="1"/>
  <c r="AN78" i="1"/>
  <c r="AM78" i="1"/>
  <c r="AL78" i="1"/>
  <c r="AK78" i="1"/>
  <c r="Z78" i="1"/>
  <c r="Y78" i="1"/>
  <c r="AA78" i="1" s="1"/>
  <c r="X78" i="1"/>
  <c r="W78" i="1"/>
  <c r="V78" i="1"/>
  <c r="U78" i="1"/>
  <c r="R78" i="1"/>
  <c r="O78" i="1"/>
  <c r="L78" i="1"/>
  <c r="AN77" i="1"/>
  <c r="AK77" i="1"/>
  <c r="Y77" i="1"/>
  <c r="V77" i="1"/>
  <c r="S77" i="1"/>
  <c r="M77" i="1"/>
  <c r="V76" i="1"/>
  <c r="S76" i="1"/>
  <c r="M76" i="1"/>
  <c r="Y75" i="1"/>
  <c r="V75" i="1"/>
  <c r="S75" i="1"/>
  <c r="AK75" i="1" s="1"/>
  <c r="AN75" i="1" s="1"/>
  <c r="M75" i="1"/>
  <c r="AN74" i="1"/>
  <c r="AK74" i="1"/>
  <c r="V74" i="1"/>
  <c r="S74" i="1"/>
  <c r="Y74" i="1" s="1"/>
  <c r="M74" i="1"/>
  <c r="AN73" i="1"/>
  <c r="AK73" i="1"/>
  <c r="Y73" i="1"/>
  <c r="V73" i="1"/>
  <c r="S73" i="1"/>
  <c r="M73" i="1"/>
  <c r="AN72" i="1"/>
  <c r="AL72" i="1"/>
  <c r="AO72" i="1" s="1"/>
  <c r="AK72" i="1"/>
  <c r="Z72" i="1"/>
  <c r="Y72" i="1"/>
  <c r="AA72" i="1" s="1"/>
  <c r="W72" i="1"/>
  <c r="V72" i="1"/>
  <c r="U72" i="1"/>
  <c r="R72" i="1"/>
  <c r="X72" i="1" s="1"/>
  <c r="O72" i="1"/>
  <c r="L72" i="1"/>
  <c r="T71" i="1"/>
  <c r="S71" i="1"/>
  <c r="AK71" i="1" s="1"/>
  <c r="AN71" i="1" s="1"/>
  <c r="N71" i="1"/>
  <c r="M71" i="1"/>
  <c r="AK70" i="1"/>
  <c r="AN70" i="1" s="1"/>
  <c r="S70" i="1"/>
  <c r="N70" i="1"/>
  <c r="M70" i="1"/>
  <c r="AN69" i="1"/>
  <c r="AL69" i="1"/>
  <c r="AO69" i="1" s="1"/>
  <c r="AK69" i="1"/>
  <c r="Z69" i="1"/>
  <c r="AA69" i="1" s="1"/>
  <c r="W69" i="1"/>
  <c r="U69" i="1"/>
  <c r="AM69" i="1" s="1"/>
  <c r="AP69" i="1" s="1"/>
  <c r="R69" i="1"/>
  <c r="X69" i="1" s="1"/>
  <c r="O69" i="1"/>
  <c r="L69" i="1"/>
  <c r="V68" i="1"/>
  <c r="S68" i="1"/>
  <c r="Y68" i="1" s="1"/>
  <c r="M68" i="1"/>
  <c r="Y67" i="1"/>
  <c r="V67" i="1"/>
  <c r="S67" i="1"/>
  <c r="M67" i="1"/>
  <c r="AK67" i="1" s="1"/>
  <c r="AN67" i="1" s="1"/>
  <c r="V66" i="1"/>
  <c r="S66" i="1"/>
  <c r="Y66" i="1" s="1"/>
  <c r="M66" i="1"/>
  <c r="AK65" i="1"/>
  <c r="AN65" i="1" s="1"/>
  <c r="Y65" i="1"/>
  <c r="V65" i="1"/>
  <c r="S65" i="1"/>
  <c r="M65" i="1"/>
  <c r="V64" i="1"/>
  <c r="S64" i="1"/>
  <c r="M64" i="1"/>
  <c r="Y63" i="1"/>
  <c r="V63" i="1"/>
  <c r="S63" i="1"/>
  <c r="M63" i="1"/>
  <c r="AK63" i="1" s="1"/>
  <c r="AN63" i="1" s="1"/>
  <c r="AO62" i="1"/>
  <c r="AL62" i="1"/>
  <c r="AK62" i="1"/>
  <c r="AN62" i="1" s="1"/>
  <c r="Z62" i="1"/>
  <c r="Y62" i="1"/>
  <c r="AA62" i="1" s="1"/>
  <c r="X62" i="1"/>
  <c r="W62" i="1"/>
  <c r="V62" i="1"/>
  <c r="U62" i="1"/>
  <c r="AM62" i="1" s="1"/>
  <c r="AP62" i="1" s="1"/>
  <c r="R62" i="1"/>
  <c r="O62" i="1"/>
  <c r="L62" i="1"/>
  <c r="V61" i="1"/>
  <c r="S61" i="1"/>
  <c r="M61" i="1"/>
  <c r="AK60" i="1"/>
  <c r="AN60" i="1" s="1"/>
  <c r="Y60" i="1"/>
  <c r="V60" i="1"/>
  <c r="S60" i="1"/>
  <c r="M60" i="1"/>
  <c r="V59" i="1"/>
  <c r="S59" i="1"/>
  <c r="M59" i="1"/>
  <c r="Y58" i="1"/>
  <c r="V58" i="1"/>
  <c r="S58" i="1"/>
  <c r="M58" i="1"/>
  <c r="AK58" i="1" s="1"/>
  <c r="AN58" i="1" s="1"/>
  <c r="AK57" i="1"/>
  <c r="AN57" i="1" s="1"/>
  <c r="V57" i="1"/>
  <c r="S57" i="1"/>
  <c r="Y57" i="1" s="1"/>
  <c r="M57" i="1"/>
  <c r="AK56" i="1"/>
  <c r="AN56" i="1" s="1"/>
  <c r="Y56" i="1"/>
  <c r="V56" i="1"/>
  <c r="S56" i="1"/>
  <c r="M56" i="1"/>
  <c r="AP55" i="1"/>
  <c r="AM55" i="1"/>
  <c r="AL55" i="1"/>
  <c r="AO55" i="1" s="1"/>
  <c r="AK55" i="1"/>
  <c r="AN55" i="1" s="1"/>
  <c r="Z55" i="1"/>
  <c r="Y55" i="1"/>
  <c r="AA55" i="1" s="1"/>
  <c r="W55" i="1"/>
  <c r="V55" i="1"/>
  <c r="U55" i="1"/>
  <c r="R55" i="1"/>
  <c r="X55" i="1" s="1"/>
  <c r="O55" i="1"/>
  <c r="L55" i="1"/>
  <c r="V54" i="1"/>
  <c r="S54" i="1"/>
  <c r="M54" i="1"/>
  <c r="Y53" i="1"/>
  <c r="V53" i="1"/>
  <c r="S53" i="1"/>
  <c r="M53" i="1"/>
  <c r="AK53" i="1" s="1"/>
  <c r="AN53" i="1" s="1"/>
  <c r="AK52" i="1"/>
  <c r="AN52" i="1" s="1"/>
  <c r="V52" i="1"/>
  <c r="S52" i="1"/>
  <c r="Y52" i="1" s="1"/>
  <c r="M52" i="1"/>
  <c r="AK51" i="1"/>
  <c r="AN51" i="1" s="1"/>
  <c r="Y51" i="1"/>
  <c r="V51" i="1"/>
  <c r="S51" i="1"/>
  <c r="M51" i="1"/>
  <c r="V50" i="1"/>
  <c r="S50" i="1"/>
  <c r="M50" i="1"/>
  <c r="Y49" i="1"/>
  <c r="V49" i="1"/>
  <c r="S49" i="1"/>
  <c r="M49" i="1"/>
  <c r="AK49" i="1" s="1"/>
  <c r="AN49" i="1" s="1"/>
  <c r="AO48" i="1"/>
  <c r="AL48" i="1"/>
  <c r="AK48" i="1"/>
  <c r="AN48" i="1" s="1"/>
  <c r="Z48" i="1"/>
  <c r="Y48" i="1"/>
  <c r="AA48" i="1" s="1"/>
  <c r="X48" i="1"/>
  <c r="W48" i="1"/>
  <c r="V48" i="1"/>
  <c r="U48" i="1"/>
  <c r="AM48" i="1" s="1"/>
  <c r="AP48" i="1" s="1"/>
  <c r="R48" i="1"/>
  <c r="O48" i="1"/>
  <c r="L48" i="1"/>
  <c r="V47" i="1"/>
  <c r="S47" i="1"/>
  <c r="Y47" i="1" s="1"/>
  <c r="M47" i="1"/>
  <c r="AK46" i="1"/>
  <c r="AN46" i="1" s="1"/>
  <c r="Y46" i="1"/>
  <c r="V46" i="1"/>
  <c r="S46" i="1"/>
  <c r="M46" i="1"/>
  <c r="V45" i="1"/>
  <c r="S45" i="1"/>
  <c r="AK45" i="1" s="1"/>
  <c r="AN45" i="1" s="1"/>
  <c r="M45" i="1"/>
  <c r="Y44" i="1"/>
  <c r="V44" i="1"/>
  <c r="S44" i="1"/>
  <c r="M44" i="1"/>
  <c r="AK44" i="1" s="1"/>
  <c r="AN44" i="1" s="1"/>
  <c r="V43" i="1"/>
  <c r="S43" i="1"/>
  <c r="M43" i="1"/>
  <c r="AK42" i="1"/>
  <c r="AN42" i="1" s="1"/>
  <c r="Y42" i="1"/>
  <c r="V42" i="1"/>
  <c r="S42" i="1"/>
  <c r="M42" i="1"/>
  <c r="AP41" i="1"/>
  <c r="AM41" i="1"/>
  <c r="AL41" i="1"/>
  <c r="AO41" i="1" s="1"/>
  <c r="AK41" i="1"/>
  <c r="AN41" i="1" s="1"/>
  <c r="Z41" i="1"/>
  <c r="Y41" i="1"/>
  <c r="W41" i="1"/>
  <c r="V41" i="1"/>
  <c r="U41" i="1"/>
  <c r="R41" i="1"/>
  <c r="X41" i="1" s="1"/>
  <c r="O41" i="1"/>
  <c r="L41" i="1"/>
  <c r="V40" i="1"/>
  <c r="S40" i="1"/>
  <c r="M40" i="1"/>
  <c r="Y39" i="1"/>
  <c r="V39" i="1"/>
  <c r="S39" i="1"/>
  <c r="M39" i="1"/>
  <c r="AK39" i="1" s="1"/>
  <c r="AN39" i="1" s="1"/>
  <c r="AK38" i="1"/>
  <c r="AN38" i="1" s="1"/>
  <c r="V38" i="1"/>
  <c r="S38" i="1"/>
  <c r="Y38" i="1" s="1"/>
  <c r="M38" i="1"/>
  <c r="AK37" i="1"/>
  <c r="AN37" i="1" s="1"/>
  <c r="Y37" i="1"/>
  <c r="V37" i="1"/>
  <c r="S37" i="1"/>
  <c r="M37" i="1"/>
  <c r="AN36" i="1"/>
  <c r="V36" i="1"/>
  <c r="S36" i="1"/>
  <c r="AK36" i="1" s="1"/>
  <c r="M36" i="1"/>
  <c r="AO35" i="1"/>
  <c r="AN35" i="1"/>
  <c r="AL35" i="1"/>
  <c r="AK35" i="1"/>
  <c r="Z35" i="1"/>
  <c r="Y35" i="1"/>
  <c r="W35" i="1"/>
  <c r="V35" i="1"/>
  <c r="U35" i="1"/>
  <c r="R35" i="1"/>
  <c r="X35" i="1" s="1"/>
  <c r="O35" i="1"/>
  <c r="AM35" i="1" s="1"/>
  <c r="AP35" i="1" s="1"/>
  <c r="L35" i="1"/>
  <c r="Y34" i="1"/>
  <c r="V34" i="1"/>
  <c r="S34" i="1"/>
  <c r="M34" i="1"/>
  <c r="AK34" i="1" s="1"/>
  <c r="AN34" i="1" s="1"/>
  <c r="AK33" i="1"/>
  <c r="AN33" i="1" s="1"/>
  <c r="V33" i="1"/>
  <c r="S33" i="1"/>
  <c r="Y33" i="1" s="1"/>
  <c r="M33" i="1"/>
  <c r="AK32" i="1"/>
  <c r="AN32" i="1" s="1"/>
  <c r="Y32" i="1"/>
  <c r="V32" i="1"/>
  <c r="S32" i="1"/>
  <c r="M32" i="1"/>
  <c r="V31" i="1"/>
  <c r="S31" i="1"/>
  <c r="M31" i="1"/>
  <c r="Y30" i="1"/>
  <c r="V30" i="1"/>
  <c r="S30" i="1"/>
  <c r="M30" i="1"/>
  <c r="AK30" i="1" s="1"/>
  <c r="AN30" i="1" s="1"/>
  <c r="AO29" i="1"/>
  <c r="AL29" i="1"/>
  <c r="AK29" i="1"/>
  <c r="AN29" i="1" s="1"/>
  <c r="Z29" i="1"/>
  <c r="Y29" i="1"/>
  <c r="AA29" i="1" s="1"/>
  <c r="X29" i="1"/>
  <c r="W29" i="1"/>
  <c r="V29" i="1"/>
  <c r="U29" i="1"/>
  <c r="R29" i="1"/>
  <c r="O29" i="1"/>
  <c r="L29" i="1"/>
  <c r="AL28" i="1"/>
  <c r="AO28" i="1" s="1"/>
  <c r="T28" i="1"/>
  <c r="S28" i="1"/>
  <c r="AK28" i="1" s="1"/>
  <c r="AN28" i="1" s="1"/>
  <c r="O28" i="1"/>
  <c r="N28" i="1"/>
  <c r="M28" i="1"/>
  <c r="N27" i="1"/>
  <c r="N26" i="1" s="1"/>
  <c r="M27" i="1"/>
  <c r="M26" i="1"/>
  <c r="V25" i="1"/>
  <c r="S25" i="1"/>
  <c r="M25" i="1"/>
  <c r="AK24" i="1"/>
  <c r="AN24" i="1" s="1"/>
  <c r="V24" i="1"/>
  <c r="S24" i="1"/>
  <c r="Y24" i="1" s="1"/>
  <c r="M24" i="1"/>
  <c r="Y23" i="1"/>
  <c r="V23" i="1"/>
  <c r="S23" i="1"/>
  <c r="AK23" i="1" s="1"/>
  <c r="AN23" i="1" s="1"/>
  <c r="M23" i="1"/>
  <c r="AL22" i="1"/>
  <c r="AO22" i="1" s="1"/>
  <c r="AK22" i="1"/>
  <c r="AN22" i="1" s="1"/>
  <c r="Z22" i="1"/>
  <c r="Y22" i="1"/>
  <c r="AA22" i="1" s="1"/>
  <c r="AA21" i="1" s="1"/>
  <c r="W22" i="1"/>
  <c r="V22" i="1"/>
  <c r="U22" i="1"/>
  <c r="U21" i="1" s="1"/>
  <c r="AM21" i="1" s="1"/>
  <c r="AP21" i="1" s="1"/>
  <c r="R22" i="1"/>
  <c r="X22" i="1" s="1"/>
  <c r="O22" i="1"/>
  <c r="L22" i="1"/>
  <c r="AK21" i="1"/>
  <c r="AN21" i="1" s="1"/>
  <c r="Z21" i="1"/>
  <c r="Y21" i="1"/>
  <c r="T21" i="1"/>
  <c r="S21" i="1"/>
  <c r="O21" i="1"/>
  <c r="N21" i="1"/>
  <c r="M21" i="1"/>
  <c r="AK20" i="1"/>
  <c r="AN20" i="1" s="1"/>
  <c r="Y20" i="1"/>
  <c r="V20" i="1"/>
  <c r="S20" i="1"/>
  <c r="M20" i="1"/>
  <c r="V19" i="1"/>
  <c r="S19" i="1"/>
  <c r="M19" i="1"/>
  <c r="Y18" i="1"/>
  <c r="V18" i="1"/>
  <c r="S18" i="1"/>
  <c r="M18" i="1"/>
  <c r="AK18" i="1" s="1"/>
  <c r="AN18" i="1" s="1"/>
  <c r="AK17" i="1"/>
  <c r="AN17" i="1" s="1"/>
  <c r="V17" i="1"/>
  <c r="S17" i="1"/>
  <c r="Y17" i="1" s="1"/>
  <c r="M17" i="1"/>
  <c r="AK16" i="1"/>
  <c r="AN16" i="1" s="1"/>
  <c r="Y16" i="1"/>
  <c r="V16" i="1"/>
  <c r="S16" i="1"/>
  <c r="M16" i="1"/>
  <c r="AP15" i="1"/>
  <c r="AM15" i="1"/>
  <c r="AL15" i="1"/>
  <c r="AO15" i="1" s="1"/>
  <c r="AK15" i="1"/>
  <c r="AN15" i="1" s="1"/>
  <c r="Z15" i="1"/>
  <c r="Y15" i="1"/>
  <c r="W15" i="1"/>
  <c r="V15" i="1"/>
  <c r="U15" i="1"/>
  <c r="U14" i="1" s="1"/>
  <c r="R15" i="1"/>
  <c r="X15" i="1" s="1"/>
  <c r="O15" i="1"/>
  <c r="L15" i="1"/>
  <c r="AK14" i="1"/>
  <c r="AN14" i="1" s="1"/>
  <c r="Z14" i="1"/>
  <c r="Z13" i="1" s="1"/>
  <c r="T14" i="1"/>
  <c r="S14" i="1"/>
  <c r="S13" i="1" s="1"/>
  <c r="O14" i="1"/>
  <c r="N14" i="1"/>
  <c r="M14" i="1"/>
  <c r="O13" i="1"/>
  <c r="O12" i="1" s="1"/>
  <c r="O11" i="1" s="1"/>
  <c r="M13" i="1"/>
  <c r="M12" i="1" s="1"/>
  <c r="Z12" i="1"/>
  <c r="Z11" i="1" s="1"/>
  <c r="M11" i="1"/>
  <c r="M10" i="1" s="1"/>
  <c r="AM1353" i="2"/>
  <c r="AP1353" i="2" s="1"/>
  <c r="AL1353" i="2"/>
  <c r="AO1353" i="2" s="1"/>
  <c r="AK1353" i="2"/>
  <c r="AN1353" i="2" s="1"/>
  <c r="Z1353" i="2"/>
  <c r="AA1353" i="2" s="1"/>
  <c r="W1353" i="2"/>
  <c r="U1353" i="2"/>
  <c r="R1353" i="2"/>
  <c r="X1353" i="2" s="1"/>
  <c r="O1353" i="2"/>
  <c r="L1353" i="2"/>
  <c r="AO1352" i="2"/>
  <c r="AN1352" i="2"/>
  <c r="AL1352" i="2"/>
  <c r="AK1352" i="2"/>
  <c r="Z1352" i="2"/>
  <c r="AA1352" i="2" s="1"/>
  <c r="W1352" i="2"/>
  <c r="U1352" i="2"/>
  <c r="AM1352" i="2" s="1"/>
  <c r="AP1352" i="2" s="1"/>
  <c r="R1352" i="2"/>
  <c r="X1352" i="2" s="1"/>
  <c r="O1352" i="2"/>
  <c r="L1352" i="2"/>
  <c r="AO1351" i="2"/>
  <c r="AL1351" i="2"/>
  <c r="Z1351" i="2"/>
  <c r="Z1350" i="2" s="1"/>
  <c r="Z1349" i="2" s="1"/>
  <c r="Y1351" i="2"/>
  <c r="U1351" i="2"/>
  <c r="T1351" i="2"/>
  <c r="S1351" i="2"/>
  <c r="AK1351" i="2" s="1"/>
  <c r="AN1351" i="2" s="1"/>
  <c r="O1351" i="2"/>
  <c r="O1350" i="2" s="1"/>
  <c r="O1349" i="2" s="1"/>
  <c r="N1351" i="2"/>
  <c r="M1351" i="2"/>
  <c r="Y1350" i="2"/>
  <c r="Y1349" i="2" s="1"/>
  <c r="T1350" i="2"/>
  <c r="N1350" i="2"/>
  <c r="N1349" i="2" s="1"/>
  <c r="M1350" i="2"/>
  <c r="M1349" i="2"/>
  <c r="AN1348" i="2"/>
  <c r="AL1348" i="2"/>
  <c r="AO1348" i="2" s="1"/>
  <c r="AK1348" i="2"/>
  <c r="Z1348" i="2"/>
  <c r="W1348" i="2"/>
  <c r="U1348" i="2"/>
  <c r="R1348" i="2"/>
  <c r="X1348" i="2" s="1"/>
  <c r="O1348" i="2"/>
  <c r="L1348" i="2"/>
  <c r="AO1347" i="2"/>
  <c r="AL1347" i="2"/>
  <c r="Y1347" i="2"/>
  <c r="Y1346" i="2" s="1"/>
  <c r="U1347" i="2"/>
  <c r="T1347" i="2"/>
  <c r="S1347" i="2"/>
  <c r="S1346" i="2" s="1"/>
  <c r="O1347" i="2"/>
  <c r="O1346" i="2" s="1"/>
  <c r="N1347" i="2"/>
  <c r="M1347" i="2"/>
  <c r="T1346" i="2"/>
  <c r="N1346" i="2"/>
  <c r="AO1345" i="2"/>
  <c r="AN1345" i="2"/>
  <c r="AM1345" i="2"/>
  <c r="AP1345" i="2" s="1"/>
  <c r="AL1345" i="2"/>
  <c r="AK1345" i="2"/>
  <c r="AA1345" i="2"/>
  <c r="AA1344" i="2" s="1"/>
  <c r="Z1345" i="2"/>
  <c r="Z1344" i="2" s="1"/>
  <c r="W1345" i="2"/>
  <c r="U1345" i="2"/>
  <c r="U1344" i="2" s="1"/>
  <c r="AM1344" i="2" s="1"/>
  <c r="R1345" i="2"/>
  <c r="X1345" i="2" s="1"/>
  <c r="O1345" i="2"/>
  <c r="L1345" i="2"/>
  <c r="AP1344" i="2"/>
  <c r="AN1344" i="2"/>
  <c r="AK1344" i="2"/>
  <c r="Y1344" i="2"/>
  <c r="T1344" i="2"/>
  <c r="S1344" i="2"/>
  <c r="O1344" i="2"/>
  <c r="N1344" i="2"/>
  <c r="M1344" i="2"/>
  <c r="AK1343" i="2"/>
  <c r="AN1343" i="2" s="1"/>
  <c r="Y1343" i="2"/>
  <c r="V1343" i="2"/>
  <c r="S1343" i="2"/>
  <c r="M1343" i="2"/>
  <c r="AM1342" i="2"/>
  <c r="AP1342" i="2" s="1"/>
  <c r="AL1342" i="2"/>
  <c r="AO1342" i="2" s="1"/>
  <c r="AK1342" i="2"/>
  <c r="AN1342" i="2" s="1"/>
  <c r="Z1342" i="2"/>
  <c r="Y1342" i="2"/>
  <c r="AA1342" i="2" s="1"/>
  <c r="W1342" i="2"/>
  <c r="V1342" i="2"/>
  <c r="U1342" i="2"/>
  <c r="R1342" i="2"/>
  <c r="X1342" i="2" s="1"/>
  <c r="O1342" i="2"/>
  <c r="L1342" i="2"/>
  <c r="V1341" i="2"/>
  <c r="S1341" i="2"/>
  <c r="M1341" i="2"/>
  <c r="AO1340" i="2"/>
  <c r="AL1340" i="2"/>
  <c r="AK1340" i="2"/>
  <c r="AN1340" i="2" s="1"/>
  <c r="Z1340" i="2"/>
  <c r="AA1340" i="2" s="1"/>
  <c r="Y1340" i="2"/>
  <c r="W1340" i="2"/>
  <c r="V1340" i="2"/>
  <c r="U1340" i="2"/>
  <c r="AM1340" i="2" s="1"/>
  <c r="AP1340" i="2" s="1"/>
  <c r="R1340" i="2"/>
  <c r="X1340" i="2" s="1"/>
  <c r="O1340" i="2"/>
  <c r="L1340" i="2"/>
  <c r="Y1339" i="2"/>
  <c r="V1339" i="2"/>
  <c r="S1339" i="2"/>
  <c r="M1339" i="2"/>
  <c r="AK1339" i="2" s="1"/>
  <c r="AN1339" i="2" s="1"/>
  <c r="AO1338" i="2"/>
  <c r="AN1338" i="2"/>
  <c r="AL1338" i="2"/>
  <c r="AK1338" i="2"/>
  <c r="Z1338" i="2"/>
  <c r="Y1338" i="2"/>
  <c r="X1338" i="2"/>
  <c r="W1338" i="2"/>
  <c r="V1338" i="2"/>
  <c r="U1338" i="2"/>
  <c r="AM1338" i="2" s="1"/>
  <c r="AP1338" i="2" s="1"/>
  <c r="R1338" i="2"/>
  <c r="O1338" i="2"/>
  <c r="L1338" i="2"/>
  <c r="V1337" i="2"/>
  <c r="S1337" i="2"/>
  <c r="Y1337" i="2" s="1"/>
  <c r="M1337" i="2"/>
  <c r="AO1336" i="2"/>
  <c r="AM1336" i="2"/>
  <c r="AP1336" i="2" s="1"/>
  <c r="AL1336" i="2"/>
  <c r="AK1336" i="2"/>
  <c r="AN1336" i="2" s="1"/>
  <c r="AA1336" i="2"/>
  <c r="Z1336" i="2"/>
  <c r="Y1336" i="2"/>
  <c r="X1336" i="2"/>
  <c r="W1336" i="2"/>
  <c r="V1336" i="2"/>
  <c r="U1336" i="2"/>
  <c r="R1336" i="2"/>
  <c r="O1336" i="2"/>
  <c r="L1336" i="2"/>
  <c r="AK1335" i="2"/>
  <c r="AN1335" i="2" s="1"/>
  <c r="Y1335" i="2"/>
  <c r="V1335" i="2"/>
  <c r="S1335" i="2"/>
  <c r="M1335" i="2"/>
  <c r="AL1334" i="2"/>
  <c r="AO1334" i="2" s="1"/>
  <c r="AK1334" i="2"/>
  <c r="AN1334" i="2" s="1"/>
  <c r="Z1334" i="2"/>
  <c r="Y1334" i="2"/>
  <c r="AA1334" i="2" s="1"/>
  <c r="W1334" i="2"/>
  <c r="V1334" i="2"/>
  <c r="U1334" i="2"/>
  <c r="AM1334" i="2" s="1"/>
  <c r="AP1334" i="2" s="1"/>
  <c r="R1334" i="2"/>
  <c r="X1334" i="2" s="1"/>
  <c r="O1334" i="2"/>
  <c r="L1334" i="2"/>
  <c r="V1333" i="2"/>
  <c r="S1333" i="2"/>
  <c r="M1333" i="2"/>
  <c r="AO1332" i="2"/>
  <c r="AL1332" i="2"/>
  <c r="AK1332" i="2"/>
  <c r="AN1332" i="2" s="1"/>
  <c r="Z1332" i="2"/>
  <c r="AA1332" i="2" s="1"/>
  <c r="Y1332" i="2"/>
  <c r="W1332" i="2"/>
  <c r="V1332" i="2"/>
  <c r="U1332" i="2"/>
  <c r="R1332" i="2"/>
  <c r="X1332" i="2" s="1"/>
  <c r="O1332" i="2"/>
  <c r="L1332" i="2"/>
  <c r="Y1331" i="2"/>
  <c r="V1331" i="2"/>
  <c r="S1331" i="2"/>
  <c r="M1331" i="2"/>
  <c r="AK1331" i="2" s="1"/>
  <c r="AN1331" i="2" s="1"/>
  <c r="AO1330" i="2"/>
  <c r="AM1330" i="2"/>
  <c r="AP1330" i="2" s="1"/>
  <c r="AL1330" i="2"/>
  <c r="AK1330" i="2"/>
  <c r="AN1330" i="2" s="1"/>
  <c r="AA1330" i="2"/>
  <c r="Z1330" i="2"/>
  <c r="Y1330" i="2"/>
  <c r="X1330" i="2"/>
  <c r="W1330" i="2"/>
  <c r="V1330" i="2"/>
  <c r="U1330" i="2"/>
  <c r="R1330" i="2"/>
  <c r="O1330" i="2"/>
  <c r="L1330" i="2"/>
  <c r="AN1329" i="2"/>
  <c r="AK1329" i="2"/>
  <c r="Y1329" i="2"/>
  <c r="V1329" i="2"/>
  <c r="S1329" i="2"/>
  <c r="M1329" i="2"/>
  <c r="AP1328" i="2"/>
  <c r="AL1328" i="2"/>
  <c r="AO1328" i="2" s="1"/>
  <c r="AK1328" i="2"/>
  <c r="AN1328" i="2" s="1"/>
  <c r="Z1328" i="2"/>
  <c r="Y1328" i="2"/>
  <c r="AA1328" i="2" s="1"/>
  <c r="W1328" i="2"/>
  <c r="V1328" i="2"/>
  <c r="U1328" i="2"/>
  <c r="AM1328" i="2" s="1"/>
  <c r="R1328" i="2"/>
  <c r="X1328" i="2" s="1"/>
  <c r="O1328" i="2"/>
  <c r="L1328" i="2"/>
  <c r="V1327" i="2"/>
  <c r="S1327" i="2"/>
  <c r="M1327" i="2"/>
  <c r="AN1326" i="2"/>
  <c r="AL1326" i="2"/>
  <c r="AO1326" i="2" s="1"/>
  <c r="AK1326" i="2"/>
  <c r="Z1326" i="2"/>
  <c r="AA1326" i="2" s="1"/>
  <c r="Y1326" i="2"/>
  <c r="W1326" i="2"/>
  <c r="V1326" i="2"/>
  <c r="U1326" i="2"/>
  <c r="R1326" i="2"/>
  <c r="X1326" i="2" s="1"/>
  <c r="O1326" i="2"/>
  <c r="L1326" i="2"/>
  <c r="Y1325" i="2"/>
  <c r="V1325" i="2"/>
  <c r="S1325" i="2"/>
  <c r="AK1325" i="2" s="1"/>
  <c r="AN1325" i="2" s="1"/>
  <c r="M1325" i="2"/>
  <c r="AO1324" i="2"/>
  <c r="AN1324" i="2"/>
  <c r="AL1324" i="2"/>
  <c r="AK1324" i="2"/>
  <c r="Z1324" i="2"/>
  <c r="Y1324" i="2"/>
  <c r="AA1324" i="2" s="1"/>
  <c r="X1324" i="2"/>
  <c r="W1324" i="2"/>
  <c r="V1324" i="2"/>
  <c r="U1324" i="2"/>
  <c r="AM1324" i="2" s="1"/>
  <c r="AP1324" i="2" s="1"/>
  <c r="R1324" i="2"/>
  <c r="O1324" i="2"/>
  <c r="L1324" i="2"/>
  <c r="AK1323" i="2"/>
  <c r="AN1323" i="2" s="1"/>
  <c r="V1323" i="2"/>
  <c r="S1323" i="2"/>
  <c r="Y1323" i="2" s="1"/>
  <c r="M1323" i="2"/>
  <c r="AO1322" i="2"/>
  <c r="AN1322" i="2"/>
  <c r="AM1322" i="2"/>
  <c r="AP1322" i="2" s="1"/>
  <c r="AL1322" i="2"/>
  <c r="AK1322" i="2"/>
  <c r="AA1322" i="2"/>
  <c r="Z1322" i="2"/>
  <c r="Y1322" i="2"/>
  <c r="X1322" i="2"/>
  <c r="W1322" i="2"/>
  <c r="V1322" i="2"/>
  <c r="U1322" i="2"/>
  <c r="R1322" i="2"/>
  <c r="O1322" i="2"/>
  <c r="L1322" i="2"/>
  <c r="AN1321" i="2"/>
  <c r="AK1321" i="2"/>
  <c r="Y1321" i="2"/>
  <c r="V1321" i="2"/>
  <c r="S1321" i="2"/>
  <c r="M1321" i="2"/>
  <c r="AL1320" i="2"/>
  <c r="AO1320" i="2" s="1"/>
  <c r="AK1320" i="2"/>
  <c r="AN1320" i="2" s="1"/>
  <c r="Z1320" i="2"/>
  <c r="Y1320" i="2"/>
  <c r="AA1320" i="2" s="1"/>
  <c r="W1320" i="2"/>
  <c r="V1320" i="2"/>
  <c r="U1320" i="2"/>
  <c r="AM1320" i="2" s="1"/>
  <c r="AP1320" i="2" s="1"/>
  <c r="R1320" i="2"/>
  <c r="X1320" i="2" s="1"/>
  <c r="O1320" i="2"/>
  <c r="L1320" i="2"/>
  <c r="V1319" i="2"/>
  <c r="S1319" i="2"/>
  <c r="M1319" i="2"/>
  <c r="AN1318" i="2"/>
  <c r="AL1318" i="2"/>
  <c r="AO1318" i="2" s="1"/>
  <c r="AK1318" i="2"/>
  <c r="AA1318" i="2"/>
  <c r="Z1318" i="2"/>
  <c r="Y1318" i="2"/>
  <c r="W1318" i="2"/>
  <c r="V1318" i="2"/>
  <c r="U1318" i="2"/>
  <c r="AM1318" i="2" s="1"/>
  <c r="AP1318" i="2" s="1"/>
  <c r="R1318" i="2"/>
  <c r="X1318" i="2" s="1"/>
  <c r="O1318" i="2"/>
  <c r="L1318" i="2"/>
  <c r="Y1317" i="2"/>
  <c r="V1317" i="2"/>
  <c r="S1317" i="2"/>
  <c r="AK1317" i="2" s="1"/>
  <c r="AN1317" i="2" s="1"/>
  <c r="M1317" i="2"/>
  <c r="AP1316" i="2"/>
  <c r="AL1316" i="2"/>
  <c r="AO1316" i="2" s="1"/>
  <c r="AK1316" i="2"/>
  <c r="AN1316" i="2" s="1"/>
  <c r="Z1316" i="2"/>
  <c r="Y1316" i="2"/>
  <c r="AA1316" i="2" s="1"/>
  <c r="X1316" i="2"/>
  <c r="W1316" i="2"/>
  <c r="V1316" i="2"/>
  <c r="U1316" i="2"/>
  <c r="AM1316" i="2" s="1"/>
  <c r="R1316" i="2"/>
  <c r="O1316" i="2"/>
  <c r="L1316" i="2"/>
  <c r="V1315" i="2"/>
  <c r="S1315" i="2"/>
  <c r="M1315" i="2"/>
  <c r="AO1314" i="2"/>
  <c r="AN1314" i="2"/>
  <c r="AL1314" i="2"/>
  <c r="AK1314" i="2"/>
  <c r="AA1314" i="2"/>
  <c r="Z1314" i="2"/>
  <c r="Y1314" i="2"/>
  <c r="X1314" i="2"/>
  <c r="W1314" i="2"/>
  <c r="V1314" i="2"/>
  <c r="U1314" i="2"/>
  <c r="R1314" i="2"/>
  <c r="O1314" i="2"/>
  <c r="AM1314" i="2" s="1"/>
  <c r="AP1314" i="2" s="1"/>
  <c r="L1314" i="2"/>
  <c r="AN1313" i="2"/>
  <c r="AK1313" i="2"/>
  <c r="Y1313" i="2"/>
  <c r="V1313" i="2"/>
  <c r="S1313" i="2"/>
  <c r="M1313" i="2"/>
  <c r="AL1312" i="2"/>
  <c r="AO1312" i="2" s="1"/>
  <c r="AK1312" i="2"/>
  <c r="AN1312" i="2" s="1"/>
  <c r="Z1312" i="2"/>
  <c r="Y1312" i="2"/>
  <c r="AA1312" i="2" s="1"/>
  <c r="W1312" i="2"/>
  <c r="V1312" i="2"/>
  <c r="U1312" i="2"/>
  <c r="AM1312" i="2" s="1"/>
  <c r="AP1312" i="2" s="1"/>
  <c r="R1312" i="2"/>
  <c r="X1312" i="2" s="1"/>
  <c r="O1312" i="2"/>
  <c r="L1312" i="2"/>
  <c r="V1311" i="2"/>
  <c r="S1311" i="2"/>
  <c r="M1311" i="2"/>
  <c r="AN1310" i="2"/>
  <c r="AL1310" i="2"/>
  <c r="AO1310" i="2" s="1"/>
  <c r="AK1310" i="2"/>
  <c r="Z1310" i="2"/>
  <c r="AA1310" i="2" s="1"/>
  <c r="Y1310" i="2"/>
  <c r="W1310" i="2"/>
  <c r="V1310" i="2"/>
  <c r="U1310" i="2"/>
  <c r="R1310" i="2"/>
  <c r="X1310" i="2" s="1"/>
  <c r="O1310" i="2"/>
  <c r="L1310" i="2"/>
  <c r="Y1309" i="2"/>
  <c r="V1309" i="2"/>
  <c r="S1309" i="2"/>
  <c r="AK1309" i="2" s="1"/>
  <c r="AN1309" i="2" s="1"/>
  <c r="M1309" i="2"/>
  <c r="AP1308" i="2"/>
  <c r="AL1308" i="2"/>
  <c r="AO1308" i="2" s="1"/>
  <c r="AK1308" i="2"/>
  <c r="AN1308" i="2" s="1"/>
  <c r="Z1308" i="2"/>
  <c r="Y1308" i="2"/>
  <c r="AA1308" i="2" s="1"/>
  <c r="X1308" i="2"/>
  <c r="W1308" i="2"/>
  <c r="V1308" i="2"/>
  <c r="U1308" i="2"/>
  <c r="AM1308" i="2" s="1"/>
  <c r="R1308" i="2"/>
  <c r="O1308" i="2"/>
  <c r="L1308" i="2"/>
  <c r="V1307" i="2"/>
  <c r="S1307" i="2"/>
  <c r="Y1307" i="2" s="1"/>
  <c r="M1307" i="2"/>
  <c r="AO1306" i="2"/>
  <c r="AN1306" i="2"/>
  <c r="AL1306" i="2"/>
  <c r="AK1306" i="2"/>
  <c r="AA1306" i="2"/>
  <c r="Z1306" i="2"/>
  <c r="Y1306" i="2"/>
  <c r="X1306" i="2"/>
  <c r="W1306" i="2"/>
  <c r="V1306" i="2"/>
  <c r="U1306" i="2"/>
  <c r="R1306" i="2"/>
  <c r="O1306" i="2"/>
  <c r="AM1306" i="2" s="1"/>
  <c r="AP1306" i="2" s="1"/>
  <c r="L1306" i="2"/>
  <c r="AN1305" i="2"/>
  <c r="AK1305" i="2"/>
  <c r="Y1305" i="2"/>
  <c r="V1305" i="2"/>
  <c r="S1305" i="2"/>
  <c r="M1305" i="2"/>
  <c r="AP1304" i="2"/>
  <c r="AL1304" i="2"/>
  <c r="AO1304" i="2" s="1"/>
  <c r="AK1304" i="2"/>
  <c r="AN1304" i="2" s="1"/>
  <c r="Z1304" i="2"/>
  <c r="Y1304" i="2"/>
  <c r="AA1304" i="2" s="1"/>
  <c r="W1304" i="2"/>
  <c r="V1304" i="2"/>
  <c r="U1304" i="2"/>
  <c r="AM1304" i="2" s="1"/>
  <c r="R1304" i="2"/>
  <c r="X1304" i="2" s="1"/>
  <c r="O1304" i="2"/>
  <c r="L1304" i="2"/>
  <c r="V1303" i="2"/>
  <c r="S1303" i="2"/>
  <c r="M1303" i="2"/>
  <c r="AN1302" i="2"/>
  <c r="AL1302" i="2"/>
  <c r="AO1302" i="2" s="1"/>
  <c r="AK1302" i="2"/>
  <c r="Z1302" i="2"/>
  <c r="AA1302" i="2" s="1"/>
  <c r="Y1302" i="2"/>
  <c r="W1302" i="2"/>
  <c r="V1302" i="2"/>
  <c r="U1302" i="2"/>
  <c r="R1302" i="2"/>
  <c r="X1302" i="2" s="1"/>
  <c r="O1302" i="2"/>
  <c r="L1302" i="2"/>
  <c r="Y1301" i="2"/>
  <c r="V1301" i="2"/>
  <c r="S1301" i="2"/>
  <c r="AK1301" i="2" s="1"/>
  <c r="AN1301" i="2" s="1"/>
  <c r="M1301" i="2"/>
  <c r="AL1300" i="2"/>
  <c r="AO1300" i="2" s="1"/>
  <c r="AK1300" i="2"/>
  <c r="AN1300" i="2" s="1"/>
  <c r="Z1300" i="2"/>
  <c r="Y1300" i="2"/>
  <c r="AA1300" i="2" s="1"/>
  <c r="X1300" i="2"/>
  <c r="W1300" i="2"/>
  <c r="V1300" i="2"/>
  <c r="U1300" i="2"/>
  <c r="AM1300" i="2" s="1"/>
  <c r="AP1300" i="2" s="1"/>
  <c r="R1300" i="2"/>
  <c r="O1300" i="2"/>
  <c r="L1300" i="2"/>
  <c r="AK1299" i="2"/>
  <c r="AN1299" i="2" s="1"/>
  <c r="V1299" i="2"/>
  <c r="S1299" i="2"/>
  <c r="Y1299" i="2" s="1"/>
  <c r="M1299" i="2"/>
  <c r="AO1298" i="2"/>
  <c r="AN1298" i="2"/>
  <c r="AM1298" i="2"/>
  <c r="AP1298" i="2" s="1"/>
  <c r="AL1298" i="2"/>
  <c r="AK1298" i="2"/>
  <c r="AA1298" i="2"/>
  <c r="Z1298" i="2"/>
  <c r="Y1298" i="2"/>
  <c r="X1298" i="2"/>
  <c r="W1298" i="2"/>
  <c r="V1298" i="2"/>
  <c r="U1298" i="2"/>
  <c r="R1298" i="2"/>
  <c r="O1298" i="2"/>
  <c r="L1298" i="2"/>
  <c r="AK1297" i="2"/>
  <c r="AN1297" i="2" s="1"/>
  <c r="Y1297" i="2"/>
  <c r="V1297" i="2"/>
  <c r="S1297" i="2"/>
  <c r="M1297" i="2"/>
  <c r="AP1296" i="2"/>
  <c r="AL1296" i="2"/>
  <c r="AO1296" i="2" s="1"/>
  <c r="AK1296" i="2"/>
  <c r="AN1296" i="2" s="1"/>
  <c r="Z1296" i="2"/>
  <c r="Y1296" i="2"/>
  <c r="AA1296" i="2" s="1"/>
  <c r="W1296" i="2"/>
  <c r="V1296" i="2"/>
  <c r="U1296" i="2"/>
  <c r="AM1296" i="2" s="1"/>
  <c r="R1296" i="2"/>
  <c r="X1296" i="2" s="1"/>
  <c r="O1296" i="2"/>
  <c r="L1296" i="2"/>
  <c r="V1295" i="2"/>
  <c r="S1295" i="2"/>
  <c r="M1295" i="2"/>
  <c r="AN1294" i="2"/>
  <c r="AL1294" i="2"/>
  <c r="AO1294" i="2" s="1"/>
  <c r="AK1294" i="2"/>
  <c r="Z1294" i="2"/>
  <c r="AA1294" i="2" s="1"/>
  <c r="Y1294" i="2"/>
  <c r="W1294" i="2"/>
  <c r="V1294" i="2"/>
  <c r="U1294" i="2"/>
  <c r="R1294" i="2"/>
  <c r="X1294" i="2" s="1"/>
  <c r="O1294" i="2"/>
  <c r="L1294" i="2"/>
  <c r="Y1293" i="2"/>
  <c r="V1293" i="2"/>
  <c r="S1293" i="2"/>
  <c r="AK1293" i="2" s="1"/>
  <c r="AN1293" i="2" s="1"/>
  <c r="M1293" i="2"/>
  <c r="AL1292" i="2"/>
  <c r="AO1292" i="2" s="1"/>
  <c r="AK1292" i="2"/>
  <c r="AN1292" i="2" s="1"/>
  <c r="Z1292" i="2"/>
  <c r="Y1292" i="2"/>
  <c r="AA1292" i="2" s="1"/>
  <c r="X1292" i="2"/>
  <c r="W1292" i="2"/>
  <c r="V1292" i="2"/>
  <c r="U1292" i="2"/>
  <c r="AM1292" i="2" s="1"/>
  <c r="AP1292" i="2" s="1"/>
  <c r="R1292" i="2"/>
  <c r="O1292" i="2"/>
  <c r="L1292" i="2"/>
  <c r="AN1291" i="2"/>
  <c r="AK1291" i="2"/>
  <c r="V1291" i="2"/>
  <c r="S1291" i="2"/>
  <c r="Y1291" i="2" s="1"/>
  <c r="M1291" i="2"/>
  <c r="AO1290" i="2"/>
  <c r="AN1290" i="2"/>
  <c r="AL1290" i="2"/>
  <c r="AK1290" i="2"/>
  <c r="AA1290" i="2"/>
  <c r="Z1290" i="2"/>
  <c r="Y1290" i="2"/>
  <c r="X1290" i="2"/>
  <c r="W1290" i="2"/>
  <c r="V1290" i="2"/>
  <c r="U1290" i="2"/>
  <c r="R1290" i="2"/>
  <c r="O1290" i="2"/>
  <c r="AM1290" i="2" s="1"/>
  <c r="AP1290" i="2" s="1"/>
  <c r="L1290" i="2"/>
  <c r="AK1289" i="2"/>
  <c r="AN1289" i="2" s="1"/>
  <c r="Y1289" i="2"/>
  <c r="V1289" i="2"/>
  <c r="S1289" i="2"/>
  <c r="M1289" i="2"/>
  <c r="AL1288" i="2"/>
  <c r="AO1288" i="2" s="1"/>
  <c r="AK1288" i="2"/>
  <c r="AN1288" i="2" s="1"/>
  <c r="Z1288" i="2"/>
  <c r="Y1288" i="2"/>
  <c r="AA1288" i="2" s="1"/>
  <c r="W1288" i="2"/>
  <c r="V1288" i="2"/>
  <c r="U1288" i="2"/>
  <c r="AM1288" i="2" s="1"/>
  <c r="AP1288" i="2" s="1"/>
  <c r="R1288" i="2"/>
  <c r="X1288" i="2" s="1"/>
  <c r="O1288" i="2"/>
  <c r="L1288" i="2"/>
  <c r="V1287" i="2"/>
  <c r="S1287" i="2"/>
  <c r="M1287" i="2"/>
  <c r="AN1286" i="2"/>
  <c r="AL1286" i="2"/>
  <c r="AO1286" i="2" s="1"/>
  <c r="AK1286" i="2"/>
  <c r="Z1286" i="2"/>
  <c r="AA1286" i="2" s="1"/>
  <c r="Y1286" i="2"/>
  <c r="W1286" i="2"/>
  <c r="V1286" i="2"/>
  <c r="U1286" i="2"/>
  <c r="R1286" i="2"/>
  <c r="X1286" i="2" s="1"/>
  <c r="O1286" i="2"/>
  <c r="L1286" i="2"/>
  <c r="Y1285" i="2"/>
  <c r="V1285" i="2"/>
  <c r="S1285" i="2"/>
  <c r="AK1285" i="2" s="1"/>
  <c r="AN1285" i="2" s="1"/>
  <c r="M1285" i="2"/>
  <c r="AP1284" i="2"/>
  <c r="AL1284" i="2"/>
  <c r="AO1284" i="2" s="1"/>
  <c r="AK1284" i="2"/>
  <c r="AN1284" i="2" s="1"/>
  <c r="Z1284" i="2"/>
  <c r="Y1284" i="2"/>
  <c r="AA1284" i="2" s="1"/>
  <c r="X1284" i="2"/>
  <c r="W1284" i="2"/>
  <c r="V1284" i="2"/>
  <c r="U1284" i="2"/>
  <c r="AM1284" i="2" s="1"/>
  <c r="R1284" i="2"/>
  <c r="O1284" i="2"/>
  <c r="L1284" i="2"/>
  <c r="V1283" i="2"/>
  <c r="S1283" i="2"/>
  <c r="Y1283" i="2" s="1"/>
  <c r="M1283" i="2"/>
  <c r="AO1282" i="2"/>
  <c r="AN1282" i="2"/>
  <c r="AM1282" i="2"/>
  <c r="AP1282" i="2" s="1"/>
  <c r="AL1282" i="2"/>
  <c r="AK1282" i="2"/>
  <c r="AA1282" i="2"/>
  <c r="Z1282" i="2"/>
  <c r="Y1282" i="2"/>
  <c r="X1282" i="2"/>
  <c r="W1282" i="2"/>
  <c r="V1282" i="2"/>
  <c r="U1282" i="2"/>
  <c r="R1282" i="2"/>
  <c r="O1282" i="2"/>
  <c r="L1282" i="2"/>
  <c r="AK1281" i="2"/>
  <c r="AN1281" i="2" s="1"/>
  <c r="Y1281" i="2"/>
  <c r="V1281" i="2"/>
  <c r="S1281" i="2"/>
  <c r="M1281" i="2"/>
  <c r="AL1280" i="2"/>
  <c r="AO1280" i="2" s="1"/>
  <c r="AK1280" i="2"/>
  <c r="AN1280" i="2" s="1"/>
  <c r="Z1280" i="2"/>
  <c r="Y1280" i="2"/>
  <c r="AA1280" i="2" s="1"/>
  <c r="W1280" i="2"/>
  <c r="V1280" i="2"/>
  <c r="U1280" i="2"/>
  <c r="AM1280" i="2" s="1"/>
  <c r="AP1280" i="2" s="1"/>
  <c r="R1280" i="2"/>
  <c r="X1280" i="2" s="1"/>
  <c r="O1280" i="2"/>
  <c r="L1280" i="2"/>
  <c r="V1279" i="2"/>
  <c r="S1279" i="2"/>
  <c r="M1279" i="2"/>
  <c r="AN1278" i="2"/>
  <c r="AL1278" i="2"/>
  <c r="AO1278" i="2" s="1"/>
  <c r="AK1278" i="2"/>
  <c r="AA1278" i="2"/>
  <c r="Z1278" i="2"/>
  <c r="Y1278" i="2"/>
  <c r="W1278" i="2"/>
  <c r="V1278" i="2"/>
  <c r="U1278" i="2"/>
  <c r="AM1278" i="2" s="1"/>
  <c r="AP1278" i="2" s="1"/>
  <c r="R1278" i="2"/>
  <c r="X1278" i="2" s="1"/>
  <c r="O1278" i="2"/>
  <c r="L1278" i="2"/>
  <c r="Y1277" i="2"/>
  <c r="V1277" i="2"/>
  <c r="S1277" i="2"/>
  <c r="AK1277" i="2" s="1"/>
  <c r="AN1277" i="2" s="1"/>
  <c r="M1277" i="2"/>
  <c r="AP1276" i="2"/>
  <c r="AL1276" i="2"/>
  <c r="AO1276" i="2" s="1"/>
  <c r="AK1276" i="2"/>
  <c r="AN1276" i="2" s="1"/>
  <c r="Z1276" i="2"/>
  <c r="Y1276" i="2"/>
  <c r="AA1276" i="2" s="1"/>
  <c r="X1276" i="2"/>
  <c r="W1276" i="2"/>
  <c r="V1276" i="2"/>
  <c r="U1276" i="2"/>
  <c r="AM1276" i="2" s="1"/>
  <c r="R1276" i="2"/>
  <c r="O1276" i="2"/>
  <c r="L1276" i="2"/>
  <c r="V1275" i="2"/>
  <c r="S1275" i="2"/>
  <c r="M1275" i="2"/>
  <c r="AO1274" i="2"/>
  <c r="AN1274" i="2"/>
  <c r="AM1274" i="2"/>
  <c r="AP1274" i="2" s="1"/>
  <c r="AL1274" i="2"/>
  <c r="AK1274" i="2"/>
  <c r="AA1274" i="2"/>
  <c r="Z1274" i="2"/>
  <c r="Y1274" i="2"/>
  <c r="X1274" i="2"/>
  <c r="W1274" i="2"/>
  <c r="V1274" i="2"/>
  <c r="U1274" i="2"/>
  <c r="R1274" i="2"/>
  <c r="O1274" i="2"/>
  <c r="L1274" i="2"/>
  <c r="AK1273" i="2"/>
  <c r="AN1273" i="2" s="1"/>
  <c r="Y1273" i="2"/>
  <c r="V1273" i="2"/>
  <c r="S1273" i="2"/>
  <c r="M1273" i="2"/>
  <c r="AL1272" i="2"/>
  <c r="AO1272" i="2" s="1"/>
  <c r="AK1272" i="2"/>
  <c r="AN1272" i="2" s="1"/>
  <c r="Z1272" i="2"/>
  <c r="Y1272" i="2"/>
  <c r="AA1272" i="2" s="1"/>
  <c r="W1272" i="2"/>
  <c r="V1272" i="2"/>
  <c r="U1272" i="2"/>
  <c r="AM1272" i="2" s="1"/>
  <c r="AP1272" i="2" s="1"/>
  <c r="R1272" i="2"/>
  <c r="X1272" i="2" s="1"/>
  <c r="O1272" i="2"/>
  <c r="L1272" i="2"/>
  <c r="V1271" i="2"/>
  <c r="S1271" i="2"/>
  <c r="M1271" i="2"/>
  <c r="AN1270" i="2"/>
  <c r="AL1270" i="2"/>
  <c r="AO1270" i="2" s="1"/>
  <c r="AK1270" i="2"/>
  <c r="AA1270" i="2"/>
  <c r="Z1270" i="2"/>
  <c r="Y1270" i="2"/>
  <c r="W1270" i="2"/>
  <c r="V1270" i="2"/>
  <c r="U1270" i="2"/>
  <c r="AM1270" i="2" s="1"/>
  <c r="AP1270" i="2" s="1"/>
  <c r="R1270" i="2"/>
  <c r="X1270" i="2" s="1"/>
  <c r="O1270" i="2"/>
  <c r="L1270" i="2"/>
  <c r="Y1269" i="2"/>
  <c r="V1269" i="2"/>
  <c r="S1269" i="2"/>
  <c r="AK1269" i="2" s="1"/>
  <c r="AN1269" i="2" s="1"/>
  <c r="M1269" i="2"/>
  <c r="AP1268" i="2"/>
  <c r="AL1268" i="2"/>
  <c r="AO1268" i="2" s="1"/>
  <c r="AK1268" i="2"/>
  <c r="AN1268" i="2" s="1"/>
  <c r="Z1268" i="2"/>
  <c r="Y1268" i="2"/>
  <c r="AA1268" i="2" s="1"/>
  <c r="X1268" i="2"/>
  <c r="W1268" i="2"/>
  <c r="V1268" i="2"/>
  <c r="U1268" i="2"/>
  <c r="AM1268" i="2" s="1"/>
  <c r="R1268" i="2"/>
  <c r="O1268" i="2"/>
  <c r="L1268" i="2"/>
  <c r="V1267" i="2"/>
  <c r="S1267" i="2"/>
  <c r="M1267" i="2"/>
  <c r="AO1266" i="2"/>
  <c r="AN1266" i="2"/>
  <c r="AL1266" i="2"/>
  <c r="AK1266" i="2"/>
  <c r="AA1266" i="2"/>
  <c r="Z1266" i="2"/>
  <c r="Y1266" i="2"/>
  <c r="X1266" i="2"/>
  <c r="W1266" i="2"/>
  <c r="V1266" i="2"/>
  <c r="U1266" i="2"/>
  <c r="R1266" i="2"/>
  <c r="O1266" i="2"/>
  <c r="AM1266" i="2" s="1"/>
  <c r="AP1266" i="2" s="1"/>
  <c r="L1266" i="2"/>
  <c r="AK1265" i="2"/>
  <c r="AN1265" i="2" s="1"/>
  <c r="Y1265" i="2"/>
  <c r="V1265" i="2"/>
  <c r="S1265" i="2"/>
  <c r="M1265" i="2"/>
  <c r="AP1264" i="2"/>
  <c r="AL1264" i="2"/>
  <c r="AO1264" i="2" s="1"/>
  <c r="AK1264" i="2"/>
  <c r="AN1264" i="2" s="1"/>
  <c r="Z1264" i="2"/>
  <c r="Y1264" i="2"/>
  <c r="AA1264" i="2" s="1"/>
  <c r="W1264" i="2"/>
  <c r="V1264" i="2"/>
  <c r="U1264" i="2"/>
  <c r="AM1264" i="2" s="1"/>
  <c r="R1264" i="2"/>
  <c r="X1264" i="2" s="1"/>
  <c r="O1264" i="2"/>
  <c r="L1264" i="2"/>
  <c r="V1263" i="2"/>
  <c r="S1263" i="2"/>
  <c r="M1263" i="2"/>
  <c r="AN1262" i="2"/>
  <c r="AL1262" i="2"/>
  <c r="AO1262" i="2" s="1"/>
  <c r="AK1262" i="2"/>
  <c r="AA1262" i="2"/>
  <c r="Z1262" i="2"/>
  <c r="Y1262" i="2"/>
  <c r="W1262" i="2"/>
  <c r="V1262" i="2"/>
  <c r="U1262" i="2"/>
  <c r="R1262" i="2"/>
  <c r="X1262" i="2" s="1"/>
  <c r="O1262" i="2"/>
  <c r="L1262" i="2"/>
  <c r="Y1261" i="2"/>
  <c r="V1261" i="2"/>
  <c r="S1261" i="2"/>
  <c r="AK1261" i="2" s="1"/>
  <c r="AN1261" i="2" s="1"/>
  <c r="M1261" i="2"/>
  <c r="AO1260" i="2"/>
  <c r="AL1260" i="2"/>
  <c r="AK1260" i="2"/>
  <c r="AN1260" i="2" s="1"/>
  <c r="Z1260" i="2"/>
  <c r="Y1260" i="2"/>
  <c r="AA1260" i="2" s="1"/>
  <c r="X1260" i="2"/>
  <c r="W1260" i="2"/>
  <c r="V1260" i="2"/>
  <c r="U1260" i="2"/>
  <c r="AM1260" i="2" s="1"/>
  <c r="AP1260" i="2" s="1"/>
  <c r="R1260" i="2"/>
  <c r="O1260" i="2"/>
  <c r="L1260" i="2"/>
  <c r="AK1259" i="2"/>
  <c r="AN1259" i="2" s="1"/>
  <c r="V1259" i="2"/>
  <c r="S1259" i="2"/>
  <c r="Y1259" i="2" s="1"/>
  <c r="M1259" i="2"/>
  <c r="AO1258" i="2"/>
  <c r="AN1258" i="2"/>
  <c r="AL1258" i="2"/>
  <c r="AK1258" i="2"/>
  <c r="AA1258" i="2"/>
  <c r="Z1258" i="2"/>
  <c r="Y1258" i="2"/>
  <c r="X1258" i="2"/>
  <c r="W1258" i="2"/>
  <c r="V1258" i="2"/>
  <c r="U1258" i="2"/>
  <c r="R1258" i="2"/>
  <c r="O1258" i="2"/>
  <c r="AM1258" i="2" s="1"/>
  <c r="AP1258" i="2" s="1"/>
  <c r="L1258" i="2"/>
  <c r="AK1257" i="2"/>
  <c r="AN1257" i="2" s="1"/>
  <c r="Y1257" i="2"/>
  <c r="V1257" i="2"/>
  <c r="S1257" i="2"/>
  <c r="M1257" i="2"/>
  <c r="AP1256" i="2"/>
  <c r="AL1256" i="2"/>
  <c r="AO1256" i="2" s="1"/>
  <c r="AK1256" i="2"/>
  <c r="AN1256" i="2" s="1"/>
  <c r="Z1256" i="2"/>
  <c r="Y1256" i="2"/>
  <c r="AA1256" i="2" s="1"/>
  <c r="W1256" i="2"/>
  <c r="V1256" i="2"/>
  <c r="U1256" i="2"/>
  <c r="AM1256" i="2" s="1"/>
  <c r="R1256" i="2"/>
  <c r="X1256" i="2" s="1"/>
  <c r="O1256" i="2"/>
  <c r="L1256" i="2"/>
  <c r="V1255" i="2"/>
  <c r="S1255" i="2"/>
  <c r="M1255" i="2"/>
  <c r="AN1254" i="2"/>
  <c r="AL1254" i="2"/>
  <c r="AO1254" i="2" s="1"/>
  <c r="AK1254" i="2"/>
  <c r="Z1254" i="2"/>
  <c r="AA1254" i="2" s="1"/>
  <c r="Y1254" i="2"/>
  <c r="W1254" i="2"/>
  <c r="V1254" i="2"/>
  <c r="U1254" i="2"/>
  <c r="AM1254" i="2" s="1"/>
  <c r="AP1254" i="2" s="1"/>
  <c r="R1254" i="2"/>
  <c r="X1254" i="2" s="1"/>
  <c r="O1254" i="2"/>
  <c r="L1254" i="2"/>
  <c r="Y1253" i="2"/>
  <c r="V1253" i="2"/>
  <c r="S1253" i="2"/>
  <c r="AK1253" i="2" s="1"/>
  <c r="AN1253" i="2" s="1"/>
  <c r="M1253" i="2"/>
  <c r="AO1252" i="2"/>
  <c r="AL1252" i="2"/>
  <c r="AK1252" i="2"/>
  <c r="AN1252" i="2" s="1"/>
  <c r="Z1252" i="2"/>
  <c r="Y1252" i="2"/>
  <c r="AA1252" i="2" s="1"/>
  <c r="X1252" i="2"/>
  <c r="W1252" i="2"/>
  <c r="V1252" i="2"/>
  <c r="U1252" i="2"/>
  <c r="AM1252" i="2" s="1"/>
  <c r="AP1252" i="2" s="1"/>
  <c r="R1252" i="2"/>
  <c r="O1252" i="2"/>
  <c r="L1252" i="2"/>
  <c r="AK1251" i="2"/>
  <c r="AN1251" i="2" s="1"/>
  <c r="V1251" i="2"/>
  <c r="S1251" i="2"/>
  <c r="Y1251" i="2" s="1"/>
  <c r="M1251" i="2"/>
  <c r="AO1250" i="2"/>
  <c r="AN1250" i="2"/>
  <c r="AM1250" i="2"/>
  <c r="AP1250" i="2" s="1"/>
  <c r="AL1250" i="2"/>
  <c r="AK1250" i="2"/>
  <c r="AA1250" i="2"/>
  <c r="Z1250" i="2"/>
  <c r="Y1250" i="2"/>
  <c r="X1250" i="2"/>
  <c r="W1250" i="2"/>
  <c r="V1250" i="2"/>
  <c r="U1250" i="2"/>
  <c r="R1250" i="2"/>
  <c r="O1250" i="2"/>
  <c r="L1250" i="2"/>
  <c r="AK1249" i="2"/>
  <c r="AN1249" i="2" s="1"/>
  <c r="Y1249" i="2"/>
  <c r="V1249" i="2"/>
  <c r="S1249" i="2"/>
  <c r="M1249" i="2"/>
  <c r="AP1248" i="2"/>
  <c r="AL1248" i="2"/>
  <c r="AO1248" i="2" s="1"/>
  <c r="AK1248" i="2"/>
  <c r="AN1248" i="2" s="1"/>
  <c r="Z1248" i="2"/>
  <c r="Y1248" i="2"/>
  <c r="AA1248" i="2" s="1"/>
  <c r="W1248" i="2"/>
  <c r="V1248" i="2"/>
  <c r="U1248" i="2"/>
  <c r="AM1248" i="2" s="1"/>
  <c r="R1248" i="2"/>
  <c r="X1248" i="2" s="1"/>
  <c r="O1248" i="2"/>
  <c r="L1248" i="2"/>
  <c r="V1247" i="2"/>
  <c r="S1247" i="2"/>
  <c r="M1247" i="2"/>
  <c r="AN1246" i="2"/>
  <c r="AL1246" i="2"/>
  <c r="AO1246" i="2" s="1"/>
  <c r="AK1246" i="2"/>
  <c r="Z1246" i="2"/>
  <c r="AA1246" i="2" s="1"/>
  <c r="Y1246" i="2"/>
  <c r="W1246" i="2"/>
  <c r="V1246" i="2"/>
  <c r="U1246" i="2"/>
  <c r="AM1246" i="2" s="1"/>
  <c r="AP1246" i="2" s="1"/>
  <c r="R1246" i="2"/>
  <c r="X1246" i="2" s="1"/>
  <c r="O1246" i="2"/>
  <c r="L1246" i="2"/>
  <c r="Y1245" i="2"/>
  <c r="V1245" i="2"/>
  <c r="S1245" i="2"/>
  <c r="AK1245" i="2" s="1"/>
  <c r="AN1245" i="2" s="1"/>
  <c r="M1245" i="2"/>
  <c r="AO1244" i="2"/>
  <c r="AL1244" i="2"/>
  <c r="AK1244" i="2"/>
  <c r="AN1244" i="2" s="1"/>
  <c r="Z1244" i="2"/>
  <c r="Y1244" i="2"/>
  <c r="AA1244" i="2" s="1"/>
  <c r="X1244" i="2"/>
  <c r="W1244" i="2"/>
  <c r="V1244" i="2"/>
  <c r="U1244" i="2"/>
  <c r="AM1244" i="2" s="1"/>
  <c r="AP1244" i="2" s="1"/>
  <c r="R1244" i="2"/>
  <c r="O1244" i="2"/>
  <c r="L1244" i="2"/>
  <c r="V1243" i="2"/>
  <c r="S1243" i="2"/>
  <c r="Y1243" i="2" s="1"/>
  <c r="M1243" i="2"/>
  <c r="AO1242" i="2"/>
  <c r="AN1242" i="2"/>
  <c r="AM1242" i="2"/>
  <c r="AP1242" i="2" s="1"/>
  <c r="AL1242" i="2"/>
  <c r="AK1242" i="2"/>
  <c r="AA1242" i="2"/>
  <c r="Z1242" i="2"/>
  <c r="Y1242" i="2"/>
  <c r="X1242" i="2"/>
  <c r="W1242" i="2"/>
  <c r="V1242" i="2"/>
  <c r="U1242" i="2"/>
  <c r="R1242" i="2"/>
  <c r="O1242" i="2"/>
  <c r="L1242" i="2"/>
  <c r="AK1241" i="2"/>
  <c r="AN1241" i="2" s="1"/>
  <c r="Y1241" i="2"/>
  <c r="V1241" i="2"/>
  <c r="S1241" i="2"/>
  <c r="M1241" i="2"/>
  <c r="AL1240" i="2"/>
  <c r="AO1240" i="2" s="1"/>
  <c r="AK1240" i="2"/>
  <c r="AN1240" i="2" s="1"/>
  <c r="Z1240" i="2"/>
  <c r="Y1240" i="2"/>
  <c r="AA1240" i="2" s="1"/>
  <c r="W1240" i="2"/>
  <c r="V1240" i="2"/>
  <c r="U1240" i="2"/>
  <c r="R1240" i="2"/>
  <c r="X1240" i="2" s="1"/>
  <c r="O1240" i="2"/>
  <c r="L1240" i="2"/>
  <c r="AK1239" i="2"/>
  <c r="AN1239" i="2" s="1"/>
  <c r="T1239" i="2"/>
  <c r="S1239" i="2"/>
  <c r="N1239" i="2"/>
  <c r="AL1239" i="2" s="1"/>
  <c r="AO1239" i="2" s="1"/>
  <c r="M1239" i="2"/>
  <c r="AO1238" i="2"/>
  <c r="AL1238" i="2"/>
  <c r="AK1238" i="2"/>
  <c r="AN1238" i="2" s="1"/>
  <c r="AA1238" i="2"/>
  <c r="Z1238" i="2"/>
  <c r="W1238" i="2"/>
  <c r="U1238" i="2"/>
  <c r="R1238" i="2"/>
  <c r="X1238" i="2" s="1"/>
  <c r="O1238" i="2"/>
  <c r="AM1238" i="2" s="1"/>
  <c r="AP1238" i="2" s="1"/>
  <c r="L1238" i="2"/>
  <c r="AP1237" i="2"/>
  <c r="AM1237" i="2"/>
  <c r="AL1237" i="2"/>
  <c r="AO1237" i="2" s="1"/>
  <c r="AK1237" i="2"/>
  <c r="AN1237" i="2" s="1"/>
  <c r="Z1237" i="2"/>
  <c r="AA1237" i="2" s="1"/>
  <c r="W1237" i="2"/>
  <c r="U1237" i="2"/>
  <c r="R1237" i="2"/>
  <c r="X1237" i="2" s="1"/>
  <c r="O1237" i="2"/>
  <c r="L1237" i="2"/>
  <c r="AK1236" i="2"/>
  <c r="AN1236" i="2" s="1"/>
  <c r="Y1236" i="2"/>
  <c r="V1236" i="2"/>
  <c r="S1236" i="2"/>
  <c r="M1236" i="2"/>
  <c r="AN1235" i="2"/>
  <c r="AL1235" i="2"/>
  <c r="AO1235" i="2" s="1"/>
  <c r="AK1235" i="2"/>
  <c r="Z1235" i="2"/>
  <c r="Y1235" i="2"/>
  <c r="AA1235" i="2" s="1"/>
  <c r="X1235" i="2"/>
  <c r="W1235" i="2"/>
  <c r="V1235" i="2"/>
  <c r="U1235" i="2"/>
  <c r="AM1235" i="2" s="1"/>
  <c r="AP1235" i="2" s="1"/>
  <c r="R1235" i="2"/>
  <c r="O1235" i="2"/>
  <c r="L1235" i="2"/>
  <c r="V1234" i="2"/>
  <c r="S1234" i="2"/>
  <c r="M1234" i="2"/>
  <c r="AO1233" i="2"/>
  <c r="AL1233" i="2"/>
  <c r="AK1233" i="2"/>
  <c r="AN1233" i="2" s="1"/>
  <c r="AA1233" i="2"/>
  <c r="Z1233" i="2"/>
  <c r="Y1233" i="2"/>
  <c r="W1233" i="2"/>
  <c r="V1233" i="2"/>
  <c r="U1233" i="2"/>
  <c r="R1233" i="2"/>
  <c r="X1233" i="2" s="1"/>
  <c r="O1233" i="2"/>
  <c r="L1233" i="2"/>
  <c r="V1232" i="2"/>
  <c r="S1232" i="2"/>
  <c r="Y1232" i="2" s="1"/>
  <c r="M1232" i="2"/>
  <c r="AK1232" i="2" s="1"/>
  <c r="AN1232" i="2" s="1"/>
  <c r="AO1231" i="2"/>
  <c r="AM1231" i="2"/>
  <c r="AP1231" i="2" s="1"/>
  <c r="AL1231" i="2"/>
  <c r="AK1231" i="2"/>
  <c r="AN1231" i="2" s="1"/>
  <c r="Z1231" i="2"/>
  <c r="Y1231" i="2"/>
  <c r="AA1231" i="2" s="1"/>
  <c r="W1231" i="2"/>
  <c r="V1231" i="2"/>
  <c r="U1231" i="2"/>
  <c r="R1231" i="2"/>
  <c r="X1231" i="2" s="1"/>
  <c r="O1231" i="2"/>
  <c r="L1231" i="2"/>
  <c r="V1230" i="2"/>
  <c r="S1230" i="2"/>
  <c r="AK1230" i="2" s="1"/>
  <c r="AN1230" i="2" s="1"/>
  <c r="M1230" i="2"/>
  <c r="AK1229" i="2"/>
  <c r="AN1229" i="2" s="1"/>
  <c r="Y1229" i="2"/>
  <c r="V1229" i="2"/>
  <c r="S1229" i="2"/>
  <c r="M1229" i="2"/>
  <c r="V1228" i="2"/>
  <c r="S1228" i="2"/>
  <c r="M1228" i="2"/>
  <c r="V1227" i="2"/>
  <c r="S1227" i="2"/>
  <c r="Y1227" i="2" s="1"/>
  <c r="M1227" i="2"/>
  <c r="AK1227" i="2" s="1"/>
  <c r="AN1227" i="2" s="1"/>
  <c r="V1226" i="2"/>
  <c r="S1226" i="2"/>
  <c r="AK1226" i="2" s="1"/>
  <c r="AN1226" i="2" s="1"/>
  <c r="M1226" i="2"/>
  <c r="AK1225" i="2"/>
  <c r="AN1225" i="2" s="1"/>
  <c r="Y1225" i="2"/>
  <c r="V1225" i="2"/>
  <c r="S1225" i="2"/>
  <c r="M1225" i="2"/>
  <c r="V1224" i="2"/>
  <c r="S1224" i="2"/>
  <c r="M1224" i="2"/>
  <c r="V1223" i="2"/>
  <c r="S1223" i="2"/>
  <c r="Y1223" i="2" s="1"/>
  <c r="M1223" i="2"/>
  <c r="AK1223" i="2" s="1"/>
  <c r="AN1223" i="2" s="1"/>
  <c r="AN1222" i="2"/>
  <c r="V1222" i="2"/>
  <c r="S1222" i="2"/>
  <c r="Y1222" i="2" s="1"/>
  <c r="M1222" i="2"/>
  <c r="AK1222" i="2" s="1"/>
  <c r="AK1221" i="2"/>
  <c r="AN1221" i="2" s="1"/>
  <c r="Y1221" i="2"/>
  <c r="V1221" i="2"/>
  <c r="S1221" i="2"/>
  <c r="M1221" i="2"/>
  <c r="V1220" i="2"/>
  <c r="S1220" i="2"/>
  <c r="M1220" i="2"/>
  <c r="V1219" i="2"/>
  <c r="S1219" i="2"/>
  <c r="Y1219" i="2" s="1"/>
  <c r="M1219" i="2"/>
  <c r="AK1219" i="2" s="1"/>
  <c r="AN1219" i="2" s="1"/>
  <c r="AN1218" i="2"/>
  <c r="V1218" i="2"/>
  <c r="S1218" i="2"/>
  <c r="Y1218" i="2" s="1"/>
  <c r="M1218" i="2"/>
  <c r="AK1218" i="2" s="1"/>
  <c r="AP1217" i="2"/>
  <c r="AO1217" i="2"/>
  <c r="AN1217" i="2"/>
  <c r="AM1217" i="2"/>
  <c r="AL1217" i="2"/>
  <c r="AK1217" i="2"/>
  <c r="Z1217" i="2"/>
  <c r="Y1217" i="2"/>
  <c r="AA1217" i="2" s="1"/>
  <c r="X1217" i="2"/>
  <c r="W1217" i="2"/>
  <c r="V1217" i="2"/>
  <c r="U1217" i="2"/>
  <c r="R1217" i="2"/>
  <c r="O1217" i="2"/>
  <c r="L1217" i="2"/>
  <c r="Y1216" i="2"/>
  <c r="V1216" i="2"/>
  <c r="S1216" i="2"/>
  <c r="M1216" i="2"/>
  <c r="AK1216" i="2" s="1"/>
  <c r="AN1216" i="2" s="1"/>
  <c r="V1215" i="2"/>
  <c r="S1215" i="2"/>
  <c r="M1215" i="2"/>
  <c r="V1214" i="2"/>
  <c r="S1214" i="2"/>
  <c r="Y1214" i="2" s="1"/>
  <c r="M1214" i="2"/>
  <c r="AK1214" i="2" s="1"/>
  <c r="AN1214" i="2" s="1"/>
  <c r="V1213" i="2"/>
  <c r="S1213" i="2"/>
  <c r="Y1213" i="2" s="1"/>
  <c r="M1213" i="2"/>
  <c r="AK1213" i="2" s="1"/>
  <c r="AN1213" i="2" s="1"/>
  <c r="Y1212" i="2"/>
  <c r="V1212" i="2"/>
  <c r="S1212" i="2"/>
  <c r="M1212" i="2"/>
  <c r="AK1212" i="2" s="1"/>
  <c r="AN1212" i="2" s="1"/>
  <c r="V1211" i="2"/>
  <c r="S1211" i="2"/>
  <c r="M1211" i="2"/>
  <c r="V1210" i="2"/>
  <c r="S1210" i="2"/>
  <c r="Y1210" i="2" s="1"/>
  <c r="M1210" i="2"/>
  <c r="AK1210" i="2" s="1"/>
  <c r="AN1210" i="2" s="1"/>
  <c r="V1209" i="2"/>
  <c r="S1209" i="2"/>
  <c r="Y1209" i="2" s="1"/>
  <c r="M1209" i="2"/>
  <c r="AK1209" i="2" s="1"/>
  <c r="AN1209" i="2" s="1"/>
  <c r="Y1208" i="2"/>
  <c r="V1208" i="2"/>
  <c r="S1208" i="2"/>
  <c r="M1208" i="2"/>
  <c r="AK1208" i="2" s="1"/>
  <c r="AN1208" i="2" s="1"/>
  <c r="V1207" i="2"/>
  <c r="S1207" i="2"/>
  <c r="M1207" i="2"/>
  <c r="V1206" i="2"/>
  <c r="S1206" i="2"/>
  <c r="Y1206" i="2" s="1"/>
  <c r="M1206" i="2"/>
  <c r="AK1206" i="2" s="1"/>
  <c r="AN1206" i="2" s="1"/>
  <c r="AN1205" i="2"/>
  <c r="V1205" i="2"/>
  <c r="S1205" i="2"/>
  <c r="Y1205" i="2" s="1"/>
  <c r="M1205" i="2"/>
  <c r="AK1205" i="2" s="1"/>
  <c r="Y1204" i="2"/>
  <c r="V1204" i="2"/>
  <c r="S1204" i="2"/>
  <c r="M1204" i="2"/>
  <c r="AK1204" i="2" s="1"/>
  <c r="AN1204" i="2" s="1"/>
  <c r="AN1203" i="2"/>
  <c r="AL1203" i="2"/>
  <c r="AO1203" i="2" s="1"/>
  <c r="AK1203" i="2"/>
  <c r="Z1203" i="2"/>
  <c r="Y1203" i="2"/>
  <c r="AA1203" i="2" s="1"/>
  <c r="X1203" i="2"/>
  <c r="W1203" i="2"/>
  <c r="V1203" i="2"/>
  <c r="U1203" i="2"/>
  <c r="AM1203" i="2" s="1"/>
  <c r="AP1203" i="2" s="1"/>
  <c r="R1203" i="2"/>
  <c r="O1203" i="2"/>
  <c r="L1203" i="2"/>
  <c r="V1202" i="2"/>
  <c r="S1202" i="2"/>
  <c r="M1202" i="2"/>
  <c r="AK1201" i="2"/>
  <c r="AN1201" i="2" s="1"/>
  <c r="V1201" i="2"/>
  <c r="S1201" i="2"/>
  <c r="Y1201" i="2" s="1"/>
  <c r="M1201" i="2"/>
  <c r="V1200" i="2"/>
  <c r="S1200" i="2"/>
  <c r="Y1200" i="2" s="1"/>
  <c r="M1200" i="2"/>
  <c r="AK1200" i="2" s="1"/>
  <c r="AN1200" i="2" s="1"/>
  <c r="Y1199" i="2"/>
  <c r="V1199" i="2"/>
  <c r="S1199" i="2"/>
  <c r="M1199" i="2"/>
  <c r="AK1199" i="2" s="1"/>
  <c r="AN1199" i="2" s="1"/>
  <c r="V1198" i="2"/>
  <c r="S1198" i="2"/>
  <c r="M1198" i="2"/>
  <c r="AK1197" i="2"/>
  <c r="AN1197" i="2" s="1"/>
  <c r="V1197" i="2"/>
  <c r="S1197" i="2"/>
  <c r="Y1197" i="2" s="1"/>
  <c r="M1197" i="2"/>
  <c r="V1196" i="2"/>
  <c r="S1196" i="2"/>
  <c r="Y1196" i="2" s="1"/>
  <c r="M1196" i="2"/>
  <c r="AK1196" i="2" s="1"/>
  <c r="AN1196" i="2" s="1"/>
  <c r="Y1195" i="2"/>
  <c r="V1195" i="2"/>
  <c r="S1195" i="2"/>
  <c r="M1195" i="2"/>
  <c r="AK1195" i="2" s="1"/>
  <c r="AN1195" i="2" s="1"/>
  <c r="V1194" i="2"/>
  <c r="S1194" i="2"/>
  <c r="M1194" i="2"/>
  <c r="AK1193" i="2"/>
  <c r="AN1193" i="2" s="1"/>
  <c r="V1193" i="2"/>
  <c r="S1193" i="2"/>
  <c r="Y1193" i="2" s="1"/>
  <c r="M1193" i="2"/>
  <c r="V1192" i="2"/>
  <c r="S1192" i="2"/>
  <c r="Y1192" i="2" s="1"/>
  <c r="M1192" i="2"/>
  <c r="AK1192" i="2" s="1"/>
  <c r="AN1192" i="2" s="1"/>
  <c r="AP1191" i="2"/>
  <c r="AO1191" i="2"/>
  <c r="AN1191" i="2"/>
  <c r="AM1191" i="2"/>
  <c r="AL1191" i="2"/>
  <c r="AK1191" i="2"/>
  <c r="Z1191" i="2"/>
  <c r="Y1191" i="2"/>
  <c r="AA1191" i="2" s="1"/>
  <c r="W1191" i="2"/>
  <c r="V1191" i="2"/>
  <c r="U1191" i="2"/>
  <c r="R1191" i="2"/>
  <c r="X1191" i="2" s="1"/>
  <c r="O1191" i="2"/>
  <c r="L1191" i="2"/>
  <c r="AK1190" i="2"/>
  <c r="AN1190" i="2" s="1"/>
  <c r="Y1190" i="2"/>
  <c r="V1190" i="2"/>
  <c r="S1190" i="2"/>
  <c r="M1190" i="2"/>
  <c r="V1189" i="2"/>
  <c r="S1189" i="2"/>
  <c r="M1189" i="2"/>
  <c r="AK1188" i="2"/>
  <c r="AN1188" i="2" s="1"/>
  <c r="V1188" i="2"/>
  <c r="S1188" i="2"/>
  <c r="Y1188" i="2" s="1"/>
  <c r="M1188" i="2"/>
  <c r="V1187" i="2"/>
  <c r="S1187" i="2"/>
  <c r="Y1187" i="2" s="1"/>
  <c r="M1187" i="2"/>
  <c r="AK1187" i="2" s="1"/>
  <c r="AN1187" i="2" s="1"/>
  <c r="AK1186" i="2"/>
  <c r="AN1186" i="2" s="1"/>
  <c r="Y1186" i="2"/>
  <c r="V1186" i="2"/>
  <c r="S1186" i="2"/>
  <c r="M1186" i="2"/>
  <c r="V1185" i="2"/>
  <c r="S1185" i="2"/>
  <c r="M1185" i="2"/>
  <c r="AK1184" i="2"/>
  <c r="AN1184" i="2" s="1"/>
  <c r="V1184" i="2"/>
  <c r="S1184" i="2"/>
  <c r="Y1184" i="2" s="1"/>
  <c r="M1184" i="2"/>
  <c r="V1183" i="2"/>
  <c r="S1183" i="2"/>
  <c r="Y1183" i="2" s="1"/>
  <c r="M1183" i="2"/>
  <c r="AK1183" i="2" s="1"/>
  <c r="AN1183" i="2" s="1"/>
  <c r="AK1182" i="2"/>
  <c r="AN1182" i="2" s="1"/>
  <c r="Y1182" i="2"/>
  <c r="V1182" i="2"/>
  <c r="S1182" i="2"/>
  <c r="M1182" i="2"/>
  <c r="V1181" i="2"/>
  <c r="S1181" i="2"/>
  <c r="M1181" i="2"/>
  <c r="V1180" i="2"/>
  <c r="S1180" i="2"/>
  <c r="Y1180" i="2" s="1"/>
  <c r="M1180" i="2"/>
  <c r="AK1180" i="2" s="1"/>
  <c r="AN1180" i="2" s="1"/>
  <c r="AO1179" i="2"/>
  <c r="AM1179" i="2"/>
  <c r="AP1179" i="2" s="1"/>
  <c r="AL1179" i="2"/>
  <c r="AK1179" i="2"/>
  <c r="AN1179" i="2" s="1"/>
  <c r="Z1179" i="2"/>
  <c r="Y1179" i="2"/>
  <c r="AA1179" i="2" s="1"/>
  <c r="W1179" i="2"/>
  <c r="V1179" i="2"/>
  <c r="U1179" i="2"/>
  <c r="R1179" i="2"/>
  <c r="X1179" i="2" s="1"/>
  <c r="O1179" i="2"/>
  <c r="L1179" i="2"/>
  <c r="AN1178" i="2"/>
  <c r="V1178" i="2"/>
  <c r="S1178" i="2"/>
  <c r="Y1178" i="2" s="1"/>
  <c r="M1178" i="2"/>
  <c r="AK1178" i="2" s="1"/>
  <c r="AK1177" i="2"/>
  <c r="AN1177" i="2" s="1"/>
  <c r="Y1177" i="2"/>
  <c r="V1177" i="2"/>
  <c r="S1177" i="2"/>
  <c r="M1177" i="2"/>
  <c r="V1176" i="2"/>
  <c r="S1176" i="2"/>
  <c r="M1176" i="2"/>
  <c r="V1175" i="2"/>
  <c r="S1175" i="2"/>
  <c r="Y1175" i="2" s="1"/>
  <c r="M1175" i="2"/>
  <c r="AK1175" i="2" s="1"/>
  <c r="AN1175" i="2" s="1"/>
  <c r="AN1174" i="2"/>
  <c r="V1174" i="2"/>
  <c r="S1174" i="2"/>
  <c r="Y1174" i="2" s="1"/>
  <c r="M1174" i="2"/>
  <c r="AK1174" i="2" s="1"/>
  <c r="AK1173" i="2"/>
  <c r="AN1173" i="2" s="1"/>
  <c r="Y1173" i="2"/>
  <c r="V1173" i="2"/>
  <c r="S1173" i="2"/>
  <c r="M1173" i="2"/>
  <c r="V1172" i="2"/>
  <c r="S1172" i="2"/>
  <c r="M1172" i="2"/>
  <c r="V1171" i="2"/>
  <c r="S1171" i="2"/>
  <c r="Y1171" i="2" s="1"/>
  <c r="M1171" i="2"/>
  <c r="AK1171" i="2" s="1"/>
  <c r="AN1171" i="2" s="1"/>
  <c r="AN1170" i="2"/>
  <c r="V1170" i="2"/>
  <c r="S1170" i="2"/>
  <c r="Y1170" i="2" s="1"/>
  <c r="M1170" i="2"/>
  <c r="AK1170" i="2" s="1"/>
  <c r="AK1169" i="2"/>
  <c r="AN1169" i="2" s="1"/>
  <c r="Y1169" i="2"/>
  <c r="V1169" i="2"/>
  <c r="S1169" i="2"/>
  <c r="M1169" i="2"/>
  <c r="V1168" i="2"/>
  <c r="S1168" i="2"/>
  <c r="M1168" i="2"/>
  <c r="V1167" i="2"/>
  <c r="S1167" i="2"/>
  <c r="Y1167" i="2" s="1"/>
  <c r="M1167" i="2"/>
  <c r="AK1167" i="2" s="1"/>
  <c r="AN1167" i="2" s="1"/>
  <c r="AO1166" i="2"/>
  <c r="AM1166" i="2"/>
  <c r="AP1166" i="2" s="1"/>
  <c r="AL1166" i="2"/>
  <c r="AK1166" i="2"/>
  <c r="AN1166" i="2" s="1"/>
  <c r="Z1166" i="2"/>
  <c r="Y1166" i="2"/>
  <c r="W1166" i="2"/>
  <c r="V1166" i="2"/>
  <c r="U1166" i="2"/>
  <c r="R1166" i="2"/>
  <c r="X1166" i="2" s="1"/>
  <c r="O1166" i="2"/>
  <c r="L1166" i="2"/>
  <c r="AN1165" i="2"/>
  <c r="V1165" i="2"/>
  <c r="S1165" i="2"/>
  <c r="Y1165" i="2" s="1"/>
  <c r="M1165" i="2"/>
  <c r="AK1165" i="2" s="1"/>
  <c r="Y1164" i="2"/>
  <c r="V1164" i="2"/>
  <c r="S1164" i="2"/>
  <c r="M1164" i="2"/>
  <c r="AK1164" i="2" s="1"/>
  <c r="AN1164" i="2" s="1"/>
  <c r="V1163" i="2"/>
  <c r="S1163" i="2"/>
  <c r="M1163" i="2"/>
  <c r="AK1162" i="2"/>
  <c r="AN1162" i="2" s="1"/>
  <c r="V1162" i="2"/>
  <c r="S1162" i="2"/>
  <c r="Y1162" i="2" s="1"/>
  <c r="M1162" i="2"/>
  <c r="AN1161" i="2"/>
  <c r="Y1161" i="2"/>
  <c r="V1161" i="2"/>
  <c r="S1161" i="2"/>
  <c r="M1161" i="2"/>
  <c r="AK1161" i="2" s="1"/>
  <c r="AK1160" i="2"/>
  <c r="AN1160" i="2" s="1"/>
  <c r="Y1160" i="2"/>
  <c r="V1160" i="2"/>
  <c r="S1160" i="2"/>
  <c r="M1160" i="2"/>
  <c r="V1159" i="2"/>
  <c r="S1159" i="2"/>
  <c r="M1159" i="2"/>
  <c r="AK1158" i="2"/>
  <c r="AN1158" i="2" s="1"/>
  <c r="V1158" i="2"/>
  <c r="S1158" i="2"/>
  <c r="Y1158" i="2" s="1"/>
  <c r="M1158" i="2"/>
  <c r="Y1157" i="2"/>
  <c r="V1157" i="2"/>
  <c r="S1157" i="2"/>
  <c r="M1157" i="2"/>
  <c r="AK1157" i="2" s="1"/>
  <c r="AN1157" i="2" s="1"/>
  <c r="Y1156" i="2"/>
  <c r="V1156" i="2"/>
  <c r="S1156" i="2"/>
  <c r="M1156" i="2"/>
  <c r="AK1156" i="2" s="1"/>
  <c r="AN1156" i="2" s="1"/>
  <c r="V1155" i="2"/>
  <c r="S1155" i="2"/>
  <c r="M1155" i="2"/>
  <c r="V1154" i="2"/>
  <c r="S1154" i="2"/>
  <c r="Y1154" i="2" s="1"/>
  <c r="M1154" i="2"/>
  <c r="AK1154" i="2" s="1"/>
  <c r="AN1154" i="2" s="1"/>
  <c r="AN1153" i="2"/>
  <c r="Y1153" i="2"/>
  <c r="V1153" i="2"/>
  <c r="S1153" i="2"/>
  <c r="M1153" i="2"/>
  <c r="AK1153" i="2" s="1"/>
  <c r="AO1152" i="2"/>
  <c r="AN1152" i="2"/>
  <c r="AM1152" i="2"/>
  <c r="AP1152" i="2" s="1"/>
  <c r="AL1152" i="2"/>
  <c r="AK1152" i="2"/>
  <c r="Z1152" i="2"/>
  <c r="Y1152" i="2"/>
  <c r="AA1152" i="2" s="1"/>
  <c r="W1152" i="2"/>
  <c r="V1152" i="2"/>
  <c r="U1152" i="2"/>
  <c r="R1152" i="2"/>
  <c r="X1152" i="2" s="1"/>
  <c r="O1152" i="2"/>
  <c r="L1152" i="2"/>
  <c r="AK1151" i="2"/>
  <c r="AN1151" i="2" s="1"/>
  <c r="Y1151" i="2"/>
  <c r="V1151" i="2"/>
  <c r="S1151" i="2"/>
  <c r="M1151" i="2"/>
  <c r="AL1150" i="2"/>
  <c r="AO1150" i="2" s="1"/>
  <c r="AK1150" i="2"/>
  <c r="AN1150" i="2" s="1"/>
  <c r="Z1150" i="2"/>
  <c r="AA1150" i="2" s="1"/>
  <c r="Y1150" i="2"/>
  <c r="X1150" i="2"/>
  <c r="W1150" i="2"/>
  <c r="V1150" i="2"/>
  <c r="U1150" i="2"/>
  <c r="AM1150" i="2" s="1"/>
  <c r="AP1150" i="2" s="1"/>
  <c r="R1150" i="2"/>
  <c r="O1150" i="2"/>
  <c r="L1150" i="2"/>
  <c r="V1149" i="2"/>
  <c r="S1149" i="2"/>
  <c r="M1149" i="2"/>
  <c r="AO1148" i="2"/>
  <c r="AL1148" i="2"/>
  <c r="AK1148" i="2"/>
  <c r="AN1148" i="2" s="1"/>
  <c r="AA1148" i="2"/>
  <c r="Z1148" i="2"/>
  <c r="Y1148" i="2"/>
  <c r="X1148" i="2"/>
  <c r="W1148" i="2"/>
  <c r="V1148" i="2"/>
  <c r="U1148" i="2"/>
  <c r="R1148" i="2"/>
  <c r="O1148" i="2"/>
  <c r="AM1148" i="2" s="1"/>
  <c r="AP1148" i="2" s="1"/>
  <c r="L1148" i="2"/>
  <c r="V1147" i="2"/>
  <c r="S1147" i="2"/>
  <c r="Y1147" i="2" s="1"/>
  <c r="M1147" i="2"/>
  <c r="AK1147" i="2" s="1"/>
  <c r="AN1147" i="2" s="1"/>
  <c r="AP1146" i="2"/>
  <c r="AO1146" i="2"/>
  <c r="AM1146" i="2"/>
  <c r="AL1146" i="2"/>
  <c r="AK1146" i="2"/>
  <c r="AN1146" i="2" s="1"/>
  <c r="Z1146" i="2"/>
  <c r="Y1146" i="2"/>
  <c r="AA1146" i="2" s="1"/>
  <c r="W1146" i="2"/>
  <c r="V1146" i="2"/>
  <c r="U1146" i="2"/>
  <c r="R1146" i="2"/>
  <c r="X1146" i="2" s="1"/>
  <c r="O1146" i="2"/>
  <c r="L1146" i="2"/>
  <c r="AN1145" i="2"/>
  <c r="Y1145" i="2"/>
  <c r="V1145" i="2"/>
  <c r="S1145" i="2"/>
  <c r="M1145" i="2"/>
  <c r="AK1145" i="2" s="1"/>
  <c r="AO1144" i="2"/>
  <c r="AN1144" i="2"/>
  <c r="AM1144" i="2"/>
  <c r="AP1144" i="2" s="1"/>
  <c r="AL1144" i="2"/>
  <c r="AK1144" i="2"/>
  <c r="Z1144" i="2"/>
  <c r="Y1144" i="2"/>
  <c r="AA1144" i="2" s="1"/>
  <c r="W1144" i="2"/>
  <c r="V1144" i="2"/>
  <c r="U1144" i="2"/>
  <c r="R1144" i="2"/>
  <c r="X1144" i="2" s="1"/>
  <c r="O1144" i="2"/>
  <c r="L1144" i="2"/>
  <c r="AK1143" i="2"/>
  <c r="AN1143" i="2" s="1"/>
  <c r="Y1143" i="2"/>
  <c r="V1143" i="2"/>
  <c r="S1143" i="2"/>
  <c r="M1143" i="2"/>
  <c r="AL1142" i="2"/>
  <c r="AO1142" i="2" s="1"/>
  <c r="AK1142" i="2"/>
  <c r="AN1142" i="2" s="1"/>
  <c r="Z1142" i="2"/>
  <c r="Y1142" i="2"/>
  <c r="X1142" i="2"/>
  <c r="W1142" i="2"/>
  <c r="V1142" i="2"/>
  <c r="U1142" i="2"/>
  <c r="AM1142" i="2" s="1"/>
  <c r="AP1142" i="2" s="1"/>
  <c r="R1142" i="2"/>
  <c r="O1142" i="2"/>
  <c r="L1142" i="2"/>
  <c r="V1141" i="2"/>
  <c r="S1141" i="2"/>
  <c r="M1141" i="2"/>
  <c r="AO1140" i="2"/>
  <c r="AL1140" i="2"/>
  <c r="AK1140" i="2"/>
  <c r="AN1140" i="2" s="1"/>
  <c r="AA1140" i="2"/>
  <c r="Z1140" i="2"/>
  <c r="Y1140" i="2"/>
  <c r="W1140" i="2"/>
  <c r="V1140" i="2"/>
  <c r="U1140" i="2"/>
  <c r="R1140" i="2"/>
  <c r="X1140" i="2" s="1"/>
  <c r="O1140" i="2"/>
  <c r="AM1140" i="2" s="1"/>
  <c r="AP1140" i="2" s="1"/>
  <c r="L1140" i="2"/>
  <c r="AK1139" i="2"/>
  <c r="AN1139" i="2" s="1"/>
  <c r="V1139" i="2"/>
  <c r="S1139" i="2"/>
  <c r="Y1139" i="2" s="1"/>
  <c r="M1139" i="2"/>
  <c r="AO1138" i="2"/>
  <c r="AM1138" i="2"/>
  <c r="AP1138" i="2" s="1"/>
  <c r="AL1138" i="2"/>
  <c r="AK1138" i="2"/>
  <c r="AN1138" i="2" s="1"/>
  <c r="Z1138" i="2"/>
  <c r="Y1138" i="2"/>
  <c r="AA1138" i="2" s="1"/>
  <c r="W1138" i="2"/>
  <c r="V1138" i="2"/>
  <c r="U1138" i="2"/>
  <c r="R1138" i="2"/>
  <c r="X1138" i="2" s="1"/>
  <c r="O1138" i="2"/>
  <c r="L1138" i="2"/>
  <c r="Y1137" i="2"/>
  <c r="V1137" i="2"/>
  <c r="S1137" i="2"/>
  <c r="M1137" i="2"/>
  <c r="AK1137" i="2" s="1"/>
  <c r="AN1137" i="2" s="1"/>
  <c r="AO1136" i="2"/>
  <c r="AM1136" i="2"/>
  <c r="AP1136" i="2" s="1"/>
  <c r="AL1136" i="2"/>
  <c r="AK1136" i="2"/>
  <c r="AN1136" i="2" s="1"/>
  <c r="Z1136" i="2"/>
  <c r="Y1136" i="2"/>
  <c r="AA1136" i="2" s="1"/>
  <c r="X1136" i="2"/>
  <c r="W1136" i="2"/>
  <c r="V1136" i="2"/>
  <c r="U1136" i="2"/>
  <c r="R1136" i="2"/>
  <c r="O1136" i="2"/>
  <c r="L1136" i="2"/>
  <c r="AK1135" i="2"/>
  <c r="AN1135" i="2" s="1"/>
  <c r="Y1135" i="2"/>
  <c r="V1135" i="2"/>
  <c r="S1135" i="2"/>
  <c r="M1135" i="2"/>
  <c r="AL1134" i="2"/>
  <c r="AO1134" i="2" s="1"/>
  <c r="AK1134" i="2"/>
  <c r="AN1134" i="2" s="1"/>
  <c r="Z1134" i="2"/>
  <c r="AA1134" i="2" s="1"/>
  <c r="Y1134" i="2"/>
  <c r="X1134" i="2"/>
  <c r="W1134" i="2"/>
  <c r="V1134" i="2"/>
  <c r="U1134" i="2"/>
  <c r="AM1134" i="2" s="1"/>
  <c r="AP1134" i="2" s="1"/>
  <c r="R1134" i="2"/>
  <c r="O1134" i="2"/>
  <c r="L1134" i="2"/>
  <c r="V1133" i="2"/>
  <c r="S1133" i="2"/>
  <c r="M1133" i="2"/>
  <c r="AO1132" i="2"/>
  <c r="AL1132" i="2"/>
  <c r="AK1132" i="2"/>
  <c r="AN1132" i="2" s="1"/>
  <c r="AA1132" i="2"/>
  <c r="Z1132" i="2"/>
  <c r="Y1132" i="2"/>
  <c r="W1132" i="2"/>
  <c r="V1132" i="2"/>
  <c r="U1132" i="2"/>
  <c r="R1132" i="2"/>
  <c r="X1132" i="2" s="1"/>
  <c r="O1132" i="2"/>
  <c r="AM1132" i="2" s="1"/>
  <c r="AP1132" i="2" s="1"/>
  <c r="L1132" i="2"/>
  <c r="AK1131" i="2"/>
  <c r="AN1131" i="2" s="1"/>
  <c r="V1131" i="2"/>
  <c r="S1131" i="2"/>
  <c r="Y1131" i="2" s="1"/>
  <c r="M1131" i="2"/>
  <c r="AP1130" i="2"/>
  <c r="AO1130" i="2"/>
  <c r="AM1130" i="2"/>
  <c r="AL1130" i="2"/>
  <c r="AK1130" i="2"/>
  <c r="AN1130" i="2" s="1"/>
  <c r="Z1130" i="2"/>
  <c r="Y1130" i="2"/>
  <c r="W1130" i="2"/>
  <c r="V1130" i="2"/>
  <c r="U1130" i="2"/>
  <c r="R1130" i="2"/>
  <c r="X1130" i="2" s="1"/>
  <c r="O1130" i="2"/>
  <c r="L1130" i="2"/>
  <c r="Y1129" i="2"/>
  <c r="V1129" i="2"/>
  <c r="S1129" i="2"/>
  <c r="M1129" i="2"/>
  <c r="AK1129" i="2" s="1"/>
  <c r="AN1129" i="2" s="1"/>
  <c r="AO1128" i="2"/>
  <c r="AM1128" i="2"/>
  <c r="AP1128" i="2" s="1"/>
  <c r="AL1128" i="2"/>
  <c r="AK1128" i="2"/>
  <c r="AN1128" i="2" s="1"/>
  <c r="Z1128" i="2"/>
  <c r="Y1128" i="2"/>
  <c r="AA1128" i="2" s="1"/>
  <c r="X1128" i="2"/>
  <c r="W1128" i="2"/>
  <c r="V1128" i="2"/>
  <c r="U1128" i="2"/>
  <c r="R1128" i="2"/>
  <c r="O1128" i="2"/>
  <c r="L1128" i="2"/>
  <c r="Y1127" i="2"/>
  <c r="V1127" i="2"/>
  <c r="S1127" i="2"/>
  <c r="M1127" i="2"/>
  <c r="AK1127" i="2" s="1"/>
  <c r="AN1127" i="2" s="1"/>
  <c r="AL1126" i="2"/>
  <c r="AO1126" i="2" s="1"/>
  <c r="AK1126" i="2"/>
  <c r="AN1126" i="2" s="1"/>
  <c r="Z1126" i="2"/>
  <c r="AA1126" i="2" s="1"/>
  <c r="Y1126" i="2"/>
  <c r="X1126" i="2"/>
  <c r="W1126" i="2"/>
  <c r="V1126" i="2"/>
  <c r="U1126" i="2"/>
  <c r="R1126" i="2"/>
  <c r="O1126" i="2"/>
  <c r="L1126" i="2"/>
  <c r="V1125" i="2"/>
  <c r="S1125" i="2"/>
  <c r="M1125" i="2"/>
  <c r="AO1124" i="2"/>
  <c r="AL1124" i="2"/>
  <c r="AK1124" i="2"/>
  <c r="AN1124" i="2" s="1"/>
  <c r="AA1124" i="2"/>
  <c r="Z1124" i="2"/>
  <c r="Y1124" i="2"/>
  <c r="W1124" i="2"/>
  <c r="V1124" i="2"/>
  <c r="U1124" i="2"/>
  <c r="R1124" i="2"/>
  <c r="X1124" i="2" s="1"/>
  <c r="O1124" i="2"/>
  <c r="AM1124" i="2" s="1"/>
  <c r="AP1124" i="2" s="1"/>
  <c r="L1124" i="2"/>
  <c r="AK1123" i="2"/>
  <c r="AN1123" i="2" s="1"/>
  <c r="V1123" i="2"/>
  <c r="S1123" i="2"/>
  <c r="Y1123" i="2" s="1"/>
  <c r="M1123" i="2"/>
  <c r="AP1122" i="2"/>
  <c r="AO1122" i="2"/>
  <c r="AM1122" i="2"/>
  <c r="AL1122" i="2"/>
  <c r="AK1122" i="2"/>
  <c r="AN1122" i="2" s="1"/>
  <c r="Z1122" i="2"/>
  <c r="Y1122" i="2"/>
  <c r="AA1122" i="2" s="1"/>
  <c r="W1122" i="2"/>
  <c r="V1122" i="2"/>
  <c r="U1122" i="2"/>
  <c r="R1122" i="2"/>
  <c r="X1122" i="2" s="1"/>
  <c r="O1122" i="2"/>
  <c r="L1122" i="2"/>
  <c r="T1121" i="2"/>
  <c r="AL1121" i="2" s="1"/>
  <c r="AO1121" i="2" s="1"/>
  <c r="S1121" i="2"/>
  <c r="AK1121" i="2" s="1"/>
  <c r="AN1121" i="2" s="1"/>
  <c r="N1121" i="2"/>
  <c r="M1121" i="2"/>
  <c r="V1120" i="2"/>
  <c r="S1120" i="2"/>
  <c r="Y1120" i="2" s="1"/>
  <c r="M1120" i="2"/>
  <c r="Y1119" i="2"/>
  <c r="V1119" i="2"/>
  <c r="S1119" i="2"/>
  <c r="AK1119" i="2" s="1"/>
  <c r="AN1119" i="2" s="1"/>
  <c r="M1119" i="2"/>
  <c r="AP1118" i="2"/>
  <c r="AL1118" i="2"/>
  <c r="AO1118" i="2" s="1"/>
  <c r="AK1118" i="2"/>
  <c r="AN1118" i="2" s="1"/>
  <c r="Z1118" i="2"/>
  <c r="Y1118" i="2"/>
  <c r="AA1118" i="2" s="1"/>
  <c r="W1118" i="2"/>
  <c r="V1118" i="2"/>
  <c r="U1118" i="2"/>
  <c r="AM1118" i="2" s="1"/>
  <c r="R1118" i="2"/>
  <c r="X1118" i="2" s="1"/>
  <c r="O1118" i="2"/>
  <c r="L1118" i="2"/>
  <c r="V1117" i="2"/>
  <c r="S1117" i="2"/>
  <c r="M1117" i="2"/>
  <c r="Y1116" i="2"/>
  <c r="V1116" i="2"/>
  <c r="S1116" i="2"/>
  <c r="AK1116" i="2" s="1"/>
  <c r="AN1116" i="2" s="1"/>
  <c r="M1116" i="2"/>
  <c r="AP1115" i="2"/>
  <c r="AN1115" i="2"/>
  <c r="AL1115" i="2"/>
  <c r="AO1115" i="2" s="1"/>
  <c r="AK1115" i="2"/>
  <c r="Z1115" i="2"/>
  <c r="Y1115" i="2"/>
  <c r="AA1115" i="2" s="1"/>
  <c r="X1115" i="2"/>
  <c r="W1115" i="2"/>
  <c r="V1115" i="2"/>
  <c r="U1115" i="2"/>
  <c r="AM1115" i="2" s="1"/>
  <c r="R1115" i="2"/>
  <c r="O1115" i="2"/>
  <c r="L1115" i="2"/>
  <c r="AN1114" i="2"/>
  <c r="AK1114" i="2"/>
  <c r="V1114" i="2"/>
  <c r="S1114" i="2"/>
  <c r="Y1114" i="2" s="1"/>
  <c r="M1114" i="2"/>
  <c r="Y1113" i="2"/>
  <c r="V1113" i="2"/>
  <c r="S1113" i="2"/>
  <c r="AK1113" i="2" s="1"/>
  <c r="AN1113" i="2" s="1"/>
  <c r="M1113" i="2"/>
  <c r="AL1112" i="2"/>
  <c r="AO1112" i="2" s="1"/>
  <c r="AK1112" i="2"/>
  <c r="AN1112" i="2" s="1"/>
  <c r="Z1112" i="2"/>
  <c r="Y1112" i="2"/>
  <c r="AA1112" i="2" s="1"/>
  <c r="W1112" i="2"/>
  <c r="V1112" i="2"/>
  <c r="U1112" i="2"/>
  <c r="AM1112" i="2" s="1"/>
  <c r="AP1112" i="2" s="1"/>
  <c r="R1112" i="2"/>
  <c r="X1112" i="2" s="1"/>
  <c r="O1112" i="2"/>
  <c r="L1112" i="2"/>
  <c r="V1111" i="2"/>
  <c r="S1111" i="2"/>
  <c r="M1111" i="2"/>
  <c r="Y1110" i="2"/>
  <c r="V1110" i="2"/>
  <c r="S1110" i="2"/>
  <c r="AK1110" i="2" s="1"/>
  <c r="AN1110" i="2" s="1"/>
  <c r="M1110" i="2"/>
  <c r="AP1109" i="2"/>
  <c r="AO1109" i="2"/>
  <c r="AN1109" i="2"/>
  <c r="AL1109" i="2"/>
  <c r="AK1109" i="2"/>
  <c r="Z1109" i="2"/>
  <c r="Y1109" i="2"/>
  <c r="AA1109" i="2" s="1"/>
  <c r="X1109" i="2"/>
  <c r="W1109" i="2"/>
  <c r="V1109" i="2"/>
  <c r="U1109" i="2"/>
  <c r="AM1109" i="2" s="1"/>
  <c r="R1109" i="2"/>
  <c r="O1109" i="2"/>
  <c r="L1109" i="2"/>
  <c r="V1108" i="2"/>
  <c r="S1108" i="2"/>
  <c r="M1108" i="2"/>
  <c r="Y1107" i="2"/>
  <c r="V1107" i="2"/>
  <c r="S1107" i="2"/>
  <c r="AK1107" i="2" s="1"/>
  <c r="AN1107" i="2" s="1"/>
  <c r="M1107" i="2"/>
  <c r="AL1106" i="2"/>
  <c r="AO1106" i="2" s="1"/>
  <c r="AK1106" i="2"/>
  <c r="AN1106" i="2" s="1"/>
  <c r="Z1106" i="2"/>
  <c r="Y1106" i="2"/>
  <c r="AA1106" i="2" s="1"/>
  <c r="W1106" i="2"/>
  <c r="V1106" i="2"/>
  <c r="U1106" i="2"/>
  <c r="AM1106" i="2" s="1"/>
  <c r="AP1106" i="2" s="1"/>
  <c r="R1106" i="2"/>
  <c r="X1106" i="2" s="1"/>
  <c r="O1106" i="2"/>
  <c r="L1106" i="2"/>
  <c r="V1105" i="2"/>
  <c r="S1105" i="2"/>
  <c r="M1105" i="2"/>
  <c r="Y1104" i="2"/>
  <c r="V1104" i="2"/>
  <c r="S1104" i="2"/>
  <c r="AK1104" i="2" s="1"/>
  <c r="AN1104" i="2" s="1"/>
  <c r="M1104" i="2"/>
  <c r="AN1103" i="2"/>
  <c r="AL1103" i="2"/>
  <c r="AO1103" i="2" s="1"/>
  <c r="AK1103" i="2"/>
  <c r="Z1103" i="2"/>
  <c r="Y1103" i="2"/>
  <c r="AA1103" i="2" s="1"/>
  <c r="X1103" i="2"/>
  <c r="W1103" i="2"/>
  <c r="V1103" i="2"/>
  <c r="U1103" i="2"/>
  <c r="AM1103" i="2" s="1"/>
  <c r="AP1103" i="2" s="1"/>
  <c r="R1103" i="2"/>
  <c r="O1103" i="2"/>
  <c r="L1103" i="2"/>
  <c r="AK1102" i="2"/>
  <c r="AN1102" i="2" s="1"/>
  <c r="V1102" i="2"/>
  <c r="S1102" i="2"/>
  <c r="Y1102" i="2" s="1"/>
  <c r="M1102" i="2"/>
  <c r="Y1101" i="2"/>
  <c r="V1101" i="2"/>
  <c r="S1101" i="2"/>
  <c r="AK1101" i="2" s="1"/>
  <c r="AN1101" i="2" s="1"/>
  <c r="M1101" i="2"/>
  <c r="AP1100" i="2"/>
  <c r="AL1100" i="2"/>
  <c r="AO1100" i="2" s="1"/>
  <c r="AK1100" i="2"/>
  <c r="AN1100" i="2" s="1"/>
  <c r="Z1100" i="2"/>
  <c r="Y1100" i="2"/>
  <c r="AA1100" i="2" s="1"/>
  <c r="W1100" i="2"/>
  <c r="V1100" i="2"/>
  <c r="U1100" i="2"/>
  <c r="AM1100" i="2" s="1"/>
  <c r="R1100" i="2"/>
  <c r="X1100" i="2" s="1"/>
  <c r="O1100" i="2"/>
  <c r="L1100" i="2"/>
  <c r="V1099" i="2"/>
  <c r="S1099" i="2"/>
  <c r="M1099" i="2"/>
  <c r="Y1098" i="2"/>
  <c r="V1098" i="2"/>
  <c r="S1098" i="2"/>
  <c r="AK1098" i="2" s="1"/>
  <c r="AN1098" i="2" s="1"/>
  <c r="M1098" i="2"/>
  <c r="AO1097" i="2"/>
  <c r="AN1097" i="2"/>
  <c r="AL1097" i="2"/>
  <c r="AK1097" i="2"/>
  <c r="AA1097" i="2"/>
  <c r="Z1097" i="2"/>
  <c r="Y1097" i="2"/>
  <c r="X1097" i="2"/>
  <c r="W1097" i="2"/>
  <c r="V1097" i="2"/>
  <c r="U1097" i="2"/>
  <c r="R1097" i="2"/>
  <c r="O1097" i="2"/>
  <c r="L1097" i="2"/>
  <c r="V1096" i="2"/>
  <c r="S1096" i="2"/>
  <c r="M1096" i="2"/>
  <c r="Y1095" i="2"/>
  <c r="V1095" i="2"/>
  <c r="S1095" i="2"/>
  <c r="AK1095" i="2" s="1"/>
  <c r="AN1095" i="2" s="1"/>
  <c r="M1095" i="2"/>
  <c r="AN1094" i="2"/>
  <c r="AL1094" i="2"/>
  <c r="AO1094" i="2" s="1"/>
  <c r="AK1094" i="2"/>
  <c r="Z1094" i="2"/>
  <c r="Y1094" i="2"/>
  <c r="AA1094" i="2" s="1"/>
  <c r="W1094" i="2"/>
  <c r="V1094" i="2"/>
  <c r="U1094" i="2"/>
  <c r="AM1094" i="2" s="1"/>
  <c r="AP1094" i="2" s="1"/>
  <c r="R1094" i="2"/>
  <c r="X1094" i="2" s="1"/>
  <c r="O1094" i="2"/>
  <c r="L1094" i="2"/>
  <c r="AN1093" i="2"/>
  <c r="V1093" i="2"/>
  <c r="S1093" i="2"/>
  <c r="AK1093" i="2" s="1"/>
  <c r="M1093" i="2"/>
  <c r="Y1092" i="2"/>
  <c r="V1092" i="2"/>
  <c r="S1092" i="2"/>
  <c r="AK1092" i="2" s="1"/>
  <c r="AN1092" i="2" s="1"/>
  <c r="M1092" i="2"/>
  <c r="AN1091" i="2"/>
  <c r="AL1091" i="2"/>
  <c r="AO1091" i="2" s="1"/>
  <c r="AK1091" i="2"/>
  <c r="Z1091" i="2"/>
  <c r="Y1091" i="2"/>
  <c r="AA1091" i="2" s="1"/>
  <c r="X1091" i="2"/>
  <c r="W1091" i="2"/>
  <c r="V1091" i="2"/>
  <c r="U1091" i="2"/>
  <c r="AM1091" i="2" s="1"/>
  <c r="AP1091" i="2" s="1"/>
  <c r="R1091" i="2"/>
  <c r="O1091" i="2"/>
  <c r="L1091" i="2"/>
  <c r="V1090" i="2"/>
  <c r="S1090" i="2"/>
  <c r="Y1090" i="2" s="1"/>
  <c r="M1090" i="2"/>
  <c r="Y1089" i="2"/>
  <c r="V1089" i="2"/>
  <c r="S1089" i="2"/>
  <c r="AK1089" i="2" s="1"/>
  <c r="AN1089" i="2" s="1"/>
  <c r="M1089" i="2"/>
  <c r="AL1088" i="2"/>
  <c r="AO1088" i="2" s="1"/>
  <c r="AK1088" i="2"/>
  <c r="AN1088" i="2" s="1"/>
  <c r="Z1088" i="2"/>
  <c r="Y1088" i="2"/>
  <c r="AA1088" i="2" s="1"/>
  <c r="W1088" i="2"/>
  <c r="V1088" i="2"/>
  <c r="U1088" i="2"/>
  <c r="AM1088" i="2" s="1"/>
  <c r="AP1088" i="2" s="1"/>
  <c r="R1088" i="2"/>
  <c r="X1088" i="2" s="1"/>
  <c r="O1088" i="2"/>
  <c r="L1088" i="2"/>
  <c r="Y1087" i="2"/>
  <c r="V1087" i="2"/>
  <c r="S1087" i="2"/>
  <c r="M1087" i="2"/>
  <c r="V1086" i="2"/>
  <c r="S1086" i="2"/>
  <c r="M1086" i="2"/>
  <c r="AO1085" i="2"/>
  <c r="AN1085" i="2"/>
  <c r="AL1085" i="2"/>
  <c r="AK1085" i="2"/>
  <c r="Z1085" i="2"/>
  <c r="AA1085" i="2" s="1"/>
  <c r="Y1085" i="2"/>
  <c r="X1085" i="2"/>
  <c r="W1085" i="2"/>
  <c r="V1085" i="2"/>
  <c r="U1085" i="2"/>
  <c r="R1085" i="2"/>
  <c r="O1085" i="2"/>
  <c r="L1085" i="2"/>
  <c r="AK1084" i="2"/>
  <c r="AN1084" i="2" s="1"/>
  <c r="V1084" i="2"/>
  <c r="S1084" i="2"/>
  <c r="Y1084" i="2" s="1"/>
  <c r="M1084" i="2"/>
  <c r="AN1083" i="2"/>
  <c r="AK1083" i="2"/>
  <c r="Y1083" i="2"/>
  <c r="V1083" i="2"/>
  <c r="S1083" i="2"/>
  <c r="M1083" i="2"/>
  <c r="AL1082" i="2"/>
  <c r="AO1082" i="2" s="1"/>
  <c r="AK1082" i="2"/>
  <c r="AN1082" i="2" s="1"/>
  <c r="Z1082" i="2"/>
  <c r="Y1082" i="2"/>
  <c r="AA1082" i="2" s="1"/>
  <c r="W1082" i="2"/>
  <c r="V1082" i="2"/>
  <c r="U1082" i="2"/>
  <c r="AM1082" i="2" s="1"/>
  <c r="AP1082" i="2" s="1"/>
  <c r="R1082" i="2"/>
  <c r="X1082" i="2" s="1"/>
  <c r="O1082" i="2"/>
  <c r="L1082" i="2"/>
  <c r="Y1081" i="2"/>
  <c r="V1081" i="2"/>
  <c r="S1081" i="2"/>
  <c r="M1081" i="2"/>
  <c r="Y1080" i="2"/>
  <c r="V1080" i="2"/>
  <c r="S1080" i="2"/>
  <c r="M1080" i="2"/>
  <c r="AN1079" i="2"/>
  <c r="AL1079" i="2"/>
  <c r="AO1079" i="2" s="1"/>
  <c r="AK1079" i="2"/>
  <c r="Z1079" i="2"/>
  <c r="Y1079" i="2"/>
  <c r="AA1079" i="2" s="1"/>
  <c r="X1079" i="2"/>
  <c r="W1079" i="2"/>
  <c r="V1079" i="2"/>
  <c r="U1079" i="2"/>
  <c r="AM1079" i="2" s="1"/>
  <c r="AP1079" i="2" s="1"/>
  <c r="R1079" i="2"/>
  <c r="O1079" i="2"/>
  <c r="L1079" i="2"/>
  <c r="AN1078" i="2"/>
  <c r="V1078" i="2"/>
  <c r="S1078" i="2"/>
  <c r="AK1078" i="2" s="1"/>
  <c r="M1078" i="2"/>
  <c r="AK1077" i="2"/>
  <c r="AN1077" i="2" s="1"/>
  <c r="Y1077" i="2"/>
  <c r="V1077" i="2"/>
  <c r="S1077" i="2"/>
  <c r="M1077" i="2"/>
  <c r="AN1076" i="2"/>
  <c r="AL1076" i="2"/>
  <c r="AO1076" i="2" s="1"/>
  <c r="AK1076" i="2"/>
  <c r="Z1076" i="2"/>
  <c r="Y1076" i="2"/>
  <c r="AA1076" i="2" s="1"/>
  <c r="W1076" i="2"/>
  <c r="V1076" i="2"/>
  <c r="U1076" i="2"/>
  <c r="AM1076" i="2" s="1"/>
  <c r="AP1076" i="2" s="1"/>
  <c r="R1076" i="2"/>
  <c r="X1076" i="2" s="1"/>
  <c r="O1076" i="2"/>
  <c r="L1076" i="2"/>
  <c r="V1075" i="2"/>
  <c r="S1075" i="2"/>
  <c r="M1075" i="2"/>
  <c r="Y1074" i="2"/>
  <c r="V1074" i="2"/>
  <c r="S1074" i="2"/>
  <c r="M1074" i="2"/>
  <c r="AP1073" i="2"/>
  <c r="AO1073" i="2"/>
  <c r="AN1073" i="2"/>
  <c r="AL1073" i="2"/>
  <c r="AK1073" i="2"/>
  <c r="Z1073" i="2"/>
  <c r="Y1073" i="2"/>
  <c r="AA1073" i="2" s="1"/>
  <c r="X1073" i="2"/>
  <c r="W1073" i="2"/>
  <c r="V1073" i="2"/>
  <c r="U1073" i="2"/>
  <c r="AM1073" i="2" s="1"/>
  <c r="R1073" i="2"/>
  <c r="O1073" i="2"/>
  <c r="L1073" i="2"/>
  <c r="AN1072" i="2"/>
  <c r="AK1072" i="2"/>
  <c r="Y1072" i="2"/>
  <c r="V1072" i="2"/>
  <c r="S1072" i="2"/>
  <c r="M1072" i="2"/>
  <c r="V1071" i="2"/>
  <c r="S1071" i="2"/>
  <c r="M1071" i="2"/>
  <c r="AN1070" i="2"/>
  <c r="AL1070" i="2"/>
  <c r="AO1070" i="2" s="1"/>
  <c r="AK1070" i="2"/>
  <c r="Z1070" i="2"/>
  <c r="AA1070" i="2" s="1"/>
  <c r="Y1070" i="2"/>
  <c r="W1070" i="2"/>
  <c r="V1070" i="2"/>
  <c r="U1070" i="2"/>
  <c r="AM1070" i="2" s="1"/>
  <c r="AP1070" i="2" s="1"/>
  <c r="R1070" i="2"/>
  <c r="X1070" i="2" s="1"/>
  <c r="O1070" i="2"/>
  <c r="L1070" i="2"/>
  <c r="V1069" i="2"/>
  <c r="S1069" i="2"/>
  <c r="M1069" i="2"/>
  <c r="AK1068" i="2"/>
  <c r="AN1068" i="2" s="1"/>
  <c r="Y1068" i="2"/>
  <c r="V1068" i="2"/>
  <c r="S1068" i="2"/>
  <c r="M1068" i="2"/>
  <c r="AP1067" i="2"/>
  <c r="AN1067" i="2"/>
  <c r="AM1067" i="2"/>
  <c r="AL1067" i="2"/>
  <c r="AO1067" i="2" s="1"/>
  <c r="AK1067" i="2"/>
  <c r="Z1067" i="2"/>
  <c r="Y1067" i="2"/>
  <c r="AA1067" i="2" s="1"/>
  <c r="X1067" i="2"/>
  <c r="W1067" i="2"/>
  <c r="V1067" i="2"/>
  <c r="U1067" i="2"/>
  <c r="R1067" i="2"/>
  <c r="O1067" i="2"/>
  <c r="L1067" i="2"/>
  <c r="AN1066" i="2"/>
  <c r="V1066" i="2"/>
  <c r="S1066" i="2"/>
  <c r="AK1066" i="2" s="1"/>
  <c r="M1066" i="2"/>
  <c r="Y1065" i="2"/>
  <c r="V1065" i="2"/>
  <c r="S1065" i="2"/>
  <c r="M1065" i="2"/>
  <c r="AK1065" i="2" s="1"/>
  <c r="AN1065" i="2" s="1"/>
  <c r="AN1064" i="2"/>
  <c r="AL1064" i="2"/>
  <c r="AO1064" i="2" s="1"/>
  <c r="AK1064" i="2"/>
  <c r="Z1064" i="2"/>
  <c r="Y1064" i="2"/>
  <c r="AA1064" i="2" s="1"/>
  <c r="W1064" i="2"/>
  <c r="V1064" i="2"/>
  <c r="U1064" i="2"/>
  <c r="AM1064" i="2" s="1"/>
  <c r="AP1064" i="2" s="1"/>
  <c r="R1064" i="2"/>
  <c r="X1064" i="2" s="1"/>
  <c r="O1064" i="2"/>
  <c r="L1064" i="2"/>
  <c r="AN1063" i="2"/>
  <c r="Y1063" i="2"/>
  <c r="V1063" i="2"/>
  <c r="S1063" i="2"/>
  <c r="M1063" i="2"/>
  <c r="AK1063" i="2" s="1"/>
  <c r="Y1062" i="2"/>
  <c r="V1062" i="2"/>
  <c r="S1062" i="2"/>
  <c r="AK1062" i="2" s="1"/>
  <c r="AN1062" i="2" s="1"/>
  <c r="M1062" i="2"/>
  <c r="AO1061" i="2"/>
  <c r="AL1061" i="2"/>
  <c r="AK1061" i="2"/>
  <c r="AN1061" i="2" s="1"/>
  <c r="AA1061" i="2"/>
  <c r="Z1061" i="2"/>
  <c r="Y1061" i="2"/>
  <c r="X1061" i="2"/>
  <c r="W1061" i="2"/>
  <c r="V1061" i="2"/>
  <c r="U1061" i="2"/>
  <c r="AM1061" i="2" s="1"/>
  <c r="AP1061" i="2" s="1"/>
  <c r="R1061" i="2"/>
  <c r="O1061" i="2"/>
  <c r="L1061" i="2"/>
  <c r="V1060" i="2"/>
  <c r="S1060" i="2"/>
  <c r="M1060" i="2"/>
  <c r="Y1059" i="2"/>
  <c r="V1059" i="2"/>
  <c r="S1059" i="2"/>
  <c r="M1059" i="2"/>
  <c r="AK1059" i="2" s="1"/>
  <c r="AN1059" i="2" s="1"/>
  <c r="AO1058" i="2"/>
  <c r="AN1058" i="2"/>
  <c r="AL1058" i="2"/>
  <c r="AK1058" i="2"/>
  <c r="Z1058" i="2"/>
  <c r="Y1058" i="2"/>
  <c r="AA1058" i="2" s="1"/>
  <c r="W1058" i="2"/>
  <c r="V1058" i="2"/>
  <c r="U1058" i="2"/>
  <c r="AM1058" i="2" s="1"/>
  <c r="AP1058" i="2" s="1"/>
  <c r="R1058" i="2"/>
  <c r="X1058" i="2" s="1"/>
  <c r="O1058" i="2"/>
  <c r="L1058" i="2"/>
  <c r="Y1057" i="2"/>
  <c r="V1057" i="2"/>
  <c r="S1057" i="2"/>
  <c r="M1057" i="2"/>
  <c r="AK1057" i="2" s="1"/>
  <c r="AN1057" i="2" s="1"/>
  <c r="Y1056" i="2"/>
  <c r="V1056" i="2"/>
  <c r="S1056" i="2"/>
  <c r="AK1056" i="2" s="1"/>
  <c r="AN1056" i="2" s="1"/>
  <c r="M1056" i="2"/>
  <c r="AL1055" i="2"/>
  <c r="AO1055" i="2" s="1"/>
  <c r="AK1055" i="2"/>
  <c r="AN1055" i="2" s="1"/>
  <c r="AA1055" i="2"/>
  <c r="Z1055" i="2"/>
  <c r="Y1055" i="2"/>
  <c r="X1055" i="2"/>
  <c r="W1055" i="2"/>
  <c r="V1055" i="2"/>
  <c r="U1055" i="2"/>
  <c r="R1055" i="2"/>
  <c r="O1055" i="2"/>
  <c r="L1055" i="2"/>
  <c r="AK1054" i="2"/>
  <c r="AN1054" i="2" s="1"/>
  <c r="V1054" i="2"/>
  <c r="S1054" i="2"/>
  <c r="Y1054" i="2" s="1"/>
  <c r="M1054" i="2"/>
  <c r="AN1053" i="2"/>
  <c r="Y1053" i="2"/>
  <c r="V1053" i="2"/>
  <c r="S1053" i="2"/>
  <c r="M1053" i="2"/>
  <c r="AK1053" i="2" s="1"/>
  <c r="AP1052" i="2"/>
  <c r="AO1052" i="2"/>
  <c r="AN1052" i="2"/>
  <c r="AL1052" i="2"/>
  <c r="AK1052" i="2"/>
  <c r="Z1052" i="2"/>
  <c r="Y1052" i="2"/>
  <c r="AA1052" i="2" s="1"/>
  <c r="W1052" i="2"/>
  <c r="V1052" i="2"/>
  <c r="U1052" i="2"/>
  <c r="AM1052" i="2" s="1"/>
  <c r="R1052" i="2"/>
  <c r="X1052" i="2" s="1"/>
  <c r="O1052" i="2"/>
  <c r="L1052" i="2"/>
  <c r="AN1051" i="2"/>
  <c r="Y1051" i="2"/>
  <c r="V1051" i="2"/>
  <c r="S1051" i="2"/>
  <c r="M1051" i="2"/>
  <c r="AK1051" i="2" s="1"/>
  <c r="Y1050" i="2"/>
  <c r="V1050" i="2"/>
  <c r="S1050" i="2"/>
  <c r="AK1050" i="2" s="1"/>
  <c r="AN1050" i="2" s="1"/>
  <c r="M1050" i="2"/>
  <c r="AO1049" i="2"/>
  <c r="AL1049" i="2"/>
  <c r="AK1049" i="2"/>
  <c r="AN1049" i="2" s="1"/>
  <c r="AA1049" i="2"/>
  <c r="Z1049" i="2"/>
  <c r="Y1049" i="2"/>
  <c r="X1049" i="2"/>
  <c r="W1049" i="2"/>
  <c r="V1049" i="2"/>
  <c r="U1049" i="2"/>
  <c r="AM1049" i="2" s="1"/>
  <c r="AP1049" i="2" s="1"/>
  <c r="R1049" i="2"/>
  <c r="O1049" i="2"/>
  <c r="L1049" i="2"/>
  <c r="V1048" i="2"/>
  <c r="S1048" i="2"/>
  <c r="M1048" i="2"/>
  <c r="Y1047" i="2"/>
  <c r="V1047" i="2"/>
  <c r="S1047" i="2"/>
  <c r="M1047" i="2"/>
  <c r="AK1047" i="2" s="1"/>
  <c r="AN1047" i="2" s="1"/>
  <c r="AO1046" i="2"/>
  <c r="AN1046" i="2"/>
  <c r="AL1046" i="2"/>
  <c r="AK1046" i="2"/>
  <c r="Z1046" i="2"/>
  <c r="Y1046" i="2"/>
  <c r="AA1046" i="2" s="1"/>
  <c r="W1046" i="2"/>
  <c r="V1046" i="2"/>
  <c r="U1046" i="2"/>
  <c r="AM1046" i="2" s="1"/>
  <c r="AP1046" i="2" s="1"/>
  <c r="R1046" i="2"/>
  <c r="X1046" i="2" s="1"/>
  <c r="O1046" i="2"/>
  <c r="L1046" i="2"/>
  <c r="Y1045" i="2"/>
  <c r="V1045" i="2"/>
  <c r="S1045" i="2"/>
  <c r="M1045" i="2"/>
  <c r="AK1045" i="2" s="1"/>
  <c r="AN1045" i="2" s="1"/>
  <c r="Y1044" i="2"/>
  <c r="V1044" i="2"/>
  <c r="S1044" i="2"/>
  <c r="AK1044" i="2" s="1"/>
  <c r="AN1044" i="2" s="1"/>
  <c r="M1044" i="2"/>
  <c r="AL1043" i="2"/>
  <c r="AO1043" i="2" s="1"/>
  <c r="AK1043" i="2"/>
  <c r="AN1043" i="2" s="1"/>
  <c r="AA1043" i="2"/>
  <c r="Z1043" i="2"/>
  <c r="Y1043" i="2"/>
  <c r="X1043" i="2"/>
  <c r="W1043" i="2"/>
  <c r="V1043" i="2"/>
  <c r="U1043" i="2"/>
  <c r="R1043" i="2"/>
  <c r="O1043" i="2"/>
  <c r="L1043" i="2"/>
  <c r="AK1042" i="2"/>
  <c r="AN1042" i="2" s="1"/>
  <c r="V1042" i="2"/>
  <c r="S1042" i="2"/>
  <c r="Y1042" i="2" s="1"/>
  <c r="M1042" i="2"/>
  <c r="AN1041" i="2"/>
  <c r="Y1041" i="2"/>
  <c r="V1041" i="2"/>
  <c r="S1041" i="2"/>
  <c r="M1041" i="2"/>
  <c r="AK1041" i="2" s="1"/>
  <c r="AP1040" i="2"/>
  <c r="AO1040" i="2"/>
  <c r="AN1040" i="2"/>
  <c r="AL1040" i="2"/>
  <c r="AK1040" i="2"/>
  <c r="Z1040" i="2"/>
  <c r="Y1040" i="2"/>
  <c r="AA1040" i="2" s="1"/>
  <c r="W1040" i="2"/>
  <c r="V1040" i="2"/>
  <c r="U1040" i="2"/>
  <c r="AM1040" i="2" s="1"/>
  <c r="R1040" i="2"/>
  <c r="X1040" i="2" s="1"/>
  <c r="O1040" i="2"/>
  <c r="L1040" i="2"/>
  <c r="AN1039" i="2"/>
  <c r="Y1039" i="2"/>
  <c r="V1039" i="2"/>
  <c r="S1039" i="2"/>
  <c r="M1039" i="2"/>
  <c r="AK1039" i="2" s="1"/>
  <c r="Y1038" i="2"/>
  <c r="V1038" i="2"/>
  <c r="S1038" i="2"/>
  <c r="AK1038" i="2" s="1"/>
  <c r="AN1038" i="2" s="1"/>
  <c r="M1038" i="2"/>
  <c r="AO1037" i="2"/>
  <c r="AL1037" i="2"/>
  <c r="AK1037" i="2"/>
  <c r="AN1037" i="2" s="1"/>
  <c r="AA1037" i="2"/>
  <c r="Z1037" i="2"/>
  <c r="Y1037" i="2"/>
  <c r="X1037" i="2"/>
  <c r="W1037" i="2"/>
  <c r="V1037" i="2"/>
  <c r="U1037" i="2"/>
  <c r="AM1037" i="2" s="1"/>
  <c r="AP1037" i="2" s="1"/>
  <c r="R1037" i="2"/>
  <c r="O1037" i="2"/>
  <c r="L1037" i="2"/>
  <c r="V1036" i="2"/>
  <c r="S1036" i="2"/>
  <c r="M1036" i="2"/>
  <c r="Y1035" i="2"/>
  <c r="V1035" i="2"/>
  <c r="S1035" i="2"/>
  <c r="M1035" i="2"/>
  <c r="AK1035" i="2" s="1"/>
  <c r="AN1035" i="2" s="1"/>
  <c r="AO1034" i="2"/>
  <c r="AN1034" i="2"/>
  <c r="AL1034" i="2"/>
  <c r="AK1034" i="2"/>
  <c r="Z1034" i="2"/>
  <c r="Y1034" i="2"/>
  <c r="AA1034" i="2" s="1"/>
  <c r="W1034" i="2"/>
  <c r="V1034" i="2"/>
  <c r="U1034" i="2"/>
  <c r="AM1034" i="2" s="1"/>
  <c r="AP1034" i="2" s="1"/>
  <c r="R1034" i="2"/>
  <c r="X1034" i="2" s="1"/>
  <c r="O1034" i="2"/>
  <c r="L1034" i="2"/>
  <c r="Y1033" i="2"/>
  <c r="V1033" i="2"/>
  <c r="S1033" i="2"/>
  <c r="M1033" i="2"/>
  <c r="AK1033" i="2" s="1"/>
  <c r="AN1033" i="2" s="1"/>
  <c r="Y1032" i="2"/>
  <c r="V1032" i="2"/>
  <c r="S1032" i="2"/>
  <c r="AK1032" i="2" s="1"/>
  <c r="AN1032" i="2" s="1"/>
  <c r="M1032" i="2"/>
  <c r="AL1031" i="2"/>
  <c r="AO1031" i="2" s="1"/>
  <c r="AK1031" i="2"/>
  <c r="AN1031" i="2" s="1"/>
  <c r="AA1031" i="2"/>
  <c r="Z1031" i="2"/>
  <c r="Y1031" i="2"/>
  <c r="X1031" i="2"/>
  <c r="W1031" i="2"/>
  <c r="V1031" i="2"/>
  <c r="U1031" i="2"/>
  <c r="R1031" i="2"/>
  <c r="O1031" i="2"/>
  <c r="L1031" i="2"/>
  <c r="AK1030" i="2"/>
  <c r="AN1030" i="2" s="1"/>
  <c r="V1030" i="2"/>
  <c r="S1030" i="2"/>
  <c r="Y1030" i="2" s="1"/>
  <c r="M1030" i="2"/>
  <c r="AN1029" i="2"/>
  <c r="Y1029" i="2"/>
  <c r="V1029" i="2"/>
  <c r="S1029" i="2"/>
  <c r="M1029" i="2"/>
  <c r="AK1029" i="2" s="1"/>
  <c r="AP1028" i="2"/>
  <c r="AO1028" i="2"/>
  <c r="AN1028" i="2"/>
  <c r="AL1028" i="2"/>
  <c r="AK1028" i="2"/>
  <c r="Z1028" i="2"/>
  <c r="Y1028" i="2"/>
  <c r="AA1028" i="2" s="1"/>
  <c r="W1028" i="2"/>
  <c r="V1028" i="2"/>
  <c r="U1028" i="2"/>
  <c r="AM1028" i="2" s="1"/>
  <c r="R1028" i="2"/>
  <c r="X1028" i="2" s="1"/>
  <c r="O1028" i="2"/>
  <c r="L1028" i="2"/>
  <c r="AN1027" i="2"/>
  <c r="Y1027" i="2"/>
  <c r="V1027" i="2"/>
  <c r="S1027" i="2"/>
  <c r="M1027" i="2"/>
  <c r="AK1027" i="2" s="1"/>
  <c r="Y1026" i="2"/>
  <c r="V1026" i="2"/>
  <c r="S1026" i="2"/>
  <c r="AK1026" i="2" s="1"/>
  <c r="AN1026" i="2" s="1"/>
  <c r="M1026" i="2"/>
  <c r="AO1025" i="2"/>
  <c r="AL1025" i="2"/>
  <c r="AK1025" i="2"/>
  <c r="AN1025" i="2" s="1"/>
  <c r="AA1025" i="2"/>
  <c r="Z1025" i="2"/>
  <c r="Y1025" i="2"/>
  <c r="X1025" i="2"/>
  <c r="W1025" i="2"/>
  <c r="V1025" i="2"/>
  <c r="U1025" i="2"/>
  <c r="AM1025" i="2" s="1"/>
  <c r="AP1025" i="2" s="1"/>
  <c r="R1025" i="2"/>
  <c r="O1025" i="2"/>
  <c r="L1025" i="2"/>
  <c r="V1024" i="2"/>
  <c r="S1024" i="2"/>
  <c r="M1024" i="2"/>
  <c r="Y1023" i="2"/>
  <c r="V1023" i="2"/>
  <c r="S1023" i="2"/>
  <c r="M1023" i="2"/>
  <c r="AK1023" i="2" s="1"/>
  <c r="AN1023" i="2" s="1"/>
  <c r="AO1022" i="2"/>
  <c r="AN1022" i="2"/>
  <c r="AL1022" i="2"/>
  <c r="AK1022" i="2"/>
  <c r="Z1022" i="2"/>
  <c r="Y1022" i="2"/>
  <c r="AA1022" i="2" s="1"/>
  <c r="W1022" i="2"/>
  <c r="V1022" i="2"/>
  <c r="U1022" i="2"/>
  <c r="AM1022" i="2" s="1"/>
  <c r="AP1022" i="2" s="1"/>
  <c r="R1022" i="2"/>
  <c r="X1022" i="2" s="1"/>
  <c r="O1022" i="2"/>
  <c r="L1022" i="2"/>
  <c r="Y1021" i="2"/>
  <c r="V1021" i="2"/>
  <c r="S1021" i="2"/>
  <c r="M1021" i="2"/>
  <c r="AK1021" i="2" s="1"/>
  <c r="AN1021" i="2" s="1"/>
  <c r="Y1020" i="2"/>
  <c r="V1020" i="2"/>
  <c r="S1020" i="2"/>
  <c r="AK1020" i="2" s="1"/>
  <c r="AN1020" i="2" s="1"/>
  <c r="M1020" i="2"/>
  <c r="AL1019" i="2"/>
  <c r="AO1019" i="2" s="1"/>
  <c r="AK1019" i="2"/>
  <c r="AN1019" i="2" s="1"/>
  <c r="AA1019" i="2"/>
  <c r="Z1019" i="2"/>
  <c r="Y1019" i="2"/>
  <c r="X1019" i="2"/>
  <c r="W1019" i="2"/>
  <c r="V1019" i="2"/>
  <c r="U1019" i="2"/>
  <c r="R1019" i="2"/>
  <c r="O1019" i="2"/>
  <c r="L1019" i="2"/>
  <c r="AK1018" i="2"/>
  <c r="AN1018" i="2" s="1"/>
  <c r="V1018" i="2"/>
  <c r="S1018" i="2"/>
  <c r="Y1018" i="2" s="1"/>
  <c r="M1018" i="2"/>
  <c r="AN1017" i="2"/>
  <c r="Y1017" i="2"/>
  <c r="V1017" i="2"/>
  <c r="S1017" i="2"/>
  <c r="M1017" i="2"/>
  <c r="AK1017" i="2" s="1"/>
  <c r="AP1016" i="2"/>
  <c r="AO1016" i="2"/>
  <c r="AN1016" i="2"/>
  <c r="AL1016" i="2"/>
  <c r="AK1016" i="2"/>
  <c r="Z1016" i="2"/>
  <c r="Y1016" i="2"/>
  <c r="AA1016" i="2" s="1"/>
  <c r="W1016" i="2"/>
  <c r="V1016" i="2"/>
  <c r="U1016" i="2"/>
  <c r="AM1016" i="2" s="1"/>
  <c r="R1016" i="2"/>
  <c r="X1016" i="2" s="1"/>
  <c r="O1016" i="2"/>
  <c r="L1016" i="2"/>
  <c r="AN1015" i="2"/>
  <c r="Y1015" i="2"/>
  <c r="V1015" i="2"/>
  <c r="S1015" i="2"/>
  <c r="M1015" i="2"/>
  <c r="AK1015" i="2" s="1"/>
  <c r="Y1014" i="2"/>
  <c r="V1014" i="2"/>
  <c r="S1014" i="2"/>
  <c r="AK1014" i="2" s="1"/>
  <c r="AN1014" i="2" s="1"/>
  <c r="M1014" i="2"/>
  <c r="AO1013" i="2"/>
  <c r="AL1013" i="2"/>
  <c r="AK1013" i="2"/>
  <c r="AN1013" i="2" s="1"/>
  <c r="AA1013" i="2"/>
  <c r="Z1013" i="2"/>
  <c r="Y1013" i="2"/>
  <c r="X1013" i="2"/>
  <c r="W1013" i="2"/>
  <c r="V1013" i="2"/>
  <c r="U1013" i="2"/>
  <c r="AM1013" i="2" s="1"/>
  <c r="AP1013" i="2" s="1"/>
  <c r="R1013" i="2"/>
  <c r="O1013" i="2"/>
  <c r="L1013" i="2"/>
  <c r="V1012" i="2"/>
  <c r="S1012" i="2"/>
  <c r="M1012" i="2"/>
  <c r="Y1011" i="2"/>
  <c r="V1011" i="2"/>
  <c r="S1011" i="2"/>
  <c r="M1011" i="2"/>
  <c r="AK1011" i="2" s="1"/>
  <c r="AN1011" i="2" s="1"/>
  <c r="AO1010" i="2"/>
  <c r="AN1010" i="2"/>
  <c r="AL1010" i="2"/>
  <c r="AK1010" i="2"/>
  <c r="Z1010" i="2"/>
  <c r="Y1010" i="2"/>
  <c r="AA1010" i="2" s="1"/>
  <c r="W1010" i="2"/>
  <c r="V1010" i="2"/>
  <c r="U1010" i="2"/>
  <c r="AM1010" i="2" s="1"/>
  <c r="AP1010" i="2" s="1"/>
  <c r="R1010" i="2"/>
  <c r="X1010" i="2" s="1"/>
  <c r="O1010" i="2"/>
  <c r="L1010" i="2"/>
  <c r="Y1009" i="2"/>
  <c r="V1009" i="2"/>
  <c r="S1009" i="2"/>
  <c r="M1009" i="2"/>
  <c r="AK1009" i="2" s="1"/>
  <c r="AN1009" i="2" s="1"/>
  <c r="Y1008" i="2"/>
  <c r="V1008" i="2"/>
  <c r="S1008" i="2"/>
  <c r="AK1008" i="2" s="1"/>
  <c r="AN1008" i="2" s="1"/>
  <c r="M1008" i="2"/>
  <c r="AL1007" i="2"/>
  <c r="AO1007" i="2" s="1"/>
  <c r="AK1007" i="2"/>
  <c r="AN1007" i="2" s="1"/>
  <c r="AA1007" i="2"/>
  <c r="Z1007" i="2"/>
  <c r="Y1007" i="2"/>
  <c r="X1007" i="2"/>
  <c r="W1007" i="2"/>
  <c r="V1007" i="2"/>
  <c r="U1007" i="2"/>
  <c r="R1007" i="2"/>
  <c r="O1007" i="2"/>
  <c r="L1007" i="2"/>
  <c r="AK1006" i="2"/>
  <c r="AN1006" i="2" s="1"/>
  <c r="V1006" i="2"/>
  <c r="S1006" i="2"/>
  <c r="Y1006" i="2" s="1"/>
  <c r="M1006" i="2"/>
  <c r="AN1005" i="2"/>
  <c r="Y1005" i="2"/>
  <c r="V1005" i="2"/>
  <c r="S1005" i="2"/>
  <c r="M1005" i="2"/>
  <c r="AK1005" i="2" s="1"/>
  <c r="AP1004" i="2"/>
  <c r="AO1004" i="2"/>
  <c r="AN1004" i="2"/>
  <c r="AL1004" i="2"/>
  <c r="AK1004" i="2"/>
  <c r="Z1004" i="2"/>
  <c r="Y1004" i="2"/>
  <c r="AA1004" i="2" s="1"/>
  <c r="W1004" i="2"/>
  <c r="V1004" i="2"/>
  <c r="U1004" i="2"/>
  <c r="AM1004" i="2" s="1"/>
  <c r="R1004" i="2"/>
  <c r="X1004" i="2" s="1"/>
  <c r="O1004" i="2"/>
  <c r="L1004" i="2"/>
  <c r="AN1003" i="2"/>
  <c r="Y1003" i="2"/>
  <c r="V1003" i="2"/>
  <c r="S1003" i="2"/>
  <c r="M1003" i="2"/>
  <c r="AK1003" i="2" s="1"/>
  <c r="Y1002" i="2"/>
  <c r="V1002" i="2"/>
  <c r="S1002" i="2"/>
  <c r="AK1002" i="2" s="1"/>
  <c r="AN1002" i="2" s="1"/>
  <c r="M1002" i="2"/>
  <c r="AO1001" i="2"/>
  <c r="AL1001" i="2"/>
  <c r="AK1001" i="2"/>
  <c r="AN1001" i="2" s="1"/>
  <c r="AA1001" i="2"/>
  <c r="Z1001" i="2"/>
  <c r="Y1001" i="2"/>
  <c r="X1001" i="2"/>
  <c r="W1001" i="2"/>
  <c r="V1001" i="2"/>
  <c r="U1001" i="2"/>
  <c r="AM1001" i="2" s="1"/>
  <c r="AP1001" i="2" s="1"/>
  <c r="R1001" i="2"/>
  <c r="O1001" i="2"/>
  <c r="L1001" i="2"/>
  <c r="V1000" i="2"/>
  <c r="S1000" i="2"/>
  <c r="M1000" i="2"/>
  <c r="Y999" i="2"/>
  <c r="V999" i="2"/>
  <c r="S999" i="2"/>
  <c r="M999" i="2"/>
  <c r="AK999" i="2" s="1"/>
  <c r="AN999" i="2" s="1"/>
  <c r="AO998" i="2"/>
  <c r="AN998" i="2"/>
  <c r="AL998" i="2"/>
  <c r="AK998" i="2"/>
  <c r="Z998" i="2"/>
  <c r="Y998" i="2"/>
  <c r="AA998" i="2" s="1"/>
  <c r="W998" i="2"/>
  <c r="V998" i="2"/>
  <c r="U998" i="2"/>
  <c r="AM998" i="2" s="1"/>
  <c r="AP998" i="2" s="1"/>
  <c r="R998" i="2"/>
  <c r="X998" i="2" s="1"/>
  <c r="O998" i="2"/>
  <c r="L998" i="2"/>
  <c r="Y997" i="2"/>
  <c r="V997" i="2"/>
  <c r="S997" i="2"/>
  <c r="M997" i="2"/>
  <c r="AK997" i="2" s="1"/>
  <c r="AN997" i="2" s="1"/>
  <c r="Y996" i="2"/>
  <c r="V996" i="2"/>
  <c r="S996" i="2"/>
  <c r="AK996" i="2" s="1"/>
  <c r="AN996" i="2" s="1"/>
  <c r="M996" i="2"/>
  <c r="AL995" i="2"/>
  <c r="AO995" i="2" s="1"/>
  <c r="AK995" i="2"/>
  <c r="AN995" i="2" s="1"/>
  <c r="AA995" i="2"/>
  <c r="Z995" i="2"/>
  <c r="Y995" i="2"/>
  <c r="X995" i="2"/>
  <c r="W995" i="2"/>
  <c r="V995" i="2"/>
  <c r="U995" i="2"/>
  <c r="R995" i="2"/>
  <c r="O995" i="2"/>
  <c r="L995" i="2"/>
  <c r="AK994" i="2"/>
  <c r="AN994" i="2" s="1"/>
  <c r="V994" i="2"/>
  <c r="S994" i="2"/>
  <c r="Y994" i="2" s="1"/>
  <c r="M994" i="2"/>
  <c r="AN993" i="2"/>
  <c r="Y993" i="2"/>
  <c r="V993" i="2"/>
  <c r="S993" i="2"/>
  <c r="M993" i="2"/>
  <c r="AK993" i="2" s="1"/>
  <c r="AP992" i="2"/>
  <c r="AO992" i="2"/>
  <c r="AN992" i="2"/>
  <c r="AL992" i="2"/>
  <c r="AK992" i="2"/>
  <c r="Z992" i="2"/>
  <c r="Y992" i="2"/>
  <c r="AA992" i="2" s="1"/>
  <c r="W992" i="2"/>
  <c r="V992" i="2"/>
  <c r="U992" i="2"/>
  <c r="AM992" i="2" s="1"/>
  <c r="R992" i="2"/>
  <c r="X992" i="2" s="1"/>
  <c r="O992" i="2"/>
  <c r="L992" i="2"/>
  <c r="AN991" i="2"/>
  <c r="Y991" i="2"/>
  <c r="V991" i="2"/>
  <c r="S991" i="2"/>
  <c r="M991" i="2"/>
  <c r="AK991" i="2" s="1"/>
  <c r="Y990" i="2"/>
  <c r="V990" i="2"/>
  <c r="S990" i="2"/>
  <c r="AK990" i="2" s="1"/>
  <c r="AN990" i="2" s="1"/>
  <c r="M990" i="2"/>
  <c r="AO989" i="2"/>
  <c r="AL989" i="2"/>
  <c r="AK989" i="2"/>
  <c r="AN989" i="2" s="1"/>
  <c r="AA989" i="2"/>
  <c r="Z989" i="2"/>
  <c r="Y989" i="2"/>
  <c r="X989" i="2"/>
  <c r="W989" i="2"/>
  <c r="V989" i="2"/>
  <c r="U989" i="2"/>
  <c r="AM989" i="2" s="1"/>
  <c r="AP989" i="2" s="1"/>
  <c r="R989" i="2"/>
  <c r="O989" i="2"/>
  <c r="L989" i="2"/>
  <c r="V988" i="2"/>
  <c r="S988" i="2"/>
  <c r="M988" i="2"/>
  <c r="Y987" i="2"/>
  <c r="V987" i="2"/>
  <c r="S987" i="2"/>
  <c r="M987" i="2"/>
  <c r="AK987" i="2" s="1"/>
  <c r="AN987" i="2" s="1"/>
  <c r="AO986" i="2"/>
  <c r="AN986" i="2"/>
  <c r="AL986" i="2"/>
  <c r="AK986" i="2"/>
  <c r="Z986" i="2"/>
  <c r="Y986" i="2"/>
  <c r="AA986" i="2" s="1"/>
  <c r="W986" i="2"/>
  <c r="V986" i="2"/>
  <c r="U986" i="2"/>
  <c r="AM986" i="2" s="1"/>
  <c r="AP986" i="2" s="1"/>
  <c r="R986" i="2"/>
  <c r="X986" i="2" s="1"/>
  <c r="O986" i="2"/>
  <c r="L986" i="2"/>
  <c r="Y985" i="2"/>
  <c r="V985" i="2"/>
  <c r="S985" i="2"/>
  <c r="M985" i="2"/>
  <c r="AK985" i="2" s="1"/>
  <c r="AN985" i="2" s="1"/>
  <c r="Y984" i="2"/>
  <c r="V984" i="2"/>
  <c r="S984" i="2"/>
  <c r="AK984" i="2" s="1"/>
  <c r="AN984" i="2" s="1"/>
  <c r="M984" i="2"/>
  <c r="AL983" i="2"/>
  <c r="AO983" i="2" s="1"/>
  <c r="AK983" i="2"/>
  <c r="AN983" i="2" s="1"/>
  <c r="AA983" i="2"/>
  <c r="Z983" i="2"/>
  <c r="Y983" i="2"/>
  <c r="X983" i="2"/>
  <c r="W983" i="2"/>
  <c r="V983" i="2"/>
  <c r="U983" i="2"/>
  <c r="R983" i="2"/>
  <c r="O983" i="2"/>
  <c r="L983" i="2"/>
  <c r="AK982" i="2"/>
  <c r="AN982" i="2" s="1"/>
  <c r="V982" i="2"/>
  <c r="S982" i="2"/>
  <c r="Y982" i="2" s="1"/>
  <c r="M982" i="2"/>
  <c r="AN981" i="2"/>
  <c r="Y981" i="2"/>
  <c r="V981" i="2"/>
  <c r="S981" i="2"/>
  <c r="M981" i="2"/>
  <c r="AK981" i="2" s="1"/>
  <c r="AP980" i="2"/>
  <c r="AO980" i="2"/>
  <c r="AN980" i="2"/>
  <c r="AL980" i="2"/>
  <c r="AK980" i="2"/>
  <c r="Z980" i="2"/>
  <c r="Y980" i="2"/>
  <c r="AA980" i="2" s="1"/>
  <c r="W980" i="2"/>
  <c r="V980" i="2"/>
  <c r="U980" i="2"/>
  <c r="AM980" i="2" s="1"/>
  <c r="R980" i="2"/>
  <c r="X980" i="2" s="1"/>
  <c r="O980" i="2"/>
  <c r="L980" i="2"/>
  <c r="AN979" i="2"/>
  <c r="Y979" i="2"/>
  <c r="V979" i="2"/>
  <c r="S979" i="2"/>
  <c r="M979" i="2"/>
  <c r="AK979" i="2" s="1"/>
  <c r="Y978" i="2"/>
  <c r="V978" i="2"/>
  <c r="S978" i="2"/>
  <c r="AK978" i="2" s="1"/>
  <c r="AN978" i="2" s="1"/>
  <c r="M978" i="2"/>
  <c r="AO977" i="2"/>
  <c r="AL977" i="2"/>
  <c r="AK977" i="2"/>
  <c r="AN977" i="2" s="1"/>
  <c r="AA977" i="2"/>
  <c r="Z977" i="2"/>
  <c r="Y977" i="2"/>
  <c r="X977" i="2"/>
  <c r="W977" i="2"/>
  <c r="V977" i="2"/>
  <c r="U977" i="2"/>
  <c r="AM977" i="2" s="1"/>
  <c r="AP977" i="2" s="1"/>
  <c r="R977" i="2"/>
  <c r="O977" i="2"/>
  <c r="L977" i="2"/>
  <c r="V976" i="2"/>
  <c r="S976" i="2"/>
  <c r="M976" i="2"/>
  <c r="Y975" i="2"/>
  <c r="V975" i="2"/>
  <c r="S975" i="2"/>
  <c r="M975" i="2"/>
  <c r="AK975" i="2" s="1"/>
  <c r="AN975" i="2" s="1"/>
  <c r="AO974" i="2"/>
  <c r="AN974" i="2"/>
  <c r="AL974" i="2"/>
  <c r="AK974" i="2"/>
  <c r="Z974" i="2"/>
  <c r="Y974" i="2"/>
  <c r="AA974" i="2" s="1"/>
  <c r="W974" i="2"/>
  <c r="V974" i="2"/>
  <c r="U974" i="2"/>
  <c r="AM974" i="2" s="1"/>
  <c r="AP974" i="2" s="1"/>
  <c r="R974" i="2"/>
  <c r="X974" i="2" s="1"/>
  <c r="O974" i="2"/>
  <c r="L974" i="2"/>
  <c r="Y973" i="2"/>
  <c r="V973" i="2"/>
  <c r="S973" i="2"/>
  <c r="M973" i="2"/>
  <c r="AK973" i="2" s="1"/>
  <c r="AN973" i="2" s="1"/>
  <c r="Y972" i="2"/>
  <c r="V972" i="2"/>
  <c r="S972" i="2"/>
  <c r="AK972" i="2" s="1"/>
  <c r="AN972" i="2" s="1"/>
  <c r="M972" i="2"/>
  <c r="AL971" i="2"/>
  <c r="AO971" i="2" s="1"/>
  <c r="AK971" i="2"/>
  <c r="AN971" i="2" s="1"/>
  <c r="AA971" i="2"/>
  <c r="Z971" i="2"/>
  <c r="Y971" i="2"/>
  <c r="X971" i="2"/>
  <c r="W971" i="2"/>
  <c r="V971" i="2"/>
  <c r="U971" i="2"/>
  <c r="R971" i="2"/>
  <c r="O971" i="2"/>
  <c r="L971" i="2"/>
  <c r="AK970" i="2"/>
  <c r="AN970" i="2" s="1"/>
  <c r="V970" i="2"/>
  <c r="S970" i="2"/>
  <c r="Y970" i="2" s="1"/>
  <c r="M970" i="2"/>
  <c r="AN969" i="2"/>
  <c r="Y969" i="2"/>
  <c r="V969" i="2"/>
  <c r="S969" i="2"/>
  <c r="M969" i="2"/>
  <c r="AK969" i="2" s="1"/>
  <c r="AP968" i="2"/>
  <c r="AO968" i="2"/>
  <c r="AN968" i="2"/>
  <c r="AL968" i="2"/>
  <c r="AK968" i="2"/>
  <c r="Z968" i="2"/>
  <c r="Y968" i="2"/>
  <c r="AA968" i="2" s="1"/>
  <c r="W968" i="2"/>
  <c r="V968" i="2"/>
  <c r="U968" i="2"/>
  <c r="AM968" i="2" s="1"/>
  <c r="R968" i="2"/>
  <c r="X968" i="2" s="1"/>
  <c r="O968" i="2"/>
  <c r="L968" i="2"/>
  <c r="AN967" i="2"/>
  <c r="Y967" i="2"/>
  <c r="V967" i="2"/>
  <c r="S967" i="2"/>
  <c r="M967" i="2"/>
  <c r="AK967" i="2" s="1"/>
  <c r="Y966" i="2"/>
  <c r="V966" i="2"/>
  <c r="S966" i="2"/>
  <c r="AK966" i="2" s="1"/>
  <c r="AN966" i="2" s="1"/>
  <c r="M966" i="2"/>
  <c r="AO965" i="2"/>
  <c r="AL965" i="2"/>
  <c r="AK965" i="2"/>
  <c r="AN965" i="2" s="1"/>
  <c r="AA965" i="2"/>
  <c r="Z965" i="2"/>
  <c r="Y965" i="2"/>
  <c r="X965" i="2"/>
  <c r="W965" i="2"/>
  <c r="V965" i="2"/>
  <c r="U965" i="2"/>
  <c r="AM965" i="2" s="1"/>
  <c r="AP965" i="2" s="1"/>
  <c r="R965" i="2"/>
  <c r="O965" i="2"/>
  <c r="L965" i="2"/>
  <c r="V964" i="2"/>
  <c r="S964" i="2"/>
  <c r="M964" i="2"/>
  <c r="Y963" i="2"/>
  <c r="V963" i="2"/>
  <c r="S963" i="2"/>
  <c r="M963" i="2"/>
  <c r="AK963" i="2" s="1"/>
  <c r="AN963" i="2" s="1"/>
  <c r="AO962" i="2"/>
  <c r="AN962" i="2"/>
  <c r="AL962" i="2"/>
  <c r="AK962" i="2"/>
  <c r="Z962" i="2"/>
  <c r="Y962" i="2"/>
  <c r="W962" i="2"/>
  <c r="V962" i="2"/>
  <c r="U962" i="2"/>
  <c r="AM962" i="2" s="1"/>
  <c r="AP962" i="2" s="1"/>
  <c r="R962" i="2"/>
  <c r="X962" i="2" s="1"/>
  <c r="O962" i="2"/>
  <c r="L962" i="2"/>
  <c r="Y961" i="2"/>
  <c r="V961" i="2"/>
  <c r="S961" i="2"/>
  <c r="M961" i="2"/>
  <c r="AK961" i="2" s="1"/>
  <c r="AN961" i="2" s="1"/>
  <c r="Y960" i="2"/>
  <c r="V960" i="2"/>
  <c r="S960" i="2"/>
  <c r="AK960" i="2" s="1"/>
  <c r="AN960" i="2" s="1"/>
  <c r="M960" i="2"/>
  <c r="AL959" i="2"/>
  <c r="AO959" i="2" s="1"/>
  <c r="AK959" i="2"/>
  <c r="AN959" i="2" s="1"/>
  <c r="AA959" i="2"/>
  <c r="Z959" i="2"/>
  <c r="Y959" i="2"/>
  <c r="X959" i="2"/>
  <c r="W959" i="2"/>
  <c r="V959" i="2"/>
  <c r="U959" i="2"/>
  <c r="R959" i="2"/>
  <c r="O959" i="2"/>
  <c r="O958" i="2" s="1"/>
  <c r="L959" i="2"/>
  <c r="AO958" i="2"/>
  <c r="AL958" i="2"/>
  <c r="T958" i="2"/>
  <c r="S958" i="2"/>
  <c r="N958" i="2"/>
  <c r="M958" i="2"/>
  <c r="Y957" i="2"/>
  <c r="V957" i="2"/>
  <c r="S957" i="2"/>
  <c r="M957" i="2"/>
  <c r="V956" i="2"/>
  <c r="S956" i="2"/>
  <c r="M956" i="2"/>
  <c r="AO955" i="2"/>
  <c r="AN955" i="2"/>
  <c r="AL955" i="2"/>
  <c r="AK955" i="2"/>
  <c r="AA955" i="2"/>
  <c r="Z955" i="2"/>
  <c r="Y955" i="2"/>
  <c r="X955" i="2"/>
  <c r="W955" i="2"/>
  <c r="V955" i="2"/>
  <c r="U955" i="2"/>
  <c r="R955" i="2"/>
  <c r="O955" i="2"/>
  <c r="AM955" i="2" s="1"/>
  <c r="AP955" i="2" s="1"/>
  <c r="L955" i="2"/>
  <c r="AK954" i="2"/>
  <c r="AN954" i="2" s="1"/>
  <c r="Y954" i="2"/>
  <c r="V954" i="2"/>
  <c r="S954" i="2"/>
  <c r="M954" i="2"/>
  <c r="V953" i="2"/>
  <c r="S953" i="2"/>
  <c r="AK953" i="2" s="1"/>
  <c r="AN953" i="2" s="1"/>
  <c r="M953" i="2"/>
  <c r="AN952" i="2"/>
  <c r="AL952" i="2"/>
  <c r="AO952" i="2" s="1"/>
  <c r="AK952" i="2"/>
  <c r="Z952" i="2"/>
  <c r="AA952" i="2" s="1"/>
  <c r="Y952" i="2"/>
  <c r="W952" i="2"/>
  <c r="V952" i="2"/>
  <c r="U952" i="2"/>
  <c r="AM952" i="2" s="1"/>
  <c r="AP952" i="2" s="1"/>
  <c r="R952" i="2"/>
  <c r="X952" i="2" s="1"/>
  <c r="O952" i="2"/>
  <c r="L952" i="2"/>
  <c r="Y951" i="2"/>
  <c r="V951" i="2"/>
  <c r="S951" i="2"/>
  <c r="AK951" i="2" s="1"/>
  <c r="AN951" i="2" s="1"/>
  <c r="M951" i="2"/>
  <c r="AK950" i="2"/>
  <c r="AN950" i="2" s="1"/>
  <c r="V950" i="2"/>
  <c r="S950" i="2"/>
  <c r="Y950" i="2" s="1"/>
  <c r="M950" i="2"/>
  <c r="AO949" i="2"/>
  <c r="AN949" i="2"/>
  <c r="AM949" i="2"/>
  <c r="AP949" i="2" s="1"/>
  <c r="AL949" i="2"/>
  <c r="AK949" i="2"/>
  <c r="AA949" i="2"/>
  <c r="Z949" i="2"/>
  <c r="Y949" i="2"/>
  <c r="X949" i="2"/>
  <c r="W949" i="2"/>
  <c r="V949" i="2"/>
  <c r="U949" i="2"/>
  <c r="R949" i="2"/>
  <c r="O949" i="2"/>
  <c r="L949" i="2"/>
  <c r="AK948" i="2"/>
  <c r="AN948" i="2" s="1"/>
  <c r="Y948" i="2"/>
  <c r="V948" i="2"/>
  <c r="S948" i="2"/>
  <c r="M948" i="2"/>
  <c r="AN947" i="2"/>
  <c r="V947" i="2"/>
  <c r="S947" i="2"/>
  <c r="AK947" i="2" s="1"/>
  <c r="M947" i="2"/>
  <c r="AL946" i="2"/>
  <c r="AO946" i="2" s="1"/>
  <c r="AK946" i="2"/>
  <c r="AN946" i="2" s="1"/>
  <c r="Z946" i="2"/>
  <c r="AA946" i="2" s="1"/>
  <c r="Y946" i="2"/>
  <c r="W946" i="2"/>
  <c r="V946" i="2"/>
  <c r="U946" i="2"/>
  <c r="AM946" i="2" s="1"/>
  <c r="AP946" i="2" s="1"/>
  <c r="R946" i="2"/>
  <c r="X946" i="2" s="1"/>
  <c r="O946" i="2"/>
  <c r="L946" i="2"/>
  <c r="Y945" i="2"/>
  <c r="V945" i="2"/>
  <c r="S945" i="2"/>
  <c r="AK945" i="2" s="1"/>
  <c r="AN945" i="2" s="1"/>
  <c r="M945" i="2"/>
  <c r="AK944" i="2"/>
  <c r="AN944" i="2" s="1"/>
  <c r="V944" i="2"/>
  <c r="S944" i="2"/>
  <c r="Y944" i="2" s="1"/>
  <c r="M944" i="2"/>
  <c r="AO943" i="2"/>
  <c r="AN943" i="2"/>
  <c r="AL943" i="2"/>
  <c r="AK943" i="2"/>
  <c r="AA943" i="2"/>
  <c r="Z943" i="2"/>
  <c r="Y943" i="2"/>
  <c r="X943" i="2"/>
  <c r="W943" i="2"/>
  <c r="V943" i="2"/>
  <c r="U943" i="2"/>
  <c r="R943" i="2"/>
  <c r="O943" i="2"/>
  <c r="AM943" i="2" s="1"/>
  <c r="AP943" i="2" s="1"/>
  <c r="L943" i="2"/>
  <c r="AK942" i="2"/>
  <c r="AN942" i="2" s="1"/>
  <c r="Y942" i="2"/>
  <c r="V942" i="2"/>
  <c r="S942" i="2"/>
  <c r="M942" i="2"/>
  <c r="V941" i="2"/>
  <c r="S941" i="2"/>
  <c r="M941" i="2"/>
  <c r="AN940" i="2"/>
  <c r="AL940" i="2"/>
  <c r="AO940" i="2" s="1"/>
  <c r="AK940" i="2"/>
  <c r="Z940" i="2"/>
  <c r="AA940" i="2" s="1"/>
  <c r="Y940" i="2"/>
  <c r="W940" i="2"/>
  <c r="V940" i="2"/>
  <c r="U940" i="2"/>
  <c r="AM940" i="2" s="1"/>
  <c r="AP940" i="2" s="1"/>
  <c r="R940" i="2"/>
  <c r="X940" i="2" s="1"/>
  <c r="O940" i="2"/>
  <c r="L940" i="2"/>
  <c r="Y939" i="2"/>
  <c r="V939" i="2"/>
  <c r="S939" i="2"/>
  <c r="AK939" i="2" s="1"/>
  <c r="AN939" i="2" s="1"/>
  <c r="M939" i="2"/>
  <c r="AK938" i="2"/>
  <c r="AN938" i="2" s="1"/>
  <c r="V938" i="2"/>
  <c r="S938" i="2"/>
  <c r="Y938" i="2" s="1"/>
  <c r="M938" i="2"/>
  <c r="AO937" i="2"/>
  <c r="AN937" i="2"/>
  <c r="AL937" i="2"/>
  <c r="AK937" i="2"/>
  <c r="AA937" i="2"/>
  <c r="Z937" i="2"/>
  <c r="Y937" i="2"/>
  <c r="X937" i="2"/>
  <c r="W937" i="2"/>
  <c r="V937" i="2"/>
  <c r="U937" i="2"/>
  <c r="R937" i="2"/>
  <c r="O937" i="2"/>
  <c r="AM937" i="2" s="1"/>
  <c r="AP937" i="2" s="1"/>
  <c r="L937" i="2"/>
  <c r="AK936" i="2"/>
  <c r="AN936" i="2" s="1"/>
  <c r="Y936" i="2"/>
  <c r="V936" i="2"/>
  <c r="S936" i="2"/>
  <c r="M936" i="2"/>
  <c r="AN935" i="2"/>
  <c r="V935" i="2"/>
  <c r="S935" i="2"/>
  <c r="AK935" i="2" s="1"/>
  <c r="M935" i="2"/>
  <c r="AL934" i="2"/>
  <c r="AO934" i="2" s="1"/>
  <c r="AK934" i="2"/>
  <c r="AN934" i="2" s="1"/>
  <c r="Z934" i="2"/>
  <c r="Y934" i="2"/>
  <c r="W934" i="2"/>
  <c r="V934" i="2"/>
  <c r="U934" i="2"/>
  <c r="AM934" i="2" s="1"/>
  <c r="AP934" i="2" s="1"/>
  <c r="R934" i="2"/>
  <c r="X934" i="2" s="1"/>
  <c r="O934" i="2"/>
  <c r="L934" i="2"/>
  <c r="Y933" i="2"/>
  <c r="V933" i="2"/>
  <c r="S933" i="2"/>
  <c r="AK933" i="2" s="1"/>
  <c r="AN933" i="2" s="1"/>
  <c r="M933" i="2"/>
  <c r="AK932" i="2"/>
  <c r="AN932" i="2" s="1"/>
  <c r="V932" i="2"/>
  <c r="S932" i="2"/>
  <c r="Y932" i="2" s="1"/>
  <c r="M932" i="2"/>
  <c r="AO931" i="2"/>
  <c r="AN931" i="2"/>
  <c r="AM931" i="2"/>
  <c r="AP931" i="2" s="1"/>
  <c r="AL931" i="2"/>
  <c r="AK931" i="2"/>
  <c r="AA931" i="2"/>
  <c r="Z931" i="2"/>
  <c r="Y931" i="2"/>
  <c r="X931" i="2"/>
  <c r="W931" i="2"/>
  <c r="V931" i="2"/>
  <c r="U931" i="2"/>
  <c r="R931" i="2"/>
  <c r="O931" i="2"/>
  <c r="L931" i="2"/>
  <c r="AO930" i="2"/>
  <c r="Y930" i="2"/>
  <c r="U930" i="2"/>
  <c r="T930" i="2"/>
  <c r="AL930" i="2" s="1"/>
  <c r="S930" i="2"/>
  <c r="N930" i="2"/>
  <c r="N929" i="2" s="1"/>
  <c r="M930" i="2"/>
  <c r="M929" i="2" s="1"/>
  <c r="AL929" i="2"/>
  <c r="AO929" i="2" s="1"/>
  <c r="T929" i="2"/>
  <c r="V928" i="2"/>
  <c r="S928" i="2"/>
  <c r="AK928" i="2" s="1"/>
  <c r="AN928" i="2" s="1"/>
  <c r="M928" i="2"/>
  <c r="AN927" i="2"/>
  <c r="AL927" i="2"/>
  <c r="AO927" i="2" s="1"/>
  <c r="AK927" i="2"/>
  <c r="Z927" i="2"/>
  <c r="AA927" i="2" s="1"/>
  <c r="Y927" i="2"/>
  <c r="W927" i="2"/>
  <c r="V927" i="2"/>
  <c r="U927" i="2"/>
  <c r="AM927" i="2" s="1"/>
  <c r="AP927" i="2" s="1"/>
  <c r="R927" i="2"/>
  <c r="X927" i="2" s="1"/>
  <c r="O927" i="2"/>
  <c r="L927" i="2"/>
  <c r="Y926" i="2"/>
  <c r="V926" i="2"/>
  <c r="S926" i="2"/>
  <c r="M926" i="2"/>
  <c r="AL925" i="2"/>
  <c r="AO925" i="2" s="1"/>
  <c r="AK925" i="2"/>
  <c r="AN925" i="2" s="1"/>
  <c r="Z925" i="2"/>
  <c r="Z920" i="2" s="1"/>
  <c r="Y925" i="2"/>
  <c r="X925" i="2"/>
  <c r="W925" i="2"/>
  <c r="V925" i="2"/>
  <c r="U925" i="2"/>
  <c r="AM925" i="2" s="1"/>
  <c r="AP925" i="2" s="1"/>
  <c r="R925" i="2"/>
  <c r="O925" i="2"/>
  <c r="L925" i="2"/>
  <c r="AK924" i="2"/>
  <c r="AN924" i="2" s="1"/>
  <c r="V924" i="2"/>
  <c r="S924" i="2"/>
  <c r="Y924" i="2" s="1"/>
  <c r="M924" i="2"/>
  <c r="AO923" i="2"/>
  <c r="AN923" i="2"/>
  <c r="AM923" i="2"/>
  <c r="AP923" i="2" s="1"/>
  <c r="AL923" i="2"/>
  <c r="AK923" i="2"/>
  <c r="AA923" i="2"/>
  <c r="Z923" i="2"/>
  <c r="Y923" i="2"/>
  <c r="X923" i="2"/>
  <c r="W923" i="2"/>
  <c r="V923" i="2"/>
  <c r="U923" i="2"/>
  <c r="R923" i="2"/>
  <c r="O923" i="2"/>
  <c r="O920" i="2" s="1"/>
  <c r="L923" i="2"/>
  <c r="AK922" i="2"/>
  <c r="AN922" i="2" s="1"/>
  <c r="Y922" i="2"/>
  <c r="V922" i="2"/>
  <c r="S922" i="2"/>
  <c r="M922" i="2"/>
  <c r="AP921" i="2"/>
  <c r="AM921" i="2"/>
  <c r="AL921" i="2"/>
  <c r="AO921" i="2" s="1"/>
  <c r="AK921" i="2"/>
  <c r="AN921" i="2" s="1"/>
  <c r="Z921" i="2"/>
  <c r="Y921" i="2"/>
  <c r="W921" i="2"/>
  <c r="V921" i="2"/>
  <c r="U921" i="2"/>
  <c r="U920" i="2" s="1"/>
  <c r="R921" i="2"/>
  <c r="X921" i="2" s="1"/>
  <c r="O921" i="2"/>
  <c r="L921" i="2"/>
  <c r="AM920" i="2"/>
  <c r="AP920" i="2" s="1"/>
  <c r="AK920" i="2"/>
  <c r="AN920" i="2" s="1"/>
  <c r="T920" i="2"/>
  <c r="S920" i="2"/>
  <c r="N920" i="2"/>
  <c r="AL920" i="2" s="1"/>
  <c r="AO920" i="2" s="1"/>
  <c r="M920" i="2"/>
  <c r="V919" i="2"/>
  <c r="S919" i="2"/>
  <c r="M919" i="2"/>
  <c r="Y918" i="2"/>
  <c r="V918" i="2"/>
  <c r="S918" i="2"/>
  <c r="AK918" i="2" s="1"/>
  <c r="AN918" i="2" s="1"/>
  <c r="M918" i="2"/>
  <c r="AN917" i="2"/>
  <c r="Y917" i="2"/>
  <c r="V917" i="2"/>
  <c r="S917" i="2"/>
  <c r="M917" i="2"/>
  <c r="AK917" i="2" s="1"/>
  <c r="Y916" i="2"/>
  <c r="V916" i="2"/>
  <c r="S916" i="2"/>
  <c r="AK916" i="2" s="1"/>
  <c r="AN916" i="2" s="1"/>
  <c r="M916" i="2"/>
  <c r="AK915" i="2"/>
  <c r="AN915" i="2" s="1"/>
  <c r="V915" i="2"/>
  <c r="S915" i="2"/>
  <c r="Y915" i="2" s="1"/>
  <c r="M915" i="2"/>
  <c r="Y914" i="2"/>
  <c r="V914" i="2"/>
  <c r="S914" i="2"/>
  <c r="AK914" i="2" s="1"/>
  <c r="AN914" i="2" s="1"/>
  <c r="M914" i="2"/>
  <c r="Y913" i="2"/>
  <c r="V913" i="2"/>
  <c r="S913" i="2"/>
  <c r="M913" i="2"/>
  <c r="AK913" i="2" s="1"/>
  <c r="AN913" i="2" s="1"/>
  <c r="AN912" i="2"/>
  <c r="AL912" i="2"/>
  <c r="AO912" i="2" s="1"/>
  <c r="AK912" i="2"/>
  <c r="Z912" i="2"/>
  <c r="AA912" i="2" s="1"/>
  <c r="Y912" i="2"/>
  <c r="X912" i="2"/>
  <c r="W912" i="2"/>
  <c r="V912" i="2"/>
  <c r="U912" i="2"/>
  <c r="AM912" i="2" s="1"/>
  <c r="AP912" i="2" s="1"/>
  <c r="R912" i="2"/>
  <c r="O912" i="2"/>
  <c r="L912" i="2"/>
  <c r="Y911" i="2"/>
  <c r="V911" i="2"/>
  <c r="S911" i="2"/>
  <c r="AK911" i="2" s="1"/>
  <c r="AN911" i="2" s="1"/>
  <c r="M911" i="2"/>
  <c r="V910" i="2"/>
  <c r="S910" i="2"/>
  <c r="M910" i="2"/>
  <c r="Y909" i="2"/>
  <c r="V909" i="2"/>
  <c r="S909" i="2"/>
  <c r="AK909" i="2" s="1"/>
  <c r="AN909" i="2" s="1"/>
  <c r="M909" i="2"/>
  <c r="AN908" i="2"/>
  <c r="Y908" i="2"/>
  <c r="V908" i="2"/>
  <c r="S908" i="2"/>
  <c r="M908" i="2"/>
  <c r="AK908" i="2" s="1"/>
  <c r="Y907" i="2"/>
  <c r="V907" i="2"/>
  <c r="S907" i="2"/>
  <c r="AK907" i="2" s="1"/>
  <c r="AN907" i="2" s="1"/>
  <c r="M907" i="2"/>
  <c r="AK906" i="2"/>
  <c r="AN906" i="2" s="1"/>
  <c r="V906" i="2"/>
  <c r="S906" i="2"/>
  <c r="Y906" i="2" s="1"/>
  <c r="M906" i="2"/>
  <c r="Y905" i="2"/>
  <c r="V905" i="2"/>
  <c r="S905" i="2"/>
  <c r="M905" i="2"/>
  <c r="AK905" i="2" s="1"/>
  <c r="AN905" i="2" s="1"/>
  <c r="AO904" i="2"/>
  <c r="AL904" i="2"/>
  <c r="AK904" i="2"/>
  <c r="AN904" i="2" s="1"/>
  <c r="Z904" i="2"/>
  <c r="Y904" i="2"/>
  <c r="AA904" i="2" s="1"/>
  <c r="W904" i="2"/>
  <c r="V904" i="2"/>
  <c r="U904" i="2"/>
  <c r="AM904" i="2" s="1"/>
  <c r="AP904" i="2" s="1"/>
  <c r="R904" i="2"/>
  <c r="X904" i="2" s="1"/>
  <c r="O904" i="2"/>
  <c r="L904" i="2"/>
  <c r="Y903" i="2"/>
  <c r="V903" i="2"/>
  <c r="S903" i="2"/>
  <c r="M903" i="2"/>
  <c r="AK903" i="2" s="1"/>
  <c r="AN903" i="2" s="1"/>
  <c r="V902" i="2"/>
  <c r="S902" i="2"/>
  <c r="AK902" i="2" s="1"/>
  <c r="AN902" i="2" s="1"/>
  <c r="M902" i="2"/>
  <c r="AK901" i="2"/>
  <c r="AN901" i="2" s="1"/>
  <c r="V901" i="2"/>
  <c r="S901" i="2"/>
  <c r="Y901" i="2" s="1"/>
  <c r="M901" i="2"/>
  <c r="AO900" i="2"/>
  <c r="AL900" i="2"/>
  <c r="AK900" i="2"/>
  <c r="AN900" i="2" s="1"/>
  <c r="AA900" i="2"/>
  <c r="Z900" i="2"/>
  <c r="Y900" i="2"/>
  <c r="W900" i="2"/>
  <c r="V900" i="2"/>
  <c r="U900" i="2"/>
  <c r="R900" i="2"/>
  <c r="X900" i="2" s="1"/>
  <c r="O900" i="2"/>
  <c r="AM900" i="2" s="1"/>
  <c r="AP900" i="2" s="1"/>
  <c r="L900" i="2"/>
  <c r="Y899" i="2"/>
  <c r="V899" i="2"/>
  <c r="S899" i="2"/>
  <c r="M899" i="2"/>
  <c r="AK899" i="2" s="1"/>
  <c r="AN899" i="2" s="1"/>
  <c r="Y898" i="2"/>
  <c r="V898" i="2"/>
  <c r="S898" i="2"/>
  <c r="M898" i="2"/>
  <c r="AK898" i="2" s="1"/>
  <c r="AN898" i="2" s="1"/>
  <c r="V897" i="2"/>
  <c r="S897" i="2"/>
  <c r="AK897" i="2" s="1"/>
  <c r="AN897" i="2" s="1"/>
  <c r="M897" i="2"/>
  <c r="AK896" i="2"/>
  <c r="AN896" i="2" s="1"/>
  <c r="V896" i="2"/>
  <c r="S896" i="2"/>
  <c r="Y896" i="2" s="1"/>
  <c r="M896" i="2"/>
  <c r="AO895" i="2"/>
  <c r="AL895" i="2"/>
  <c r="AK895" i="2"/>
  <c r="AN895" i="2" s="1"/>
  <c r="AA895" i="2"/>
  <c r="Z895" i="2"/>
  <c r="Y895" i="2"/>
  <c r="W895" i="2"/>
  <c r="V895" i="2"/>
  <c r="U895" i="2"/>
  <c r="R895" i="2"/>
  <c r="X895" i="2" s="1"/>
  <c r="O895" i="2"/>
  <c r="AM895" i="2" s="1"/>
  <c r="AP895" i="2" s="1"/>
  <c r="L895" i="2"/>
  <c r="Y894" i="2"/>
  <c r="V894" i="2"/>
  <c r="S894" i="2"/>
  <c r="M894" i="2"/>
  <c r="AK894" i="2" s="1"/>
  <c r="AN894" i="2" s="1"/>
  <c r="Y893" i="2"/>
  <c r="V893" i="2"/>
  <c r="S893" i="2"/>
  <c r="M893" i="2"/>
  <c r="AK893" i="2" s="1"/>
  <c r="AN893" i="2" s="1"/>
  <c r="V892" i="2"/>
  <c r="S892" i="2"/>
  <c r="AK892" i="2" s="1"/>
  <c r="AN892" i="2" s="1"/>
  <c r="M892" i="2"/>
  <c r="AK891" i="2"/>
  <c r="AN891" i="2" s="1"/>
  <c r="V891" i="2"/>
  <c r="S891" i="2"/>
  <c r="Y891" i="2" s="1"/>
  <c r="M891" i="2"/>
  <c r="AO890" i="2"/>
  <c r="AL890" i="2"/>
  <c r="AK890" i="2"/>
  <c r="AN890" i="2" s="1"/>
  <c r="AA890" i="2"/>
  <c r="Z890" i="2"/>
  <c r="Y890" i="2"/>
  <c r="W890" i="2"/>
  <c r="V890" i="2"/>
  <c r="U890" i="2"/>
  <c r="R890" i="2"/>
  <c r="X890" i="2" s="1"/>
  <c r="O890" i="2"/>
  <c r="AM890" i="2" s="1"/>
  <c r="AP890" i="2" s="1"/>
  <c r="L890" i="2"/>
  <c r="Y889" i="2"/>
  <c r="V889" i="2"/>
  <c r="S889" i="2"/>
  <c r="M889" i="2"/>
  <c r="AK889" i="2" s="1"/>
  <c r="AN889" i="2" s="1"/>
  <c r="Y888" i="2"/>
  <c r="V888" i="2"/>
  <c r="S888" i="2"/>
  <c r="M888" i="2"/>
  <c r="AK888" i="2" s="1"/>
  <c r="AN888" i="2" s="1"/>
  <c r="V887" i="2"/>
  <c r="S887" i="2"/>
  <c r="AK887" i="2" s="1"/>
  <c r="AN887" i="2" s="1"/>
  <c r="M887" i="2"/>
  <c r="AK886" i="2"/>
  <c r="AN886" i="2" s="1"/>
  <c r="V886" i="2"/>
  <c r="S886" i="2"/>
  <c r="Y886" i="2" s="1"/>
  <c r="M886" i="2"/>
  <c r="AO885" i="2"/>
  <c r="AL885" i="2"/>
  <c r="AK885" i="2"/>
  <c r="AN885" i="2" s="1"/>
  <c r="AA885" i="2"/>
  <c r="Z885" i="2"/>
  <c r="Y885" i="2"/>
  <c r="W885" i="2"/>
  <c r="V885" i="2"/>
  <c r="U885" i="2"/>
  <c r="R885" i="2"/>
  <c r="X885" i="2" s="1"/>
  <c r="O885" i="2"/>
  <c r="AM885" i="2" s="1"/>
  <c r="AP885" i="2" s="1"/>
  <c r="L885" i="2"/>
  <c r="Y884" i="2"/>
  <c r="V884" i="2"/>
  <c r="S884" i="2"/>
  <c r="M884" i="2"/>
  <c r="AK884" i="2" s="1"/>
  <c r="AN884" i="2" s="1"/>
  <c r="Y883" i="2"/>
  <c r="V883" i="2"/>
  <c r="S883" i="2"/>
  <c r="M883" i="2"/>
  <c r="AK883" i="2" s="1"/>
  <c r="AN883" i="2" s="1"/>
  <c r="V882" i="2"/>
  <c r="S882" i="2"/>
  <c r="AK882" i="2" s="1"/>
  <c r="AN882" i="2" s="1"/>
  <c r="M882" i="2"/>
  <c r="AO881" i="2"/>
  <c r="AL881" i="2"/>
  <c r="AK881" i="2"/>
  <c r="AN881" i="2" s="1"/>
  <c r="AA881" i="2"/>
  <c r="Z881" i="2"/>
  <c r="Y881" i="2"/>
  <c r="X881" i="2"/>
  <c r="W881" i="2"/>
  <c r="V881" i="2"/>
  <c r="U881" i="2"/>
  <c r="AM881" i="2" s="1"/>
  <c r="AP881" i="2" s="1"/>
  <c r="R881" i="2"/>
  <c r="O881" i="2"/>
  <c r="L881" i="2"/>
  <c r="AK880" i="2"/>
  <c r="AN880" i="2" s="1"/>
  <c r="V880" i="2"/>
  <c r="S880" i="2"/>
  <c r="Y880" i="2" s="1"/>
  <c r="M880" i="2"/>
  <c r="AN879" i="2"/>
  <c r="Y879" i="2"/>
  <c r="V879" i="2"/>
  <c r="S879" i="2"/>
  <c r="M879" i="2"/>
  <c r="AK879" i="2" s="1"/>
  <c r="AN878" i="2"/>
  <c r="Y878" i="2"/>
  <c r="V878" i="2"/>
  <c r="S878" i="2"/>
  <c r="M878" i="2"/>
  <c r="AK878" i="2" s="1"/>
  <c r="Y877" i="2"/>
  <c r="V877" i="2"/>
  <c r="S877" i="2"/>
  <c r="AK877" i="2" s="1"/>
  <c r="AN877" i="2" s="1"/>
  <c r="M877" i="2"/>
  <c r="AL876" i="2"/>
  <c r="AO876" i="2" s="1"/>
  <c r="AK876" i="2"/>
  <c r="AN876" i="2" s="1"/>
  <c r="AA876" i="2"/>
  <c r="Z876" i="2"/>
  <c r="Y876" i="2"/>
  <c r="X876" i="2"/>
  <c r="W876" i="2"/>
  <c r="V876" i="2"/>
  <c r="U876" i="2"/>
  <c r="AM876" i="2" s="1"/>
  <c r="AP876" i="2" s="1"/>
  <c r="R876" i="2"/>
  <c r="O876" i="2"/>
  <c r="L876" i="2"/>
  <c r="V875" i="2"/>
  <c r="S875" i="2"/>
  <c r="Y875" i="2" s="1"/>
  <c r="M875" i="2"/>
  <c r="AN874" i="2"/>
  <c r="Y874" i="2"/>
  <c r="V874" i="2"/>
  <c r="S874" i="2"/>
  <c r="M874" i="2"/>
  <c r="AK874" i="2" s="1"/>
  <c r="Y873" i="2"/>
  <c r="V873" i="2"/>
  <c r="S873" i="2"/>
  <c r="M873" i="2"/>
  <c r="AK873" i="2" s="1"/>
  <c r="AN873" i="2" s="1"/>
  <c r="Y872" i="2"/>
  <c r="V872" i="2"/>
  <c r="S872" i="2"/>
  <c r="AK872" i="2" s="1"/>
  <c r="AN872" i="2" s="1"/>
  <c r="M872" i="2"/>
  <c r="AO871" i="2"/>
  <c r="AL871" i="2"/>
  <c r="AK871" i="2"/>
  <c r="AN871" i="2" s="1"/>
  <c r="AA871" i="2"/>
  <c r="Z871" i="2"/>
  <c r="Y871" i="2"/>
  <c r="X871" i="2"/>
  <c r="W871" i="2"/>
  <c r="V871" i="2"/>
  <c r="U871" i="2"/>
  <c r="R871" i="2"/>
  <c r="O871" i="2"/>
  <c r="L871" i="2"/>
  <c r="AK870" i="2"/>
  <c r="AN870" i="2" s="1"/>
  <c r="V870" i="2"/>
  <c r="S870" i="2"/>
  <c r="Y870" i="2" s="1"/>
  <c r="M870" i="2"/>
  <c r="Y869" i="2"/>
  <c r="V869" i="2"/>
  <c r="S869" i="2"/>
  <c r="M869" i="2"/>
  <c r="AK869" i="2" s="1"/>
  <c r="AN869" i="2" s="1"/>
  <c r="Y868" i="2"/>
  <c r="V868" i="2"/>
  <c r="S868" i="2"/>
  <c r="M868" i="2"/>
  <c r="AK868" i="2" s="1"/>
  <c r="AN868" i="2" s="1"/>
  <c r="Y867" i="2"/>
  <c r="V867" i="2"/>
  <c r="S867" i="2"/>
  <c r="AK867" i="2" s="1"/>
  <c r="AN867" i="2" s="1"/>
  <c r="M867" i="2"/>
  <c r="AL866" i="2"/>
  <c r="AO866" i="2" s="1"/>
  <c r="AK866" i="2"/>
  <c r="AN866" i="2" s="1"/>
  <c r="AA866" i="2"/>
  <c r="Z866" i="2"/>
  <c r="Y866" i="2"/>
  <c r="X866" i="2"/>
  <c r="W866" i="2"/>
  <c r="V866" i="2"/>
  <c r="U866" i="2"/>
  <c r="R866" i="2"/>
  <c r="O866" i="2"/>
  <c r="L866" i="2"/>
  <c r="AK865" i="2"/>
  <c r="AN865" i="2" s="1"/>
  <c r="V865" i="2"/>
  <c r="S865" i="2"/>
  <c r="Y865" i="2" s="1"/>
  <c r="M865" i="2"/>
  <c r="AN864" i="2"/>
  <c r="Y864" i="2"/>
  <c r="V864" i="2"/>
  <c r="S864" i="2"/>
  <c r="M864" i="2"/>
  <c r="AK864" i="2" s="1"/>
  <c r="AN863" i="2"/>
  <c r="Y863" i="2"/>
  <c r="V863" i="2"/>
  <c r="S863" i="2"/>
  <c r="M863" i="2"/>
  <c r="AK863" i="2" s="1"/>
  <c r="AN862" i="2"/>
  <c r="AL862" i="2"/>
  <c r="AO862" i="2" s="1"/>
  <c r="AK862" i="2"/>
  <c r="Z862" i="2"/>
  <c r="AA862" i="2" s="1"/>
  <c r="Y862" i="2"/>
  <c r="X862" i="2"/>
  <c r="W862" i="2"/>
  <c r="V862" i="2"/>
  <c r="U862" i="2"/>
  <c r="AM862" i="2" s="1"/>
  <c r="AP862" i="2" s="1"/>
  <c r="R862" i="2"/>
  <c r="O862" i="2"/>
  <c r="L862" i="2"/>
  <c r="V861" i="2"/>
  <c r="S861" i="2"/>
  <c r="AK861" i="2" s="1"/>
  <c r="AN861" i="2" s="1"/>
  <c r="M861" i="2"/>
  <c r="AK860" i="2"/>
  <c r="AN860" i="2" s="1"/>
  <c r="V860" i="2"/>
  <c r="S860" i="2"/>
  <c r="Y860" i="2" s="1"/>
  <c r="M860" i="2"/>
  <c r="Y859" i="2"/>
  <c r="V859" i="2"/>
  <c r="S859" i="2"/>
  <c r="M859" i="2"/>
  <c r="AK859" i="2" s="1"/>
  <c r="AN859" i="2" s="1"/>
  <c r="AP858" i="2"/>
  <c r="AO858" i="2"/>
  <c r="AN858" i="2"/>
  <c r="AL858" i="2"/>
  <c r="AK858" i="2"/>
  <c r="Z858" i="2"/>
  <c r="Y858" i="2"/>
  <c r="AA858" i="2" s="1"/>
  <c r="W858" i="2"/>
  <c r="V858" i="2"/>
  <c r="U858" i="2"/>
  <c r="AM858" i="2" s="1"/>
  <c r="R858" i="2"/>
  <c r="X858" i="2" s="1"/>
  <c r="O858" i="2"/>
  <c r="L858" i="2"/>
  <c r="AN857" i="2"/>
  <c r="Y857" i="2"/>
  <c r="V857" i="2"/>
  <c r="S857" i="2"/>
  <c r="M857" i="2"/>
  <c r="AK857" i="2" s="1"/>
  <c r="Y856" i="2"/>
  <c r="V856" i="2"/>
  <c r="S856" i="2"/>
  <c r="AK856" i="2" s="1"/>
  <c r="AN856" i="2" s="1"/>
  <c r="M856" i="2"/>
  <c r="V855" i="2"/>
  <c r="S855" i="2"/>
  <c r="M855" i="2"/>
  <c r="AP854" i="2"/>
  <c r="AO854" i="2"/>
  <c r="AM854" i="2"/>
  <c r="AL854" i="2"/>
  <c r="AK854" i="2"/>
  <c r="AN854" i="2" s="1"/>
  <c r="AA854" i="2"/>
  <c r="Z854" i="2"/>
  <c r="Y854" i="2"/>
  <c r="W854" i="2"/>
  <c r="V854" i="2"/>
  <c r="U854" i="2"/>
  <c r="R854" i="2"/>
  <c r="X854" i="2" s="1"/>
  <c r="O854" i="2"/>
  <c r="L854" i="2"/>
  <c r="AN853" i="2"/>
  <c r="Y853" i="2"/>
  <c r="V853" i="2"/>
  <c r="S853" i="2"/>
  <c r="M853" i="2"/>
  <c r="AK853" i="2" s="1"/>
  <c r="AN852" i="2"/>
  <c r="Y852" i="2"/>
  <c r="V852" i="2"/>
  <c r="S852" i="2"/>
  <c r="M852" i="2"/>
  <c r="AK852" i="2" s="1"/>
  <c r="Y851" i="2"/>
  <c r="V851" i="2"/>
  <c r="S851" i="2"/>
  <c r="AK851" i="2" s="1"/>
  <c r="AN851" i="2" s="1"/>
  <c r="M851" i="2"/>
  <c r="AL850" i="2"/>
  <c r="AO850" i="2" s="1"/>
  <c r="AK850" i="2"/>
  <c r="AN850" i="2" s="1"/>
  <c r="AA850" i="2"/>
  <c r="Z850" i="2"/>
  <c r="Y850" i="2"/>
  <c r="X850" i="2"/>
  <c r="W850" i="2"/>
  <c r="V850" i="2"/>
  <c r="U850" i="2"/>
  <c r="AM850" i="2" s="1"/>
  <c r="AP850" i="2" s="1"/>
  <c r="R850" i="2"/>
  <c r="O850" i="2"/>
  <c r="L850" i="2"/>
  <c r="V849" i="2"/>
  <c r="S849" i="2"/>
  <c r="Y849" i="2" s="1"/>
  <c r="M849" i="2"/>
  <c r="AN848" i="2"/>
  <c r="Y848" i="2"/>
  <c r="V848" i="2"/>
  <c r="S848" i="2"/>
  <c r="M848" i="2"/>
  <c r="AK848" i="2" s="1"/>
  <c r="Y847" i="2"/>
  <c r="V847" i="2"/>
  <c r="S847" i="2"/>
  <c r="M847" i="2"/>
  <c r="AK847" i="2" s="1"/>
  <c r="AN847" i="2" s="1"/>
  <c r="Y846" i="2"/>
  <c r="V846" i="2"/>
  <c r="S846" i="2"/>
  <c r="AK846" i="2" s="1"/>
  <c r="AN846" i="2" s="1"/>
  <c r="M846" i="2"/>
  <c r="AO845" i="2"/>
  <c r="AL845" i="2"/>
  <c r="AK845" i="2"/>
  <c r="AN845" i="2" s="1"/>
  <c r="AA845" i="2"/>
  <c r="Z845" i="2"/>
  <c r="Y845" i="2"/>
  <c r="X845" i="2"/>
  <c r="W845" i="2"/>
  <c r="V845" i="2"/>
  <c r="U845" i="2"/>
  <c r="R845" i="2"/>
  <c r="O845" i="2"/>
  <c r="L845" i="2"/>
  <c r="AK844" i="2"/>
  <c r="AN844" i="2" s="1"/>
  <c r="V844" i="2"/>
  <c r="S844" i="2"/>
  <c r="Y844" i="2" s="1"/>
  <c r="M844" i="2"/>
  <c r="Y843" i="2"/>
  <c r="V843" i="2"/>
  <c r="S843" i="2"/>
  <c r="M843" i="2"/>
  <c r="AK843" i="2" s="1"/>
  <c r="AN843" i="2" s="1"/>
  <c r="AP842" i="2"/>
  <c r="AO842" i="2"/>
  <c r="AL842" i="2"/>
  <c r="AK842" i="2"/>
  <c r="AN842" i="2" s="1"/>
  <c r="Z842" i="2"/>
  <c r="Y842" i="2"/>
  <c r="AA842" i="2" s="1"/>
  <c r="W842" i="2"/>
  <c r="V842" i="2"/>
  <c r="U842" i="2"/>
  <c r="AM842" i="2" s="1"/>
  <c r="R842" i="2"/>
  <c r="X842" i="2" s="1"/>
  <c r="O842" i="2"/>
  <c r="L842" i="2"/>
  <c r="AN841" i="2"/>
  <c r="Y841" i="2"/>
  <c r="V841" i="2"/>
  <c r="S841" i="2"/>
  <c r="M841" i="2"/>
  <c r="AK841" i="2" s="1"/>
  <c r="V840" i="2"/>
  <c r="S840" i="2"/>
  <c r="M840" i="2"/>
  <c r="AO839" i="2"/>
  <c r="AL839" i="2"/>
  <c r="AK839" i="2"/>
  <c r="AN839" i="2" s="1"/>
  <c r="AA839" i="2"/>
  <c r="Z839" i="2"/>
  <c r="Y839" i="2"/>
  <c r="X839" i="2"/>
  <c r="W839" i="2"/>
  <c r="V839" i="2"/>
  <c r="U839" i="2"/>
  <c r="AM839" i="2" s="1"/>
  <c r="AP839" i="2" s="1"/>
  <c r="R839" i="2"/>
  <c r="O839" i="2"/>
  <c r="L839" i="2"/>
  <c r="V838" i="2"/>
  <c r="S838" i="2"/>
  <c r="M838" i="2"/>
  <c r="AN837" i="2"/>
  <c r="Y837" i="2"/>
  <c r="V837" i="2"/>
  <c r="S837" i="2"/>
  <c r="M837" i="2"/>
  <c r="AK837" i="2" s="1"/>
  <c r="AP836" i="2"/>
  <c r="AO836" i="2"/>
  <c r="AN836" i="2"/>
  <c r="AL836" i="2"/>
  <c r="AK836" i="2"/>
  <c r="Z836" i="2"/>
  <c r="Y836" i="2"/>
  <c r="AA836" i="2" s="1"/>
  <c r="W836" i="2"/>
  <c r="V836" i="2"/>
  <c r="U836" i="2"/>
  <c r="AM836" i="2" s="1"/>
  <c r="R836" i="2"/>
  <c r="X836" i="2" s="1"/>
  <c r="O836" i="2"/>
  <c r="L836" i="2"/>
  <c r="Y835" i="2"/>
  <c r="V835" i="2"/>
  <c r="S835" i="2"/>
  <c r="M835" i="2"/>
  <c r="AK835" i="2" s="1"/>
  <c r="AN835" i="2" s="1"/>
  <c r="Y834" i="2"/>
  <c r="V834" i="2"/>
  <c r="S834" i="2"/>
  <c r="AK834" i="2" s="1"/>
  <c r="AN834" i="2" s="1"/>
  <c r="M834" i="2"/>
  <c r="AO833" i="2"/>
  <c r="AL833" i="2"/>
  <c r="AK833" i="2"/>
  <c r="AN833" i="2" s="1"/>
  <c r="AA833" i="2"/>
  <c r="Z833" i="2"/>
  <c r="Y833" i="2"/>
  <c r="X833" i="2"/>
  <c r="W833" i="2"/>
  <c r="V833" i="2"/>
  <c r="U833" i="2"/>
  <c r="R833" i="2"/>
  <c r="O833" i="2"/>
  <c r="L833" i="2"/>
  <c r="AK832" i="2"/>
  <c r="AN832" i="2" s="1"/>
  <c r="V832" i="2"/>
  <c r="S832" i="2"/>
  <c r="Y832" i="2" s="1"/>
  <c r="M832" i="2"/>
  <c r="Y831" i="2"/>
  <c r="V831" i="2"/>
  <c r="S831" i="2"/>
  <c r="M831" i="2"/>
  <c r="AK831" i="2" s="1"/>
  <c r="AN831" i="2" s="1"/>
  <c r="AP830" i="2"/>
  <c r="AO830" i="2"/>
  <c r="AL830" i="2"/>
  <c r="AK830" i="2"/>
  <c r="AN830" i="2" s="1"/>
  <c r="Z830" i="2"/>
  <c r="Y830" i="2"/>
  <c r="AA830" i="2" s="1"/>
  <c r="W830" i="2"/>
  <c r="V830" i="2"/>
  <c r="U830" i="2"/>
  <c r="AM830" i="2" s="1"/>
  <c r="R830" i="2"/>
  <c r="X830" i="2" s="1"/>
  <c r="O830" i="2"/>
  <c r="L830" i="2"/>
  <c r="AN829" i="2"/>
  <c r="Y829" i="2"/>
  <c r="V829" i="2"/>
  <c r="S829" i="2"/>
  <c r="M829" i="2"/>
  <c r="AK829" i="2" s="1"/>
  <c r="V828" i="2"/>
  <c r="S828" i="2"/>
  <c r="M828" i="2"/>
  <c r="AK827" i="2"/>
  <c r="AN827" i="2" s="1"/>
  <c r="V827" i="2"/>
  <c r="S827" i="2"/>
  <c r="Y827" i="2" s="1"/>
  <c r="M827" i="2"/>
  <c r="AO826" i="2"/>
  <c r="AM826" i="2"/>
  <c r="AP826" i="2" s="1"/>
  <c r="AL826" i="2"/>
  <c r="AK826" i="2"/>
  <c r="AN826" i="2" s="1"/>
  <c r="AA826" i="2"/>
  <c r="Z826" i="2"/>
  <c r="Y826" i="2"/>
  <c r="W826" i="2"/>
  <c r="V826" i="2"/>
  <c r="U826" i="2"/>
  <c r="R826" i="2"/>
  <c r="X826" i="2" s="1"/>
  <c r="O826" i="2"/>
  <c r="L826" i="2"/>
  <c r="Y825" i="2"/>
  <c r="V825" i="2"/>
  <c r="S825" i="2"/>
  <c r="M825" i="2"/>
  <c r="AK825" i="2" s="1"/>
  <c r="AN825" i="2" s="1"/>
  <c r="AN824" i="2"/>
  <c r="Y824" i="2"/>
  <c r="V824" i="2"/>
  <c r="S824" i="2"/>
  <c r="M824" i="2"/>
  <c r="AK824" i="2" s="1"/>
  <c r="AN823" i="2"/>
  <c r="AL823" i="2"/>
  <c r="AO823" i="2" s="1"/>
  <c r="AK823" i="2"/>
  <c r="Z823" i="2"/>
  <c r="Y823" i="2"/>
  <c r="X823" i="2"/>
  <c r="W823" i="2"/>
  <c r="V823" i="2"/>
  <c r="U823" i="2"/>
  <c r="AM823" i="2" s="1"/>
  <c r="AP823" i="2" s="1"/>
  <c r="R823" i="2"/>
  <c r="O823" i="2"/>
  <c r="L823" i="2"/>
  <c r="Y822" i="2"/>
  <c r="V822" i="2"/>
  <c r="S822" i="2"/>
  <c r="AK822" i="2" s="1"/>
  <c r="AN822" i="2" s="1"/>
  <c r="M822" i="2"/>
  <c r="V821" i="2"/>
  <c r="S821" i="2"/>
  <c r="M821" i="2"/>
  <c r="Y820" i="2"/>
  <c r="V820" i="2"/>
  <c r="S820" i="2"/>
  <c r="M820" i="2"/>
  <c r="AK820" i="2" s="1"/>
  <c r="AN820" i="2" s="1"/>
  <c r="AO819" i="2"/>
  <c r="AN819" i="2"/>
  <c r="AL819" i="2"/>
  <c r="AK819" i="2"/>
  <c r="Z819" i="2"/>
  <c r="Y819" i="2"/>
  <c r="AA819" i="2" s="1"/>
  <c r="W819" i="2"/>
  <c r="V819" i="2"/>
  <c r="U819" i="2"/>
  <c r="AM819" i="2" s="1"/>
  <c r="AP819" i="2" s="1"/>
  <c r="R819" i="2"/>
  <c r="X819" i="2" s="1"/>
  <c r="O819" i="2"/>
  <c r="L819" i="2"/>
  <c r="Y818" i="2"/>
  <c r="V818" i="2"/>
  <c r="S818" i="2"/>
  <c r="M818" i="2"/>
  <c r="AK818" i="2" s="1"/>
  <c r="AN818" i="2" s="1"/>
  <c r="Y817" i="2"/>
  <c r="V817" i="2"/>
  <c r="S817" i="2"/>
  <c r="AK817" i="2" s="1"/>
  <c r="AN817" i="2" s="1"/>
  <c r="M817" i="2"/>
  <c r="AK816" i="2"/>
  <c r="AN816" i="2" s="1"/>
  <c r="V816" i="2"/>
  <c r="S816" i="2"/>
  <c r="Y816" i="2" s="1"/>
  <c r="M816" i="2"/>
  <c r="AP815" i="2"/>
  <c r="AO815" i="2"/>
  <c r="AM815" i="2"/>
  <c r="AL815" i="2"/>
  <c r="AK815" i="2"/>
  <c r="AN815" i="2" s="1"/>
  <c r="Z815" i="2"/>
  <c r="Y815" i="2"/>
  <c r="AA815" i="2" s="1"/>
  <c r="W815" i="2"/>
  <c r="V815" i="2"/>
  <c r="U815" i="2"/>
  <c r="R815" i="2"/>
  <c r="X815" i="2" s="1"/>
  <c r="O815" i="2"/>
  <c r="L815" i="2"/>
  <c r="Y814" i="2"/>
  <c r="V814" i="2"/>
  <c r="S814" i="2"/>
  <c r="M814" i="2"/>
  <c r="AK814" i="2" s="1"/>
  <c r="AN814" i="2" s="1"/>
  <c r="Y813" i="2"/>
  <c r="V813" i="2"/>
  <c r="S813" i="2"/>
  <c r="M813" i="2"/>
  <c r="AK813" i="2" s="1"/>
  <c r="AN813" i="2" s="1"/>
  <c r="Y812" i="2"/>
  <c r="V812" i="2"/>
  <c r="S812" i="2"/>
  <c r="AK812" i="2" s="1"/>
  <c r="AN812" i="2" s="1"/>
  <c r="M812" i="2"/>
  <c r="AL811" i="2"/>
  <c r="AO811" i="2" s="1"/>
  <c r="AK811" i="2"/>
  <c r="AN811" i="2" s="1"/>
  <c r="AA811" i="2"/>
  <c r="Z811" i="2"/>
  <c r="Y811" i="2"/>
  <c r="X811" i="2"/>
  <c r="W811" i="2"/>
  <c r="V811" i="2"/>
  <c r="U811" i="2"/>
  <c r="R811" i="2"/>
  <c r="O811" i="2"/>
  <c r="O806" i="2" s="1"/>
  <c r="L811" i="2"/>
  <c r="AK810" i="2"/>
  <c r="AN810" i="2" s="1"/>
  <c r="V810" i="2"/>
  <c r="S810" i="2"/>
  <c r="Y810" i="2" s="1"/>
  <c r="M810" i="2"/>
  <c r="AN809" i="2"/>
  <c r="Y809" i="2"/>
  <c r="V809" i="2"/>
  <c r="S809" i="2"/>
  <c r="M809" i="2"/>
  <c r="AK809" i="2" s="1"/>
  <c r="AN808" i="2"/>
  <c r="Y808" i="2"/>
  <c r="V808" i="2"/>
  <c r="S808" i="2"/>
  <c r="M808" i="2"/>
  <c r="AK808" i="2" s="1"/>
  <c r="AN807" i="2"/>
  <c r="AL807" i="2"/>
  <c r="AO807" i="2" s="1"/>
  <c r="AK807" i="2"/>
  <c r="Z807" i="2"/>
  <c r="AA807" i="2" s="1"/>
  <c r="Y807" i="2"/>
  <c r="X807" i="2"/>
  <c r="W807" i="2"/>
  <c r="V807" i="2"/>
  <c r="U807" i="2"/>
  <c r="R807" i="2"/>
  <c r="O807" i="2"/>
  <c r="L807" i="2"/>
  <c r="AL806" i="2"/>
  <c r="AO806" i="2" s="1"/>
  <c r="T806" i="2"/>
  <c r="S806" i="2"/>
  <c r="AK806" i="2" s="1"/>
  <c r="AN806" i="2" s="1"/>
  <c r="N806" i="2"/>
  <c r="M806" i="2"/>
  <c r="Y805" i="2"/>
  <c r="V805" i="2"/>
  <c r="S805" i="2"/>
  <c r="M805" i="2"/>
  <c r="Y804" i="2"/>
  <c r="V804" i="2"/>
  <c r="S804" i="2"/>
  <c r="AK804" i="2" s="1"/>
  <c r="AN804" i="2" s="1"/>
  <c r="M804" i="2"/>
  <c r="AK803" i="2"/>
  <c r="AN803" i="2" s="1"/>
  <c r="V803" i="2"/>
  <c r="S803" i="2"/>
  <c r="Y803" i="2" s="1"/>
  <c r="M803" i="2"/>
  <c r="AK802" i="2"/>
  <c r="AN802" i="2" s="1"/>
  <c r="Y802" i="2"/>
  <c r="V802" i="2"/>
  <c r="S802" i="2"/>
  <c r="M802" i="2"/>
  <c r="AP801" i="2"/>
  <c r="AM801" i="2"/>
  <c r="AL801" i="2"/>
  <c r="AO801" i="2" s="1"/>
  <c r="AK801" i="2"/>
  <c r="AN801" i="2" s="1"/>
  <c r="Z801" i="2"/>
  <c r="Y801" i="2"/>
  <c r="AA801" i="2" s="1"/>
  <c r="W801" i="2"/>
  <c r="V801" i="2"/>
  <c r="U801" i="2"/>
  <c r="R801" i="2"/>
  <c r="X801" i="2" s="1"/>
  <c r="O801" i="2"/>
  <c r="L801" i="2"/>
  <c r="Y800" i="2"/>
  <c r="V800" i="2"/>
  <c r="S800" i="2"/>
  <c r="M800" i="2"/>
  <c r="Y799" i="2"/>
  <c r="V799" i="2"/>
  <c r="S799" i="2"/>
  <c r="AK799" i="2" s="1"/>
  <c r="AN799" i="2" s="1"/>
  <c r="M799" i="2"/>
  <c r="AK798" i="2"/>
  <c r="AN798" i="2" s="1"/>
  <c r="V798" i="2"/>
  <c r="S798" i="2"/>
  <c r="Y798" i="2" s="1"/>
  <c r="M798" i="2"/>
  <c r="AK797" i="2"/>
  <c r="AN797" i="2" s="1"/>
  <c r="Y797" i="2"/>
  <c r="V797" i="2"/>
  <c r="S797" i="2"/>
  <c r="M797" i="2"/>
  <c r="AP796" i="2"/>
  <c r="AM796" i="2"/>
  <c r="AL796" i="2"/>
  <c r="AO796" i="2" s="1"/>
  <c r="AK796" i="2"/>
  <c r="AN796" i="2" s="1"/>
  <c r="Z796" i="2"/>
  <c r="Y796" i="2"/>
  <c r="AA796" i="2" s="1"/>
  <c r="W796" i="2"/>
  <c r="V796" i="2"/>
  <c r="U796" i="2"/>
  <c r="R796" i="2"/>
  <c r="X796" i="2" s="1"/>
  <c r="O796" i="2"/>
  <c r="L796" i="2"/>
  <c r="AN795" i="2"/>
  <c r="Y795" i="2"/>
  <c r="V795" i="2"/>
  <c r="S795" i="2"/>
  <c r="AK795" i="2" s="1"/>
  <c r="M795" i="2"/>
  <c r="Y794" i="2"/>
  <c r="V794" i="2"/>
  <c r="S794" i="2"/>
  <c r="M794" i="2"/>
  <c r="AK793" i="2"/>
  <c r="AN793" i="2" s="1"/>
  <c r="V793" i="2"/>
  <c r="S793" i="2"/>
  <c r="Y793" i="2" s="1"/>
  <c r="M793" i="2"/>
  <c r="AK792" i="2"/>
  <c r="AN792" i="2" s="1"/>
  <c r="Y792" i="2"/>
  <c r="V792" i="2"/>
  <c r="S792" i="2"/>
  <c r="M792" i="2"/>
  <c r="AM791" i="2"/>
  <c r="AP791" i="2" s="1"/>
  <c r="AL791" i="2"/>
  <c r="AO791" i="2" s="1"/>
  <c r="AK791" i="2"/>
  <c r="AN791" i="2" s="1"/>
  <c r="Z791" i="2"/>
  <c r="Y791" i="2"/>
  <c r="AA791" i="2" s="1"/>
  <c r="W791" i="2"/>
  <c r="V791" i="2"/>
  <c r="U791" i="2"/>
  <c r="R791" i="2"/>
  <c r="X791" i="2" s="1"/>
  <c r="O791" i="2"/>
  <c r="L791" i="2"/>
  <c r="Y790" i="2"/>
  <c r="V790" i="2"/>
  <c r="S790" i="2"/>
  <c r="AK790" i="2" s="1"/>
  <c r="AN790" i="2" s="1"/>
  <c r="M790" i="2"/>
  <c r="Y789" i="2"/>
  <c r="V789" i="2"/>
  <c r="S789" i="2"/>
  <c r="M789" i="2"/>
  <c r="V788" i="2"/>
  <c r="S788" i="2"/>
  <c r="M788" i="2"/>
  <c r="AN787" i="2"/>
  <c r="AK787" i="2"/>
  <c r="Y787" i="2"/>
  <c r="V787" i="2"/>
  <c r="S787" i="2"/>
  <c r="M787" i="2"/>
  <c r="AP786" i="2"/>
  <c r="AN786" i="2"/>
  <c r="AM786" i="2"/>
  <c r="AL786" i="2"/>
  <c r="AO786" i="2" s="1"/>
  <c r="AK786" i="2"/>
  <c r="Z786" i="2"/>
  <c r="Y786" i="2"/>
  <c r="AA786" i="2" s="1"/>
  <c r="W786" i="2"/>
  <c r="V786" i="2"/>
  <c r="U786" i="2"/>
  <c r="R786" i="2"/>
  <c r="X786" i="2" s="1"/>
  <c r="O786" i="2"/>
  <c r="L786" i="2"/>
  <c r="Y785" i="2"/>
  <c r="V785" i="2"/>
  <c r="S785" i="2"/>
  <c r="AK785" i="2" s="1"/>
  <c r="AN785" i="2" s="1"/>
  <c r="M785" i="2"/>
  <c r="Y784" i="2"/>
  <c r="V784" i="2"/>
  <c r="S784" i="2"/>
  <c r="M784" i="2"/>
  <c r="V783" i="2"/>
  <c r="S783" i="2"/>
  <c r="M783" i="2"/>
  <c r="AN782" i="2"/>
  <c r="AK782" i="2"/>
  <c r="Y782" i="2"/>
  <c r="V782" i="2"/>
  <c r="S782" i="2"/>
  <c r="M782" i="2"/>
  <c r="AP781" i="2"/>
  <c r="AN781" i="2"/>
  <c r="AM781" i="2"/>
  <c r="AL781" i="2"/>
  <c r="AO781" i="2" s="1"/>
  <c r="AK781" i="2"/>
  <c r="Z781" i="2"/>
  <c r="Y781" i="2"/>
  <c r="AA781" i="2" s="1"/>
  <c r="W781" i="2"/>
  <c r="V781" i="2"/>
  <c r="U781" i="2"/>
  <c r="R781" i="2"/>
  <c r="X781" i="2" s="1"/>
  <c r="O781" i="2"/>
  <c r="L781" i="2"/>
  <c r="Y780" i="2"/>
  <c r="V780" i="2"/>
  <c r="S780" i="2"/>
  <c r="AK780" i="2" s="1"/>
  <c r="AN780" i="2" s="1"/>
  <c r="M780" i="2"/>
  <c r="Y779" i="2"/>
  <c r="V779" i="2"/>
  <c r="S779" i="2"/>
  <c r="M779" i="2"/>
  <c r="V778" i="2"/>
  <c r="S778" i="2"/>
  <c r="M778" i="2"/>
  <c r="Y777" i="2"/>
  <c r="V777" i="2"/>
  <c r="S777" i="2"/>
  <c r="M777" i="2"/>
  <c r="AK777" i="2" s="1"/>
  <c r="AN777" i="2" s="1"/>
  <c r="AP776" i="2"/>
  <c r="AN776" i="2"/>
  <c r="AM776" i="2"/>
  <c r="AL776" i="2"/>
  <c r="AO776" i="2" s="1"/>
  <c r="AK776" i="2"/>
  <c r="Z776" i="2"/>
  <c r="Y776" i="2"/>
  <c r="W776" i="2"/>
  <c r="V776" i="2"/>
  <c r="U776" i="2"/>
  <c r="R776" i="2"/>
  <c r="X776" i="2" s="1"/>
  <c r="O776" i="2"/>
  <c r="L776" i="2"/>
  <c r="Y775" i="2"/>
  <c r="V775" i="2"/>
  <c r="S775" i="2"/>
  <c r="AK775" i="2" s="1"/>
  <c r="AN775" i="2" s="1"/>
  <c r="M775" i="2"/>
  <c r="V774" i="2"/>
  <c r="S774" i="2"/>
  <c r="AK774" i="2" s="1"/>
  <c r="AN774" i="2" s="1"/>
  <c r="M774" i="2"/>
  <c r="AK773" i="2"/>
  <c r="AN773" i="2" s="1"/>
  <c r="V773" i="2"/>
  <c r="S773" i="2"/>
  <c r="Y773" i="2" s="1"/>
  <c r="M773" i="2"/>
  <c r="Y772" i="2"/>
  <c r="V772" i="2"/>
  <c r="S772" i="2"/>
  <c r="M772" i="2"/>
  <c r="AK772" i="2" s="1"/>
  <c r="AN772" i="2" s="1"/>
  <c r="AP771" i="2"/>
  <c r="AM771" i="2"/>
  <c r="AL771" i="2"/>
  <c r="AO771" i="2" s="1"/>
  <c r="AK771" i="2"/>
  <c r="AN771" i="2" s="1"/>
  <c r="Z771" i="2"/>
  <c r="Y771" i="2"/>
  <c r="AA771" i="2" s="1"/>
  <c r="W771" i="2"/>
  <c r="V771" i="2"/>
  <c r="U771" i="2"/>
  <c r="R771" i="2"/>
  <c r="X771" i="2" s="1"/>
  <c r="O771" i="2"/>
  <c r="L771" i="2"/>
  <c r="Y770" i="2"/>
  <c r="V770" i="2"/>
  <c r="S770" i="2"/>
  <c r="M770" i="2"/>
  <c r="Y769" i="2"/>
  <c r="V769" i="2"/>
  <c r="S769" i="2"/>
  <c r="M769" i="2"/>
  <c r="AK769" i="2" s="1"/>
  <c r="AN769" i="2" s="1"/>
  <c r="AN768" i="2"/>
  <c r="AK768" i="2"/>
  <c r="V768" i="2"/>
  <c r="S768" i="2"/>
  <c r="Y768" i="2" s="1"/>
  <c r="M768" i="2"/>
  <c r="Y767" i="2"/>
  <c r="V767" i="2"/>
  <c r="S767" i="2"/>
  <c r="M767" i="2"/>
  <c r="AK767" i="2" s="1"/>
  <c r="AN767" i="2" s="1"/>
  <c r="Y766" i="2"/>
  <c r="V766" i="2"/>
  <c r="S766" i="2"/>
  <c r="M766" i="2"/>
  <c r="AO765" i="2"/>
  <c r="AN765" i="2"/>
  <c r="AL765" i="2"/>
  <c r="AK765" i="2"/>
  <c r="Z765" i="2"/>
  <c r="AA765" i="2" s="1"/>
  <c r="Y765" i="2"/>
  <c r="X765" i="2"/>
  <c r="W765" i="2"/>
  <c r="V765" i="2"/>
  <c r="U765" i="2"/>
  <c r="AM765" i="2" s="1"/>
  <c r="AP765" i="2" s="1"/>
  <c r="R765" i="2"/>
  <c r="O765" i="2"/>
  <c r="L765" i="2"/>
  <c r="Y764" i="2"/>
  <c r="V764" i="2"/>
  <c r="S764" i="2"/>
  <c r="AK764" i="2" s="1"/>
  <c r="AN764" i="2" s="1"/>
  <c r="M764" i="2"/>
  <c r="AN763" i="2"/>
  <c r="AK763" i="2"/>
  <c r="V763" i="2"/>
  <c r="S763" i="2"/>
  <c r="Y763" i="2" s="1"/>
  <c r="M763" i="2"/>
  <c r="Y762" i="2"/>
  <c r="V762" i="2"/>
  <c r="S762" i="2"/>
  <c r="M762" i="2"/>
  <c r="AK762" i="2" s="1"/>
  <c r="AN762" i="2" s="1"/>
  <c r="Y761" i="2"/>
  <c r="V761" i="2"/>
  <c r="S761" i="2"/>
  <c r="M761" i="2"/>
  <c r="Y760" i="2"/>
  <c r="V760" i="2"/>
  <c r="S760" i="2"/>
  <c r="M760" i="2"/>
  <c r="AK760" i="2" s="1"/>
  <c r="AN760" i="2" s="1"/>
  <c r="AO759" i="2"/>
  <c r="AL759" i="2"/>
  <c r="AK759" i="2"/>
  <c r="AN759" i="2" s="1"/>
  <c r="Z759" i="2"/>
  <c r="Y759" i="2"/>
  <c r="AA759" i="2" s="1"/>
  <c r="X759" i="2"/>
  <c r="W759" i="2"/>
  <c r="V759" i="2"/>
  <c r="U759" i="2"/>
  <c r="R759" i="2"/>
  <c r="O759" i="2"/>
  <c r="AM759" i="2" s="1"/>
  <c r="AP759" i="2" s="1"/>
  <c r="L759" i="2"/>
  <c r="AN758" i="2"/>
  <c r="AK758" i="2"/>
  <c r="V758" i="2"/>
  <c r="S758" i="2"/>
  <c r="Y758" i="2" s="1"/>
  <c r="M758" i="2"/>
  <c r="V757" i="2"/>
  <c r="S757" i="2"/>
  <c r="M757" i="2"/>
  <c r="Y756" i="2"/>
  <c r="V756" i="2"/>
  <c r="S756" i="2"/>
  <c r="M756" i="2"/>
  <c r="AK756" i="2" s="1"/>
  <c r="AN756" i="2" s="1"/>
  <c r="AN755" i="2"/>
  <c r="Y755" i="2"/>
  <c r="V755" i="2"/>
  <c r="S755" i="2"/>
  <c r="M755" i="2"/>
  <c r="AK755" i="2" s="1"/>
  <c r="AO754" i="2"/>
  <c r="AN754" i="2"/>
  <c r="AL754" i="2"/>
  <c r="AK754" i="2"/>
  <c r="Z754" i="2"/>
  <c r="AA754" i="2" s="1"/>
  <c r="Y754" i="2"/>
  <c r="X754" i="2"/>
  <c r="W754" i="2"/>
  <c r="V754" i="2"/>
  <c r="U754" i="2"/>
  <c r="AM754" i="2" s="1"/>
  <c r="AP754" i="2" s="1"/>
  <c r="R754" i="2"/>
  <c r="O754" i="2"/>
  <c r="L754" i="2"/>
  <c r="AK753" i="2"/>
  <c r="AN753" i="2" s="1"/>
  <c r="Y753" i="2"/>
  <c r="V753" i="2"/>
  <c r="S753" i="2"/>
  <c r="M753" i="2"/>
  <c r="V752" i="2"/>
  <c r="S752" i="2"/>
  <c r="M752" i="2"/>
  <c r="Y751" i="2"/>
  <c r="V751" i="2"/>
  <c r="S751" i="2"/>
  <c r="M751" i="2"/>
  <c r="AK751" i="2" s="1"/>
  <c r="AN751" i="2" s="1"/>
  <c r="AN750" i="2"/>
  <c r="Y750" i="2"/>
  <c r="V750" i="2"/>
  <c r="S750" i="2"/>
  <c r="M750" i="2"/>
  <c r="AK750" i="2" s="1"/>
  <c r="AO749" i="2"/>
  <c r="AN749" i="2"/>
  <c r="AL749" i="2"/>
  <c r="AK749" i="2"/>
  <c r="Z749" i="2"/>
  <c r="AA749" i="2" s="1"/>
  <c r="Y749" i="2"/>
  <c r="X749" i="2"/>
  <c r="W749" i="2"/>
  <c r="V749" i="2"/>
  <c r="U749" i="2"/>
  <c r="AM749" i="2" s="1"/>
  <c r="AP749" i="2" s="1"/>
  <c r="R749" i="2"/>
  <c r="O749" i="2"/>
  <c r="L749" i="2"/>
  <c r="AK748" i="2"/>
  <c r="AN748" i="2" s="1"/>
  <c r="Y748" i="2"/>
  <c r="V748" i="2"/>
  <c r="S748" i="2"/>
  <c r="M748" i="2"/>
  <c r="V747" i="2"/>
  <c r="S747" i="2"/>
  <c r="M747" i="2"/>
  <c r="Y746" i="2"/>
  <c r="V746" i="2"/>
  <c r="S746" i="2"/>
  <c r="M746" i="2"/>
  <c r="AK746" i="2" s="1"/>
  <c r="AN746" i="2" s="1"/>
  <c r="Y745" i="2"/>
  <c r="V745" i="2"/>
  <c r="S745" i="2"/>
  <c r="M745" i="2"/>
  <c r="AK745" i="2" s="1"/>
  <c r="AN745" i="2" s="1"/>
  <c r="AO744" i="2"/>
  <c r="AN744" i="2"/>
  <c r="AL744" i="2"/>
  <c r="AK744" i="2"/>
  <c r="Z744" i="2"/>
  <c r="AA744" i="2" s="1"/>
  <c r="Y744" i="2"/>
  <c r="X744" i="2"/>
  <c r="W744" i="2"/>
  <c r="V744" i="2"/>
  <c r="U744" i="2"/>
  <c r="AM744" i="2" s="1"/>
  <c r="AP744" i="2" s="1"/>
  <c r="R744" i="2"/>
  <c r="O744" i="2"/>
  <c r="L744" i="2"/>
  <c r="AK743" i="2"/>
  <c r="AN743" i="2" s="1"/>
  <c r="Y743" i="2"/>
  <c r="V743" i="2"/>
  <c r="S743" i="2"/>
  <c r="M743" i="2"/>
  <c r="V742" i="2"/>
  <c r="S742" i="2"/>
  <c r="M742" i="2"/>
  <c r="Y741" i="2"/>
  <c r="V741" i="2"/>
  <c r="S741" i="2"/>
  <c r="M741" i="2"/>
  <c r="AK741" i="2" s="1"/>
  <c r="AN741" i="2" s="1"/>
  <c r="Y740" i="2"/>
  <c r="V740" i="2"/>
  <c r="S740" i="2"/>
  <c r="M740" i="2"/>
  <c r="AK740" i="2" s="1"/>
  <c r="AN740" i="2" s="1"/>
  <c r="AO739" i="2"/>
  <c r="AN739" i="2"/>
  <c r="AL739" i="2"/>
  <c r="AK739" i="2"/>
  <c r="Z739" i="2"/>
  <c r="AA739" i="2" s="1"/>
  <c r="Y739" i="2"/>
  <c r="X739" i="2"/>
  <c r="W739" i="2"/>
  <c r="V739" i="2"/>
  <c r="U739" i="2"/>
  <c r="AM739" i="2" s="1"/>
  <c r="AP739" i="2" s="1"/>
  <c r="R739" i="2"/>
  <c r="O739" i="2"/>
  <c r="L739" i="2"/>
  <c r="AK738" i="2"/>
  <c r="AN738" i="2" s="1"/>
  <c r="Y738" i="2"/>
  <c r="V738" i="2"/>
  <c r="S738" i="2"/>
  <c r="M738" i="2"/>
  <c r="V737" i="2"/>
  <c r="S737" i="2"/>
  <c r="M737" i="2"/>
  <c r="Y736" i="2"/>
  <c r="V736" i="2"/>
  <c r="S736" i="2"/>
  <c r="M736" i="2"/>
  <c r="AK736" i="2" s="1"/>
  <c r="AN736" i="2" s="1"/>
  <c r="AN735" i="2"/>
  <c r="Y735" i="2"/>
  <c r="V735" i="2"/>
  <c r="S735" i="2"/>
  <c r="M735" i="2"/>
  <c r="AK735" i="2" s="1"/>
  <c r="AO734" i="2"/>
  <c r="AN734" i="2"/>
  <c r="AL734" i="2"/>
  <c r="AK734" i="2"/>
  <c r="Z734" i="2"/>
  <c r="AA734" i="2" s="1"/>
  <c r="Y734" i="2"/>
  <c r="X734" i="2"/>
  <c r="W734" i="2"/>
  <c r="V734" i="2"/>
  <c r="U734" i="2"/>
  <c r="AM734" i="2" s="1"/>
  <c r="AP734" i="2" s="1"/>
  <c r="R734" i="2"/>
  <c r="O734" i="2"/>
  <c r="L734" i="2"/>
  <c r="AK733" i="2"/>
  <c r="AN733" i="2" s="1"/>
  <c r="Y733" i="2"/>
  <c r="V733" i="2"/>
  <c r="S733" i="2"/>
  <c r="M733" i="2"/>
  <c r="V732" i="2"/>
  <c r="S732" i="2"/>
  <c r="M732" i="2"/>
  <c r="Y731" i="2"/>
  <c r="V731" i="2"/>
  <c r="S731" i="2"/>
  <c r="M731" i="2"/>
  <c r="AK731" i="2" s="1"/>
  <c r="AN731" i="2" s="1"/>
  <c r="AN730" i="2"/>
  <c r="Y730" i="2"/>
  <c r="V730" i="2"/>
  <c r="S730" i="2"/>
  <c r="M730" i="2"/>
  <c r="AK730" i="2" s="1"/>
  <c r="AK729" i="2"/>
  <c r="AN729" i="2" s="1"/>
  <c r="Y729" i="2"/>
  <c r="V729" i="2"/>
  <c r="S729" i="2"/>
  <c r="M729" i="2"/>
  <c r="AM728" i="2"/>
  <c r="AP728" i="2" s="1"/>
  <c r="AL728" i="2"/>
  <c r="AO728" i="2" s="1"/>
  <c r="AK728" i="2"/>
  <c r="AN728" i="2" s="1"/>
  <c r="AA728" i="2"/>
  <c r="Z728" i="2"/>
  <c r="Y728" i="2"/>
  <c r="X728" i="2"/>
  <c r="W728" i="2"/>
  <c r="V728" i="2"/>
  <c r="U728" i="2"/>
  <c r="R728" i="2"/>
  <c r="O728" i="2"/>
  <c r="L728" i="2"/>
  <c r="V727" i="2"/>
  <c r="S727" i="2"/>
  <c r="M727" i="2"/>
  <c r="V726" i="2"/>
  <c r="S726" i="2"/>
  <c r="Y726" i="2" s="1"/>
  <c r="M726" i="2"/>
  <c r="AK726" i="2" s="1"/>
  <c r="AN726" i="2" s="1"/>
  <c r="AN725" i="2"/>
  <c r="Y725" i="2"/>
  <c r="V725" i="2"/>
  <c r="S725" i="2"/>
  <c r="M725" i="2"/>
  <c r="AK725" i="2" s="1"/>
  <c r="AK724" i="2"/>
  <c r="AN724" i="2" s="1"/>
  <c r="Y724" i="2"/>
  <c r="V724" i="2"/>
  <c r="S724" i="2"/>
  <c r="M724" i="2"/>
  <c r="V723" i="2"/>
  <c r="S723" i="2"/>
  <c r="M723" i="2"/>
  <c r="AO722" i="2"/>
  <c r="AL722" i="2"/>
  <c r="AK722" i="2"/>
  <c r="AN722" i="2" s="1"/>
  <c r="AA722" i="2"/>
  <c r="Z722" i="2"/>
  <c r="Y722" i="2"/>
  <c r="W722" i="2"/>
  <c r="V722" i="2"/>
  <c r="U722" i="2"/>
  <c r="R722" i="2"/>
  <c r="X722" i="2" s="1"/>
  <c r="O722" i="2"/>
  <c r="AM722" i="2" s="1"/>
  <c r="AP722" i="2" s="1"/>
  <c r="L722" i="2"/>
  <c r="V721" i="2"/>
  <c r="S721" i="2"/>
  <c r="Y721" i="2" s="1"/>
  <c r="M721" i="2"/>
  <c r="AK721" i="2" s="1"/>
  <c r="AN721" i="2" s="1"/>
  <c r="Y720" i="2"/>
  <c r="V720" i="2"/>
  <c r="S720" i="2"/>
  <c r="M720" i="2"/>
  <c r="AK720" i="2" s="1"/>
  <c r="AN720" i="2" s="1"/>
  <c r="AK719" i="2"/>
  <c r="AN719" i="2" s="1"/>
  <c r="Y719" i="2"/>
  <c r="V719" i="2"/>
  <c r="S719" i="2"/>
  <c r="M719" i="2"/>
  <c r="AM718" i="2"/>
  <c r="AP718" i="2" s="1"/>
  <c r="AL718" i="2"/>
  <c r="AO718" i="2" s="1"/>
  <c r="AK718" i="2"/>
  <c r="AN718" i="2" s="1"/>
  <c r="AA718" i="2"/>
  <c r="Z718" i="2"/>
  <c r="Y718" i="2"/>
  <c r="X718" i="2"/>
  <c r="W718" i="2"/>
  <c r="V718" i="2"/>
  <c r="U718" i="2"/>
  <c r="R718" i="2"/>
  <c r="O718" i="2"/>
  <c r="L718" i="2"/>
  <c r="V717" i="2"/>
  <c r="S717" i="2"/>
  <c r="M717" i="2"/>
  <c r="V716" i="2"/>
  <c r="S716" i="2"/>
  <c r="Y716" i="2" s="1"/>
  <c r="M716" i="2"/>
  <c r="AK716" i="2" s="1"/>
  <c r="AN716" i="2" s="1"/>
  <c r="Y715" i="2"/>
  <c r="V715" i="2"/>
  <c r="S715" i="2"/>
  <c r="M715" i="2"/>
  <c r="AK715" i="2" s="1"/>
  <c r="AN715" i="2" s="1"/>
  <c r="AK714" i="2"/>
  <c r="AN714" i="2" s="1"/>
  <c r="Y714" i="2"/>
  <c r="V714" i="2"/>
  <c r="S714" i="2"/>
  <c r="M714" i="2"/>
  <c r="AM713" i="2"/>
  <c r="AP713" i="2" s="1"/>
  <c r="AL713" i="2"/>
  <c r="AO713" i="2" s="1"/>
  <c r="AK713" i="2"/>
  <c r="AN713" i="2" s="1"/>
  <c r="AA713" i="2"/>
  <c r="Z713" i="2"/>
  <c r="Y713" i="2"/>
  <c r="X713" i="2"/>
  <c r="W713" i="2"/>
  <c r="V713" i="2"/>
  <c r="U713" i="2"/>
  <c r="R713" i="2"/>
  <c r="O713" i="2"/>
  <c r="L713" i="2"/>
  <c r="V712" i="2"/>
  <c r="S712" i="2"/>
  <c r="M712" i="2"/>
  <c r="V711" i="2"/>
  <c r="S711" i="2"/>
  <c r="Y711" i="2" s="1"/>
  <c r="M711" i="2"/>
  <c r="AK711" i="2" s="1"/>
  <c r="AN711" i="2" s="1"/>
  <c r="AN710" i="2"/>
  <c r="Y710" i="2"/>
  <c r="V710" i="2"/>
  <c r="S710" i="2"/>
  <c r="M710" i="2"/>
  <c r="AK710" i="2" s="1"/>
  <c r="AO709" i="2"/>
  <c r="AN709" i="2"/>
  <c r="AM709" i="2"/>
  <c r="AP709" i="2" s="1"/>
  <c r="AL709" i="2"/>
  <c r="AK709" i="2"/>
  <c r="Z709" i="2"/>
  <c r="Y709" i="2"/>
  <c r="AA709" i="2" s="1"/>
  <c r="X709" i="2"/>
  <c r="W709" i="2"/>
  <c r="V709" i="2"/>
  <c r="U709" i="2"/>
  <c r="R709" i="2"/>
  <c r="O709" i="2"/>
  <c r="L709" i="2"/>
  <c r="AK708" i="2"/>
  <c r="AN708" i="2" s="1"/>
  <c r="Y708" i="2"/>
  <c r="V708" i="2"/>
  <c r="S708" i="2"/>
  <c r="M708" i="2"/>
  <c r="V707" i="2"/>
  <c r="S707" i="2"/>
  <c r="M707" i="2"/>
  <c r="V706" i="2"/>
  <c r="S706" i="2"/>
  <c r="Y706" i="2" s="1"/>
  <c r="M706" i="2"/>
  <c r="AK706" i="2" s="1"/>
  <c r="AN706" i="2" s="1"/>
  <c r="Y705" i="2"/>
  <c r="V705" i="2"/>
  <c r="S705" i="2"/>
  <c r="M705" i="2"/>
  <c r="AK705" i="2" s="1"/>
  <c r="AN705" i="2" s="1"/>
  <c r="AO704" i="2"/>
  <c r="AN704" i="2"/>
  <c r="AM704" i="2"/>
  <c r="AP704" i="2" s="1"/>
  <c r="AL704" i="2"/>
  <c r="AK704" i="2"/>
  <c r="Z704" i="2"/>
  <c r="Y704" i="2"/>
  <c r="AA704" i="2" s="1"/>
  <c r="X704" i="2"/>
  <c r="W704" i="2"/>
  <c r="V704" i="2"/>
  <c r="U704" i="2"/>
  <c r="R704" i="2"/>
  <c r="O704" i="2"/>
  <c r="L704" i="2"/>
  <c r="AK703" i="2"/>
  <c r="AN703" i="2" s="1"/>
  <c r="Y703" i="2"/>
  <c r="V703" i="2"/>
  <c r="S703" i="2"/>
  <c r="M703" i="2"/>
  <c r="V702" i="2"/>
  <c r="S702" i="2"/>
  <c r="M702" i="2"/>
  <c r="V701" i="2"/>
  <c r="S701" i="2"/>
  <c r="Y701" i="2" s="1"/>
  <c r="M701" i="2"/>
  <c r="AK701" i="2" s="1"/>
  <c r="AN701" i="2" s="1"/>
  <c r="Y700" i="2"/>
  <c r="V700" i="2"/>
  <c r="S700" i="2"/>
  <c r="M700" i="2"/>
  <c r="AK700" i="2" s="1"/>
  <c r="AN700" i="2" s="1"/>
  <c r="AO699" i="2"/>
  <c r="AN699" i="2"/>
  <c r="AM699" i="2"/>
  <c r="AP699" i="2" s="1"/>
  <c r="AL699" i="2"/>
  <c r="AK699" i="2"/>
  <c r="Z699" i="2"/>
  <c r="Y699" i="2"/>
  <c r="AA699" i="2" s="1"/>
  <c r="X699" i="2"/>
  <c r="W699" i="2"/>
  <c r="V699" i="2"/>
  <c r="U699" i="2"/>
  <c r="R699" i="2"/>
  <c r="O699" i="2"/>
  <c r="L699" i="2"/>
  <c r="AK698" i="2"/>
  <c r="AN698" i="2" s="1"/>
  <c r="Y698" i="2"/>
  <c r="V698" i="2"/>
  <c r="S698" i="2"/>
  <c r="M698" i="2"/>
  <c r="V697" i="2"/>
  <c r="S697" i="2"/>
  <c r="M697" i="2"/>
  <c r="V696" i="2"/>
  <c r="S696" i="2"/>
  <c r="Y696" i="2" s="1"/>
  <c r="M696" i="2"/>
  <c r="AK696" i="2" s="1"/>
  <c r="AN696" i="2" s="1"/>
  <c r="AN695" i="2"/>
  <c r="Y695" i="2"/>
  <c r="V695" i="2"/>
  <c r="S695" i="2"/>
  <c r="M695" i="2"/>
  <c r="AK695" i="2" s="1"/>
  <c r="AO694" i="2"/>
  <c r="AN694" i="2"/>
  <c r="AM694" i="2"/>
  <c r="AP694" i="2" s="1"/>
  <c r="AL694" i="2"/>
  <c r="AK694" i="2"/>
  <c r="Z694" i="2"/>
  <c r="Y694" i="2"/>
  <c r="AA694" i="2" s="1"/>
  <c r="X694" i="2"/>
  <c r="W694" i="2"/>
  <c r="V694" i="2"/>
  <c r="U694" i="2"/>
  <c r="R694" i="2"/>
  <c r="O694" i="2"/>
  <c r="L694" i="2"/>
  <c r="AK693" i="2"/>
  <c r="AN693" i="2" s="1"/>
  <c r="Y693" i="2"/>
  <c r="V693" i="2"/>
  <c r="S693" i="2"/>
  <c r="M693" i="2"/>
  <c r="V692" i="2"/>
  <c r="S692" i="2"/>
  <c r="M692" i="2"/>
  <c r="AO691" i="2"/>
  <c r="AL691" i="2"/>
  <c r="AK691" i="2"/>
  <c r="AN691" i="2" s="1"/>
  <c r="AA691" i="2"/>
  <c r="Z691" i="2"/>
  <c r="Y691" i="2"/>
  <c r="W691" i="2"/>
  <c r="V691" i="2"/>
  <c r="U691" i="2"/>
  <c r="R691" i="2"/>
  <c r="X691" i="2" s="1"/>
  <c r="O691" i="2"/>
  <c r="AM691" i="2" s="1"/>
  <c r="AP691" i="2" s="1"/>
  <c r="L691" i="2"/>
  <c r="V690" i="2"/>
  <c r="S690" i="2"/>
  <c r="Y690" i="2" s="1"/>
  <c r="M690" i="2"/>
  <c r="AK690" i="2" s="1"/>
  <c r="AN690" i="2" s="1"/>
  <c r="Y689" i="2"/>
  <c r="V689" i="2"/>
  <c r="S689" i="2"/>
  <c r="M689" i="2"/>
  <c r="AK689" i="2" s="1"/>
  <c r="AN689" i="2" s="1"/>
  <c r="AO688" i="2"/>
  <c r="AN688" i="2"/>
  <c r="AM688" i="2"/>
  <c r="AP688" i="2" s="1"/>
  <c r="AL688" i="2"/>
  <c r="AK688" i="2"/>
  <c r="Z688" i="2"/>
  <c r="Y688" i="2"/>
  <c r="AA688" i="2" s="1"/>
  <c r="X688" i="2"/>
  <c r="W688" i="2"/>
  <c r="V688" i="2"/>
  <c r="U688" i="2"/>
  <c r="R688" i="2"/>
  <c r="O688" i="2"/>
  <c r="L688" i="2"/>
  <c r="AK687" i="2"/>
  <c r="AN687" i="2" s="1"/>
  <c r="Y687" i="2"/>
  <c r="V687" i="2"/>
  <c r="S687" i="2"/>
  <c r="M687" i="2"/>
  <c r="V686" i="2"/>
  <c r="S686" i="2"/>
  <c r="M686" i="2"/>
  <c r="AO685" i="2"/>
  <c r="AL685" i="2"/>
  <c r="AK685" i="2"/>
  <c r="AN685" i="2" s="1"/>
  <c r="AA685" i="2"/>
  <c r="Z685" i="2"/>
  <c r="Y685" i="2"/>
  <c r="W685" i="2"/>
  <c r="V685" i="2"/>
  <c r="U685" i="2"/>
  <c r="R685" i="2"/>
  <c r="X685" i="2" s="1"/>
  <c r="O685" i="2"/>
  <c r="AM685" i="2" s="1"/>
  <c r="AP685" i="2" s="1"/>
  <c r="L685" i="2"/>
  <c r="V684" i="2"/>
  <c r="S684" i="2"/>
  <c r="Y684" i="2" s="1"/>
  <c r="M684" i="2"/>
  <c r="AK684" i="2" s="1"/>
  <c r="AN684" i="2" s="1"/>
  <c r="Y683" i="2"/>
  <c r="V683" i="2"/>
  <c r="S683" i="2"/>
  <c r="M683" i="2"/>
  <c r="AK683" i="2" s="1"/>
  <c r="AN683" i="2" s="1"/>
  <c r="AO682" i="2"/>
  <c r="AN682" i="2"/>
  <c r="AM682" i="2"/>
  <c r="AP682" i="2" s="1"/>
  <c r="AL682" i="2"/>
  <c r="AK682" i="2"/>
  <c r="Z682" i="2"/>
  <c r="Y682" i="2"/>
  <c r="AA682" i="2" s="1"/>
  <c r="X682" i="2"/>
  <c r="W682" i="2"/>
  <c r="V682" i="2"/>
  <c r="U682" i="2"/>
  <c r="R682" i="2"/>
  <c r="O682" i="2"/>
  <c r="L682" i="2"/>
  <c r="AK681" i="2"/>
  <c r="AN681" i="2" s="1"/>
  <c r="Y681" i="2"/>
  <c r="V681" i="2"/>
  <c r="S681" i="2"/>
  <c r="M681" i="2"/>
  <c r="V680" i="2"/>
  <c r="S680" i="2"/>
  <c r="M680" i="2"/>
  <c r="AO679" i="2"/>
  <c r="AL679" i="2"/>
  <c r="AK679" i="2"/>
  <c r="AN679" i="2" s="1"/>
  <c r="AA679" i="2"/>
  <c r="Z679" i="2"/>
  <c r="Y679" i="2"/>
  <c r="W679" i="2"/>
  <c r="V679" i="2"/>
  <c r="U679" i="2"/>
  <c r="R679" i="2"/>
  <c r="X679" i="2" s="1"/>
  <c r="O679" i="2"/>
  <c r="AM679" i="2" s="1"/>
  <c r="AP679" i="2" s="1"/>
  <c r="L679" i="2"/>
  <c r="V678" i="2"/>
  <c r="S678" i="2"/>
  <c r="Y678" i="2" s="1"/>
  <c r="M678" i="2"/>
  <c r="AK678" i="2" s="1"/>
  <c r="AN678" i="2" s="1"/>
  <c r="AN677" i="2"/>
  <c r="Y677" i="2"/>
  <c r="V677" i="2"/>
  <c r="S677" i="2"/>
  <c r="M677" i="2"/>
  <c r="AK677" i="2" s="1"/>
  <c r="AO676" i="2"/>
  <c r="AN676" i="2"/>
  <c r="AM676" i="2"/>
  <c r="AP676" i="2" s="1"/>
  <c r="AL676" i="2"/>
  <c r="AK676" i="2"/>
  <c r="Z676" i="2"/>
  <c r="Y676" i="2"/>
  <c r="AA676" i="2" s="1"/>
  <c r="X676" i="2"/>
  <c r="W676" i="2"/>
  <c r="V676" i="2"/>
  <c r="U676" i="2"/>
  <c r="R676" i="2"/>
  <c r="O676" i="2"/>
  <c r="L676" i="2"/>
  <c r="AK675" i="2"/>
  <c r="AN675" i="2" s="1"/>
  <c r="Y675" i="2"/>
  <c r="V675" i="2"/>
  <c r="S675" i="2"/>
  <c r="M675" i="2"/>
  <c r="V674" i="2"/>
  <c r="S674" i="2"/>
  <c r="M674" i="2"/>
  <c r="AO673" i="2"/>
  <c r="AL673" i="2"/>
  <c r="AK673" i="2"/>
  <c r="AN673" i="2" s="1"/>
  <c r="AA673" i="2"/>
  <c r="Z673" i="2"/>
  <c r="Y673" i="2"/>
  <c r="W673" i="2"/>
  <c r="V673" i="2"/>
  <c r="U673" i="2"/>
  <c r="R673" i="2"/>
  <c r="X673" i="2" s="1"/>
  <c r="O673" i="2"/>
  <c r="AM673" i="2" s="1"/>
  <c r="AP673" i="2" s="1"/>
  <c r="L673" i="2"/>
  <c r="V672" i="2"/>
  <c r="S672" i="2"/>
  <c r="Y672" i="2" s="1"/>
  <c r="M672" i="2"/>
  <c r="AK672" i="2" s="1"/>
  <c r="AN672" i="2" s="1"/>
  <c r="AN671" i="2"/>
  <c r="Y671" i="2"/>
  <c r="V671" i="2"/>
  <c r="S671" i="2"/>
  <c r="M671" i="2"/>
  <c r="AK671" i="2" s="1"/>
  <c r="AO670" i="2"/>
  <c r="AN670" i="2"/>
  <c r="AM670" i="2"/>
  <c r="AP670" i="2" s="1"/>
  <c r="AL670" i="2"/>
  <c r="AK670" i="2"/>
  <c r="Z670" i="2"/>
  <c r="Y670" i="2"/>
  <c r="AA670" i="2" s="1"/>
  <c r="X670" i="2"/>
  <c r="W670" i="2"/>
  <c r="V670" i="2"/>
  <c r="U670" i="2"/>
  <c r="R670" i="2"/>
  <c r="O670" i="2"/>
  <c r="L670" i="2"/>
  <c r="AK669" i="2"/>
  <c r="AN669" i="2" s="1"/>
  <c r="Y669" i="2"/>
  <c r="V669" i="2"/>
  <c r="S669" i="2"/>
  <c r="M669" i="2"/>
  <c r="V668" i="2"/>
  <c r="S668" i="2"/>
  <c r="M668" i="2"/>
  <c r="AO667" i="2"/>
  <c r="AL667" i="2"/>
  <c r="AK667" i="2"/>
  <c r="AN667" i="2" s="1"/>
  <c r="AA667" i="2"/>
  <c r="Z667" i="2"/>
  <c r="Y667" i="2"/>
  <c r="W667" i="2"/>
  <c r="V667" i="2"/>
  <c r="U667" i="2"/>
  <c r="R667" i="2"/>
  <c r="X667" i="2" s="1"/>
  <c r="O667" i="2"/>
  <c r="AM667" i="2" s="1"/>
  <c r="AP667" i="2" s="1"/>
  <c r="L667" i="2"/>
  <c r="V666" i="2"/>
  <c r="S666" i="2"/>
  <c r="Y666" i="2" s="1"/>
  <c r="M666" i="2"/>
  <c r="AK666" i="2" s="1"/>
  <c r="AN666" i="2" s="1"/>
  <c r="Y665" i="2"/>
  <c r="V665" i="2"/>
  <c r="S665" i="2"/>
  <c r="M665" i="2"/>
  <c r="AK665" i="2" s="1"/>
  <c r="AN665" i="2" s="1"/>
  <c r="AO664" i="2"/>
  <c r="AN664" i="2"/>
  <c r="AM664" i="2"/>
  <c r="AP664" i="2" s="1"/>
  <c r="AL664" i="2"/>
  <c r="AK664" i="2"/>
  <c r="Z664" i="2"/>
  <c r="Y664" i="2"/>
  <c r="AA664" i="2" s="1"/>
  <c r="X664" i="2"/>
  <c r="W664" i="2"/>
  <c r="V664" i="2"/>
  <c r="U664" i="2"/>
  <c r="R664" i="2"/>
  <c r="O664" i="2"/>
  <c r="L664" i="2"/>
  <c r="AK663" i="2"/>
  <c r="AN663" i="2" s="1"/>
  <c r="Y663" i="2"/>
  <c r="V663" i="2"/>
  <c r="S663" i="2"/>
  <c r="M663" i="2"/>
  <c r="V662" i="2"/>
  <c r="S662" i="2"/>
  <c r="M662" i="2"/>
  <c r="AO661" i="2"/>
  <c r="AL661" i="2"/>
  <c r="AK661" i="2"/>
  <c r="AN661" i="2" s="1"/>
  <c r="AA661" i="2"/>
  <c r="Z661" i="2"/>
  <c r="Y661" i="2"/>
  <c r="W661" i="2"/>
  <c r="V661" i="2"/>
  <c r="U661" i="2"/>
  <c r="R661" i="2"/>
  <c r="X661" i="2" s="1"/>
  <c r="O661" i="2"/>
  <c r="AM661" i="2" s="1"/>
  <c r="AP661" i="2" s="1"/>
  <c r="L661" i="2"/>
  <c r="V660" i="2"/>
  <c r="S660" i="2"/>
  <c r="Y660" i="2" s="1"/>
  <c r="M660" i="2"/>
  <c r="AK660" i="2" s="1"/>
  <c r="AN660" i="2" s="1"/>
  <c r="Y659" i="2"/>
  <c r="V659" i="2"/>
  <c r="S659" i="2"/>
  <c r="M659" i="2"/>
  <c r="AK659" i="2" s="1"/>
  <c r="AN659" i="2" s="1"/>
  <c r="AO658" i="2"/>
  <c r="AN658" i="2"/>
  <c r="AM658" i="2"/>
  <c r="AP658" i="2" s="1"/>
  <c r="AL658" i="2"/>
  <c r="AK658" i="2"/>
  <c r="Z658" i="2"/>
  <c r="Y658" i="2"/>
  <c r="AA658" i="2" s="1"/>
  <c r="X658" i="2"/>
  <c r="W658" i="2"/>
  <c r="V658" i="2"/>
  <c r="U658" i="2"/>
  <c r="R658" i="2"/>
  <c r="O658" i="2"/>
  <c r="L658" i="2"/>
  <c r="AK657" i="2"/>
  <c r="AN657" i="2" s="1"/>
  <c r="Y657" i="2"/>
  <c r="V657" i="2"/>
  <c r="S657" i="2"/>
  <c r="M657" i="2"/>
  <c r="V656" i="2"/>
  <c r="S656" i="2"/>
  <c r="M656" i="2"/>
  <c r="AO655" i="2"/>
  <c r="AL655" i="2"/>
  <c r="AK655" i="2"/>
  <c r="AN655" i="2" s="1"/>
  <c r="AA655" i="2"/>
  <c r="Z655" i="2"/>
  <c r="Y655" i="2"/>
  <c r="W655" i="2"/>
  <c r="V655" i="2"/>
  <c r="U655" i="2"/>
  <c r="R655" i="2"/>
  <c r="X655" i="2" s="1"/>
  <c r="O655" i="2"/>
  <c r="AM655" i="2" s="1"/>
  <c r="AP655" i="2" s="1"/>
  <c r="L655" i="2"/>
  <c r="V654" i="2"/>
  <c r="S654" i="2"/>
  <c r="Y654" i="2" s="1"/>
  <c r="M654" i="2"/>
  <c r="AK654" i="2" s="1"/>
  <c r="AN654" i="2" s="1"/>
  <c r="AN653" i="2"/>
  <c r="Y653" i="2"/>
  <c r="V653" i="2"/>
  <c r="S653" i="2"/>
  <c r="M653" i="2"/>
  <c r="AK653" i="2" s="1"/>
  <c r="AO652" i="2"/>
  <c r="AN652" i="2"/>
  <c r="AM652" i="2"/>
  <c r="AP652" i="2" s="1"/>
  <c r="AL652" i="2"/>
  <c r="AK652" i="2"/>
  <c r="Z652" i="2"/>
  <c r="Y652" i="2"/>
  <c r="AA652" i="2" s="1"/>
  <c r="X652" i="2"/>
  <c r="W652" i="2"/>
  <c r="V652" i="2"/>
  <c r="U652" i="2"/>
  <c r="R652" i="2"/>
  <c r="O652" i="2"/>
  <c r="L652" i="2"/>
  <c r="AK651" i="2"/>
  <c r="AN651" i="2" s="1"/>
  <c r="Y651" i="2"/>
  <c r="V651" i="2"/>
  <c r="S651" i="2"/>
  <c r="M651" i="2"/>
  <c r="V650" i="2"/>
  <c r="S650" i="2"/>
  <c r="M650" i="2"/>
  <c r="AO649" i="2"/>
  <c r="AL649" i="2"/>
  <c r="AK649" i="2"/>
  <c r="AN649" i="2" s="1"/>
  <c r="AA649" i="2"/>
  <c r="Z649" i="2"/>
  <c r="Y649" i="2"/>
  <c r="W649" i="2"/>
  <c r="V649" i="2"/>
  <c r="U649" i="2"/>
  <c r="R649" i="2"/>
  <c r="X649" i="2" s="1"/>
  <c r="O649" i="2"/>
  <c r="AM649" i="2" s="1"/>
  <c r="AP649" i="2" s="1"/>
  <c r="L649" i="2"/>
  <c r="V648" i="2"/>
  <c r="S648" i="2"/>
  <c r="Y648" i="2" s="1"/>
  <c r="M648" i="2"/>
  <c r="AK648" i="2" s="1"/>
  <c r="AN648" i="2" s="1"/>
  <c r="AN647" i="2"/>
  <c r="Y647" i="2"/>
  <c r="V647" i="2"/>
  <c r="S647" i="2"/>
  <c r="M647" i="2"/>
  <c r="AK647" i="2" s="1"/>
  <c r="AO646" i="2"/>
  <c r="AN646" i="2"/>
  <c r="AM646" i="2"/>
  <c r="AP646" i="2" s="1"/>
  <c r="AL646" i="2"/>
  <c r="AK646" i="2"/>
  <c r="Z646" i="2"/>
  <c r="Y646" i="2"/>
  <c r="AA646" i="2" s="1"/>
  <c r="X646" i="2"/>
  <c r="W646" i="2"/>
  <c r="V646" i="2"/>
  <c r="U646" i="2"/>
  <c r="R646" i="2"/>
  <c r="O646" i="2"/>
  <c r="L646" i="2"/>
  <c r="AK645" i="2"/>
  <c r="AN645" i="2" s="1"/>
  <c r="Y645" i="2"/>
  <c r="V645" i="2"/>
  <c r="S645" i="2"/>
  <c r="M645" i="2"/>
  <c r="V644" i="2"/>
  <c r="S644" i="2"/>
  <c r="M644" i="2"/>
  <c r="AO643" i="2"/>
  <c r="AL643" i="2"/>
  <c r="AK643" i="2"/>
  <c r="AN643" i="2" s="1"/>
  <c r="AA643" i="2"/>
  <c r="Z643" i="2"/>
  <c r="Y643" i="2"/>
  <c r="W643" i="2"/>
  <c r="V643" i="2"/>
  <c r="U643" i="2"/>
  <c r="R643" i="2"/>
  <c r="X643" i="2" s="1"/>
  <c r="O643" i="2"/>
  <c r="AM643" i="2" s="1"/>
  <c r="AP643" i="2" s="1"/>
  <c r="L643" i="2"/>
  <c r="V642" i="2"/>
  <c r="S642" i="2"/>
  <c r="Y642" i="2" s="1"/>
  <c r="M642" i="2"/>
  <c r="AK642" i="2" s="1"/>
  <c r="AN642" i="2" s="1"/>
  <c r="Y641" i="2"/>
  <c r="V641" i="2"/>
  <c r="S641" i="2"/>
  <c r="M641" i="2"/>
  <c r="AK641" i="2" s="1"/>
  <c r="AN641" i="2" s="1"/>
  <c r="AO640" i="2"/>
  <c r="AN640" i="2"/>
  <c r="AM640" i="2"/>
  <c r="AP640" i="2" s="1"/>
  <c r="AL640" i="2"/>
  <c r="AK640" i="2"/>
  <c r="Z640" i="2"/>
  <c r="Y640" i="2"/>
  <c r="AA640" i="2" s="1"/>
  <c r="X640" i="2"/>
  <c r="W640" i="2"/>
  <c r="V640" i="2"/>
  <c r="U640" i="2"/>
  <c r="R640" i="2"/>
  <c r="O640" i="2"/>
  <c r="L640" i="2"/>
  <c r="AK639" i="2"/>
  <c r="AN639" i="2" s="1"/>
  <c r="Y639" i="2"/>
  <c r="V639" i="2"/>
  <c r="S639" i="2"/>
  <c r="M639" i="2"/>
  <c r="V638" i="2"/>
  <c r="S638" i="2"/>
  <c r="M638" i="2"/>
  <c r="AO637" i="2"/>
  <c r="AL637" i="2"/>
  <c r="AK637" i="2"/>
  <c r="AN637" i="2" s="1"/>
  <c r="AA637" i="2"/>
  <c r="Z637" i="2"/>
  <c r="Y637" i="2"/>
  <c r="W637" i="2"/>
  <c r="V637" i="2"/>
  <c r="U637" i="2"/>
  <c r="R637" i="2"/>
  <c r="X637" i="2" s="1"/>
  <c r="O637" i="2"/>
  <c r="AM637" i="2" s="1"/>
  <c r="AP637" i="2" s="1"/>
  <c r="L637" i="2"/>
  <c r="V636" i="2"/>
  <c r="S636" i="2"/>
  <c r="Y636" i="2" s="1"/>
  <c r="M636" i="2"/>
  <c r="AK636" i="2" s="1"/>
  <c r="AN636" i="2" s="1"/>
  <c r="Y635" i="2"/>
  <c r="V635" i="2"/>
  <c r="S635" i="2"/>
  <c r="M635" i="2"/>
  <c r="AK635" i="2" s="1"/>
  <c r="AN635" i="2" s="1"/>
  <c r="AO634" i="2"/>
  <c r="AN634" i="2"/>
  <c r="AM634" i="2"/>
  <c r="AP634" i="2" s="1"/>
  <c r="AL634" i="2"/>
  <c r="AK634" i="2"/>
  <c r="Z634" i="2"/>
  <c r="Y634" i="2"/>
  <c r="X634" i="2"/>
  <c r="W634" i="2"/>
  <c r="V634" i="2"/>
  <c r="U634" i="2"/>
  <c r="R634" i="2"/>
  <c r="O634" i="2"/>
  <c r="L634" i="2"/>
  <c r="AK633" i="2"/>
  <c r="AN633" i="2" s="1"/>
  <c r="Y633" i="2"/>
  <c r="V633" i="2"/>
  <c r="S633" i="2"/>
  <c r="M633" i="2"/>
  <c r="V632" i="2"/>
  <c r="S632" i="2"/>
  <c r="Y632" i="2" s="1"/>
  <c r="M632" i="2"/>
  <c r="AO631" i="2"/>
  <c r="AM631" i="2"/>
  <c r="AP631" i="2" s="1"/>
  <c r="AL631" i="2"/>
  <c r="AK631" i="2"/>
  <c r="AN631" i="2" s="1"/>
  <c r="AA631" i="2"/>
  <c r="Z631" i="2"/>
  <c r="Y631" i="2"/>
  <c r="W631" i="2"/>
  <c r="V631" i="2"/>
  <c r="U631" i="2"/>
  <c r="R631" i="2"/>
  <c r="X631" i="2" s="1"/>
  <c r="O631" i="2"/>
  <c r="L631" i="2"/>
  <c r="V630" i="2"/>
  <c r="S630" i="2"/>
  <c r="Y630" i="2" s="1"/>
  <c r="M630" i="2"/>
  <c r="AK630" i="2" s="1"/>
  <c r="AN630" i="2" s="1"/>
  <c r="AN629" i="2"/>
  <c r="Y629" i="2"/>
  <c r="V629" i="2"/>
  <c r="S629" i="2"/>
  <c r="M629" i="2"/>
  <c r="AK629" i="2" s="1"/>
  <c r="AO628" i="2"/>
  <c r="AN628" i="2"/>
  <c r="AM628" i="2"/>
  <c r="AP628" i="2" s="1"/>
  <c r="AL628" i="2"/>
  <c r="AK628" i="2"/>
  <c r="Z628" i="2"/>
  <c r="Y628" i="2"/>
  <c r="AA628" i="2" s="1"/>
  <c r="X628" i="2"/>
  <c r="W628" i="2"/>
  <c r="V628" i="2"/>
  <c r="U628" i="2"/>
  <c r="R628" i="2"/>
  <c r="O628" i="2"/>
  <c r="L628" i="2"/>
  <c r="AK627" i="2"/>
  <c r="AN627" i="2" s="1"/>
  <c r="Y627" i="2"/>
  <c r="V627" i="2"/>
  <c r="S627" i="2"/>
  <c r="M627" i="2"/>
  <c r="V626" i="2"/>
  <c r="S626" i="2"/>
  <c r="Y626" i="2" s="1"/>
  <c r="M626" i="2"/>
  <c r="AO625" i="2"/>
  <c r="AM625" i="2"/>
  <c r="AP625" i="2" s="1"/>
  <c r="AL625" i="2"/>
  <c r="AK625" i="2"/>
  <c r="AN625" i="2" s="1"/>
  <c r="AA625" i="2"/>
  <c r="Z625" i="2"/>
  <c r="Y625" i="2"/>
  <c r="W625" i="2"/>
  <c r="V625" i="2"/>
  <c r="U625" i="2"/>
  <c r="R625" i="2"/>
  <c r="X625" i="2" s="1"/>
  <c r="O625" i="2"/>
  <c r="L625" i="2"/>
  <c r="V624" i="2"/>
  <c r="S624" i="2"/>
  <c r="Y624" i="2" s="1"/>
  <c r="M624" i="2"/>
  <c r="AK624" i="2" s="1"/>
  <c r="AN624" i="2" s="1"/>
  <c r="Y623" i="2"/>
  <c r="V623" i="2"/>
  <c r="S623" i="2"/>
  <c r="M623" i="2"/>
  <c r="AK623" i="2" s="1"/>
  <c r="AN623" i="2" s="1"/>
  <c r="AO622" i="2"/>
  <c r="AN622" i="2"/>
  <c r="AM622" i="2"/>
  <c r="AP622" i="2" s="1"/>
  <c r="AL622" i="2"/>
  <c r="AK622" i="2"/>
  <c r="Z622" i="2"/>
  <c r="Y622" i="2"/>
  <c r="X622" i="2"/>
  <c r="W622" i="2"/>
  <c r="V622" i="2"/>
  <c r="U622" i="2"/>
  <c r="R622" i="2"/>
  <c r="O622" i="2"/>
  <c r="L622" i="2"/>
  <c r="AK621" i="2"/>
  <c r="AN621" i="2" s="1"/>
  <c r="Y621" i="2"/>
  <c r="V621" i="2"/>
  <c r="S621" i="2"/>
  <c r="M621" i="2"/>
  <c r="V620" i="2"/>
  <c r="S620" i="2"/>
  <c r="Y620" i="2" s="1"/>
  <c r="M620" i="2"/>
  <c r="AO619" i="2"/>
  <c r="AM619" i="2"/>
  <c r="AP619" i="2" s="1"/>
  <c r="AL619" i="2"/>
  <c r="AK619" i="2"/>
  <c r="AN619" i="2" s="1"/>
  <c r="AA619" i="2"/>
  <c r="Z619" i="2"/>
  <c r="Y619" i="2"/>
  <c r="W619" i="2"/>
  <c r="V619" i="2"/>
  <c r="U619" i="2"/>
  <c r="R619" i="2"/>
  <c r="X619" i="2" s="1"/>
  <c r="O619" i="2"/>
  <c r="L619" i="2"/>
  <c r="V618" i="2"/>
  <c r="S618" i="2"/>
  <c r="Y618" i="2" s="1"/>
  <c r="M618" i="2"/>
  <c r="AK618" i="2" s="1"/>
  <c r="AN618" i="2" s="1"/>
  <c r="AN617" i="2"/>
  <c r="Y617" i="2"/>
  <c r="V617" i="2"/>
  <c r="S617" i="2"/>
  <c r="M617" i="2"/>
  <c r="AK617" i="2" s="1"/>
  <c r="AO616" i="2"/>
  <c r="AN616" i="2"/>
  <c r="AM616" i="2"/>
  <c r="AP616" i="2" s="1"/>
  <c r="AL616" i="2"/>
  <c r="AK616" i="2"/>
  <c r="Z616" i="2"/>
  <c r="Y616" i="2"/>
  <c r="AA616" i="2" s="1"/>
  <c r="X616" i="2"/>
  <c r="W616" i="2"/>
  <c r="V616" i="2"/>
  <c r="U616" i="2"/>
  <c r="R616" i="2"/>
  <c r="O616" i="2"/>
  <c r="L616" i="2"/>
  <c r="AK615" i="2"/>
  <c r="AN615" i="2" s="1"/>
  <c r="Y615" i="2"/>
  <c r="V615" i="2"/>
  <c r="S615" i="2"/>
  <c r="M615" i="2"/>
  <c r="V614" i="2"/>
  <c r="S614" i="2"/>
  <c r="Y614" i="2" s="1"/>
  <c r="M614" i="2"/>
  <c r="AO613" i="2"/>
  <c r="AM613" i="2"/>
  <c r="AP613" i="2" s="1"/>
  <c r="AL613" i="2"/>
  <c r="AK613" i="2"/>
  <c r="AN613" i="2" s="1"/>
  <c r="AA613" i="2"/>
  <c r="Z613" i="2"/>
  <c r="Y613" i="2"/>
  <c r="W613" i="2"/>
  <c r="V613" i="2"/>
  <c r="U613" i="2"/>
  <c r="R613" i="2"/>
  <c r="X613" i="2" s="1"/>
  <c r="O613" i="2"/>
  <c r="L613" i="2"/>
  <c r="V612" i="2"/>
  <c r="S612" i="2"/>
  <c r="Y612" i="2" s="1"/>
  <c r="M612" i="2"/>
  <c r="AK612" i="2" s="1"/>
  <c r="AN612" i="2" s="1"/>
  <c r="Y611" i="2"/>
  <c r="V611" i="2"/>
  <c r="S611" i="2"/>
  <c r="M611" i="2"/>
  <c r="AK611" i="2" s="1"/>
  <c r="AN611" i="2" s="1"/>
  <c r="AO610" i="2"/>
  <c r="AN610" i="2"/>
  <c r="AM610" i="2"/>
  <c r="AP610" i="2" s="1"/>
  <c r="AL610" i="2"/>
  <c r="AK610" i="2"/>
  <c r="Z610" i="2"/>
  <c r="Y610" i="2"/>
  <c r="X610" i="2"/>
  <c r="W610" i="2"/>
  <c r="V610" i="2"/>
  <c r="U610" i="2"/>
  <c r="R610" i="2"/>
  <c r="O610" i="2"/>
  <c r="L610" i="2"/>
  <c r="AK609" i="2"/>
  <c r="AN609" i="2" s="1"/>
  <c r="Y609" i="2"/>
  <c r="V609" i="2"/>
  <c r="S609" i="2"/>
  <c r="M609" i="2"/>
  <c r="V608" i="2"/>
  <c r="S608" i="2"/>
  <c r="Y608" i="2" s="1"/>
  <c r="M608" i="2"/>
  <c r="AO607" i="2"/>
  <c r="AM607" i="2"/>
  <c r="AP607" i="2" s="1"/>
  <c r="AL607" i="2"/>
  <c r="AK607" i="2"/>
  <c r="AN607" i="2" s="1"/>
  <c r="AA607" i="2"/>
  <c r="Z607" i="2"/>
  <c r="Y607" i="2"/>
  <c r="W607" i="2"/>
  <c r="V607" i="2"/>
  <c r="U607" i="2"/>
  <c r="R607" i="2"/>
  <c r="X607" i="2" s="1"/>
  <c r="O607" i="2"/>
  <c r="L607" i="2"/>
  <c r="V606" i="2"/>
  <c r="S606" i="2"/>
  <c r="Y606" i="2" s="1"/>
  <c r="M606" i="2"/>
  <c r="AK606" i="2" s="1"/>
  <c r="AN606" i="2" s="1"/>
  <c r="AN605" i="2"/>
  <c r="Y605" i="2"/>
  <c r="V605" i="2"/>
  <c r="S605" i="2"/>
  <c r="M605" i="2"/>
  <c r="AK605" i="2" s="1"/>
  <c r="AO604" i="2"/>
  <c r="AN604" i="2"/>
  <c r="AM604" i="2"/>
  <c r="AP604" i="2" s="1"/>
  <c r="AL604" i="2"/>
  <c r="AK604" i="2"/>
  <c r="Z604" i="2"/>
  <c r="Y604" i="2"/>
  <c r="AA604" i="2" s="1"/>
  <c r="X604" i="2"/>
  <c r="W604" i="2"/>
  <c r="V604" i="2"/>
  <c r="U604" i="2"/>
  <c r="R604" i="2"/>
  <c r="O604" i="2"/>
  <c r="L604" i="2"/>
  <c r="AK603" i="2"/>
  <c r="AN603" i="2" s="1"/>
  <c r="Y603" i="2"/>
  <c r="V603" i="2"/>
  <c r="S603" i="2"/>
  <c r="M603" i="2"/>
  <c r="V602" i="2"/>
  <c r="S602" i="2"/>
  <c r="Y602" i="2" s="1"/>
  <c r="M602" i="2"/>
  <c r="AO601" i="2"/>
  <c r="AM601" i="2"/>
  <c r="AP601" i="2" s="1"/>
  <c r="AL601" i="2"/>
  <c r="AK601" i="2"/>
  <c r="AN601" i="2" s="1"/>
  <c r="AA601" i="2"/>
  <c r="Z601" i="2"/>
  <c r="Y601" i="2"/>
  <c r="W601" i="2"/>
  <c r="V601" i="2"/>
  <c r="U601" i="2"/>
  <c r="R601" i="2"/>
  <c r="X601" i="2" s="1"/>
  <c r="O601" i="2"/>
  <c r="L601" i="2"/>
  <c r="V600" i="2"/>
  <c r="S600" i="2"/>
  <c r="Y600" i="2" s="1"/>
  <c r="M600" i="2"/>
  <c r="AK600" i="2" s="1"/>
  <c r="AN600" i="2" s="1"/>
  <c r="Y599" i="2"/>
  <c r="V599" i="2"/>
  <c r="S599" i="2"/>
  <c r="M599" i="2"/>
  <c r="AK599" i="2" s="1"/>
  <c r="AN599" i="2" s="1"/>
  <c r="AO598" i="2"/>
  <c r="AN598" i="2"/>
  <c r="AM598" i="2"/>
  <c r="AP598" i="2" s="1"/>
  <c r="AL598" i="2"/>
  <c r="AK598" i="2"/>
  <c r="Z598" i="2"/>
  <c r="Y598" i="2"/>
  <c r="X598" i="2"/>
  <c r="W598" i="2"/>
  <c r="V598" i="2"/>
  <c r="U598" i="2"/>
  <c r="R598" i="2"/>
  <c r="O598" i="2"/>
  <c r="L598" i="2"/>
  <c r="AK597" i="2"/>
  <c r="AN597" i="2" s="1"/>
  <c r="Y597" i="2"/>
  <c r="V597" i="2"/>
  <c r="S597" i="2"/>
  <c r="M597" i="2"/>
  <c r="V596" i="2"/>
  <c r="S596" i="2"/>
  <c r="Y596" i="2" s="1"/>
  <c r="M596" i="2"/>
  <c r="AO595" i="2"/>
  <c r="AM595" i="2"/>
  <c r="AP595" i="2" s="1"/>
  <c r="AL595" i="2"/>
  <c r="AK595" i="2"/>
  <c r="AN595" i="2" s="1"/>
  <c r="AA595" i="2"/>
  <c r="Z595" i="2"/>
  <c r="Y595" i="2"/>
  <c r="W595" i="2"/>
  <c r="V595" i="2"/>
  <c r="U595" i="2"/>
  <c r="R595" i="2"/>
  <c r="X595" i="2" s="1"/>
  <c r="O595" i="2"/>
  <c r="L595" i="2"/>
  <c r="V594" i="2"/>
  <c r="S594" i="2"/>
  <c r="Y594" i="2" s="1"/>
  <c r="M594" i="2"/>
  <c r="AK594" i="2" s="1"/>
  <c r="AN594" i="2" s="1"/>
  <c r="AN593" i="2"/>
  <c r="Y593" i="2"/>
  <c r="V593" i="2"/>
  <c r="S593" i="2"/>
  <c r="M593" i="2"/>
  <c r="AK593" i="2" s="1"/>
  <c r="AO592" i="2"/>
  <c r="AN592" i="2"/>
  <c r="AM592" i="2"/>
  <c r="AP592" i="2" s="1"/>
  <c r="AL592" i="2"/>
  <c r="AK592" i="2"/>
  <c r="Z592" i="2"/>
  <c r="Y592" i="2"/>
  <c r="AA592" i="2" s="1"/>
  <c r="X592" i="2"/>
  <c r="W592" i="2"/>
  <c r="V592" i="2"/>
  <c r="U592" i="2"/>
  <c r="R592" i="2"/>
  <c r="O592" i="2"/>
  <c r="L592" i="2"/>
  <c r="AK591" i="2"/>
  <c r="AN591" i="2" s="1"/>
  <c r="Y591" i="2"/>
  <c r="V591" i="2"/>
  <c r="S591" i="2"/>
  <c r="M591" i="2"/>
  <c r="V590" i="2"/>
  <c r="S590" i="2"/>
  <c r="Y590" i="2" s="1"/>
  <c r="M590" i="2"/>
  <c r="AO589" i="2"/>
  <c r="AM589" i="2"/>
  <c r="AP589" i="2" s="1"/>
  <c r="AL589" i="2"/>
  <c r="AK589" i="2"/>
  <c r="AN589" i="2" s="1"/>
  <c r="Z589" i="2"/>
  <c r="AA589" i="2" s="1"/>
  <c r="Y589" i="2"/>
  <c r="W589" i="2"/>
  <c r="V589" i="2"/>
  <c r="U589" i="2"/>
  <c r="R589" i="2"/>
  <c r="X589" i="2" s="1"/>
  <c r="O589" i="2"/>
  <c r="L589" i="2"/>
  <c r="V588" i="2"/>
  <c r="S588" i="2"/>
  <c r="Y588" i="2" s="1"/>
  <c r="M588" i="2"/>
  <c r="AK588" i="2" s="1"/>
  <c r="AN588" i="2" s="1"/>
  <c r="AK587" i="2"/>
  <c r="AN587" i="2" s="1"/>
  <c r="Y587" i="2"/>
  <c r="V587" i="2"/>
  <c r="S587" i="2"/>
  <c r="M587" i="2"/>
  <c r="AO586" i="2"/>
  <c r="AN586" i="2"/>
  <c r="AM586" i="2"/>
  <c r="AP586" i="2" s="1"/>
  <c r="AL586" i="2"/>
  <c r="AK586" i="2"/>
  <c r="Z586" i="2"/>
  <c r="Y586" i="2"/>
  <c r="AA586" i="2" s="1"/>
  <c r="X586" i="2"/>
  <c r="W586" i="2"/>
  <c r="V586" i="2"/>
  <c r="U586" i="2"/>
  <c r="R586" i="2"/>
  <c r="O586" i="2"/>
  <c r="L586" i="2"/>
  <c r="AK585" i="2"/>
  <c r="AN585" i="2" s="1"/>
  <c r="Y585" i="2"/>
  <c r="V585" i="2"/>
  <c r="S585" i="2"/>
  <c r="M585" i="2"/>
  <c r="AK584" i="2"/>
  <c r="AN584" i="2" s="1"/>
  <c r="V584" i="2"/>
  <c r="S584" i="2"/>
  <c r="Y584" i="2" s="1"/>
  <c r="M584" i="2"/>
  <c r="AO583" i="2"/>
  <c r="AM583" i="2"/>
  <c r="AP583" i="2" s="1"/>
  <c r="AL583" i="2"/>
  <c r="AK583" i="2"/>
  <c r="AN583" i="2" s="1"/>
  <c r="AA583" i="2"/>
  <c r="Z583" i="2"/>
  <c r="Y583" i="2"/>
  <c r="W583" i="2"/>
  <c r="V583" i="2"/>
  <c r="U583" i="2"/>
  <c r="R583" i="2"/>
  <c r="X583" i="2" s="1"/>
  <c r="O583" i="2"/>
  <c r="L583" i="2"/>
  <c r="V582" i="2"/>
  <c r="S582" i="2"/>
  <c r="Y582" i="2" s="1"/>
  <c r="M582" i="2"/>
  <c r="AK582" i="2" s="1"/>
  <c r="AN582" i="2" s="1"/>
  <c r="Y581" i="2"/>
  <c r="V581" i="2"/>
  <c r="S581" i="2"/>
  <c r="M581" i="2"/>
  <c r="AK581" i="2" s="1"/>
  <c r="AN581" i="2" s="1"/>
  <c r="AO580" i="2"/>
  <c r="AN580" i="2"/>
  <c r="AM580" i="2"/>
  <c r="AP580" i="2" s="1"/>
  <c r="AL580" i="2"/>
  <c r="AK580" i="2"/>
  <c r="Z580" i="2"/>
  <c r="Y580" i="2"/>
  <c r="AA580" i="2" s="1"/>
  <c r="X580" i="2"/>
  <c r="W580" i="2"/>
  <c r="V580" i="2"/>
  <c r="U580" i="2"/>
  <c r="R580" i="2"/>
  <c r="O580" i="2"/>
  <c r="L580" i="2"/>
  <c r="AK579" i="2"/>
  <c r="AN579" i="2" s="1"/>
  <c r="Y579" i="2"/>
  <c r="V579" i="2"/>
  <c r="S579" i="2"/>
  <c r="M579" i="2"/>
  <c r="V578" i="2"/>
  <c r="S578" i="2"/>
  <c r="Y578" i="2" s="1"/>
  <c r="M578" i="2"/>
  <c r="AK578" i="2" s="1"/>
  <c r="AN578" i="2" s="1"/>
  <c r="AO577" i="2"/>
  <c r="AL577" i="2"/>
  <c r="AK577" i="2"/>
  <c r="AN577" i="2" s="1"/>
  <c r="Z577" i="2"/>
  <c r="AA577" i="2" s="1"/>
  <c r="Y577" i="2"/>
  <c r="W577" i="2"/>
  <c r="V577" i="2"/>
  <c r="U577" i="2"/>
  <c r="R577" i="2"/>
  <c r="X577" i="2" s="1"/>
  <c r="O577" i="2"/>
  <c r="AM577" i="2" s="1"/>
  <c r="AP577" i="2" s="1"/>
  <c r="L577" i="2"/>
  <c r="V576" i="2"/>
  <c r="S576" i="2"/>
  <c r="Y576" i="2" s="1"/>
  <c r="M576" i="2"/>
  <c r="AK576" i="2" s="1"/>
  <c r="AN576" i="2" s="1"/>
  <c r="Y575" i="2"/>
  <c r="V575" i="2"/>
  <c r="S575" i="2"/>
  <c r="M575" i="2"/>
  <c r="AK575" i="2" s="1"/>
  <c r="AN575" i="2" s="1"/>
  <c r="AO574" i="2"/>
  <c r="AN574" i="2"/>
  <c r="AM574" i="2"/>
  <c r="AP574" i="2" s="1"/>
  <c r="AL574" i="2"/>
  <c r="AK574" i="2"/>
  <c r="Z574" i="2"/>
  <c r="Y574" i="2"/>
  <c r="X574" i="2"/>
  <c r="W574" i="2"/>
  <c r="V574" i="2"/>
  <c r="U574" i="2"/>
  <c r="R574" i="2"/>
  <c r="O574" i="2"/>
  <c r="L574" i="2"/>
  <c r="AK573" i="2"/>
  <c r="AN573" i="2" s="1"/>
  <c r="Y573" i="2"/>
  <c r="V573" i="2"/>
  <c r="S573" i="2"/>
  <c r="M573" i="2"/>
  <c r="V572" i="2"/>
  <c r="S572" i="2"/>
  <c r="Y572" i="2" s="1"/>
  <c r="M572" i="2"/>
  <c r="AO571" i="2"/>
  <c r="AL571" i="2"/>
  <c r="AK571" i="2"/>
  <c r="AN571" i="2" s="1"/>
  <c r="Z571" i="2"/>
  <c r="AA571" i="2" s="1"/>
  <c r="Y571" i="2"/>
  <c r="W571" i="2"/>
  <c r="V571" i="2"/>
  <c r="U571" i="2"/>
  <c r="R571" i="2"/>
  <c r="X571" i="2" s="1"/>
  <c r="O571" i="2"/>
  <c r="AM571" i="2" s="1"/>
  <c r="AP571" i="2" s="1"/>
  <c r="L571" i="2"/>
  <c r="V570" i="2"/>
  <c r="S570" i="2"/>
  <c r="Y570" i="2" s="1"/>
  <c r="M570" i="2"/>
  <c r="AK570" i="2" s="1"/>
  <c r="AN570" i="2" s="1"/>
  <c r="Y569" i="2"/>
  <c r="V569" i="2"/>
  <c r="S569" i="2"/>
  <c r="M569" i="2"/>
  <c r="AK569" i="2" s="1"/>
  <c r="AN569" i="2" s="1"/>
  <c r="AO568" i="2"/>
  <c r="AN568" i="2"/>
  <c r="AM568" i="2"/>
  <c r="AP568" i="2" s="1"/>
  <c r="AL568" i="2"/>
  <c r="AK568" i="2"/>
  <c r="Z568" i="2"/>
  <c r="Y568" i="2"/>
  <c r="X568" i="2"/>
  <c r="W568" i="2"/>
  <c r="V568" i="2"/>
  <c r="U568" i="2"/>
  <c r="R568" i="2"/>
  <c r="O568" i="2"/>
  <c r="L568" i="2"/>
  <c r="AK567" i="2"/>
  <c r="AN567" i="2" s="1"/>
  <c r="Y567" i="2"/>
  <c r="V567" i="2"/>
  <c r="S567" i="2"/>
  <c r="M567" i="2"/>
  <c r="V566" i="2"/>
  <c r="S566" i="2"/>
  <c r="Y566" i="2" s="1"/>
  <c r="M566" i="2"/>
  <c r="V565" i="2"/>
  <c r="S565" i="2"/>
  <c r="Y565" i="2" s="1"/>
  <c r="M565" i="2"/>
  <c r="AK565" i="2" s="1"/>
  <c r="AN565" i="2" s="1"/>
  <c r="Y564" i="2"/>
  <c r="V564" i="2"/>
  <c r="S564" i="2"/>
  <c r="M564" i="2"/>
  <c r="AK564" i="2" s="1"/>
  <c r="AN564" i="2" s="1"/>
  <c r="AK563" i="2"/>
  <c r="AN563" i="2" s="1"/>
  <c r="Y563" i="2"/>
  <c r="V563" i="2"/>
  <c r="S563" i="2"/>
  <c r="M563" i="2"/>
  <c r="AO562" i="2"/>
  <c r="AL562" i="2"/>
  <c r="AK562" i="2"/>
  <c r="AN562" i="2" s="1"/>
  <c r="AA562" i="2"/>
  <c r="Z562" i="2"/>
  <c r="Y562" i="2"/>
  <c r="X562" i="2"/>
  <c r="W562" i="2"/>
  <c r="V562" i="2"/>
  <c r="U562" i="2"/>
  <c r="U555" i="2" s="1"/>
  <c r="R562" i="2"/>
  <c r="O562" i="2"/>
  <c r="L562" i="2"/>
  <c r="V561" i="2"/>
  <c r="S561" i="2"/>
  <c r="Y561" i="2" s="1"/>
  <c r="M561" i="2"/>
  <c r="V560" i="2"/>
  <c r="S560" i="2"/>
  <c r="Y560" i="2" s="1"/>
  <c r="M560" i="2"/>
  <c r="AK560" i="2" s="1"/>
  <c r="AN560" i="2" s="1"/>
  <c r="Y559" i="2"/>
  <c r="V559" i="2"/>
  <c r="S559" i="2"/>
  <c r="M559" i="2"/>
  <c r="AK559" i="2" s="1"/>
  <c r="AN559" i="2" s="1"/>
  <c r="AK558" i="2"/>
  <c r="AN558" i="2" s="1"/>
  <c r="Y558" i="2"/>
  <c r="V558" i="2"/>
  <c r="S558" i="2"/>
  <c r="M558" i="2"/>
  <c r="V557" i="2"/>
  <c r="S557" i="2"/>
  <c r="Y557" i="2" s="1"/>
  <c r="M557" i="2"/>
  <c r="AK557" i="2" s="1"/>
  <c r="AN557" i="2" s="1"/>
  <c r="AO556" i="2"/>
  <c r="AL556" i="2"/>
  <c r="AK556" i="2"/>
  <c r="AN556" i="2" s="1"/>
  <c r="Z556" i="2"/>
  <c r="Z555" i="2" s="1"/>
  <c r="Y556" i="2"/>
  <c r="AA556" i="2" s="1"/>
  <c r="W556" i="2"/>
  <c r="V556" i="2"/>
  <c r="U556" i="2"/>
  <c r="R556" i="2"/>
  <c r="X556" i="2" s="1"/>
  <c r="O556" i="2"/>
  <c r="AM556" i="2" s="1"/>
  <c r="AP556" i="2" s="1"/>
  <c r="L556" i="2"/>
  <c r="Y555" i="2"/>
  <c r="T555" i="2"/>
  <c r="AL555" i="2" s="1"/>
  <c r="AO555" i="2" s="1"/>
  <c r="S555" i="2"/>
  <c r="N555" i="2"/>
  <c r="M555" i="2"/>
  <c r="AK555" i="2" s="1"/>
  <c r="AN555" i="2" s="1"/>
  <c r="V554" i="2"/>
  <c r="S554" i="2"/>
  <c r="M554" i="2"/>
  <c r="AK553" i="2"/>
  <c r="AN553" i="2" s="1"/>
  <c r="Y553" i="2"/>
  <c r="V553" i="2"/>
  <c r="S553" i="2"/>
  <c r="M553" i="2"/>
  <c r="Y552" i="2"/>
  <c r="V552" i="2"/>
  <c r="S552" i="2"/>
  <c r="M552" i="2"/>
  <c r="AN551" i="2"/>
  <c r="AL551" i="2"/>
  <c r="AO551" i="2" s="1"/>
  <c r="AK551" i="2"/>
  <c r="AA551" i="2"/>
  <c r="Z551" i="2"/>
  <c r="Y551" i="2"/>
  <c r="W551" i="2"/>
  <c r="V551" i="2"/>
  <c r="U551" i="2"/>
  <c r="AM551" i="2" s="1"/>
  <c r="AP551" i="2" s="1"/>
  <c r="R551" i="2"/>
  <c r="X551" i="2" s="1"/>
  <c r="O551" i="2"/>
  <c r="L551" i="2"/>
  <c r="Y550" i="2"/>
  <c r="V550" i="2"/>
  <c r="S550" i="2"/>
  <c r="M550" i="2"/>
  <c r="V549" i="2"/>
  <c r="S549" i="2"/>
  <c r="M549" i="2"/>
  <c r="AK548" i="2"/>
  <c r="AN548" i="2" s="1"/>
  <c r="Y548" i="2"/>
  <c r="V548" i="2"/>
  <c r="S548" i="2"/>
  <c r="M548" i="2"/>
  <c r="AL547" i="2"/>
  <c r="AO547" i="2" s="1"/>
  <c r="AK547" i="2"/>
  <c r="AN547" i="2" s="1"/>
  <c r="AA547" i="2"/>
  <c r="Z547" i="2"/>
  <c r="Y547" i="2"/>
  <c r="W547" i="2"/>
  <c r="V547" i="2"/>
  <c r="U547" i="2"/>
  <c r="AM547" i="2" s="1"/>
  <c r="AP547" i="2" s="1"/>
  <c r="R547" i="2"/>
  <c r="X547" i="2" s="1"/>
  <c r="O547" i="2"/>
  <c r="L547" i="2"/>
  <c r="V546" i="2"/>
  <c r="S546" i="2"/>
  <c r="AK546" i="2" s="1"/>
  <c r="AN546" i="2" s="1"/>
  <c r="M546" i="2"/>
  <c r="AN545" i="2"/>
  <c r="Y545" i="2"/>
  <c r="V545" i="2"/>
  <c r="S545" i="2"/>
  <c r="AK545" i="2" s="1"/>
  <c r="M545" i="2"/>
  <c r="V544" i="2"/>
  <c r="S544" i="2"/>
  <c r="AK544" i="2" s="1"/>
  <c r="AN544" i="2" s="1"/>
  <c r="M544" i="2"/>
  <c r="AN543" i="2"/>
  <c r="AL543" i="2"/>
  <c r="AO543" i="2" s="1"/>
  <c r="AK543" i="2"/>
  <c r="AA543" i="2"/>
  <c r="Z543" i="2"/>
  <c r="Y543" i="2"/>
  <c r="X543" i="2"/>
  <c r="W543" i="2"/>
  <c r="V543" i="2"/>
  <c r="U543" i="2"/>
  <c r="R543" i="2"/>
  <c r="O543" i="2"/>
  <c r="AM543" i="2" s="1"/>
  <c r="AP543" i="2" s="1"/>
  <c r="L543" i="2"/>
  <c r="Y542" i="2"/>
  <c r="V542" i="2"/>
  <c r="S542" i="2"/>
  <c r="AK542" i="2" s="1"/>
  <c r="AN542" i="2" s="1"/>
  <c r="M542" i="2"/>
  <c r="Y541" i="2"/>
  <c r="V541" i="2"/>
  <c r="S541" i="2"/>
  <c r="M541" i="2"/>
  <c r="V540" i="2"/>
  <c r="S540" i="2"/>
  <c r="AK540" i="2" s="1"/>
  <c r="AN540" i="2" s="1"/>
  <c r="M540" i="2"/>
  <c r="AN539" i="2"/>
  <c r="AL539" i="2"/>
  <c r="AO539" i="2" s="1"/>
  <c r="AK539" i="2"/>
  <c r="Z539" i="2"/>
  <c r="AA539" i="2" s="1"/>
  <c r="Y539" i="2"/>
  <c r="X539" i="2"/>
  <c r="W539" i="2"/>
  <c r="V539" i="2"/>
  <c r="U539" i="2"/>
  <c r="AM539" i="2" s="1"/>
  <c r="AP539" i="2" s="1"/>
  <c r="R539" i="2"/>
  <c r="O539" i="2"/>
  <c r="L539" i="2"/>
  <c r="V538" i="2"/>
  <c r="S538" i="2"/>
  <c r="AK538" i="2" s="1"/>
  <c r="AN538" i="2" s="1"/>
  <c r="M538" i="2"/>
  <c r="AK537" i="2"/>
  <c r="AN537" i="2" s="1"/>
  <c r="Y537" i="2"/>
  <c r="V537" i="2"/>
  <c r="S537" i="2"/>
  <c r="M537" i="2"/>
  <c r="V536" i="2"/>
  <c r="S536" i="2"/>
  <c r="AK536" i="2" s="1"/>
  <c r="AN536" i="2" s="1"/>
  <c r="M536" i="2"/>
  <c r="AL535" i="2"/>
  <c r="AO535" i="2" s="1"/>
  <c r="AK535" i="2"/>
  <c r="AN535" i="2" s="1"/>
  <c r="Z535" i="2"/>
  <c r="Y535" i="2"/>
  <c r="AA535" i="2" s="1"/>
  <c r="W535" i="2"/>
  <c r="V535" i="2"/>
  <c r="U535" i="2"/>
  <c r="R535" i="2"/>
  <c r="X535" i="2" s="1"/>
  <c r="O535" i="2"/>
  <c r="L535" i="2"/>
  <c r="AN534" i="2"/>
  <c r="Y534" i="2"/>
  <c r="V534" i="2"/>
  <c r="S534" i="2"/>
  <c r="AK534" i="2" s="1"/>
  <c r="M534" i="2"/>
  <c r="AN533" i="2"/>
  <c r="V533" i="2"/>
  <c r="S533" i="2"/>
  <c r="AK533" i="2" s="1"/>
  <c r="M533" i="2"/>
  <c r="Y532" i="2"/>
  <c r="V532" i="2"/>
  <c r="S532" i="2"/>
  <c r="AK532" i="2" s="1"/>
  <c r="AN532" i="2" s="1"/>
  <c r="M532" i="2"/>
  <c r="AL531" i="2"/>
  <c r="AO531" i="2" s="1"/>
  <c r="AK531" i="2"/>
  <c r="AN531" i="2" s="1"/>
  <c r="AA531" i="2"/>
  <c r="Z531" i="2"/>
  <c r="Y531" i="2"/>
  <c r="W531" i="2"/>
  <c r="V531" i="2"/>
  <c r="U531" i="2"/>
  <c r="R531" i="2"/>
  <c r="X531" i="2" s="1"/>
  <c r="O531" i="2"/>
  <c r="L531" i="2"/>
  <c r="Y530" i="2"/>
  <c r="V530" i="2"/>
  <c r="S530" i="2"/>
  <c r="M530" i="2"/>
  <c r="Y529" i="2"/>
  <c r="V529" i="2"/>
  <c r="S529" i="2"/>
  <c r="M529" i="2"/>
  <c r="V528" i="2"/>
  <c r="S528" i="2"/>
  <c r="M528" i="2"/>
  <c r="AO527" i="2"/>
  <c r="AN527" i="2"/>
  <c r="AL527" i="2"/>
  <c r="AK527" i="2"/>
  <c r="AA527" i="2"/>
  <c r="Z527" i="2"/>
  <c r="Y527" i="2"/>
  <c r="X527" i="2"/>
  <c r="W527" i="2"/>
  <c r="V527" i="2"/>
  <c r="U527" i="2"/>
  <c r="AM527" i="2" s="1"/>
  <c r="AP527" i="2" s="1"/>
  <c r="R527" i="2"/>
  <c r="O527" i="2"/>
  <c r="L527" i="2"/>
  <c r="AK526" i="2"/>
  <c r="AN526" i="2" s="1"/>
  <c r="Y526" i="2"/>
  <c r="V526" i="2"/>
  <c r="S526" i="2"/>
  <c r="M526" i="2"/>
  <c r="AN525" i="2"/>
  <c r="V525" i="2"/>
  <c r="S525" i="2"/>
  <c r="AK525" i="2" s="1"/>
  <c r="M525" i="2"/>
  <c r="V524" i="2"/>
  <c r="S524" i="2"/>
  <c r="AK524" i="2" s="1"/>
  <c r="AN524" i="2" s="1"/>
  <c r="M524" i="2"/>
  <c r="AO523" i="2"/>
  <c r="AN523" i="2"/>
  <c r="AL523" i="2"/>
  <c r="AK523" i="2"/>
  <c r="AA523" i="2"/>
  <c r="Z523" i="2"/>
  <c r="Y523" i="2"/>
  <c r="X523" i="2"/>
  <c r="W523" i="2"/>
  <c r="V523" i="2"/>
  <c r="U523" i="2"/>
  <c r="R523" i="2"/>
  <c r="O523" i="2"/>
  <c r="L523" i="2"/>
  <c r="AK522" i="2"/>
  <c r="AN522" i="2" s="1"/>
  <c r="Y522" i="2"/>
  <c r="V522" i="2"/>
  <c r="S522" i="2"/>
  <c r="M522" i="2"/>
  <c r="V521" i="2"/>
  <c r="S521" i="2"/>
  <c r="AK521" i="2" s="1"/>
  <c r="AN521" i="2" s="1"/>
  <c r="M521" i="2"/>
  <c r="Y520" i="2"/>
  <c r="V520" i="2"/>
  <c r="S520" i="2"/>
  <c r="AK520" i="2" s="1"/>
  <c r="AN520" i="2" s="1"/>
  <c r="M520" i="2"/>
  <c r="V519" i="2"/>
  <c r="S519" i="2"/>
  <c r="M519" i="2"/>
  <c r="AO518" i="2"/>
  <c r="AN518" i="2"/>
  <c r="AL518" i="2"/>
  <c r="AK518" i="2"/>
  <c r="AA518" i="2"/>
  <c r="Z518" i="2"/>
  <c r="Y518" i="2"/>
  <c r="X518" i="2"/>
  <c r="W518" i="2"/>
  <c r="V518" i="2"/>
  <c r="U518" i="2"/>
  <c r="AM518" i="2" s="1"/>
  <c r="AP518" i="2" s="1"/>
  <c r="R518" i="2"/>
  <c r="O518" i="2"/>
  <c r="L518" i="2"/>
  <c r="AK517" i="2"/>
  <c r="AN517" i="2" s="1"/>
  <c r="Y517" i="2"/>
  <c r="V517" i="2"/>
  <c r="S517" i="2"/>
  <c r="M517" i="2"/>
  <c r="AN516" i="2"/>
  <c r="V516" i="2"/>
  <c r="S516" i="2"/>
  <c r="AK516" i="2" s="1"/>
  <c r="M516" i="2"/>
  <c r="Y515" i="2"/>
  <c r="V515" i="2"/>
  <c r="S515" i="2"/>
  <c r="M515" i="2"/>
  <c r="AK515" i="2" s="1"/>
  <c r="AN515" i="2" s="1"/>
  <c r="V514" i="2"/>
  <c r="S514" i="2"/>
  <c r="M514" i="2"/>
  <c r="AO513" i="2"/>
  <c r="AN513" i="2"/>
  <c r="AL513" i="2"/>
  <c r="AK513" i="2"/>
  <c r="AA513" i="2"/>
  <c r="Z513" i="2"/>
  <c r="Y513" i="2"/>
  <c r="X513" i="2"/>
  <c r="W513" i="2"/>
  <c r="V513" i="2"/>
  <c r="U513" i="2"/>
  <c r="R513" i="2"/>
  <c r="O513" i="2"/>
  <c r="L513" i="2"/>
  <c r="AK512" i="2"/>
  <c r="AN512" i="2" s="1"/>
  <c r="Y512" i="2"/>
  <c r="V512" i="2"/>
  <c r="S512" i="2"/>
  <c r="M512" i="2"/>
  <c r="AN511" i="2"/>
  <c r="V511" i="2"/>
  <c r="S511" i="2"/>
  <c r="AK511" i="2" s="1"/>
  <c r="M511" i="2"/>
  <c r="Y510" i="2"/>
  <c r="V510" i="2"/>
  <c r="S510" i="2"/>
  <c r="AK510" i="2" s="1"/>
  <c r="AN510" i="2" s="1"/>
  <c r="M510" i="2"/>
  <c r="V509" i="2"/>
  <c r="S509" i="2"/>
  <c r="M509" i="2"/>
  <c r="AO508" i="2"/>
  <c r="AN508" i="2"/>
  <c r="AL508" i="2"/>
  <c r="AK508" i="2"/>
  <c r="AA508" i="2"/>
  <c r="Z508" i="2"/>
  <c r="Y508" i="2"/>
  <c r="X508" i="2"/>
  <c r="W508" i="2"/>
  <c r="V508" i="2"/>
  <c r="U508" i="2"/>
  <c r="AM508" i="2" s="1"/>
  <c r="AP508" i="2" s="1"/>
  <c r="R508" i="2"/>
  <c r="O508" i="2"/>
  <c r="L508" i="2"/>
  <c r="AK507" i="2"/>
  <c r="AN507" i="2" s="1"/>
  <c r="Y507" i="2"/>
  <c r="V507" i="2"/>
  <c r="S507" i="2"/>
  <c r="M507" i="2"/>
  <c r="AN506" i="2"/>
  <c r="V506" i="2"/>
  <c r="S506" i="2"/>
  <c r="AK506" i="2" s="1"/>
  <c r="M506" i="2"/>
  <c r="Y505" i="2"/>
  <c r="V505" i="2"/>
  <c r="S505" i="2"/>
  <c r="M505" i="2"/>
  <c r="AK505" i="2" s="1"/>
  <c r="AN505" i="2" s="1"/>
  <c r="V504" i="2"/>
  <c r="S504" i="2"/>
  <c r="M504" i="2"/>
  <c r="AO503" i="2"/>
  <c r="AN503" i="2"/>
  <c r="AL503" i="2"/>
  <c r="AK503" i="2"/>
  <c r="AA503" i="2"/>
  <c r="Z503" i="2"/>
  <c r="Y503" i="2"/>
  <c r="X503" i="2"/>
  <c r="W503" i="2"/>
  <c r="V503" i="2"/>
  <c r="U503" i="2"/>
  <c r="R503" i="2"/>
  <c r="O503" i="2"/>
  <c r="L503" i="2"/>
  <c r="AK502" i="2"/>
  <c r="AN502" i="2" s="1"/>
  <c r="Y502" i="2"/>
  <c r="V502" i="2"/>
  <c r="S502" i="2"/>
  <c r="M502" i="2"/>
  <c r="V501" i="2"/>
  <c r="S501" i="2"/>
  <c r="AK501" i="2" s="1"/>
  <c r="AN501" i="2" s="1"/>
  <c r="M501" i="2"/>
  <c r="Y500" i="2"/>
  <c r="V500" i="2"/>
  <c r="S500" i="2"/>
  <c r="AK500" i="2" s="1"/>
  <c r="AN500" i="2" s="1"/>
  <c r="M500" i="2"/>
  <c r="V499" i="2"/>
  <c r="S499" i="2"/>
  <c r="M499" i="2"/>
  <c r="AO498" i="2"/>
  <c r="AN498" i="2"/>
  <c r="AL498" i="2"/>
  <c r="AK498" i="2"/>
  <c r="AA498" i="2"/>
  <c r="Z498" i="2"/>
  <c r="Y498" i="2"/>
  <c r="X498" i="2"/>
  <c r="W498" i="2"/>
  <c r="V498" i="2"/>
  <c r="U498" i="2"/>
  <c r="R498" i="2"/>
  <c r="O498" i="2"/>
  <c r="AM498" i="2" s="1"/>
  <c r="AP498" i="2" s="1"/>
  <c r="L498" i="2"/>
  <c r="AK497" i="2"/>
  <c r="AN497" i="2" s="1"/>
  <c r="Y497" i="2"/>
  <c r="V497" i="2"/>
  <c r="S497" i="2"/>
  <c r="M497" i="2"/>
  <c r="AN496" i="2"/>
  <c r="V496" i="2"/>
  <c r="S496" i="2"/>
  <c r="AK496" i="2" s="1"/>
  <c r="M496" i="2"/>
  <c r="Y495" i="2"/>
  <c r="V495" i="2"/>
  <c r="S495" i="2"/>
  <c r="AK495" i="2" s="1"/>
  <c r="AN495" i="2" s="1"/>
  <c r="M495" i="2"/>
  <c r="V494" i="2"/>
  <c r="S494" i="2"/>
  <c r="M494" i="2"/>
  <c r="AO493" i="2"/>
  <c r="AN493" i="2"/>
  <c r="AL493" i="2"/>
  <c r="AK493" i="2"/>
  <c r="AA493" i="2"/>
  <c r="Z493" i="2"/>
  <c r="Y493" i="2"/>
  <c r="X493" i="2"/>
  <c r="W493" i="2"/>
  <c r="V493" i="2"/>
  <c r="U493" i="2"/>
  <c r="R493" i="2"/>
  <c r="O493" i="2"/>
  <c r="AM493" i="2" s="1"/>
  <c r="AP493" i="2" s="1"/>
  <c r="L493" i="2"/>
  <c r="AK492" i="2"/>
  <c r="AN492" i="2" s="1"/>
  <c r="Y492" i="2"/>
  <c r="V492" i="2"/>
  <c r="S492" i="2"/>
  <c r="M492" i="2"/>
  <c r="AN491" i="2"/>
  <c r="V491" i="2"/>
  <c r="S491" i="2"/>
  <c r="AK491" i="2" s="1"/>
  <c r="M491" i="2"/>
  <c r="Y490" i="2"/>
  <c r="V490" i="2"/>
  <c r="S490" i="2"/>
  <c r="M490" i="2"/>
  <c r="AK490" i="2" s="1"/>
  <c r="AN490" i="2" s="1"/>
  <c r="V489" i="2"/>
  <c r="S489" i="2"/>
  <c r="M489" i="2"/>
  <c r="AO488" i="2"/>
  <c r="AN488" i="2"/>
  <c r="AL488" i="2"/>
  <c r="AK488" i="2"/>
  <c r="AA488" i="2"/>
  <c r="Z488" i="2"/>
  <c r="Y488" i="2"/>
  <c r="X488" i="2"/>
  <c r="W488" i="2"/>
  <c r="V488" i="2"/>
  <c r="U488" i="2"/>
  <c r="R488" i="2"/>
  <c r="O488" i="2"/>
  <c r="AM488" i="2" s="1"/>
  <c r="AP488" i="2" s="1"/>
  <c r="L488" i="2"/>
  <c r="AK487" i="2"/>
  <c r="AN487" i="2" s="1"/>
  <c r="Y487" i="2"/>
  <c r="V487" i="2"/>
  <c r="S487" i="2"/>
  <c r="M487" i="2"/>
  <c r="AN486" i="2"/>
  <c r="V486" i="2"/>
  <c r="S486" i="2"/>
  <c r="AK486" i="2" s="1"/>
  <c r="M486" i="2"/>
  <c r="Y485" i="2"/>
  <c r="V485" i="2"/>
  <c r="S485" i="2"/>
  <c r="M485" i="2"/>
  <c r="AK485" i="2" s="1"/>
  <c r="AN485" i="2" s="1"/>
  <c r="V484" i="2"/>
  <c r="S484" i="2"/>
  <c r="M484" i="2"/>
  <c r="AO483" i="2"/>
  <c r="AN483" i="2"/>
  <c r="AL483" i="2"/>
  <c r="AK483" i="2"/>
  <c r="AA483" i="2"/>
  <c r="Z483" i="2"/>
  <c r="Y483" i="2"/>
  <c r="X483" i="2"/>
  <c r="W483" i="2"/>
  <c r="V483" i="2"/>
  <c r="U483" i="2"/>
  <c r="R483" i="2"/>
  <c r="O483" i="2"/>
  <c r="AM483" i="2" s="1"/>
  <c r="AP483" i="2" s="1"/>
  <c r="L483" i="2"/>
  <c r="AK482" i="2"/>
  <c r="AN482" i="2" s="1"/>
  <c r="Y482" i="2"/>
  <c r="V482" i="2"/>
  <c r="S482" i="2"/>
  <c r="M482" i="2"/>
  <c r="V481" i="2"/>
  <c r="S481" i="2"/>
  <c r="AK481" i="2" s="1"/>
  <c r="AN481" i="2" s="1"/>
  <c r="M481" i="2"/>
  <c r="Y480" i="2"/>
  <c r="V480" i="2"/>
  <c r="S480" i="2"/>
  <c r="M480" i="2"/>
  <c r="AK480" i="2" s="1"/>
  <c r="AN480" i="2" s="1"/>
  <c r="V479" i="2"/>
  <c r="S479" i="2"/>
  <c r="M479" i="2"/>
  <c r="AO478" i="2"/>
  <c r="AN478" i="2"/>
  <c r="AL478" i="2"/>
  <c r="AK478" i="2"/>
  <c r="AA478" i="2"/>
  <c r="Z478" i="2"/>
  <c r="Y478" i="2"/>
  <c r="X478" i="2"/>
  <c r="W478" i="2"/>
  <c r="V478" i="2"/>
  <c r="U478" i="2"/>
  <c r="R478" i="2"/>
  <c r="O478" i="2"/>
  <c r="AM478" i="2" s="1"/>
  <c r="AP478" i="2" s="1"/>
  <c r="L478" i="2"/>
  <c r="AK477" i="2"/>
  <c r="AN477" i="2" s="1"/>
  <c r="Y477" i="2"/>
  <c r="V477" i="2"/>
  <c r="S477" i="2"/>
  <c r="M477" i="2"/>
  <c r="V476" i="2"/>
  <c r="S476" i="2"/>
  <c r="AK476" i="2" s="1"/>
  <c r="AN476" i="2" s="1"/>
  <c r="M476" i="2"/>
  <c r="AO475" i="2"/>
  <c r="AN475" i="2"/>
  <c r="AL475" i="2"/>
  <c r="AK475" i="2"/>
  <c r="AA475" i="2"/>
  <c r="Z475" i="2"/>
  <c r="Y475" i="2"/>
  <c r="W475" i="2"/>
  <c r="V475" i="2"/>
  <c r="U475" i="2"/>
  <c r="R475" i="2"/>
  <c r="X475" i="2" s="1"/>
  <c r="O475" i="2"/>
  <c r="AM475" i="2" s="1"/>
  <c r="AP475" i="2" s="1"/>
  <c r="L475" i="2"/>
  <c r="Y474" i="2"/>
  <c r="V474" i="2"/>
  <c r="S474" i="2"/>
  <c r="M474" i="2"/>
  <c r="AK474" i="2" s="1"/>
  <c r="AN474" i="2" s="1"/>
  <c r="V473" i="2"/>
  <c r="S473" i="2"/>
  <c r="M473" i="2"/>
  <c r="AO472" i="2"/>
  <c r="AN472" i="2"/>
  <c r="AL472" i="2"/>
  <c r="AK472" i="2"/>
  <c r="AA472" i="2"/>
  <c r="Z472" i="2"/>
  <c r="Y472" i="2"/>
  <c r="X472" i="2"/>
  <c r="W472" i="2"/>
  <c r="V472" i="2"/>
  <c r="U472" i="2"/>
  <c r="R472" i="2"/>
  <c r="O472" i="2"/>
  <c r="AM472" i="2" s="1"/>
  <c r="AP472" i="2" s="1"/>
  <c r="L472" i="2"/>
  <c r="AK471" i="2"/>
  <c r="AN471" i="2" s="1"/>
  <c r="Y471" i="2"/>
  <c r="V471" i="2"/>
  <c r="S471" i="2"/>
  <c r="M471" i="2"/>
  <c r="AN470" i="2"/>
  <c r="V470" i="2"/>
  <c r="S470" i="2"/>
  <c r="AK470" i="2" s="1"/>
  <c r="M470" i="2"/>
  <c r="AO469" i="2"/>
  <c r="AN469" i="2"/>
  <c r="AL469" i="2"/>
  <c r="AK469" i="2"/>
  <c r="AA469" i="2"/>
  <c r="Z469" i="2"/>
  <c r="Y469" i="2"/>
  <c r="W469" i="2"/>
  <c r="V469" i="2"/>
  <c r="U469" i="2"/>
  <c r="R469" i="2"/>
  <c r="X469" i="2" s="1"/>
  <c r="O469" i="2"/>
  <c r="AM469" i="2" s="1"/>
  <c r="AP469" i="2" s="1"/>
  <c r="L469" i="2"/>
  <c r="Y468" i="2"/>
  <c r="V468" i="2"/>
  <c r="S468" i="2"/>
  <c r="M468" i="2"/>
  <c r="AK468" i="2" s="1"/>
  <c r="AN468" i="2" s="1"/>
  <c r="V467" i="2"/>
  <c r="S467" i="2"/>
  <c r="M467" i="2"/>
  <c r="AO466" i="2"/>
  <c r="AN466" i="2"/>
  <c r="AL466" i="2"/>
  <c r="AK466" i="2"/>
  <c r="AA466" i="2"/>
  <c r="Z466" i="2"/>
  <c r="Y466" i="2"/>
  <c r="X466" i="2"/>
  <c r="W466" i="2"/>
  <c r="V466" i="2"/>
  <c r="U466" i="2"/>
  <c r="R466" i="2"/>
  <c r="O466" i="2"/>
  <c r="AM466" i="2" s="1"/>
  <c r="AP466" i="2" s="1"/>
  <c r="L466" i="2"/>
  <c r="AK465" i="2"/>
  <c r="AN465" i="2" s="1"/>
  <c r="Y465" i="2"/>
  <c r="V465" i="2"/>
  <c r="S465" i="2"/>
  <c r="M465" i="2"/>
  <c r="AN464" i="2"/>
  <c r="AK464" i="2"/>
  <c r="V464" i="2"/>
  <c r="S464" i="2"/>
  <c r="Y464" i="2" s="1"/>
  <c r="M464" i="2"/>
  <c r="AO463" i="2"/>
  <c r="AN463" i="2"/>
  <c r="AM463" i="2"/>
  <c r="AP463" i="2" s="1"/>
  <c r="AL463" i="2"/>
  <c r="AK463" i="2"/>
  <c r="AA463" i="2"/>
  <c r="Z463" i="2"/>
  <c r="Y463" i="2"/>
  <c r="W463" i="2"/>
  <c r="V463" i="2"/>
  <c r="U463" i="2"/>
  <c r="R463" i="2"/>
  <c r="X463" i="2" s="1"/>
  <c r="O463" i="2"/>
  <c r="L463" i="2"/>
  <c r="Y462" i="2"/>
  <c r="V462" i="2"/>
  <c r="S462" i="2"/>
  <c r="M462" i="2"/>
  <c r="AK462" i="2" s="1"/>
  <c r="AN462" i="2" s="1"/>
  <c r="V461" i="2"/>
  <c r="S461" i="2"/>
  <c r="M461" i="2"/>
  <c r="AO460" i="2"/>
  <c r="AN460" i="2"/>
  <c r="AL460" i="2"/>
  <c r="AK460" i="2"/>
  <c r="AA460" i="2"/>
  <c r="Z460" i="2"/>
  <c r="Y460" i="2"/>
  <c r="X460" i="2"/>
  <c r="W460" i="2"/>
  <c r="V460" i="2"/>
  <c r="U460" i="2"/>
  <c r="R460" i="2"/>
  <c r="O460" i="2"/>
  <c r="AM460" i="2" s="1"/>
  <c r="AP460" i="2" s="1"/>
  <c r="L460" i="2"/>
  <c r="AK459" i="2"/>
  <c r="AN459" i="2" s="1"/>
  <c r="Y459" i="2"/>
  <c r="V459" i="2"/>
  <c r="S459" i="2"/>
  <c r="M459" i="2"/>
  <c r="AN458" i="2"/>
  <c r="AK458" i="2"/>
  <c r="V458" i="2"/>
  <c r="S458" i="2"/>
  <c r="Y458" i="2" s="1"/>
  <c r="M458" i="2"/>
  <c r="AO457" i="2"/>
  <c r="AN457" i="2"/>
  <c r="AM457" i="2"/>
  <c r="AP457" i="2" s="1"/>
  <c r="AL457" i="2"/>
  <c r="AK457" i="2"/>
  <c r="AA457" i="2"/>
  <c r="Z457" i="2"/>
  <c r="Y457" i="2"/>
  <c r="W457" i="2"/>
  <c r="V457" i="2"/>
  <c r="U457" i="2"/>
  <c r="R457" i="2"/>
  <c r="X457" i="2" s="1"/>
  <c r="O457" i="2"/>
  <c r="L457" i="2"/>
  <c r="Y456" i="2"/>
  <c r="V456" i="2"/>
  <c r="S456" i="2"/>
  <c r="AK456" i="2" s="1"/>
  <c r="AN456" i="2" s="1"/>
  <c r="M456" i="2"/>
  <c r="V455" i="2"/>
  <c r="S455" i="2"/>
  <c r="M455" i="2"/>
  <c r="AO454" i="2"/>
  <c r="AN454" i="2"/>
  <c r="AL454" i="2"/>
  <c r="AK454" i="2"/>
  <c r="AA454" i="2"/>
  <c r="Z454" i="2"/>
  <c r="Y454" i="2"/>
  <c r="X454" i="2"/>
  <c r="W454" i="2"/>
  <c r="V454" i="2"/>
  <c r="U454" i="2"/>
  <c r="R454" i="2"/>
  <c r="O454" i="2"/>
  <c r="L454" i="2"/>
  <c r="AK453" i="2"/>
  <c r="AN453" i="2" s="1"/>
  <c r="Y453" i="2"/>
  <c r="V453" i="2"/>
  <c r="S453" i="2"/>
  <c r="M453" i="2"/>
  <c r="AN452" i="2"/>
  <c r="AK452" i="2"/>
  <c r="V452" i="2"/>
  <c r="S452" i="2"/>
  <c r="Y452" i="2" s="1"/>
  <c r="M452" i="2"/>
  <c r="AN451" i="2"/>
  <c r="AM451" i="2"/>
  <c r="AP451" i="2" s="1"/>
  <c r="AL451" i="2"/>
  <c r="AO451" i="2" s="1"/>
  <c r="AK451" i="2"/>
  <c r="AA451" i="2"/>
  <c r="Z451" i="2"/>
  <c r="Y451" i="2"/>
  <c r="W451" i="2"/>
  <c r="V451" i="2"/>
  <c r="U451" i="2"/>
  <c r="R451" i="2"/>
  <c r="X451" i="2" s="1"/>
  <c r="O451" i="2"/>
  <c r="L451" i="2"/>
  <c r="Y450" i="2"/>
  <c r="V450" i="2"/>
  <c r="S450" i="2"/>
  <c r="AK450" i="2" s="1"/>
  <c r="AN450" i="2" s="1"/>
  <c r="M450" i="2"/>
  <c r="V449" i="2"/>
  <c r="S449" i="2"/>
  <c r="M449" i="2"/>
  <c r="AK448" i="2"/>
  <c r="AN448" i="2" s="1"/>
  <c r="Y448" i="2"/>
  <c r="V448" i="2"/>
  <c r="S448" i="2"/>
  <c r="M448" i="2"/>
  <c r="AN447" i="2"/>
  <c r="AK447" i="2"/>
  <c r="V447" i="2"/>
  <c r="S447" i="2"/>
  <c r="Y447" i="2" s="1"/>
  <c r="M447" i="2"/>
  <c r="AN446" i="2"/>
  <c r="AM446" i="2"/>
  <c r="AP446" i="2" s="1"/>
  <c r="AL446" i="2"/>
  <c r="AO446" i="2" s="1"/>
  <c r="AK446" i="2"/>
  <c r="AA446" i="2"/>
  <c r="Z446" i="2"/>
  <c r="Y446" i="2"/>
  <c r="W446" i="2"/>
  <c r="V446" i="2"/>
  <c r="U446" i="2"/>
  <c r="R446" i="2"/>
  <c r="X446" i="2" s="1"/>
  <c r="O446" i="2"/>
  <c r="L446" i="2"/>
  <c r="Y445" i="2"/>
  <c r="V445" i="2"/>
  <c r="S445" i="2"/>
  <c r="AK445" i="2" s="1"/>
  <c r="AN445" i="2" s="1"/>
  <c r="M445" i="2"/>
  <c r="V444" i="2"/>
  <c r="S444" i="2"/>
  <c r="M444" i="2"/>
  <c r="AK443" i="2"/>
  <c r="AN443" i="2" s="1"/>
  <c r="Y443" i="2"/>
  <c r="V443" i="2"/>
  <c r="S443" i="2"/>
  <c r="M443" i="2"/>
  <c r="AP442" i="2"/>
  <c r="AO442" i="2"/>
  <c r="AL442" i="2"/>
  <c r="AK442" i="2"/>
  <c r="AN442" i="2" s="1"/>
  <c r="Z442" i="2"/>
  <c r="Y442" i="2"/>
  <c r="AA442" i="2" s="1"/>
  <c r="X442" i="2"/>
  <c r="W442" i="2"/>
  <c r="V442" i="2"/>
  <c r="U442" i="2"/>
  <c r="AM442" i="2" s="1"/>
  <c r="R442" i="2"/>
  <c r="O442" i="2"/>
  <c r="L442" i="2"/>
  <c r="V441" i="2"/>
  <c r="S441" i="2"/>
  <c r="AK441" i="2" s="1"/>
  <c r="AN441" i="2" s="1"/>
  <c r="M441" i="2"/>
  <c r="Y440" i="2"/>
  <c r="V440" i="2"/>
  <c r="S440" i="2"/>
  <c r="AK440" i="2" s="1"/>
  <c r="AN440" i="2" s="1"/>
  <c r="M440" i="2"/>
  <c r="AL439" i="2"/>
  <c r="AO439" i="2" s="1"/>
  <c r="AK439" i="2"/>
  <c r="AN439" i="2" s="1"/>
  <c r="Z439" i="2"/>
  <c r="Z435" i="2" s="1"/>
  <c r="Y439" i="2"/>
  <c r="AA439" i="2" s="1"/>
  <c r="W439" i="2"/>
  <c r="V439" i="2"/>
  <c r="U439" i="2"/>
  <c r="R439" i="2"/>
  <c r="X439" i="2" s="1"/>
  <c r="O439" i="2"/>
  <c r="L439" i="2"/>
  <c r="V438" i="2"/>
  <c r="S438" i="2"/>
  <c r="M438" i="2"/>
  <c r="AK437" i="2"/>
  <c r="AN437" i="2" s="1"/>
  <c r="Y437" i="2"/>
  <c r="V437" i="2"/>
  <c r="S437" i="2"/>
  <c r="M437" i="2"/>
  <c r="AP436" i="2"/>
  <c r="AO436" i="2"/>
  <c r="AL436" i="2"/>
  <c r="AK436" i="2"/>
  <c r="AN436" i="2" s="1"/>
  <c r="Z436" i="2"/>
  <c r="Y436" i="2"/>
  <c r="AA436" i="2" s="1"/>
  <c r="X436" i="2"/>
  <c r="W436" i="2"/>
  <c r="V436" i="2"/>
  <c r="U436" i="2"/>
  <c r="AM436" i="2" s="1"/>
  <c r="R436" i="2"/>
  <c r="O436" i="2"/>
  <c r="L436" i="2"/>
  <c r="AO435" i="2"/>
  <c r="AL435" i="2"/>
  <c r="Y435" i="2"/>
  <c r="T435" i="2"/>
  <c r="S435" i="2"/>
  <c r="S434" i="2" s="1"/>
  <c r="AK434" i="2" s="1"/>
  <c r="AN434" i="2" s="1"/>
  <c r="N435" i="2"/>
  <c r="M435" i="2"/>
  <c r="AO434" i="2"/>
  <c r="T434" i="2"/>
  <c r="AL434" i="2" s="1"/>
  <c r="N434" i="2"/>
  <c r="M434" i="2"/>
  <c r="Y433" i="2"/>
  <c r="V433" i="2"/>
  <c r="S433" i="2"/>
  <c r="AK433" i="2" s="1"/>
  <c r="AN433" i="2" s="1"/>
  <c r="M433" i="2"/>
  <c r="V432" i="2"/>
  <c r="S432" i="2"/>
  <c r="M432" i="2"/>
  <c r="AK431" i="2"/>
  <c r="AN431" i="2" s="1"/>
  <c r="Y431" i="2"/>
  <c r="V431" i="2"/>
  <c r="S431" i="2"/>
  <c r="M431" i="2"/>
  <c r="AN430" i="2"/>
  <c r="AK430" i="2"/>
  <c r="V430" i="2"/>
  <c r="S430" i="2"/>
  <c r="Y430" i="2" s="1"/>
  <c r="M430" i="2"/>
  <c r="AN429" i="2"/>
  <c r="AL429" i="2"/>
  <c r="AO429" i="2" s="1"/>
  <c r="AK429" i="2"/>
  <c r="AA429" i="2"/>
  <c r="Z429" i="2"/>
  <c r="Y429" i="2"/>
  <c r="W429" i="2"/>
  <c r="V429" i="2"/>
  <c r="U429" i="2"/>
  <c r="R429" i="2"/>
  <c r="X429" i="2" s="1"/>
  <c r="O429" i="2"/>
  <c r="AM429" i="2" s="1"/>
  <c r="AP429" i="2" s="1"/>
  <c r="L429" i="2"/>
  <c r="Y428" i="2"/>
  <c r="V428" i="2"/>
  <c r="S428" i="2"/>
  <c r="AK428" i="2" s="1"/>
  <c r="AN428" i="2" s="1"/>
  <c r="M428" i="2"/>
  <c r="V427" i="2"/>
  <c r="S427" i="2"/>
  <c r="M427" i="2"/>
  <c r="AK426" i="2"/>
  <c r="AN426" i="2" s="1"/>
  <c r="Y426" i="2"/>
  <c r="V426" i="2"/>
  <c r="S426" i="2"/>
  <c r="M426" i="2"/>
  <c r="AN425" i="2"/>
  <c r="AK425" i="2"/>
  <c r="V425" i="2"/>
  <c r="S425" i="2"/>
  <c r="Y425" i="2" s="1"/>
  <c r="M425" i="2"/>
  <c r="AO424" i="2"/>
  <c r="AN424" i="2"/>
  <c r="AM424" i="2"/>
  <c r="AP424" i="2" s="1"/>
  <c r="AL424" i="2"/>
  <c r="AK424" i="2"/>
  <c r="AA424" i="2"/>
  <c r="Z424" i="2"/>
  <c r="Y424" i="2"/>
  <c r="W424" i="2"/>
  <c r="V424" i="2"/>
  <c r="U424" i="2"/>
  <c r="R424" i="2"/>
  <c r="X424" i="2" s="1"/>
  <c r="O424" i="2"/>
  <c r="L424" i="2"/>
  <c r="Y423" i="2"/>
  <c r="V423" i="2"/>
  <c r="S423" i="2"/>
  <c r="AK423" i="2" s="1"/>
  <c r="AN423" i="2" s="1"/>
  <c r="M423" i="2"/>
  <c r="V422" i="2"/>
  <c r="S422" i="2"/>
  <c r="M422" i="2"/>
  <c r="AK421" i="2"/>
  <c r="AN421" i="2" s="1"/>
  <c r="Y421" i="2"/>
  <c r="V421" i="2"/>
  <c r="S421" i="2"/>
  <c r="M421" i="2"/>
  <c r="AN420" i="2"/>
  <c r="AK420" i="2"/>
  <c r="V420" i="2"/>
  <c r="S420" i="2"/>
  <c r="Y420" i="2" s="1"/>
  <c r="M420" i="2"/>
  <c r="AO419" i="2"/>
  <c r="AN419" i="2"/>
  <c r="AM419" i="2"/>
  <c r="AP419" i="2" s="1"/>
  <c r="AL419" i="2"/>
  <c r="AK419" i="2"/>
  <c r="AA419" i="2"/>
  <c r="Z419" i="2"/>
  <c r="Y419" i="2"/>
  <c r="W419" i="2"/>
  <c r="V419" i="2"/>
  <c r="U419" i="2"/>
  <c r="R419" i="2"/>
  <c r="X419" i="2" s="1"/>
  <c r="O419" i="2"/>
  <c r="L419" i="2"/>
  <c r="Y418" i="2"/>
  <c r="V418" i="2"/>
  <c r="S418" i="2"/>
  <c r="AK418" i="2" s="1"/>
  <c r="AN418" i="2" s="1"/>
  <c r="M418" i="2"/>
  <c r="V417" i="2"/>
  <c r="S417" i="2"/>
  <c r="M417" i="2"/>
  <c r="AK416" i="2"/>
  <c r="AN416" i="2" s="1"/>
  <c r="Y416" i="2"/>
  <c r="V416" i="2"/>
  <c r="S416" i="2"/>
  <c r="M416" i="2"/>
  <c r="AN415" i="2"/>
  <c r="AK415" i="2"/>
  <c r="V415" i="2"/>
  <c r="S415" i="2"/>
  <c r="Y415" i="2" s="1"/>
  <c r="M415" i="2"/>
  <c r="AN414" i="2"/>
  <c r="AM414" i="2"/>
  <c r="AP414" i="2" s="1"/>
  <c r="AL414" i="2"/>
  <c r="AO414" i="2" s="1"/>
  <c r="AK414" i="2"/>
  <c r="AA414" i="2"/>
  <c r="Z414" i="2"/>
  <c r="Y414" i="2"/>
  <c r="W414" i="2"/>
  <c r="V414" i="2"/>
  <c r="U414" i="2"/>
  <c r="R414" i="2"/>
  <c r="X414" i="2" s="1"/>
  <c r="O414" i="2"/>
  <c r="L414" i="2"/>
  <c r="Y413" i="2"/>
  <c r="V413" i="2"/>
  <c r="S413" i="2"/>
  <c r="AK413" i="2" s="1"/>
  <c r="AN413" i="2" s="1"/>
  <c r="M413" i="2"/>
  <c r="V412" i="2"/>
  <c r="S412" i="2"/>
  <c r="M412" i="2"/>
  <c r="AK411" i="2"/>
  <c r="AN411" i="2" s="1"/>
  <c r="Y411" i="2"/>
  <c r="V411" i="2"/>
  <c r="S411" i="2"/>
  <c r="M411" i="2"/>
  <c r="AN410" i="2"/>
  <c r="AK410" i="2"/>
  <c r="V410" i="2"/>
  <c r="S410" i="2"/>
  <c r="Y410" i="2" s="1"/>
  <c r="M410" i="2"/>
  <c r="AO409" i="2"/>
  <c r="AN409" i="2"/>
  <c r="AM409" i="2"/>
  <c r="AP409" i="2" s="1"/>
  <c r="AL409" i="2"/>
  <c r="AK409" i="2"/>
  <c r="AA409" i="2"/>
  <c r="Z409" i="2"/>
  <c r="Y409" i="2"/>
  <c r="W409" i="2"/>
  <c r="V409" i="2"/>
  <c r="U409" i="2"/>
  <c r="R409" i="2"/>
  <c r="X409" i="2" s="1"/>
  <c r="O409" i="2"/>
  <c r="L409" i="2"/>
  <c r="Y408" i="2"/>
  <c r="V408" i="2"/>
  <c r="S408" i="2"/>
  <c r="AK408" i="2" s="1"/>
  <c r="AN408" i="2" s="1"/>
  <c r="M408" i="2"/>
  <c r="V407" i="2"/>
  <c r="S407" i="2"/>
  <c r="M407" i="2"/>
  <c r="AK406" i="2"/>
  <c r="AN406" i="2" s="1"/>
  <c r="Y406" i="2"/>
  <c r="V406" i="2"/>
  <c r="S406" i="2"/>
  <c r="M406" i="2"/>
  <c r="AN405" i="2"/>
  <c r="AK405" i="2"/>
  <c r="V405" i="2"/>
  <c r="S405" i="2"/>
  <c r="Y405" i="2" s="1"/>
  <c r="M405" i="2"/>
  <c r="AO404" i="2"/>
  <c r="AN404" i="2"/>
  <c r="AM404" i="2"/>
  <c r="AP404" i="2" s="1"/>
  <c r="AL404" i="2"/>
  <c r="AK404" i="2"/>
  <c r="AA404" i="2"/>
  <c r="Z404" i="2"/>
  <c r="Y404" i="2"/>
  <c r="W404" i="2"/>
  <c r="V404" i="2"/>
  <c r="U404" i="2"/>
  <c r="R404" i="2"/>
  <c r="X404" i="2" s="1"/>
  <c r="O404" i="2"/>
  <c r="L404" i="2"/>
  <c r="Y403" i="2"/>
  <c r="V403" i="2"/>
  <c r="S403" i="2"/>
  <c r="M403" i="2"/>
  <c r="AK403" i="2" s="1"/>
  <c r="AN403" i="2" s="1"/>
  <c r="V402" i="2"/>
  <c r="S402" i="2"/>
  <c r="M402" i="2"/>
  <c r="AK401" i="2"/>
  <c r="AN401" i="2" s="1"/>
  <c r="Y401" i="2"/>
  <c r="V401" i="2"/>
  <c r="S401" i="2"/>
  <c r="M401" i="2"/>
  <c r="AN400" i="2"/>
  <c r="AK400" i="2"/>
  <c r="V400" i="2"/>
  <c r="S400" i="2"/>
  <c r="Y400" i="2" s="1"/>
  <c r="M400" i="2"/>
  <c r="AN399" i="2"/>
  <c r="AM399" i="2"/>
  <c r="AP399" i="2" s="1"/>
  <c r="AL399" i="2"/>
  <c r="AO399" i="2" s="1"/>
  <c r="AK399" i="2"/>
  <c r="AA399" i="2"/>
  <c r="Z399" i="2"/>
  <c r="Y399" i="2"/>
  <c r="W399" i="2"/>
  <c r="V399" i="2"/>
  <c r="U399" i="2"/>
  <c r="R399" i="2"/>
  <c r="X399" i="2" s="1"/>
  <c r="O399" i="2"/>
  <c r="L399" i="2"/>
  <c r="Y398" i="2"/>
  <c r="V398" i="2"/>
  <c r="S398" i="2"/>
  <c r="AK398" i="2" s="1"/>
  <c r="AN398" i="2" s="1"/>
  <c r="M398" i="2"/>
  <c r="V397" i="2"/>
  <c r="S397" i="2"/>
  <c r="M397" i="2"/>
  <c r="AK396" i="2"/>
  <c r="AN396" i="2" s="1"/>
  <c r="Y396" i="2"/>
  <c r="V396" i="2"/>
  <c r="S396" i="2"/>
  <c r="M396" i="2"/>
  <c r="AN395" i="2"/>
  <c r="AK395" i="2"/>
  <c r="V395" i="2"/>
  <c r="S395" i="2"/>
  <c r="Y395" i="2" s="1"/>
  <c r="M395" i="2"/>
  <c r="AO394" i="2"/>
  <c r="AN394" i="2"/>
  <c r="AM394" i="2"/>
  <c r="AP394" i="2" s="1"/>
  <c r="AL394" i="2"/>
  <c r="AK394" i="2"/>
  <c r="AA394" i="2"/>
  <c r="Z394" i="2"/>
  <c r="Y394" i="2"/>
  <c r="W394" i="2"/>
  <c r="V394" i="2"/>
  <c r="U394" i="2"/>
  <c r="R394" i="2"/>
  <c r="X394" i="2" s="1"/>
  <c r="O394" i="2"/>
  <c r="L394" i="2"/>
  <c r="Y393" i="2"/>
  <c r="V393" i="2"/>
  <c r="S393" i="2"/>
  <c r="AK393" i="2" s="1"/>
  <c r="AN393" i="2" s="1"/>
  <c r="M393" i="2"/>
  <c r="V392" i="2"/>
  <c r="S392" i="2"/>
  <c r="M392" i="2"/>
  <c r="AK391" i="2"/>
  <c r="AN391" i="2" s="1"/>
  <c r="Y391" i="2"/>
  <c r="V391" i="2"/>
  <c r="S391" i="2"/>
  <c r="M391" i="2"/>
  <c r="AN390" i="2"/>
  <c r="AK390" i="2"/>
  <c r="V390" i="2"/>
  <c r="S390" i="2"/>
  <c r="Y390" i="2" s="1"/>
  <c r="M390" i="2"/>
  <c r="AO389" i="2"/>
  <c r="AN389" i="2"/>
  <c r="AM389" i="2"/>
  <c r="AP389" i="2" s="1"/>
  <c r="AL389" i="2"/>
  <c r="AK389" i="2"/>
  <c r="AA389" i="2"/>
  <c r="Z389" i="2"/>
  <c r="Y389" i="2"/>
  <c r="W389" i="2"/>
  <c r="V389" i="2"/>
  <c r="U389" i="2"/>
  <c r="R389" i="2"/>
  <c r="X389" i="2" s="1"/>
  <c r="O389" i="2"/>
  <c r="L389" i="2"/>
  <c r="Y388" i="2"/>
  <c r="V388" i="2"/>
  <c r="S388" i="2"/>
  <c r="AK388" i="2" s="1"/>
  <c r="AN388" i="2" s="1"/>
  <c r="M388" i="2"/>
  <c r="V387" i="2"/>
  <c r="S387" i="2"/>
  <c r="M387" i="2"/>
  <c r="AK386" i="2"/>
  <c r="AN386" i="2" s="1"/>
  <c r="Y386" i="2"/>
  <c r="V386" i="2"/>
  <c r="S386" i="2"/>
  <c r="M386" i="2"/>
  <c r="AN385" i="2"/>
  <c r="AK385" i="2"/>
  <c r="V385" i="2"/>
  <c r="S385" i="2"/>
  <c r="Y385" i="2" s="1"/>
  <c r="M385" i="2"/>
  <c r="AO384" i="2"/>
  <c r="AN384" i="2"/>
  <c r="AM384" i="2"/>
  <c r="AP384" i="2" s="1"/>
  <c r="AL384" i="2"/>
  <c r="AK384" i="2"/>
  <c r="AA384" i="2"/>
  <c r="Z384" i="2"/>
  <c r="Y384" i="2"/>
  <c r="W384" i="2"/>
  <c r="V384" i="2"/>
  <c r="U384" i="2"/>
  <c r="R384" i="2"/>
  <c r="X384" i="2" s="1"/>
  <c r="O384" i="2"/>
  <c r="L384" i="2"/>
  <c r="Y383" i="2"/>
  <c r="V383" i="2"/>
  <c r="S383" i="2"/>
  <c r="AK383" i="2" s="1"/>
  <c r="AN383" i="2" s="1"/>
  <c r="M383" i="2"/>
  <c r="V382" i="2"/>
  <c r="S382" i="2"/>
  <c r="M382" i="2"/>
  <c r="AK381" i="2"/>
  <c r="AN381" i="2" s="1"/>
  <c r="Y381" i="2"/>
  <c r="V381" i="2"/>
  <c r="S381" i="2"/>
  <c r="M381" i="2"/>
  <c r="AN380" i="2"/>
  <c r="AK380" i="2"/>
  <c r="V380" i="2"/>
  <c r="S380" i="2"/>
  <c r="Y380" i="2" s="1"/>
  <c r="M380" i="2"/>
  <c r="AO379" i="2"/>
  <c r="AN379" i="2"/>
  <c r="AM379" i="2"/>
  <c r="AP379" i="2" s="1"/>
  <c r="AL379" i="2"/>
  <c r="AK379" i="2"/>
  <c r="AA379" i="2"/>
  <c r="Z379" i="2"/>
  <c r="Y379" i="2"/>
  <c r="W379" i="2"/>
  <c r="V379" i="2"/>
  <c r="U379" i="2"/>
  <c r="R379" i="2"/>
  <c r="X379" i="2" s="1"/>
  <c r="O379" i="2"/>
  <c r="L379" i="2"/>
  <c r="Y378" i="2"/>
  <c r="V378" i="2"/>
  <c r="S378" i="2"/>
  <c r="M378" i="2"/>
  <c r="AK378" i="2" s="1"/>
  <c r="AN378" i="2" s="1"/>
  <c r="V377" i="2"/>
  <c r="S377" i="2"/>
  <c r="M377" i="2"/>
  <c r="AK376" i="2"/>
  <c r="AN376" i="2" s="1"/>
  <c r="Y376" i="2"/>
  <c r="V376" i="2"/>
  <c r="S376" i="2"/>
  <c r="M376" i="2"/>
  <c r="AN375" i="2"/>
  <c r="AK375" i="2"/>
  <c r="V375" i="2"/>
  <c r="S375" i="2"/>
  <c r="Y375" i="2" s="1"/>
  <c r="M375" i="2"/>
  <c r="AO374" i="2"/>
  <c r="AN374" i="2"/>
  <c r="AM374" i="2"/>
  <c r="AP374" i="2" s="1"/>
  <c r="AL374" i="2"/>
  <c r="AK374" i="2"/>
  <c r="AA374" i="2"/>
  <c r="Z374" i="2"/>
  <c r="Y374" i="2"/>
  <c r="W374" i="2"/>
  <c r="V374" i="2"/>
  <c r="U374" i="2"/>
  <c r="R374" i="2"/>
  <c r="X374" i="2" s="1"/>
  <c r="O374" i="2"/>
  <c r="L374" i="2"/>
  <c r="Y373" i="2"/>
  <c r="V373" i="2"/>
  <c r="S373" i="2"/>
  <c r="M373" i="2"/>
  <c r="AK373" i="2" s="1"/>
  <c r="AN373" i="2" s="1"/>
  <c r="V372" i="2"/>
  <c r="S372" i="2"/>
  <c r="M372" i="2"/>
  <c r="AK371" i="2"/>
  <c r="AN371" i="2" s="1"/>
  <c r="Y371" i="2"/>
  <c r="V371" i="2"/>
  <c r="S371" i="2"/>
  <c r="M371" i="2"/>
  <c r="AN370" i="2"/>
  <c r="AK370" i="2"/>
  <c r="V370" i="2"/>
  <c r="S370" i="2"/>
  <c r="Y370" i="2" s="1"/>
  <c r="M370" i="2"/>
  <c r="AO369" i="2"/>
  <c r="AN369" i="2"/>
  <c r="AM369" i="2"/>
  <c r="AP369" i="2" s="1"/>
  <c r="AL369" i="2"/>
  <c r="AK369" i="2"/>
  <c r="AA369" i="2"/>
  <c r="Z369" i="2"/>
  <c r="Y369" i="2"/>
  <c r="W369" i="2"/>
  <c r="V369" i="2"/>
  <c r="U369" i="2"/>
  <c r="R369" i="2"/>
  <c r="X369" i="2" s="1"/>
  <c r="O369" i="2"/>
  <c r="L369" i="2"/>
  <c r="Y368" i="2"/>
  <c r="V368" i="2"/>
  <c r="S368" i="2"/>
  <c r="M368" i="2"/>
  <c r="AK368" i="2" s="1"/>
  <c r="AN368" i="2" s="1"/>
  <c r="V367" i="2"/>
  <c r="S367" i="2"/>
  <c r="M367" i="2"/>
  <c r="AK366" i="2"/>
  <c r="AN366" i="2" s="1"/>
  <c r="Y366" i="2"/>
  <c r="V366" i="2"/>
  <c r="S366" i="2"/>
  <c r="M366" i="2"/>
  <c r="AN365" i="2"/>
  <c r="AK365" i="2"/>
  <c r="V365" i="2"/>
  <c r="S365" i="2"/>
  <c r="Y365" i="2" s="1"/>
  <c r="M365" i="2"/>
  <c r="AO364" i="2"/>
  <c r="AN364" i="2"/>
  <c r="AM364" i="2"/>
  <c r="AP364" i="2" s="1"/>
  <c r="AL364" i="2"/>
  <c r="AK364" i="2"/>
  <c r="AA364" i="2"/>
  <c r="Z364" i="2"/>
  <c r="Y364" i="2"/>
  <c r="W364" i="2"/>
  <c r="V364" i="2"/>
  <c r="U364" i="2"/>
  <c r="R364" i="2"/>
  <c r="X364" i="2" s="1"/>
  <c r="O364" i="2"/>
  <c r="L364" i="2"/>
  <c r="Y363" i="2"/>
  <c r="V363" i="2"/>
  <c r="S363" i="2"/>
  <c r="M363" i="2"/>
  <c r="AK363" i="2" s="1"/>
  <c r="AN363" i="2" s="1"/>
  <c r="AL362" i="2"/>
  <c r="AO362" i="2" s="1"/>
  <c r="AK362" i="2"/>
  <c r="AN362" i="2" s="1"/>
  <c r="Z362" i="2"/>
  <c r="Y362" i="2"/>
  <c r="AA362" i="2" s="1"/>
  <c r="W362" i="2"/>
  <c r="V362" i="2"/>
  <c r="U362" i="2"/>
  <c r="AM362" i="2" s="1"/>
  <c r="AP362" i="2" s="1"/>
  <c r="R362" i="2"/>
  <c r="X362" i="2" s="1"/>
  <c r="O362" i="2"/>
  <c r="L362" i="2"/>
  <c r="V361" i="2"/>
  <c r="S361" i="2"/>
  <c r="M361" i="2"/>
  <c r="AO360" i="2"/>
  <c r="AN360" i="2"/>
  <c r="AL360" i="2"/>
  <c r="AK360" i="2"/>
  <c r="AA360" i="2"/>
  <c r="Z360" i="2"/>
  <c r="Y360" i="2"/>
  <c r="X360" i="2"/>
  <c r="W360" i="2"/>
  <c r="V360" i="2"/>
  <c r="U360" i="2"/>
  <c r="R360" i="2"/>
  <c r="O360" i="2"/>
  <c r="AM360" i="2" s="1"/>
  <c r="AP360" i="2" s="1"/>
  <c r="L360" i="2"/>
  <c r="AK359" i="2"/>
  <c r="AN359" i="2" s="1"/>
  <c r="Y359" i="2"/>
  <c r="V359" i="2"/>
  <c r="S359" i="2"/>
  <c r="M359" i="2"/>
  <c r="AP358" i="2"/>
  <c r="AO358" i="2"/>
  <c r="AL358" i="2"/>
  <c r="AK358" i="2"/>
  <c r="AN358" i="2" s="1"/>
  <c r="Z358" i="2"/>
  <c r="Y358" i="2"/>
  <c r="AA358" i="2" s="1"/>
  <c r="X358" i="2"/>
  <c r="W358" i="2"/>
  <c r="V358" i="2"/>
  <c r="U358" i="2"/>
  <c r="AM358" i="2" s="1"/>
  <c r="R358" i="2"/>
  <c r="O358" i="2"/>
  <c r="L358" i="2"/>
  <c r="AN357" i="2"/>
  <c r="AK357" i="2"/>
  <c r="V357" i="2"/>
  <c r="S357" i="2"/>
  <c r="Y357" i="2" s="1"/>
  <c r="M357" i="2"/>
  <c r="AO356" i="2"/>
  <c r="AN356" i="2"/>
  <c r="AM356" i="2"/>
  <c r="AP356" i="2" s="1"/>
  <c r="AL356" i="2"/>
  <c r="AK356" i="2"/>
  <c r="AA356" i="2"/>
  <c r="Z356" i="2"/>
  <c r="Y356" i="2"/>
  <c r="W356" i="2"/>
  <c r="V356" i="2"/>
  <c r="U356" i="2"/>
  <c r="R356" i="2"/>
  <c r="X356" i="2" s="1"/>
  <c r="O356" i="2"/>
  <c r="L356" i="2"/>
  <c r="Y355" i="2"/>
  <c r="V355" i="2"/>
  <c r="S355" i="2"/>
  <c r="M355" i="2"/>
  <c r="AK355" i="2" s="1"/>
  <c r="AN355" i="2" s="1"/>
  <c r="V354" i="2"/>
  <c r="S354" i="2"/>
  <c r="M354" i="2"/>
  <c r="AK353" i="2"/>
  <c r="AN353" i="2" s="1"/>
  <c r="Y353" i="2"/>
  <c r="V353" i="2"/>
  <c r="S353" i="2"/>
  <c r="M353" i="2"/>
  <c r="AP352" i="2"/>
  <c r="AO352" i="2"/>
  <c r="AL352" i="2"/>
  <c r="AK352" i="2"/>
  <c r="AN352" i="2" s="1"/>
  <c r="Z352" i="2"/>
  <c r="Y352" i="2"/>
  <c r="AA352" i="2" s="1"/>
  <c r="X352" i="2"/>
  <c r="W352" i="2"/>
  <c r="V352" i="2"/>
  <c r="U352" i="2"/>
  <c r="AM352" i="2" s="1"/>
  <c r="R352" i="2"/>
  <c r="O352" i="2"/>
  <c r="L352" i="2"/>
  <c r="AN351" i="2"/>
  <c r="AK351" i="2"/>
  <c r="V351" i="2"/>
  <c r="S351" i="2"/>
  <c r="Y351" i="2" s="1"/>
  <c r="M351" i="2"/>
  <c r="Y350" i="2"/>
  <c r="V350" i="2"/>
  <c r="S350" i="2"/>
  <c r="M350" i="2"/>
  <c r="AK350" i="2" s="1"/>
  <c r="AN350" i="2" s="1"/>
  <c r="V349" i="2"/>
  <c r="S349" i="2"/>
  <c r="M349" i="2"/>
  <c r="AO348" i="2"/>
  <c r="AN348" i="2"/>
  <c r="AL348" i="2"/>
  <c r="AK348" i="2"/>
  <c r="AA348" i="2"/>
  <c r="Z348" i="2"/>
  <c r="Y348" i="2"/>
  <c r="X348" i="2"/>
  <c r="W348" i="2"/>
  <c r="V348" i="2"/>
  <c r="U348" i="2"/>
  <c r="R348" i="2"/>
  <c r="O348" i="2"/>
  <c r="AM348" i="2" s="1"/>
  <c r="AP348" i="2" s="1"/>
  <c r="L348" i="2"/>
  <c r="AK347" i="2"/>
  <c r="AN347" i="2" s="1"/>
  <c r="Y347" i="2"/>
  <c r="V347" i="2"/>
  <c r="S347" i="2"/>
  <c r="M347" i="2"/>
  <c r="AN346" i="2"/>
  <c r="AK346" i="2"/>
  <c r="V346" i="2"/>
  <c r="S346" i="2"/>
  <c r="Y346" i="2" s="1"/>
  <c r="M346" i="2"/>
  <c r="AO345" i="2"/>
  <c r="AN345" i="2"/>
  <c r="AM345" i="2"/>
  <c r="AP345" i="2" s="1"/>
  <c r="AL345" i="2"/>
  <c r="AK345" i="2"/>
  <c r="AA345" i="2"/>
  <c r="Z345" i="2"/>
  <c r="Y345" i="2"/>
  <c r="W345" i="2"/>
  <c r="V345" i="2"/>
  <c r="U345" i="2"/>
  <c r="R345" i="2"/>
  <c r="X345" i="2" s="1"/>
  <c r="O345" i="2"/>
  <c r="L345" i="2"/>
  <c r="Y344" i="2"/>
  <c r="V344" i="2"/>
  <c r="S344" i="2"/>
  <c r="M344" i="2"/>
  <c r="AK344" i="2" s="1"/>
  <c r="AN344" i="2" s="1"/>
  <c r="V343" i="2"/>
  <c r="S343" i="2"/>
  <c r="M343" i="2"/>
  <c r="AO342" i="2"/>
  <c r="AN342" i="2"/>
  <c r="AL342" i="2"/>
  <c r="AK342" i="2"/>
  <c r="AA342" i="2"/>
  <c r="Z342" i="2"/>
  <c r="Y342" i="2"/>
  <c r="X342" i="2"/>
  <c r="W342" i="2"/>
  <c r="V342" i="2"/>
  <c r="U342" i="2"/>
  <c r="R342" i="2"/>
  <c r="O342" i="2"/>
  <c r="AM342" i="2" s="1"/>
  <c r="AP342" i="2" s="1"/>
  <c r="L342" i="2"/>
  <c r="AK341" i="2"/>
  <c r="AN341" i="2" s="1"/>
  <c r="Y341" i="2"/>
  <c r="V341" i="2"/>
  <c r="S341" i="2"/>
  <c r="M341" i="2"/>
  <c r="AN340" i="2"/>
  <c r="AK340" i="2"/>
  <c r="V340" i="2"/>
  <c r="S340" i="2"/>
  <c r="Y340" i="2" s="1"/>
  <c r="M340" i="2"/>
  <c r="AO339" i="2"/>
  <c r="AN339" i="2"/>
  <c r="AM339" i="2"/>
  <c r="AP339" i="2" s="1"/>
  <c r="AL339" i="2"/>
  <c r="AK339" i="2"/>
  <c r="AA339" i="2"/>
  <c r="Z339" i="2"/>
  <c r="Y339" i="2"/>
  <c r="W339" i="2"/>
  <c r="V339" i="2"/>
  <c r="U339" i="2"/>
  <c r="R339" i="2"/>
  <c r="X339" i="2" s="1"/>
  <c r="O339" i="2"/>
  <c r="L339" i="2"/>
  <c r="Y338" i="2"/>
  <c r="V338" i="2"/>
  <c r="S338" i="2"/>
  <c r="M338" i="2"/>
  <c r="AK338" i="2" s="1"/>
  <c r="AN338" i="2" s="1"/>
  <c r="V337" i="2"/>
  <c r="S337" i="2"/>
  <c r="M337" i="2"/>
  <c r="AK336" i="2"/>
  <c r="AN336" i="2" s="1"/>
  <c r="Y336" i="2"/>
  <c r="V336" i="2"/>
  <c r="S336" i="2"/>
  <c r="M336" i="2"/>
  <c r="AP335" i="2"/>
  <c r="AO335" i="2"/>
  <c r="AL335" i="2"/>
  <c r="AK335" i="2"/>
  <c r="AN335" i="2" s="1"/>
  <c r="Z335" i="2"/>
  <c r="Y335" i="2"/>
  <c r="AA335" i="2" s="1"/>
  <c r="X335" i="2"/>
  <c r="W335" i="2"/>
  <c r="V335" i="2"/>
  <c r="U335" i="2"/>
  <c r="AM335" i="2" s="1"/>
  <c r="R335" i="2"/>
  <c r="O335" i="2"/>
  <c r="L335" i="2"/>
  <c r="AN334" i="2"/>
  <c r="AK334" i="2"/>
  <c r="V334" i="2"/>
  <c r="S334" i="2"/>
  <c r="Y334" i="2" s="1"/>
  <c r="M334" i="2"/>
  <c r="Y333" i="2"/>
  <c r="V333" i="2"/>
  <c r="S333" i="2"/>
  <c r="M333" i="2"/>
  <c r="AK333" i="2" s="1"/>
  <c r="AN333" i="2" s="1"/>
  <c r="AL332" i="2"/>
  <c r="AO332" i="2" s="1"/>
  <c r="AK332" i="2"/>
  <c r="AN332" i="2" s="1"/>
  <c r="Z332" i="2"/>
  <c r="Y332" i="2"/>
  <c r="AA332" i="2" s="1"/>
  <c r="W332" i="2"/>
  <c r="V332" i="2"/>
  <c r="U332" i="2"/>
  <c r="AM332" i="2" s="1"/>
  <c r="AP332" i="2" s="1"/>
  <c r="R332" i="2"/>
  <c r="X332" i="2" s="1"/>
  <c r="O332" i="2"/>
  <c r="L332" i="2"/>
  <c r="V331" i="2"/>
  <c r="S331" i="2"/>
  <c r="M331" i="2"/>
  <c r="AK330" i="2"/>
  <c r="AN330" i="2" s="1"/>
  <c r="Y330" i="2"/>
  <c r="V330" i="2"/>
  <c r="S330" i="2"/>
  <c r="M330" i="2"/>
  <c r="AP329" i="2"/>
  <c r="AO329" i="2"/>
  <c r="AL329" i="2"/>
  <c r="AK329" i="2"/>
  <c r="AN329" i="2" s="1"/>
  <c r="Z329" i="2"/>
  <c r="Y329" i="2"/>
  <c r="X329" i="2"/>
  <c r="W329" i="2"/>
  <c r="V329" i="2"/>
  <c r="U329" i="2"/>
  <c r="AM329" i="2" s="1"/>
  <c r="R329" i="2"/>
  <c r="O329" i="2"/>
  <c r="L329" i="2"/>
  <c r="AN328" i="2"/>
  <c r="AK328" i="2"/>
  <c r="V328" i="2"/>
  <c r="S328" i="2"/>
  <c r="Y328" i="2" s="1"/>
  <c r="M328" i="2"/>
  <c r="Y327" i="2"/>
  <c r="V327" i="2"/>
  <c r="S327" i="2"/>
  <c r="M327" i="2"/>
  <c r="AK327" i="2" s="1"/>
  <c r="AN327" i="2" s="1"/>
  <c r="V326" i="2"/>
  <c r="S326" i="2"/>
  <c r="M326" i="2"/>
  <c r="AO325" i="2"/>
  <c r="AN325" i="2"/>
  <c r="AL325" i="2"/>
  <c r="AK325" i="2"/>
  <c r="AA325" i="2"/>
  <c r="Z325" i="2"/>
  <c r="Z305" i="2" s="1"/>
  <c r="Y325" i="2"/>
  <c r="X325" i="2"/>
  <c r="W325" i="2"/>
  <c r="V325" i="2"/>
  <c r="U325" i="2"/>
  <c r="R325" i="2"/>
  <c r="O325" i="2"/>
  <c r="AM325" i="2" s="1"/>
  <c r="AP325" i="2" s="1"/>
  <c r="L325" i="2"/>
  <c r="AK324" i="2"/>
  <c r="AN324" i="2" s="1"/>
  <c r="Y324" i="2"/>
  <c r="V324" i="2"/>
  <c r="S324" i="2"/>
  <c r="M324" i="2"/>
  <c r="AN323" i="2"/>
  <c r="AK323" i="2"/>
  <c r="V323" i="2"/>
  <c r="S323" i="2"/>
  <c r="Y323" i="2" s="1"/>
  <c r="M323" i="2"/>
  <c r="AO322" i="2"/>
  <c r="AN322" i="2"/>
  <c r="AM322" i="2"/>
  <c r="AP322" i="2" s="1"/>
  <c r="AL322" i="2"/>
  <c r="AK322" i="2"/>
  <c r="AA322" i="2"/>
  <c r="Z322" i="2"/>
  <c r="Y322" i="2"/>
  <c r="W322" i="2"/>
  <c r="V322" i="2"/>
  <c r="U322" i="2"/>
  <c r="R322" i="2"/>
  <c r="X322" i="2" s="1"/>
  <c r="O322" i="2"/>
  <c r="L322" i="2"/>
  <c r="Y321" i="2"/>
  <c r="V321" i="2"/>
  <c r="S321" i="2"/>
  <c r="M321" i="2"/>
  <c r="AK321" i="2" s="1"/>
  <c r="AN321" i="2" s="1"/>
  <c r="V320" i="2"/>
  <c r="S320" i="2"/>
  <c r="M320" i="2"/>
  <c r="AK319" i="2"/>
  <c r="AN319" i="2" s="1"/>
  <c r="Y319" i="2"/>
  <c r="V319" i="2"/>
  <c r="S319" i="2"/>
  <c r="M319" i="2"/>
  <c r="AN318" i="2"/>
  <c r="AK318" i="2"/>
  <c r="V318" i="2"/>
  <c r="S318" i="2"/>
  <c r="Y318" i="2" s="1"/>
  <c r="M318" i="2"/>
  <c r="AO317" i="2"/>
  <c r="AN317" i="2"/>
  <c r="AM317" i="2"/>
  <c r="AP317" i="2" s="1"/>
  <c r="AL317" i="2"/>
  <c r="AK317" i="2"/>
  <c r="AA317" i="2"/>
  <c r="Z317" i="2"/>
  <c r="Y317" i="2"/>
  <c r="W317" i="2"/>
  <c r="V317" i="2"/>
  <c r="U317" i="2"/>
  <c r="R317" i="2"/>
  <c r="X317" i="2" s="1"/>
  <c r="O317" i="2"/>
  <c r="L317" i="2"/>
  <c r="Y316" i="2"/>
  <c r="V316" i="2"/>
  <c r="S316" i="2"/>
  <c r="M316" i="2"/>
  <c r="AK316" i="2" s="1"/>
  <c r="AN316" i="2" s="1"/>
  <c r="V315" i="2"/>
  <c r="S315" i="2"/>
  <c r="M315" i="2"/>
  <c r="AK314" i="2"/>
  <c r="AN314" i="2" s="1"/>
  <c r="Y314" i="2"/>
  <c r="V314" i="2"/>
  <c r="S314" i="2"/>
  <c r="M314" i="2"/>
  <c r="AN313" i="2"/>
  <c r="AK313" i="2"/>
  <c r="V313" i="2"/>
  <c r="S313" i="2"/>
  <c r="Y313" i="2" s="1"/>
  <c r="M313" i="2"/>
  <c r="AO312" i="2"/>
  <c r="AN312" i="2"/>
  <c r="AM312" i="2"/>
  <c r="AP312" i="2" s="1"/>
  <c r="AL312" i="2"/>
  <c r="AK312" i="2"/>
  <c r="AA312" i="2"/>
  <c r="Z312" i="2"/>
  <c r="Y312" i="2"/>
  <c r="W312" i="2"/>
  <c r="V312" i="2"/>
  <c r="U312" i="2"/>
  <c r="R312" i="2"/>
  <c r="X312" i="2" s="1"/>
  <c r="O312" i="2"/>
  <c r="L312" i="2"/>
  <c r="Y311" i="2"/>
  <c r="V311" i="2"/>
  <c r="S311" i="2"/>
  <c r="M311" i="2"/>
  <c r="AK311" i="2" s="1"/>
  <c r="AN311" i="2" s="1"/>
  <c r="V310" i="2"/>
  <c r="S310" i="2"/>
  <c r="M310" i="2"/>
  <c r="AK309" i="2"/>
  <c r="AN309" i="2" s="1"/>
  <c r="Y309" i="2"/>
  <c r="V309" i="2"/>
  <c r="S309" i="2"/>
  <c r="M309" i="2"/>
  <c r="AN308" i="2"/>
  <c r="AK308" i="2"/>
  <c r="V308" i="2"/>
  <c r="S308" i="2"/>
  <c r="Y308" i="2" s="1"/>
  <c r="M308" i="2"/>
  <c r="Y307" i="2"/>
  <c r="V307" i="2"/>
  <c r="S307" i="2"/>
  <c r="M307" i="2"/>
  <c r="AK307" i="2" s="1"/>
  <c r="AN307" i="2" s="1"/>
  <c r="AL306" i="2"/>
  <c r="AO306" i="2" s="1"/>
  <c r="AK306" i="2"/>
  <c r="AN306" i="2" s="1"/>
  <c r="Z306" i="2"/>
  <c r="Y306" i="2"/>
  <c r="AA306" i="2" s="1"/>
  <c r="W306" i="2"/>
  <c r="V306" i="2"/>
  <c r="U306" i="2"/>
  <c r="R306" i="2"/>
  <c r="X306" i="2" s="1"/>
  <c r="O306" i="2"/>
  <c r="L306" i="2"/>
  <c r="AL305" i="2"/>
  <c r="AO305" i="2" s="1"/>
  <c r="AK305" i="2"/>
  <c r="AN305" i="2" s="1"/>
  <c r="T305" i="2"/>
  <c r="S305" i="2"/>
  <c r="O305" i="2"/>
  <c r="N305" i="2"/>
  <c r="M305" i="2"/>
  <c r="Y304" i="2"/>
  <c r="V304" i="2"/>
  <c r="S304" i="2"/>
  <c r="M304" i="2"/>
  <c r="AK304" i="2" s="1"/>
  <c r="AN304" i="2" s="1"/>
  <c r="AN303" i="2"/>
  <c r="AL303" i="2"/>
  <c r="AO303" i="2" s="1"/>
  <c r="AK303" i="2"/>
  <c r="Z303" i="2"/>
  <c r="Y303" i="2"/>
  <c r="AA303" i="2" s="1"/>
  <c r="W303" i="2"/>
  <c r="V303" i="2"/>
  <c r="U303" i="2"/>
  <c r="AM303" i="2" s="1"/>
  <c r="AP303" i="2" s="1"/>
  <c r="R303" i="2"/>
  <c r="X303" i="2" s="1"/>
  <c r="O303" i="2"/>
  <c r="L303" i="2"/>
  <c r="Y302" i="2"/>
  <c r="V302" i="2"/>
  <c r="S302" i="2"/>
  <c r="AK302" i="2" s="1"/>
  <c r="AN302" i="2" s="1"/>
  <c r="M302" i="2"/>
  <c r="AO301" i="2"/>
  <c r="AN301" i="2"/>
  <c r="AL301" i="2"/>
  <c r="AK301" i="2"/>
  <c r="AA301" i="2"/>
  <c r="Z301" i="2"/>
  <c r="Y301" i="2"/>
  <c r="X301" i="2"/>
  <c r="W301" i="2"/>
  <c r="V301" i="2"/>
  <c r="U301" i="2"/>
  <c r="AM301" i="2" s="1"/>
  <c r="AP301" i="2" s="1"/>
  <c r="R301" i="2"/>
  <c r="O301" i="2"/>
  <c r="L301" i="2"/>
  <c r="AK300" i="2"/>
  <c r="AN300" i="2" s="1"/>
  <c r="Y300" i="2"/>
  <c r="V300" i="2"/>
  <c r="S300" i="2"/>
  <c r="M300" i="2"/>
  <c r="AN299" i="2"/>
  <c r="AL299" i="2"/>
  <c r="AO299" i="2" s="1"/>
  <c r="AK299" i="2"/>
  <c r="AA299" i="2"/>
  <c r="Z299" i="2"/>
  <c r="Y299" i="2"/>
  <c r="W299" i="2"/>
  <c r="V299" i="2"/>
  <c r="U299" i="2"/>
  <c r="AM299" i="2" s="1"/>
  <c r="AP299" i="2" s="1"/>
  <c r="R299" i="2"/>
  <c r="X299" i="2" s="1"/>
  <c r="O299" i="2"/>
  <c r="L299" i="2"/>
  <c r="V298" i="2"/>
  <c r="S298" i="2"/>
  <c r="M298" i="2"/>
  <c r="AO297" i="2"/>
  <c r="AL297" i="2"/>
  <c r="AK297" i="2"/>
  <c r="AN297" i="2" s="1"/>
  <c r="AA297" i="2"/>
  <c r="Z297" i="2"/>
  <c r="Y297" i="2"/>
  <c r="W297" i="2"/>
  <c r="V297" i="2"/>
  <c r="U297" i="2"/>
  <c r="R297" i="2"/>
  <c r="X297" i="2" s="1"/>
  <c r="O297" i="2"/>
  <c r="L297" i="2"/>
  <c r="Y296" i="2"/>
  <c r="V296" i="2"/>
  <c r="S296" i="2"/>
  <c r="M296" i="2"/>
  <c r="AK296" i="2" s="1"/>
  <c r="AN296" i="2" s="1"/>
  <c r="AP295" i="2"/>
  <c r="AN295" i="2"/>
  <c r="AM295" i="2"/>
  <c r="AL295" i="2"/>
  <c r="AO295" i="2" s="1"/>
  <c r="AK295" i="2"/>
  <c r="Z295" i="2"/>
  <c r="Y295" i="2"/>
  <c r="W295" i="2"/>
  <c r="V295" i="2"/>
  <c r="U295" i="2"/>
  <c r="R295" i="2"/>
  <c r="X295" i="2" s="1"/>
  <c r="O295" i="2"/>
  <c r="L295" i="2"/>
  <c r="AN294" i="2"/>
  <c r="Y294" i="2"/>
  <c r="V294" i="2"/>
  <c r="S294" i="2"/>
  <c r="AK294" i="2" s="1"/>
  <c r="M294" i="2"/>
  <c r="AO293" i="2"/>
  <c r="AN293" i="2"/>
  <c r="AL293" i="2"/>
  <c r="AK293" i="2"/>
  <c r="AA293" i="2"/>
  <c r="Z293" i="2"/>
  <c r="Y293" i="2"/>
  <c r="X293" i="2"/>
  <c r="W293" i="2"/>
  <c r="V293" i="2"/>
  <c r="U293" i="2"/>
  <c r="AM293" i="2" s="1"/>
  <c r="AP293" i="2" s="1"/>
  <c r="R293" i="2"/>
  <c r="O293" i="2"/>
  <c r="L293" i="2"/>
  <c r="AK292" i="2"/>
  <c r="AN292" i="2" s="1"/>
  <c r="Y292" i="2"/>
  <c r="V292" i="2"/>
  <c r="S292" i="2"/>
  <c r="M292" i="2"/>
  <c r="AL291" i="2"/>
  <c r="AO291" i="2" s="1"/>
  <c r="AK291" i="2"/>
  <c r="AN291" i="2" s="1"/>
  <c r="AA291" i="2"/>
  <c r="Z291" i="2"/>
  <c r="Y291" i="2"/>
  <c r="W291" i="2"/>
  <c r="V291" i="2"/>
  <c r="U291" i="2"/>
  <c r="AM291" i="2" s="1"/>
  <c r="AP291" i="2" s="1"/>
  <c r="R291" i="2"/>
  <c r="X291" i="2" s="1"/>
  <c r="O291" i="2"/>
  <c r="L291" i="2"/>
  <c r="V290" i="2"/>
  <c r="S290" i="2"/>
  <c r="M290" i="2"/>
  <c r="AO289" i="2"/>
  <c r="AL289" i="2"/>
  <c r="AK289" i="2"/>
  <c r="AN289" i="2" s="1"/>
  <c r="AA289" i="2"/>
  <c r="Z289" i="2"/>
  <c r="Y289" i="2"/>
  <c r="W289" i="2"/>
  <c r="V289" i="2"/>
  <c r="U289" i="2"/>
  <c r="R289" i="2"/>
  <c r="X289" i="2" s="1"/>
  <c r="O289" i="2"/>
  <c r="L289" i="2"/>
  <c r="Y288" i="2"/>
  <c r="V288" i="2"/>
  <c r="S288" i="2"/>
  <c r="M288" i="2"/>
  <c r="AK288" i="2" s="1"/>
  <c r="AN288" i="2" s="1"/>
  <c r="AP287" i="2"/>
  <c r="AN287" i="2"/>
  <c r="AM287" i="2"/>
  <c r="AL287" i="2"/>
  <c r="AO287" i="2" s="1"/>
  <c r="AK287" i="2"/>
  <c r="Z287" i="2"/>
  <c r="Y287" i="2"/>
  <c r="W287" i="2"/>
  <c r="V287" i="2"/>
  <c r="U287" i="2"/>
  <c r="R287" i="2"/>
  <c r="X287" i="2" s="1"/>
  <c r="O287" i="2"/>
  <c r="L287" i="2"/>
  <c r="AN286" i="2"/>
  <c r="Y286" i="2"/>
  <c r="V286" i="2"/>
  <c r="S286" i="2"/>
  <c r="AK286" i="2" s="1"/>
  <c r="M286" i="2"/>
  <c r="AO285" i="2"/>
  <c r="AN285" i="2"/>
  <c r="AL285" i="2"/>
  <c r="AK285" i="2"/>
  <c r="AA285" i="2"/>
  <c r="Z285" i="2"/>
  <c r="Y285" i="2"/>
  <c r="X285" i="2"/>
  <c r="W285" i="2"/>
  <c r="V285" i="2"/>
  <c r="U285" i="2"/>
  <c r="AM285" i="2" s="1"/>
  <c r="AP285" i="2" s="1"/>
  <c r="R285" i="2"/>
  <c r="O285" i="2"/>
  <c r="L285" i="2"/>
  <c r="AK284" i="2"/>
  <c r="AN284" i="2" s="1"/>
  <c r="Y284" i="2"/>
  <c r="V284" i="2"/>
  <c r="S284" i="2"/>
  <c r="M284" i="2"/>
  <c r="AL283" i="2"/>
  <c r="AO283" i="2" s="1"/>
  <c r="AK283" i="2"/>
  <c r="AN283" i="2" s="1"/>
  <c r="Z283" i="2"/>
  <c r="AA283" i="2" s="1"/>
  <c r="Y283" i="2"/>
  <c r="X283" i="2"/>
  <c r="W283" i="2"/>
  <c r="V283" i="2"/>
  <c r="U283" i="2"/>
  <c r="AM283" i="2" s="1"/>
  <c r="AP283" i="2" s="1"/>
  <c r="R283" i="2"/>
  <c r="O283" i="2"/>
  <c r="L283" i="2"/>
  <c r="V282" i="2"/>
  <c r="S282" i="2"/>
  <c r="M282" i="2"/>
  <c r="AO281" i="2"/>
  <c r="AL281" i="2"/>
  <c r="AK281" i="2"/>
  <c r="AN281" i="2" s="1"/>
  <c r="Z281" i="2"/>
  <c r="Y281" i="2"/>
  <c r="AA281" i="2" s="1"/>
  <c r="W281" i="2"/>
  <c r="V281" i="2"/>
  <c r="U281" i="2"/>
  <c r="R281" i="2"/>
  <c r="X281" i="2" s="1"/>
  <c r="O281" i="2"/>
  <c r="AM281" i="2" s="1"/>
  <c r="AP281" i="2" s="1"/>
  <c r="L281" i="2"/>
  <c r="Y280" i="2"/>
  <c r="V280" i="2"/>
  <c r="S280" i="2"/>
  <c r="M280" i="2"/>
  <c r="AK280" i="2" s="1"/>
  <c r="AN280" i="2" s="1"/>
  <c r="AN279" i="2"/>
  <c r="AM279" i="2"/>
  <c r="AP279" i="2" s="1"/>
  <c r="AL279" i="2"/>
  <c r="AO279" i="2" s="1"/>
  <c r="AK279" i="2"/>
  <c r="Z279" i="2"/>
  <c r="Y279" i="2"/>
  <c r="W279" i="2"/>
  <c r="V279" i="2"/>
  <c r="U279" i="2"/>
  <c r="R279" i="2"/>
  <c r="X279" i="2" s="1"/>
  <c r="O279" i="2"/>
  <c r="L279" i="2"/>
  <c r="AN278" i="2"/>
  <c r="Y278" i="2"/>
  <c r="V278" i="2"/>
  <c r="S278" i="2"/>
  <c r="AK278" i="2" s="1"/>
  <c r="M278" i="2"/>
  <c r="AK277" i="2"/>
  <c r="AN277" i="2" s="1"/>
  <c r="V277" i="2"/>
  <c r="S277" i="2"/>
  <c r="Y277" i="2" s="1"/>
  <c r="M277" i="2"/>
  <c r="AL276" i="2"/>
  <c r="AO276" i="2" s="1"/>
  <c r="AK276" i="2"/>
  <c r="AN276" i="2" s="1"/>
  <c r="AA276" i="2"/>
  <c r="Z276" i="2"/>
  <c r="Y276" i="2"/>
  <c r="X276" i="2"/>
  <c r="W276" i="2"/>
  <c r="V276" i="2"/>
  <c r="U276" i="2"/>
  <c r="AM276" i="2" s="1"/>
  <c r="AP276" i="2" s="1"/>
  <c r="R276" i="2"/>
  <c r="O276" i="2"/>
  <c r="L276" i="2"/>
  <c r="V275" i="2"/>
  <c r="S275" i="2"/>
  <c r="M275" i="2"/>
  <c r="AN274" i="2"/>
  <c r="AK274" i="2"/>
  <c r="Y274" i="2"/>
  <c r="V274" i="2"/>
  <c r="S274" i="2"/>
  <c r="M274" i="2"/>
  <c r="AN273" i="2"/>
  <c r="AL273" i="2"/>
  <c r="AO273" i="2" s="1"/>
  <c r="AK273" i="2"/>
  <c r="Z273" i="2"/>
  <c r="Y273" i="2"/>
  <c r="W273" i="2"/>
  <c r="V273" i="2"/>
  <c r="U273" i="2"/>
  <c r="AM273" i="2" s="1"/>
  <c r="AP273" i="2" s="1"/>
  <c r="R273" i="2"/>
  <c r="X273" i="2" s="1"/>
  <c r="O273" i="2"/>
  <c r="L273" i="2"/>
  <c r="AN272" i="2"/>
  <c r="V272" i="2"/>
  <c r="S272" i="2"/>
  <c r="AK272" i="2" s="1"/>
  <c r="M272" i="2"/>
  <c r="V271" i="2"/>
  <c r="S271" i="2"/>
  <c r="AK271" i="2" s="1"/>
  <c r="AN271" i="2" s="1"/>
  <c r="M271" i="2"/>
  <c r="AM270" i="2"/>
  <c r="AP270" i="2" s="1"/>
  <c r="AL270" i="2"/>
  <c r="AO270" i="2" s="1"/>
  <c r="AK270" i="2"/>
  <c r="AN270" i="2" s="1"/>
  <c r="Z270" i="2"/>
  <c r="Y270" i="2"/>
  <c r="AA270" i="2" s="1"/>
  <c r="X270" i="2"/>
  <c r="W270" i="2"/>
  <c r="V270" i="2"/>
  <c r="U270" i="2"/>
  <c r="R270" i="2"/>
  <c r="O270" i="2"/>
  <c r="L270" i="2"/>
  <c r="V269" i="2"/>
  <c r="S269" i="2"/>
  <c r="M269" i="2"/>
  <c r="Y268" i="2"/>
  <c r="V268" i="2"/>
  <c r="S268" i="2"/>
  <c r="M268" i="2"/>
  <c r="AK268" i="2" s="1"/>
  <c r="AN268" i="2" s="1"/>
  <c r="AN267" i="2"/>
  <c r="AL267" i="2"/>
  <c r="AO267" i="2" s="1"/>
  <c r="AK267" i="2"/>
  <c r="Z267" i="2"/>
  <c r="Z266" i="2" s="1"/>
  <c r="Y267" i="2"/>
  <c r="Y266" i="2" s="1"/>
  <c r="W267" i="2"/>
  <c r="V267" i="2"/>
  <c r="U267" i="2"/>
  <c r="AM267" i="2" s="1"/>
  <c r="AP267" i="2" s="1"/>
  <c r="R267" i="2"/>
  <c r="X267" i="2" s="1"/>
  <c r="O267" i="2"/>
  <c r="L267" i="2"/>
  <c r="AN266" i="2"/>
  <c r="T266" i="2"/>
  <c r="AL266" i="2" s="1"/>
  <c r="AO266" i="2" s="1"/>
  <c r="S266" i="2"/>
  <c r="AK266" i="2" s="1"/>
  <c r="O266" i="2"/>
  <c r="N266" i="2"/>
  <c r="M266" i="2"/>
  <c r="AK265" i="2"/>
  <c r="AN265" i="2" s="1"/>
  <c r="V265" i="2"/>
  <c r="S265" i="2"/>
  <c r="Y265" i="2" s="1"/>
  <c r="M265" i="2"/>
  <c r="Y264" i="2"/>
  <c r="V264" i="2"/>
  <c r="S264" i="2"/>
  <c r="M264" i="2"/>
  <c r="V263" i="2"/>
  <c r="S263" i="2"/>
  <c r="Y263" i="2" s="1"/>
  <c r="M263" i="2"/>
  <c r="AK263" i="2" s="1"/>
  <c r="AN263" i="2" s="1"/>
  <c r="AK262" i="2"/>
  <c r="AN262" i="2" s="1"/>
  <c r="Y262" i="2"/>
  <c r="V262" i="2"/>
  <c r="S262" i="2"/>
  <c r="M262" i="2"/>
  <c r="V261" i="2"/>
  <c r="S261" i="2"/>
  <c r="Y261" i="2" s="1"/>
  <c r="M261" i="2"/>
  <c r="AO260" i="2"/>
  <c r="AN260" i="2"/>
  <c r="AL260" i="2"/>
  <c r="AK260" i="2"/>
  <c r="AA260" i="2"/>
  <c r="Z260" i="2"/>
  <c r="Y260" i="2"/>
  <c r="W260" i="2"/>
  <c r="V260" i="2"/>
  <c r="U260" i="2"/>
  <c r="R260" i="2"/>
  <c r="X260" i="2" s="1"/>
  <c r="O260" i="2"/>
  <c r="AM260" i="2" s="1"/>
  <c r="AP260" i="2" s="1"/>
  <c r="L260" i="2"/>
  <c r="AN259" i="2"/>
  <c r="Y259" i="2"/>
  <c r="V259" i="2"/>
  <c r="S259" i="2"/>
  <c r="M259" i="2"/>
  <c r="AK259" i="2" s="1"/>
  <c r="Y258" i="2"/>
  <c r="V258" i="2"/>
  <c r="S258" i="2"/>
  <c r="M258" i="2"/>
  <c r="AK258" i="2" s="1"/>
  <c r="AN258" i="2" s="1"/>
  <c r="AK257" i="2"/>
  <c r="AN257" i="2" s="1"/>
  <c r="V257" i="2"/>
  <c r="S257" i="2"/>
  <c r="Y257" i="2" s="1"/>
  <c r="M257" i="2"/>
  <c r="V256" i="2"/>
  <c r="S256" i="2"/>
  <c r="Y256" i="2" s="1"/>
  <c r="M256" i="2"/>
  <c r="Y255" i="2"/>
  <c r="V255" i="2"/>
  <c r="S255" i="2"/>
  <c r="M255" i="2"/>
  <c r="AK255" i="2" s="1"/>
  <c r="AN255" i="2" s="1"/>
  <c r="AO254" i="2"/>
  <c r="AN254" i="2"/>
  <c r="AL254" i="2"/>
  <c r="AK254" i="2"/>
  <c r="Z254" i="2"/>
  <c r="Y254" i="2"/>
  <c r="W254" i="2"/>
  <c r="V254" i="2"/>
  <c r="U254" i="2"/>
  <c r="AM254" i="2" s="1"/>
  <c r="AP254" i="2" s="1"/>
  <c r="R254" i="2"/>
  <c r="X254" i="2" s="1"/>
  <c r="O254" i="2"/>
  <c r="L254" i="2"/>
  <c r="V253" i="2"/>
  <c r="S253" i="2"/>
  <c r="AK253" i="2" s="1"/>
  <c r="AN253" i="2" s="1"/>
  <c r="M253" i="2"/>
  <c r="AK252" i="2"/>
  <c r="AN252" i="2" s="1"/>
  <c r="Y252" i="2"/>
  <c r="V252" i="2"/>
  <c r="S252" i="2"/>
  <c r="M252" i="2"/>
  <c r="V251" i="2"/>
  <c r="S251" i="2"/>
  <c r="AK251" i="2" s="1"/>
  <c r="AN251" i="2" s="1"/>
  <c r="M251" i="2"/>
  <c r="Y250" i="2"/>
  <c r="V250" i="2"/>
  <c r="S250" i="2"/>
  <c r="M250" i="2"/>
  <c r="AK250" i="2" s="1"/>
  <c r="AN250" i="2" s="1"/>
  <c r="V249" i="2"/>
  <c r="S249" i="2"/>
  <c r="AK249" i="2" s="1"/>
  <c r="AN249" i="2" s="1"/>
  <c r="M249" i="2"/>
  <c r="AO248" i="2"/>
  <c r="AN248" i="2"/>
  <c r="AL248" i="2"/>
  <c r="AK248" i="2"/>
  <c r="Z248" i="2"/>
  <c r="AA248" i="2" s="1"/>
  <c r="Y248" i="2"/>
  <c r="X248" i="2"/>
  <c r="W248" i="2"/>
  <c r="V248" i="2"/>
  <c r="U248" i="2"/>
  <c r="AM248" i="2" s="1"/>
  <c r="AP248" i="2" s="1"/>
  <c r="R248" i="2"/>
  <c r="O248" i="2"/>
  <c r="L248" i="2"/>
  <c r="AK247" i="2"/>
  <c r="AN247" i="2" s="1"/>
  <c r="Y247" i="2"/>
  <c r="V247" i="2"/>
  <c r="S247" i="2"/>
  <c r="M247" i="2"/>
  <c r="V246" i="2"/>
  <c r="S246" i="2"/>
  <c r="AK246" i="2" s="1"/>
  <c r="AN246" i="2" s="1"/>
  <c r="M246" i="2"/>
  <c r="V245" i="2"/>
  <c r="S245" i="2"/>
  <c r="Y245" i="2" s="1"/>
  <c r="M245" i="2"/>
  <c r="AK245" i="2" s="1"/>
  <c r="AN245" i="2" s="1"/>
  <c r="V244" i="2"/>
  <c r="S244" i="2"/>
  <c r="AK244" i="2" s="1"/>
  <c r="AN244" i="2" s="1"/>
  <c r="M244" i="2"/>
  <c r="AK243" i="2"/>
  <c r="AN243" i="2" s="1"/>
  <c r="Y243" i="2"/>
  <c r="V243" i="2"/>
  <c r="S243" i="2"/>
  <c r="M243" i="2"/>
  <c r="AM242" i="2"/>
  <c r="AP242" i="2" s="1"/>
  <c r="AL242" i="2"/>
  <c r="AO242" i="2" s="1"/>
  <c r="AK242" i="2"/>
  <c r="AN242" i="2" s="1"/>
  <c r="Z242" i="2"/>
  <c r="Y242" i="2"/>
  <c r="AA242" i="2" s="1"/>
  <c r="W242" i="2"/>
  <c r="V242" i="2"/>
  <c r="U242" i="2"/>
  <c r="R242" i="2"/>
  <c r="X242" i="2" s="1"/>
  <c r="O242" i="2"/>
  <c r="L242" i="2"/>
  <c r="V241" i="2"/>
  <c r="S241" i="2"/>
  <c r="AK241" i="2" s="1"/>
  <c r="AN241" i="2" s="1"/>
  <c r="M241" i="2"/>
  <c r="V240" i="2"/>
  <c r="S240" i="2"/>
  <c r="Y240" i="2" s="1"/>
  <c r="M240" i="2"/>
  <c r="AK240" i="2" s="1"/>
  <c r="AN240" i="2" s="1"/>
  <c r="V239" i="2"/>
  <c r="S239" i="2"/>
  <c r="Y239" i="2" s="1"/>
  <c r="M239" i="2"/>
  <c r="AK239" i="2" s="1"/>
  <c r="AN239" i="2" s="1"/>
  <c r="AK238" i="2"/>
  <c r="AN238" i="2" s="1"/>
  <c r="Y238" i="2"/>
  <c r="V238" i="2"/>
  <c r="S238" i="2"/>
  <c r="M238" i="2"/>
  <c r="V237" i="2"/>
  <c r="S237" i="2"/>
  <c r="AK237" i="2" s="1"/>
  <c r="AN237" i="2" s="1"/>
  <c r="M237" i="2"/>
  <c r="V236" i="2"/>
  <c r="S236" i="2"/>
  <c r="Y236" i="2" s="1"/>
  <c r="M236" i="2"/>
  <c r="AK236" i="2" s="1"/>
  <c r="AN236" i="2" s="1"/>
  <c r="V235" i="2"/>
  <c r="S235" i="2"/>
  <c r="Y235" i="2" s="1"/>
  <c r="M235" i="2"/>
  <c r="AK235" i="2" s="1"/>
  <c r="AN235" i="2" s="1"/>
  <c r="AO234" i="2"/>
  <c r="AN234" i="2"/>
  <c r="AM234" i="2"/>
  <c r="AP234" i="2" s="1"/>
  <c r="AL234" i="2"/>
  <c r="AK234" i="2"/>
  <c r="Z234" i="2"/>
  <c r="Y234" i="2"/>
  <c r="AA234" i="2" s="1"/>
  <c r="X234" i="2"/>
  <c r="W234" i="2"/>
  <c r="V234" i="2"/>
  <c r="U234" i="2"/>
  <c r="R234" i="2"/>
  <c r="O234" i="2"/>
  <c r="L234" i="2"/>
  <c r="AK233" i="2"/>
  <c r="AN233" i="2" s="1"/>
  <c r="Y233" i="2"/>
  <c r="V233" i="2"/>
  <c r="S233" i="2"/>
  <c r="M233" i="2"/>
  <c r="V232" i="2"/>
  <c r="S232" i="2"/>
  <c r="AK232" i="2" s="1"/>
  <c r="AN232" i="2" s="1"/>
  <c r="M232" i="2"/>
  <c r="V231" i="2"/>
  <c r="S231" i="2"/>
  <c r="Y231" i="2" s="1"/>
  <c r="M231" i="2"/>
  <c r="AK231" i="2" s="1"/>
  <c r="AN231" i="2" s="1"/>
  <c r="V230" i="2"/>
  <c r="S230" i="2"/>
  <c r="Y230" i="2" s="1"/>
  <c r="M230" i="2"/>
  <c r="AK230" i="2" s="1"/>
  <c r="AN230" i="2" s="1"/>
  <c r="AK229" i="2"/>
  <c r="AN229" i="2" s="1"/>
  <c r="Y229" i="2"/>
  <c r="V229" i="2"/>
  <c r="S229" i="2"/>
  <c r="M229" i="2"/>
  <c r="AM228" i="2"/>
  <c r="AP228" i="2" s="1"/>
  <c r="AL228" i="2"/>
  <c r="AO228" i="2" s="1"/>
  <c r="AK228" i="2"/>
  <c r="AN228" i="2" s="1"/>
  <c r="Z228" i="2"/>
  <c r="Y228" i="2"/>
  <c r="AA228" i="2" s="1"/>
  <c r="W228" i="2"/>
  <c r="V228" i="2"/>
  <c r="U228" i="2"/>
  <c r="R228" i="2"/>
  <c r="X228" i="2" s="1"/>
  <c r="O228" i="2"/>
  <c r="L228" i="2"/>
  <c r="V227" i="2"/>
  <c r="S227" i="2"/>
  <c r="AK227" i="2" s="1"/>
  <c r="AN227" i="2" s="1"/>
  <c r="M227" i="2"/>
  <c r="V226" i="2"/>
  <c r="S226" i="2"/>
  <c r="Y226" i="2" s="1"/>
  <c r="M226" i="2"/>
  <c r="AK226" i="2" s="1"/>
  <c r="AN226" i="2" s="1"/>
  <c r="AN225" i="2"/>
  <c r="AK225" i="2"/>
  <c r="V225" i="2"/>
  <c r="S225" i="2"/>
  <c r="Y225" i="2" s="1"/>
  <c r="M225" i="2"/>
  <c r="AK224" i="2"/>
  <c r="AN224" i="2" s="1"/>
  <c r="Y224" i="2"/>
  <c r="V224" i="2"/>
  <c r="S224" i="2"/>
  <c r="M224" i="2"/>
  <c r="V223" i="2"/>
  <c r="S223" i="2"/>
  <c r="AK223" i="2" s="1"/>
  <c r="AN223" i="2" s="1"/>
  <c r="M223" i="2"/>
  <c r="AO222" i="2"/>
  <c r="AL222" i="2"/>
  <c r="AK222" i="2"/>
  <c r="AN222" i="2" s="1"/>
  <c r="AA222" i="2"/>
  <c r="Z222" i="2"/>
  <c r="Y222" i="2"/>
  <c r="W222" i="2"/>
  <c r="V222" i="2"/>
  <c r="U222" i="2"/>
  <c r="R222" i="2"/>
  <c r="X222" i="2" s="1"/>
  <c r="O222" i="2"/>
  <c r="AM222" i="2" s="1"/>
  <c r="AP222" i="2" s="1"/>
  <c r="L222" i="2"/>
  <c r="V221" i="2"/>
  <c r="S221" i="2"/>
  <c r="Y221" i="2" s="1"/>
  <c r="M221" i="2"/>
  <c r="AK221" i="2" s="1"/>
  <c r="AN221" i="2" s="1"/>
  <c r="AN220" i="2"/>
  <c r="AK220" i="2"/>
  <c r="V220" i="2"/>
  <c r="S220" i="2"/>
  <c r="Y220" i="2" s="1"/>
  <c r="M220" i="2"/>
  <c r="AK219" i="2"/>
  <c r="AN219" i="2" s="1"/>
  <c r="Y219" i="2"/>
  <c r="V219" i="2"/>
  <c r="S219" i="2"/>
  <c r="M219" i="2"/>
  <c r="V218" i="2"/>
  <c r="S218" i="2"/>
  <c r="AK218" i="2" s="1"/>
  <c r="AN218" i="2" s="1"/>
  <c r="M218" i="2"/>
  <c r="V217" i="2"/>
  <c r="S217" i="2"/>
  <c r="Y217" i="2" s="1"/>
  <c r="M217" i="2"/>
  <c r="AK217" i="2" s="1"/>
  <c r="AN217" i="2" s="1"/>
  <c r="AP216" i="2"/>
  <c r="AO216" i="2"/>
  <c r="AM216" i="2"/>
  <c r="AL216" i="2"/>
  <c r="AK216" i="2"/>
  <c r="AN216" i="2" s="1"/>
  <c r="Z216" i="2"/>
  <c r="Y216" i="2"/>
  <c r="AA216" i="2" s="1"/>
  <c r="X216" i="2"/>
  <c r="W216" i="2"/>
  <c r="V216" i="2"/>
  <c r="U216" i="2"/>
  <c r="R216" i="2"/>
  <c r="O216" i="2"/>
  <c r="L216" i="2"/>
  <c r="AN215" i="2"/>
  <c r="AK215" i="2"/>
  <c r="V215" i="2"/>
  <c r="S215" i="2"/>
  <c r="Y215" i="2" s="1"/>
  <c r="M215" i="2"/>
  <c r="AK214" i="2"/>
  <c r="AN214" i="2" s="1"/>
  <c r="Y214" i="2"/>
  <c r="V214" i="2"/>
  <c r="S214" i="2"/>
  <c r="M214" i="2"/>
  <c r="V213" i="2"/>
  <c r="S213" i="2"/>
  <c r="AK213" i="2" s="1"/>
  <c r="AN213" i="2" s="1"/>
  <c r="M213" i="2"/>
  <c r="V212" i="2"/>
  <c r="S212" i="2"/>
  <c r="Y212" i="2" s="1"/>
  <c r="M212" i="2"/>
  <c r="AK212" i="2" s="1"/>
  <c r="AN212" i="2" s="1"/>
  <c r="AN211" i="2"/>
  <c r="AK211" i="2"/>
  <c r="V211" i="2"/>
  <c r="S211" i="2"/>
  <c r="Y211" i="2" s="1"/>
  <c r="M211" i="2"/>
  <c r="AO210" i="2"/>
  <c r="AN210" i="2"/>
  <c r="AM210" i="2"/>
  <c r="AP210" i="2" s="1"/>
  <c r="AL210" i="2"/>
  <c r="AK210" i="2"/>
  <c r="Z210" i="2"/>
  <c r="Y210" i="2"/>
  <c r="AA210" i="2" s="1"/>
  <c r="X210" i="2"/>
  <c r="W210" i="2"/>
  <c r="V210" i="2"/>
  <c r="U210" i="2"/>
  <c r="R210" i="2"/>
  <c r="O210" i="2"/>
  <c r="L210" i="2"/>
  <c r="AK209" i="2"/>
  <c r="AN209" i="2" s="1"/>
  <c r="Y209" i="2"/>
  <c r="V209" i="2"/>
  <c r="S209" i="2"/>
  <c r="M209" i="2"/>
  <c r="V208" i="2"/>
  <c r="S208" i="2"/>
  <c r="AK208" i="2" s="1"/>
  <c r="AN208" i="2" s="1"/>
  <c r="M208" i="2"/>
  <c r="V207" i="2"/>
  <c r="S207" i="2"/>
  <c r="Y207" i="2" s="1"/>
  <c r="M207" i="2"/>
  <c r="AK207" i="2" s="1"/>
  <c r="AN207" i="2" s="1"/>
  <c r="AN206" i="2"/>
  <c r="AK206" i="2"/>
  <c r="V206" i="2"/>
  <c r="S206" i="2"/>
  <c r="Y206" i="2" s="1"/>
  <c r="M206" i="2"/>
  <c r="AK205" i="2"/>
  <c r="AN205" i="2" s="1"/>
  <c r="Y205" i="2"/>
  <c r="V205" i="2"/>
  <c r="S205" i="2"/>
  <c r="M205" i="2"/>
  <c r="AM204" i="2"/>
  <c r="AP204" i="2" s="1"/>
  <c r="AL204" i="2"/>
  <c r="AO204" i="2" s="1"/>
  <c r="AK204" i="2"/>
  <c r="AN204" i="2" s="1"/>
  <c r="Z204" i="2"/>
  <c r="AA204" i="2" s="1"/>
  <c r="Y204" i="2"/>
  <c r="W204" i="2"/>
  <c r="V204" i="2"/>
  <c r="U204" i="2"/>
  <c r="R204" i="2"/>
  <c r="X204" i="2" s="1"/>
  <c r="O204" i="2"/>
  <c r="L204" i="2"/>
  <c r="V203" i="2"/>
  <c r="S203" i="2"/>
  <c r="AK203" i="2" s="1"/>
  <c r="AN203" i="2" s="1"/>
  <c r="M203" i="2"/>
  <c r="V202" i="2"/>
  <c r="S202" i="2"/>
  <c r="Y202" i="2" s="1"/>
  <c r="M202" i="2"/>
  <c r="AK202" i="2" s="1"/>
  <c r="AN202" i="2" s="1"/>
  <c r="AN201" i="2"/>
  <c r="AK201" i="2"/>
  <c r="V201" i="2"/>
  <c r="S201" i="2"/>
  <c r="Y201" i="2" s="1"/>
  <c r="M201" i="2"/>
  <c r="AK200" i="2"/>
  <c r="AN200" i="2" s="1"/>
  <c r="Y200" i="2"/>
  <c r="V200" i="2"/>
  <c r="S200" i="2"/>
  <c r="M200" i="2"/>
  <c r="V199" i="2"/>
  <c r="S199" i="2"/>
  <c r="AK199" i="2" s="1"/>
  <c r="AN199" i="2" s="1"/>
  <c r="M199" i="2"/>
  <c r="AO198" i="2"/>
  <c r="AL198" i="2"/>
  <c r="AK198" i="2"/>
  <c r="AN198" i="2" s="1"/>
  <c r="AA198" i="2"/>
  <c r="Z198" i="2"/>
  <c r="Y198" i="2"/>
  <c r="W198" i="2"/>
  <c r="V198" i="2"/>
  <c r="U198" i="2"/>
  <c r="R198" i="2"/>
  <c r="X198" i="2" s="1"/>
  <c r="O198" i="2"/>
  <c r="AM198" i="2" s="1"/>
  <c r="AP198" i="2" s="1"/>
  <c r="L198" i="2"/>
  <c r="V197" i="2"/>
  <c r="S197" i="2"/>
  <c r="Y197" i="2" s="1"/>
  <c r="M197" i="2"/>
  <c r="AK197" i="2" s="1"/>
  <c r="AN197" i="2" s="1"/>
  <c r="AN196" i="2"/>
  <c r="AK196" i="2"/>
  <c r="V196" i="2"/>
  <c r="S196" i="2"/>
  <c r="Y196" i="2" s="1"/>
  <c r="M196" i="2"/>
  <c r="AK195" i="2"/>
  <c r="AN195" i="2" s="1"/>
  <c r="Y195" i="2"/>
  <c r="V195" i="2"/>
  <c r="S195" i="2"/>
  <c r="M195" i="2"/>
  <c r="V194" i="2"/>
  <c r="S194" i="2"/>
  <c r="AK194" i="2" s="1"/>
  <c r="AN194" i="2" s="1"/>
  <c r="M194" i="2"/>
  <c r="V193" i="2"/>
  <c r="S193" i="2"/>
  <c r="Y193" i="2" s="1"/>
  <c r="M193" i="2"/>
  <c r="AK193" i="2" s="1"/>
  <c r="AN193" i="2" s="1"/>
  <c r="AN192" i="2"/>
  <c r="AK192" i="2"/>
  <c r="V192" i="2"/>
  <c r="S192" i="2"/>
  <c r="Y192" i="2" s="1"/>
  <c r="M192" i="2"/>
  <c r="AK191" i="2"/>
  <c r="AN191" i="2" s="1"/>
  <c r="Y191" i="2"/>
  <c r="V191" i="2"/>
  <c r="S191" i="2"/>
  <c r="M191" i="2"/>
  <c r="AM190" i="2"/>
  <c r="AP190" i="2" s="1"/>
  <c r="AL190" i="2"/>
  <c r="AO190" i="2" s="1"/>
  <c r="AK190" i="2"/>
  <c r="AN190" i="2" s="1"/>
  <c r="Z190" i="2"/>
  <c r="Y190" i="2"/>
  <c r="AA190" i="2" s="1"/>
  <c r="W190" i="2"/>
  <c r="V190" i="2"/>
  <c r="U190" i="2"/>
  <c r="R190" i="2"/>
  <c r="X190" i="2" s="1"/>
  <c r="O190" i="2"/>
  <c r="L190" i="2"/>
  <c r="V189" i="2"/>
  <c r="S189" i="2"/>
  <c r="AK189" i="2" s="1"/>
  <c r="AN189" i="2" s="1"/>
  <c r="M189" i="2"/>
  <c r="V188" i="2"/>
  <c r="S188" i="2"/>
  <c r="Y188" i="2" s="1"/>
  <c r="M188" i="2"/>
  <c r="AK188" i="2" s="1"/>
  <c r="AN188" i="2" s="1"/>
  <c r="AN187" i="2"/>
  <c r="AK187" i="2"/>
  <c r="V187" i="2"/>
  <c r="S187" i="2"/>
  <c r="Y187" i="2" s="1"/>
  <c r="M187" i="2"/>
  <c r="AK186" i="2"/>
  <c r="AN186" i="2" s="1"/>
  <c r="Y186" i="2"/>
  <c r="V186" i="2"/>
  <c r="S186" i="2"/>
  <c r="M186" i="2"/>
  <c r="V185" i="2"/>
  <c r="S185" i="2"/>
  <c r="AK185" i="2" s="1"/>
  <c r="AN185" i="2" s="1"/>
  <c r="M185" i="2"/>
  <c r="V184" i="2"/>
  <c r="S184" i="2"/>
  <c r="Y184" i="2" s="1"/>
  <c r="M184" i="2"/>
  <c r="AK184" i="2" s="1"/>
  <c r="AN184" i="2" s="1"/>
  <c r="AN183" i="2"/>
  <c r="AK183" i="2"/>
  <c r="V183" i="2"/>
  <c r="S183" i="2"/>
  <c r="Y183" i="2" s="1"/>
  <c r="M183" i="2"/>
  <c r="AO182" i="2"/>
  <c r="AN182" i="2"/>
  <c r="AM182" i="2"/>
  <c r="AP182" i="2" s="1"/>
  <c r="AL182" i="2"/>
  <c r="AK182" i="2"/>
  <c r="Z182" i="2"/>
  <c r="Y182" i="2"/>
  <c r="AA182" i="2" s="1"/>
  <c r="X182" i="2"/>
  <c r="W182" i="2"/>
  <c r="V182" i="2"/>
  <c r="U182" i="2"/>
  <c r="R182" i="2"/>
  <c r="O182" i="2"/>
  <c r="L182" i="2"/>
  <c r="AK181" i="2"/>
  <c r="AN181" i="2" s="1"/>
  <c r="Y181" i="2"/>
  <c r="V181" i="2"/>
  <c r="S181" i="2"/>
  <c r="M181" i="2"/>
  <c r="AM180" i="2"/>
  <c r="AP180" i="2" s="1"/>
  <c r="AL180" i="2"/>
  <c r="AO180" i="2" s="1"/>
  <c r="AK180" i="2"/>
  <c r="AN180" i="2" s="1"/>
  <c r="Z180" i="2"/>
  <c r="Y180" i="2"/>
  <c r="AA180" i="2" s="1"/>
  <c r="W180" i="2"/>
  <c r="V180" i="2"/>
  <c r="U180" i="2"/>
  <c r="R180" i="2"/>
  <c r="X180" i="2" s="1"/>
  <c r="O180" i="2"/>
  <c r="L180" i="2"/>
  <c r="V179" i="2"/>
  <c r="S179" i="2"/>
  <c r="AK179" i="2" s="1"/>
  <c r="AN179" i="2" s="1"/>
  <c r="M179" i="2"/>
  <c r="AO178" i="2"/>
  <c r="AL178" i="2"/>
  <c r="AK178" i="2"/>
  <c r="AN178" i="2" s="1"/>
  <c r="AA178" i="2"/>
  <c r="Z178" i="2"/>
  <c r="Y178" i="2"/>
  <c r="W178" i="2"/>
  <c r="V178" i="2"/>
  <c r="U178" i="2"/>
  <c r="R178" i="2"/>
  <c r="X178" i="2" s="1"/>
  <c r="O178" i="2"/>
  <c r="AM178" i="2" s="1"/>
  <c r="AP178" i="2" s="1"/>
  <c r="L178" i="2"/>
  <c r="V177" i="2"/>
  <c r="S177" i="2"/>
  <c r="Y177" i="2" s="1"/>
  <c r="M177" i="2"/>
  <c r="AK177" i="2" s="1"/>
  <c r="AN177" i="2" s="1"/>
  <c r="AN176" i="2"/>
  <c r="AK176" i="2"/>
  <c r="V176" i="2"/>
  <c r="S176" i="2"/>
  <c r="Y176" i="2" s="1"/>
  <c r="M176" i="2"/>
  <c r="AO175" i="2"/>
  <c r="AN175" i="2"/>
  <c r="AM175" i="2"/>
  <c r="AP175" i="2" s="1"/>
  <c r="AL175" i="2"/>
  <c r="AK175" i="2"/>
  <c r="Z175" i="2"/>
  <c r="Y175" i="2"/>
  <c r="AA175" i="2" s="1"/>
  <c r="X175" i="2"/>
  <c r="W175" i="2"/>
  <c r="V175" i="2"/>
  <c r="U175" i="2"/>
  <c r="R175" i="2"/>
  <c r="O175" i="2"/>
  <c r="L175" i="2"/>
  <c r="AK174" i="2"/>
  <c r="AN174" i="2" s="1"/>
  <c r="Y174" i="2"/>
  <c r="V174" i="2"/>
  <c r="S174" i="2"/>
  <c r="M174" i="2"/>
  <c r="V173" i="2"/>
  <c r="S173" i="2"/>
  <c r="AK173" i="2" s="1"/>
  <c r="AN173" i="2" s="1"/>
  <c r="M173" i="2"/>
  <c r="AO172" i="2"/>
  <c r="AL172" i="2"/>
  <c r="AK172" i="2"/>
  <c r="AN172" i="2" s="1"/>
  <c r="AA172" i="2"/>
  <c r="Z172" i="2"/>
  <c r="Y172" i="2"/>
  <c r="W172" i="2"/>
  <c r="V172" i="2"/>
  <c r="U172" i="2"/>
  <c r="R172" i="2"/>
  <c r="X172" i="2" s="1"/>
  <c r="O172" i="2"/>
  <c r="O164" i="2" s="1"/>
  <c r="O163" i="2" s="1"/>
  <c r="L172" i="2"/>
  <c r="V171" i="2"/>
  <c r="S171" i="2"/>
  <c r="Y171" i="2" s="1"/>
  <c r="M171" i="2"/>
  <c r="AK171" i="2" s="1"/>
  <c r="AN171" i="2" s="1"/>
  <c r="AN170" i="2"/>
  <c r="AK170" i="2"/>
  <c r="V170" i="2"/>
  <c r="S170" i="2"/>
  <c r="Y170" i="2" s="1"/>
  <c r="M170" i="2"/>
  <c r="AK169" i="2"/>
  <c r="AN169" i="2" s="1"/>
  <c r="Y169" i="2"/>
  <c r="V169" i="2"/>
  <c r="S169" i="2"/>
  <c r="M169" i="2"/>
  <c r="AM168" i="2"/>
  <c r="AP168" i="2" s="1"/>
  <c r="AL168" i="2"/>
  <c r="AO168" i="2" s="1"/>
  <c r="AK168" i="2"/>
  <c r="AN168" i="2" s="1"/>
  <c r="Z168" i="2"/>
  <c r="Y168" i="2"/>
  <c r="AA168" i="2" s="1"/>
  <c r="W168" i="2"/>
  <c r="V168" i="2"/>
  <c r="U168" i="2"/>
  <c r="U164" i="2" s="1"/>
  <c r="R168" i="2"/>
  <c r="X168" i="2" s="1"/>
  <c r="O168" i="2"/>
  <c r="L168" i="2"/>
  <c r="V167" i="2"/>
  <c r="S167" i="2"/>
  <c r="AK167" i="2" s="1"/>
  <c r="AN167" i="2" s="1"/>
  <c r="M167" i="2"/>
  <c r="V166" i="2"/>
  <c r="S166" i="2"/>
  <c r="Y166" i="2" s="1"/>
  <c r="M166" i="2"/>
  <c r="AK166" i="2" s="1"/>
  <c r="AN166" i="2" s="1"/>
  <c r="AP165" i="2"/>
  <c r="AO165" i="2"/>
  <c r="AM165" i="2"/>
  <c r="AL165" i="2"/>
  <c r="AK165" i="2"/>
  <c r="AN165" i="2" s="1"/>
  <c r="Z165" i="2"/>
  <c r="Y165" i="2"/>
  <c r="AA165" i="2" s="1"/>
  <c r="X165" i="2"/>
  <c r="W165" i="2"/>
  <c r="V165" i="2"/>
  <c r="U165" i="2"/>
  <c r="R165" i="2"/>
  <c r="O165" i="2"/>
  <c r="L165" i="2"/>
  <c r="Z164" i="2"/>
  <c r="Z163" i="2" s="1"/>
  <c r="Y164" i="2"/>
  <c r="T164" i="2"/>
  <c r="AL164" i="2" s="1"/>
  <c r="AO164" i="2" s="1"/>
  <c r="S164" i="2"/>
  <c r="S163" i="2" s="1"/>
  <c r="N164" i="2"/>
  <c r="N163" i="2" s="1"/>
  <c r="N162" i="2" s="1"/>
  <c r="N161" i="2" s="1"/>
  <c r="N160" i="2" s="1"/>
  <c r="M164" i="2"/>
  <c r="T163" i="2"/>
  <c r="M163" i="2"/>
  <c r="M162" i="2" s="1"/>
  <c r="M161" i="2" s="1"/>
  <c r="M160" i="2" s="1"/>
  <c r="T162" i="2"/>
  <c r="T161" i="2"/>
  <c r="V159" i="2"/>
  <c r="S159" i="2"/>
  <c r="AK159" i="2" s="1"/>
  <c r="AN159" i="2" s="1"/>
  <c r="M159" i="2"/>
  <c r="Y158" i="2"/>
  <c r="V158" i="2"/>
  <c r="S158" i="2"/>
  <c r="AK158" i="2" s="1"/>
  <c r="AN158" i="2" s="1"/>
  <c r="M158" i="2"/>
  <c r="AN157" i="2"/>
  <c r="AK157" i="2"/>
  <c r="V157" i="2"/>
  <c r="S157" i="2"/>
  <c r="Y157" i="2" s="1"/>
  <c r="M157" i="2"/>
  <c r="AN156" i="2"/>
  <c r="AM156" i="2"/>
  <c r="AP156" i="2" s="1"/>
  <c r="AL156" i="2"/>
  <c r="AO156" i="2" s="1"/>
  <c r="AK156" i="2"/>
  <c r="AA156" i="2"/>
  <c r="Z156" i="2"/>
  <c r="Y156" i="2"/>
  <c r="W156" i="2"/>
  <c r="V156" i="2"/>
  <c r="U156" i="2"/>
  <c r="U155" i="2" s="1"/>
  <c r="R156" i="2"/>
  <c r="X156" i="2" s="1"/>
  <c r="O156" i="2"/>
  <c r="O155" i="2" s="1"/>
  <c r="O154" i="2" s="1"/>
  <c r="L156" i="2"/>
  <c r="AA155" i="2"/>
  <c r="AA154" i="2" s="1"/>
  <c r="Z155" i="2"/>
  <c r="Y155" i="2"/>
  <c r="Y154" i="2" s="1"/>
  <c r="T155" i="2"/>
  <c r="AL155" i="2" s="1"/>
  <c r="AO155" i="2" s="1"/>
  <c r="S155" i="2"/>
  <c r="AK155" i="2" s="1"/>
  <c r="AN155" i="2" s="1"/>
  <c r="N155" i="2"/>
  <c r="M155" i="2"/>
  <c r="M154" i="2" s="1"/>
  <c r="Z154" i="2"/>
  <c r="S154" i="2"/>
  <c r="AK154" i="2" s="1"/>
  <c r="AN154" i="2" s="1"/>
  <c r="N154" i="2"/>
  <c r="V153" i="2"/>
  <c r="S153" i="2"/>
  <c r="AK153" i="2" s="1"/>
  <c r="AN153" i="2" s="1"/>
  <c r="M153" i="2"/>
  <c r="Y152" i="2"/>
  <c r="V152" i="2"/>
  <c r="S152" i="2"/>
  <c r="AK152" i="2" s="1"/>
  <c r="AN152" i="2" s="1"/>
  <c r="M152" i="2"/>
  <c r="AO151" i="2"/>
  <c r="AN151" i="2"/>
  <c r="AL151" i="2"/>
  <c r="AK151" i="2"/>
  <c r="Z151" i="2"/>
  <c r="Y151" i="2"/>
  <c r="Y147" i="2" s="1"/>
  <c r="Y124" i="2" s="1"/>
  <c r="X151" i="2"/>
  <c r="W151" i="2"/>
  <c r="V151" i="2"/>
  <c r="U151" i="2"/>
  <c r="AM151" i="2" s="1"/>
  <c r="AP151" i="2" s="1"/>
  <c r="R151" i="2"/>
  <c r="O151" i="2"/>
  <c r="L151" i="2"/>
  <c r="AN150" i="2"/>
  <c r="AK150" i="2"/>
  <c r="V150" i="2"/>
  <c r="S150" i="2"/>
  <c r="Y150" i="2" s="1"/>
  <c r="M150" i="2"/>
  <c r="Y149" i="2"/>
  <c r="V149" i="2"/>
  <c r="S149" i="2"/>
  <c r="AK149" i="2" s="1"/>
  <c r="AN149" i="2" s="1"/>
  <c r="M149" i="2"/>
  <c r="AL148" i="2"/>
  <c r="AO148" i="2" s="1"/>
  <c r="AK148" i="2"/>
  <c r="AN148" i="2" s="1"/>
  <c r="Z148" i="2"/>
  <c r="Y148" i="2"/>
  <c r="AA148" i="2" s="1"/>
  <c r="W148" i="2"/>
  <c r="V148" i="2"/>
  <c r="U148" i="2"/>
  <c r="U147" i="2" s="1"/>
  <c r="AM147" i="2" s="1"/>
  <c r="AP147" i="2" s="1"/>
  <c r="R148" i="2"/>
  <c r="X148" i="2" s="1"/>
  <c r="O148" i="2"/>
  <c r="L148" i="2"/>
  <c r="AL147" i="2"/>
  <c r="AO147" i="2" s="1"/>
  <c r="AK147" i="2"/>
  <c r="AN147" i="2" s="1"/>
  <c r="Z147" i="2"/>
  <c r="T147" i="2"/>
  <c r="S147" i="2"/>
  <c r="O147" i="2"/>
  <c r="N147" i="2"/>
  <c r="M147" i="2"/>
  <c r="V146" i="2"/>
  <c r="S146" i="2"/>
  <c r="Y146" i="2" s="1"/>
  <c r="M146" i="2"/>
  <c r="AK146" i="2" s="1"/>
  <c r="AN146" i="2" s="1"/>
  <c r="AN145" i="2"/>
  <c r="AK145" i="2"/>
  <c r="Y145" i="2"/>
  <c r="V145" i="2"/>
  <c r="S145" i="2"/>
  <c r="M145" i="2"/>
  <c r="AK144" i="2"/>
  <c r="AN144" i="2" s="1"/>
  <c r="Y144" i="2"/>
  <c r="V144" i="2"/>
  <c r="S144" i="2"/>
  <c r="M144" i="2"/>
  <c r="V143" i="2"/>
  <c r="S143" i="2"/>
  <c r="AK143" i="2" s="1"/>
  <c r="AN143" i="2" s="1"/>
  <c r="M143" i="2"/>
  <c r="V142" i="2"/>
  <c r="S142" i="2"/>
  <c r="Y142" i="2" s="1"/>
  <c r="M142" i="2"/>
  <c r="AK142" i="2" s="1"/>
  <c r="AN142" i="2" s="1"/>
  <c r="AN141" i="2"/>
  <c r="AK141" i="2"/>
  <c r="Y141" i="2"/>
  <c r="V141" i="2"/>
  <c r="S141" i="2"/>
  <c r="M141" i="2"/>
  <c r="AO140" i="2"/>
  <c r="AN140" i="2"/>
  <c r="AM140" i="2"/>
  <c r="AP140" i="2" s="1"/>
  <c r="AL140" i="2"/>
  <c r="AK140" i="2"/>
  <c r="Z140" i="2"/>
  <c r="Y140" i="2"/>
  <c r="AA140" i="2" s="1"/>
  <c r="X140" i="2"/>
  <c r="W140" i="2"/>
  <c r="V140" i="2"/>
  <c r="U140" i="2"/>
  <c r="R140" i="2"/>
  <c r="O140" i="2"/>
  <c r="L140" i="2"/>
  <c r="AK139" i="2"/>
  <c r="AN139" i="2" s="1"/>
  <c r="Y139" i="2"/>
  <c r="V139" i="2"/>
  <c r="S139" i="2"/>
  <c r="M139" i="2"/>
  <c r="V138" i="2"/>
  <c r="S138" i="2"/>
  <c r="AK138" i="2" s="1"/>
  <c r="AN138" i="2" s="1"/>
  <c r="M138" i="2"/>
  <c r="V137" i="2"/>
  <c r="S137" i="2"/>
  <c r="Y137" i="2" s="1"/>
  <c r="M137" i="2"/>
  <c r="AK137" i="2" s="1"/>
  <c r="AN137" i="2" s="1"/>
  <c r="AN136" i="2"/>
  <c r="AK136" i="2"/>
  <c r="Y136" i="2"/>
  <c r="V136" i="2"/>
  <c r="S136" i="2"/>
  <c r="M136" i="2"/>
  <c r="AK135" i="2"/>
  <c r="AN135" i="2" s="1"/>
  <c r="Y135" i="2"/>
  <c r="V135" i="2"/>
  <c r="S135" i="2"/>
  <c r="M135" i="2"/>
  <c r="V134" i="2"/>
  <c r="S134" i="2"/>
  <c r="AK134" i="2" s="1"/>
  <c r="AN134" i="2" s="1"/>
  <c r="M134" i="2"/>
  <c r="AO133" i="2"/>
  <c r="AL133" i="2"/>
  <c r="AK133" i="2"/>
  <c r="AN133" i="2" s="1"/>
  <c r="AA133" i="2"/>
  <c r="Z133" i="2"/>
  <c r="Z125" i="2" s="1"/>
  <c r="Z124" i="2" s="1"/>
  <c r="Y133" i="2"/>
  <c r="W133" i="2"/>
  <c r="V133" i="2"/>
  <c r="U133" i="2"/>
  <c r="R133" i="2"/>
  <c r="X133" i="2" s="1"/>
  <c r="O133" i="2"/>
  <c r="O125" i="2" s="1"/>
  <c r="O124" i="2" s="1"/>
  <c r="L133" i="2"/>
  <c r="V132" i="2"/>
  <c r="S132" i="2"/>
  <c r="Y132" i="2" s="1"/>
  <c r="M132" i="2"/>
  <c r="AK132" i="2" s="1"/>
  <c r="AN132" i="2" s="1"/>
  <c r="AN131" i="2"/>
  <c r="AK131" i="2"/>
  <c r="Y131" i="2"/>
  <c r="V131" i="2"/>
  <c r="S131" i="2"/>
  <c r="M131" i="2"/>
  <c r="AK130" i="2"/>
  <c r="AN130" i="2" s="1"/>
  <c r="Y130" i="2"/>
  <c r="V130" i="2"/>
  <c r="S130" i="2"/>
  <c r="M130" i="2"/>
  <c r="V129" i="2"/>
  <c r="S129" i="2"/>
  <c r="AK129" i="2" s="1"/>
  <c r="AN129" i="2" s="1"/>
  <c r="M129" i="2"/>
  <c r="V128" i="2"/>
  <c r="S128" i="2"/>
  <c r="Y128" i="2" s="1"/>
  <c r="M128" i="2"/>
  <c r="AK128" i="2" s="1"/>
  <c r="AN128" i="2" s="1"/>
  <c r="AN127" i="2"/>
  <c r="AK127" i="2"/>
  <c r="Y127" i="2"/>
  <c r="V127" i="2"/>
  <c r="S127" i="2"/>
  <c r="M127" i="2"/>
  <c r="AO126" i="2"/>
  <c r="AN126" i="2"/>
  <c r="AM126" i="2"/>
  <c r="AP126" i="2" s="1"/>
  <c r="AL126" i="2"/>
  <c r="AK126" i="2"/>
  <c r="Z126" i="2"/>
  <c r="Y126" i="2"/>
  <c r="AA126" i="2" s="1"/>
  <c r="X126" i="2"/>
  <c r="W126" i="2"/>
  <c r="V126" i="2"/>
  <c r="U126" i="2"/>
  <c r="R126" i="2"/>
  <c r="O126" i="2"/>
  <c r="L126" i="2"/>
  <c r="Y125" i="2"/>
  <c r="U125" i="2"/>
  <c r="T125" i="2"/>
  <c r="AL125" i="2" s="1"/>
  <c r="AO125" i="2" s="1"/>
  <c r="S125" i="2"/>
  <c r="AK125" i="2" s="1"/>
  <c r="AN125" i="2" s="1"/>
  <c r="N125" i="2"/>
  <c r="N124" i="2" s="1"/>
  <c r="M125" i="2"/>
  <c r="T124" i="2"/>
  <c r="AL124" i="2" s="1"/>
  <c r="AO124" i="2" s="1"/>
  <c r="S124" i="2"/>
  <c r="AK124" i="2" s="1"/>
  <c r="AN124" i="2" s="1"/>
  <c r="M124" i="2"/>
  <c r="V123" i="2"/>
  <c r="S123" i="2"/>
  <c r="AK123" i="2" s="1"/>
  <c r="AN123" i="2" s="1"/>
  <c r="M123" i="2"/>
  <c r="V122" i="2"/>
  <c r="S122" i="2"/>
  <c r="Y122" i="2" s="1"/>
  <c r="M122" i="2"/>
  <c r="AK122" i="2" s="1"/>
  <c r="AN122" i="2" s="1"/>
  <c r="AN121" i="2"/>
  <c r="AK121" i="2"/>
  <c r="Y121" i="2"/>
  <c r="V121" i="2"/>
  <c r="S121" i="2"/>
  <c r="M121" i="2"/>
  <c r="AK120" i="2"/>
  <c r="AN120" i="2" s="1"/>
  <c r="Y120" i="2"/>
  <c r="V120" i="2"/>
  <c r="S120" i="2"/>
  <c r="M120" i="2"/>
  <c r="AM119" i="2"/>
  <c r="AP119" i="2" s="1"/>
  <c r="AL119" i="2"/>
  <c r="AO119" i="2" s="1"/>
  <c r="AK119" i="2"/>
  <c r="AN119" i="2" s="1"/>
  <c r="Z119" i="2"/>
  <c r="AA119" i="2" s="1"/>
  <c r="Y119" i="2"/>
  <c r="W119" i="2"/>
  <c r="V119" i="2"/>
  <c r="U119" i="2"/>
  <c r="R119" i="2"/>
  <c r="X119" i="2" s="1"/>
  <c r="O119" i="2"/>
  <c r="L119" i="2"/>
  <c r="V118" i="2"/>
  <c r="S118" i="2"/>
  <c r="AK118" i="2" s="1"/>
  <c r="AN118" i="2" s="1"/>
  <c r="M118" i="2"/>
  <c r="V117" i="2"/>
  <c r="S117" i="2"/>
  <c r="Y117" i="2" s="1"/>
  <c r="M117" i="2"/>
  <c r="AK117" i="2" s="1"/>
  <c r="AN117" i="2" s="1"/>
  <c r="AN116" i="2"/>
  <c r="AK116" i="2"/>
  <c r="Y116" i="2"/>
  <c r="V116" i="2"/>
  <c r="S116" i="2"/>
  <c r="M116" i="2"/>
  <c r="AK115" i="2"/>
  <c r="AN115" i="2" s="1"/>
  <c r="Y115" i="2"/>
  <c r="V115" i="2"/>
  <c r="S115" i="2"/>
  <c r="M115" i="2"/>
  <c r="AM114" i="2"/>
  <c r="AP114" i="2" s="1"/>
  <c r="AL114" i="2"/>
  <c r="AO114" i="2" s="1"/>
  <c r="AK114" i="2"/>
  <c r="AN114" i="2" s="1"/>
  <c r="Z114" i="2"/>
  <c r="AA114" i="2" s="1"/>
  <c r="Y114" i="2"/>
  <c r="W114" i="2"/>
  <c r="V114" i="2"/>
  <c r="U114" i="2"/>
  <c r="R114" i="2"/>
  <c r="X114" i="2" s="1"/>
  <c r="O114" i="2"/>
  <c r="L114" i="2"/>
  <c r="V113" i="2"/>
  <c r="S113" i="2"/>
  <c r="AK113" i="2" s="1"/>
  <c r="AN113" i="2" s="1"/>
  <c r="M113" i="2"/>
  <c r="V112" i="2"/>
  <c r="S112" i="2"/>
  <c r="Y112" i="2" s="1"/>
  <c r="M112" i="2"/>
  <c r="AK112" i="2" s="1"/>
  <c r="AN112" i="2" s="1"/>
  <c r="AN111" i="2"/>
  <c r="AK111" i="2"/>
  <c r="Y111" i="2"/>
  <c r="V111" i="2"/>
  <c r="S111" i="2"/>
  <c r="M111" i="2"/>
  <c r="AK110" i="2"/>
  <c r="AN110" i="2" s="1"/>
  <c r="Y110" i="2"/>
  <c r="V110" i="2"/>
  <c r="S110" i="2"/>
  <c r="M110" i="2"/>
  <c r="AM109" i="2"/>
  <c r="AP109" i="2" s="1"/>
  <c r="AL109" i="2"/>
  <c r="AO109" i="2" s="1"/>
  <c r="AK109" i="2"/>
  <c r="AN109" i="2" s="1"/>
  <c r="Z109" i="2"/>
  <c r="AA109" i="2" s="1"/>
  <c r="AA108" i="2" s="1"/>
  <c r="Y109" i="2"/>
  <c r="W109" i="2"/>
  <c r="V109" i="2"/>
  <c r="U109" i="2"/>
  <c r="U108" i="2" s="1"/>
  <c r="AM108" i="2" s="1"/>
  <c r="AP108" i="2" s="1"/>
  <c r="R109" i="2"/>
  <c r="X109" i="2" s="1"/>
  <c r="O109" i="2"/>
  <c r="L109" i="2"/>
  <c r="AL108" i="2"/>
  <c r="AO108" i="2" s="1"/>
  <c r="Z108" i="2"/>
  <c r="Y108" i="2"/>
  <c r="T108" i="2"/>
  <c r="S108" i="2"/>
  <c r="AK108" i="2" s="1"/>
  <c r="AN108" i="2" s="1"/>
  <c r="O108" i="2"/>
  <c r="N108" i="2"/>
  <c r="M108" i="2"/>
  <c r="V107" i="2"/>
  <c r="S107" i="2"/>
  <c r="AK107" i="2" s="1"/>
  <c r="AN107" i="2" s="1"/>
  <c r="M107" i="2"/>
  <c r="Y106" i="2"/>
  <c r="V106" i="2"/>
  <c r="S106" i="2"/>
  <c r="AK106" i="2" s="1"/>
  <c r="AN106" i="2" s="1"/>
  <c r="M106" i="2"/>
  <c r="AN105" i="2"/>
  <c r="AK105" i="2"/>
  <c r="V105" i="2"/>
  <c r="S105" i="2"/>
  <c r="Y105" i="2" s="1"/>
  <c r="M105" i="2"/>
  <c r="Y104" i="2"/>
  <c r="V104" i="2"/>
  <c r="S104" i="2"/>
  <c r="AK104" i="2" s="1"/>
  <c r="AN104" i="2" s="1"/>
  <c r="M104" i="2"/>
  <c r="V103" i="2"/>
  <c r="S103" i="2"/>
  <c r="AK103" i="2" s="1"/>
  <c r="AN103" i="2" s="1"/>
  <c r="M103" i="2"/>
  <c r="AO102" i="2"/>
  <c r="AN102" i="2"/>
  <c r="AL102" i="2"/>
  <c r="AK102" i="2"/>
  <c r="AA102" i="2"/>
  <c r="Z102" i="2"/>
  <c r="Y102" i="2"/>
  <c r="X102" i="2"/>
  <c r="W102" i="2"/>
  <c r="V102" i="2"/>
  <c r="U102" i="2"/>
  <c r="AM102" i="2" s="1"/>
  <c r="AP102" i="2" s="1"/>
  <c r="R102" i="2"/>
  <c r="O102" i="2"/>
  <c r="L102" i="2"/>
  <c r="Y101" i="2"/>
  <c r="V101" i="2"/>
  <c r="S101" i="2"/>
  <c r="AK101" i="2" s="1"/>
  <c r="AN101" i="2" s="1"/>
  <c r="M101" i="2"/>
  <c r="AN100" i="2"/>
  <c r="AK100" i="2"/>
  <c r="V100" i="2"/>
  <c r="S100" i="2"/>
  <c r="Y100" i="2" s="1"/>
  <c r="M100" i="2"/>
  <c r="Y99" i="2"/>
  <c r="V99" i="2"/>
  <c r="S99" i="2"/>
  <c r="AK99" i="2" s="1"/>
  <c r="AN99" i="2" s="1"/>
  <c r="M99" i="2"/>
  <c r="V98" i="2"/>
  <c r="S98" i="2"/>
  <c r="AK98" i="2" s="1"/>
  <c r="AN98" i="2" s="1"/>
  <c r="M98" i="2"/>
  <c r="AN97" i="2"/>
  <c r="AK97" i="2"/>
  <c r="Y97" i="2"/>
  <c r="V97" i="2"/>
  <c r="S97" i="2"/>
  <c r="M97" i="2"/>
  <c r="AO96" i="2"/>
  <c r="AN96" i="2"/>
  <c r="AL96" i="2"/>
  <c r="AK96" i="2"/>
  <c r="Z96" i="2"/>
  <c r="Y96" i="2"/>
  <c r="AA96" i="2" s="1"/>
  <c r="X96" i="2"/>
  <c r="W96" i="2"/>
  <c r="V96" i="2"/>
  <c r="U96" i="2"/>
  <c r="AM96" i="2" s="1"/>
  <c r="AP96" i="2" s="1"/>
  <c r="R96" i="2"/>
  <c r="O96" i="2"/>
  <c r="L96" i="2"/>
  <c r="AN95" i="2"/>
  <c r="AK95" i="2"/>
  <c r="V95" i="2"/>
  <c r="S95" i="2"/>
  <c r="Y95" i="2" s="1"/>
  <c r="M95" i="2"/>
  <c r="Y94" i="2"/>
  <c r="V94" i="2"/>
  <c r="S94" i="2"/>
  <c r="AK94" i="2" s="1"/>
  <c r="AN94" i="2" s="1"/>
  <c r="M94" i="2"/>
  <c r="V93" i="2"/>
  <c r="S93" i="2"/>
  <c r="AK93" i="2" s="1"/>
  <c r="AN93" i="2" s="1"/>
  <c r="M93" i="2"/>
  <c r="AN92" i="2"/>
  <c r="AK92" i="2"/>
  <c r="Y92" i="2"/>
  <c r="V92" i="2"/>
  <c r="S92" i="2"/>
  <c r="M92" i="2"/>
  <c r="AN91" i="2"/>
  <c r="AK91" i="2"/>
  <c r="V91" i="2"/>
  <c r="S91" i="2"/>
  <c r="Y91" i="2" s="1"/>
  <c r="M91" i="2"/>
  <c r="AN90" i="2"/>
  <c r="AM90" i="2"/>
  <c r="AP90" i="2" s="1"/>
  <c r="AL90" i="2"/>
  <c r="AO90" i="2" s="1"/>
  <c r="AK90" i="2"/>
  <c r="AA90" i="2"/>
  <c r="Z90" i="2"/>
  <c r="Y90" i="2"/>
  <c r="W90" i="2"/>
  <c r="V90" i="2"/>
  <c r="U90" i="2"/>
  <c r="R90" i="2"/>
  <c r="X90" i="2" s="1"/>
  <c r="O90" i="2"/>
  <c r="L90" i="2"/>
  <c r="Y89" i="2"/>
  <c r="V89" i="2"/>
  <c r="S89" i="2"/>
  <c r="AK89" i="2" s="1"/>
  <c r="AN89" i="2" s="1"/>
  <c r="M89" i="2"/>
  <c r="V88" i="2"/>
  <c r="S88" i="2"/>
  <c r="AK88" i="2" s="1"/>
  <c r="AN88" i="2" s="1"/>
  <c r="M88" i="2"/>
  <c r="AN87" i="2"/>
  <c r="AK87" i="2"/>
  <c r="Y87" i="2"/>
  <c r="V87" i="2"/>
  <c r="S87" i="2"/>
  <c r="M87" i="2"/>
  <c r="AN86" i="2"/>
  <c r="AK86" i="2"/>
  <c r="V86" i="2"/>
  <c r="S86" i="2"/>
  <c r="Y86" i="2" s="1"/>
  <c r="M86" i="2"/>
  <c r="Y85" i="2"/>
  <c r="V85" i="2"/>
  <c r="S85" i="2"/>
  <c r="AK85" i="2" s="1"/>
  <c r="AN85" i="2" s="1"/>
  <c r="M85" i="2"/>
  <c r="AL84" i="2"/>
  <c r="AO84" i="2" s="1"/>
  <c r="AK84" i="2"/>
  <c r="AN84" i="2" s="1"/>
  <c r="Z84" i="2"/>
  <c r="Y84" i="2"/>
  <c r="AA84" i="2" s="1"/>
  <c r="W84" i="2"/>
  <c r="V84" i="2"/>
  <c r="U84" i="2"/>
  <c r="U71" i="2" s="1"/>
  <c r="R84" i="2"/>
  <c r="X84" i="2" s="1"/>
  <c r="O84" i="2"/>
  <c r="L84" i="2"/>
  <c r="V83" i="2"/>
  <c r="S83" i="2"/>
  <c r="AK83" i="2" s="1"/>
  <c r="AN83" i="2" s="1"/>
  <c r="M83" i="2"/>
  <c r="AN82" i="2"/>
  <c r="AK82" i="2"/>
  <c r="Y82" i="2"/>
  <c r="V82" i="2"/>
  <c r="S82" i="2"/>
  <c r="M82" i="2"/>
  <c r="AN81" i="2"/>
  <c r="AK81" i="2"/>
  <c r="V81" i="2"/>
  <c r="S81" i="2"/>
  <c r="Y81" i="2" s="1"/>
  <c r="M81" i="2"/>
  <c r="Y80" i="2"/>
  <c r="V80" i="2"/>
  <c r="S80" i="2"/>
  <c r="AK80" i="2" s="1"/>
  <c r="AN80" i="2" s="1"/>
  <c r="M80" i="2"/>
  <c r="V79" i="2"/>
  <c r="S79" i="2"/>
  <c r="AK79" i="2" s="1"/>
  <c r="AN79" i="2" s="1"/>
  <c r="M79" i="2"/>
  <c r="AO78" i="2"/>
  <c r="AN78" i="2"/>
  <c r="AL78" i="2"/>
  <c r="AK78" i="2"/>
  <c r="AA78" i="2"/>
  <c r="Z78" i="2"/>
  <c r="Z71" i="2" s="1"/>
  <c r="Z70" i="2" s="1"/>
  <c r="Y78" i="2"/>
  <c r="X78" i="2"/>
  <c r="W78" i="2"/>
  <c r="V78" i="2"/>
  <c r="U78" i="2"/>
  <c r="R78" i="2"/>
  <c r="O78" i="2"/>
  <c r="O71" i="2" s="1"/>
  <c r="O70" i="2" s="1"/>
  <c r="L78" i="2"/>
  <c r="AK77" i="2"/>
  <c r="AN77" i="2" s="1"/>
  <c r="Y77" i="2"/>
  <c r="V77" i="2"/>
  <c r="S77" i="2"/>
  <c r="M77" i="2"/>
  <c r="AN76" i="2"/>
  <c r="AK76" i="2"/>
  <c r="V76" i="2"/>
  <c r="S76" i="2"/>
  <c r="Y76" i="2" s="1"/>
  <c r="M76" i="2"/>
  <c r="Y75" i="2"/>
  <c r="V75" i="2"/>
  <c r="S75" i="2"/>
  <c r="AK75" i="2" s="1"/>
  <c r="AN75" i="2" s="1"/>
  <c r="M75" i="2"/>
  <c r="V74" i="2"/>
  <c r="S74" i="2"/>
  <c r="AK74" i="2" s="1"/>
  <c r="AN74" i="2" s="1"/>
  <c r="M74" i="2"/>
  <c r="AK73" i="2"/>
  <c r="AN73" i="2" s="1"/>
  <c r="Y73" i="2"/>
  <c r="V73" i="2"/>
  <c r="S73" i="2"/>
  <c r="M73" i="2"/>
  <c r="AO72" i="2"/>
  <c r="AN72" i="2"/>
  <c r="AL72" i="2"/>
  <c r="AK72" i="2"/>
  <c r="Z72" i="2"/>
  <c r="Y72" i="2"/>
  <c r="AA72" i="2" s="1"/>
  <c r="AA71" i="2" s="1"/>
  <c r="AA70" i="2" s="1"/>
  <c r="X72" i="2"/>
  <c r="W72" i="2"/>
  <c r="V72" i="2"/>
  <c r="U72" i="2"/>
  <c r="AM72" i="2" s="1"/>
  <c r="AP72" i="2" s="1"/>
  <c r="R72" i="2"/>
  <c r="O72" i="2"/>
  <c r="L72" i="2"/>
  <c r="AO71" i="2"/>
  <c r="AL71" i="2"/>
  <c r="Y71" i="2"/>
  <c r="Y70" i="2" s="1"/>
  <c r="T71" i="2"/>
  <c r="S71" i="2"/>
  <c r="S70" i="2" s="1"/>
  <c r="AK70" i="2" s="1"/>
  <c r="AN70" i="2" s="1"/>
  <c r="N71" i="2"/>
  <c r="M71" i="2"/>
  <c r="T70" i="2"/>
  <c r="AL70" i="2" s="1"/>
  <c r="AO70" i="2" s="1"/>
  <c r="N70" i="2"/>
  <c r="M70" i="2"/>
  <c r="AN69" i="2"/>
  <c r="AL69" i="2"/>
  <c r="AO69" i="2" s="1"/>
  <c r="AK69" i="2"/>
  <c r="AA69" i="2"/>
  <c r="Z69" i="2"/>
  <c r="W69" i="2"/>
  <c r="U69" i="2"/>
  <c r="AM69" i="2" s="1"/>
  <c r="AP69" i="2" s="1"/>
  <c r="R69" i="2"/>
  <c r="X69" i="2" s="1"/>
  <c r="O69" i="2"/>
  <c r="L69" i="2"/>
  <c r="V68" i="2"/>
  <c r="S68" i="2"/>
  <c r="AK68" i="2" s="1"/>
  <c r="AN68" i="2" s="1"/>
  <c r="M68" i="2"/>
  <c r="AK67" i="2"/>
  <c r="AN67" i="2" s="1"/>
  <c r="Y67" i="2"/>
  <c r="V67" i="2"/>
  <c r="S67" i="2"/>
  <c r="M67" i="2"/>
  <c r="AN66" i="2"/>
  <c r="AK66" i="2"/>
  <c r="V66" i="2"/>
  <c r="S66" i="2"/>
  <c r="Y66" i="2" s="1"/>
  <c r="M66" i="2"/>
  <c r="Y65" i="2"/>
  <c r="V65" i="2"/>
  <c r="S65" i="2"/>
  <c r="AK65" i="2" s="1"/>
  <c r="AN65" i="2" s="1"/>
  <c r="M65" i="2"/>
  <c r="V64" i="2"/>
  <c r="S64" i="2"/>
  <c r="AK64" i="2" s="1"/>
  <c r="AN64" i="2" s="1"/>
  <c r="M64" i="2"/>
  <c r="AK63" i="2"/>
  <c r="AN63" i="2" s="1"/>
  <c r="Y63" i="2"/>
  <c r="V63" i="2"/>
  <c r="S63" i="2"/>
  <c r="M63" i="2"/>
  <c r="AO62" i="2"/>
  <c r="AL62" i="2"/>
  <c r="AK62" i="2"/>
  <c r="AN62" i="2" s="1"/>
  <c r="Z62" i="2"/>
  <c r="Y62" i="2"/>
  <c r="AA62" i="2" s="1"/>
  <c r="X62" i="2"/>
  <c r="W62" i="2"/>
  <c r="V62" i="2"/>
  <c r="U62" i="2"/>
  <c r="AM62" i="2" s="1"/>
  <c r="AP62" i="2" s="1"/>
  <c r="R62" i="2"/>
  <c r="O62" i="2"/>
  <c r="L62" i="2"/>
  <c r="AN61" i="2"/>
  <c r="AK61" i="2"/>
  <c r="V61" i="2"/>
  <c r="S61" i="2"/>
  <c r="Y61" i="2" s="1"/>
  <c r="M61" i="2"/>
  <c r="Y60" i="2"/>
  <c r="V60" i="2"/>
  <c r="S60" i="2"/>
  <c r="AK60" i="2" s="1"/>
  <c r="AN60" i="2" s="1"/>
  <c r="M60" i="2"/>
  <c r="V59" i="2"/>
  <c r="S59" i="2"/>
  <c r="AK59" i="2" s="1"/>
  <c r="AN59" i="2" s="1"/>
  <c r="M59" i="2"/>
  <c r="AK58" i="2"/>
  <c r="AN58" i="2" s="1"/>
  <c r="Y58" i="2"/>
  <c r="V58" i="2"/>
  <c r="S58" i="2"/>
  <c r="M58" i="2"/>
  <c r="AN57" i="2"/>
  <c r="AK57" i="2"/>
  <c r="V57" i="2"/>
  <c r="S57" i="2"/>
  <c r="Y57" i="2" s="1"/>
  <c r="M57" i="2"/>
  <c r="Y56" i="2"/>
  <c r="V56" i="2"/>
  <c r="S56" i="2"/>
  <c r="AK56" i="2" s="1"/>
  <c r="AN56" i="2" s="1"/>
  <c r="M56" i="2"/>
  <c r="AL55" i="2"/>
  <c r="AO55" i="2" s="1"/>
  <c r="AK55" i="2"/>
  <c r="AN55" i="2" s="1"/>
  <c r="Z55" i="2"/>
  <c r="Y55" i="2"/>
  <c r="AA55" i="2" s="1"/>
  <c r="W55" i="2"/>
  <c r="V55" i="2"/>
  <c r="U55" i="2"/>
  <c r="AM55" i="2" s="1"/>
  <c r="AP55" i="2" s="1"/>
  <c r="R55" i="2"/>
  <c r="X55" i="2" s="1"/>
  <c r="O55" i="2"/>
  <c r="L55" i="2"/>
  <c r="V54" i="2"/>
  <c r="S54" i="2"/>
  <c r="AK54" i="2" s="1"/>
  <c r="AN54" i="2" s="1"/>
  <c r="M54" i="2"/>
  <c r="AK53" i="2"/>
  <c r="AN53" i="2" s="1"/>
  <c r="Y53" i="2"/>
  <c r="V53" i="2"/>
  <c r="S53" i="2"/>
  <c r="M53" i="2"/>
  <c r="AN52" i="2"/>
  <c r="AK52" i="2"/>
  <c r="V52" i="2"/>
  <c r="S52" i="2"/>
  <c r="Y52" i="2" s="1"/>
  <c r="M52" i="2"/>
  <c r="Y51" i="2"/>
  <c r="V51" i="2"/>
  <c r="S51" i="2"/>
  <c r="AK51" i="2" s="1"/>
  <c r="AN51" i="2" s="1"/>
  <c r="M51" i="2"/>
  <c r="V50" i="2"/>
  <c r="S50" i="2"/>
  <c r="AK50" i="2" s="1"/>
  <c r="AN50" i="2" s="1"/>
  <c r="M50" i="2"/>
  <c r="AK49" i="2"/>
  <c r="AN49" i="2" s="1"/>
  <c r="Y49" i="2"/>
  <c r="V49" i="2"/>
  <c r="S49" i="2"/>
  <c r="M49" i="2"/>
  <c r="AP48" i="2"/>
  <c r="AO48" i="2"/>
  <c r="AM48" i="2"/>
  <c r="AL48" i="2"/>
  <c r="AK48" i="2"/>
  <c r="AN48" i="2" s="1"/>
  <c r="Z48" i="2"/>
  <c r="Y48" i="2"/>
  <c r="AA48" i="2" s="1"/>
  <c r="X48" i="2"/>
  <c r="W48" i="2"/>
  <c r="V48" i="2"/>
  <c r="U48" i="2"/>
  <c r="R48" i="2"/>
  <c r="O48" i="2"/>
  <c r="L48" i="2"/>
  <c r="AN47" i="2"/>
  <c r="AK47" i="2"/>
  <c r="V47" i="2"/>
  <c r="S47" i="2"/>
  <c r="Y47" i="2" s="1"/>
  <c r="M47" i="2"/>
  <c r="Y46" i="2"/>
  <c r="V46" i="2"/>
  <c r="S46" i="2"/>
  <c r="AK46" i="2" s="1"/>
  <c r="AN46" i="2" s="1"/>
  <c r="M46" i="2"/>
  <c r="V45" i="2"/>
  <c r="S45" i="2"/>
  <c r="AK45" i="2" s="1"/>
  <c r="AN45" i="2" s="1"/>
  <c r="M45" i="2"/>
  <c r="AK44" i="2"/>
  <c r="AN44" i="2" s="1"/>
  <c r="Y44" i="2"/>
  <c r="V44" i="2"/>
  <c r="S44" i="2"/>
  <c r="M44" i="2"/>
  <c r="AN43" i="2"/>
  <c r="AK43" i="2"/>
  <c r="V43" i="2"/>
  <c r="S43" i="2"/>
  <c r="Y43" i="2" s="1"/>
  <c r="M43" i="2"/>
  <c r="Y42" i="2"/>
  <c r="V42" i="2"/>
  <c r="S42" i="2"/>
  <c r="M42" i="2"/>
  <c r="AK42" i="2" s="1"/>
  <c r="AN42" i="2" s="1"/>
  <c r="AL41" i="2"/>
  <c r="AO41" i="2" s="1"/>
  <c r="AK41" i="2"/>
  <c r="AN41" i="2" s="1"/>
  <c r="Z41" i="2"/>
  <c r="Y41" i="2"/>
  <c r="AA41" i="2" s="1"/>
  <c r="W41" i="2"/>
  <c r="V41" i="2"/>
  <c r="U41" i="2"/>
  <c r="U28" i="2" s="1"/>
  <c r="R41" i="2"/>
  <c r="X41" i="2" s="1"/>
  <c r="O41" i="2"/>
  <c r="L41" i="2"/>
  <c r="V40" i="2"/>
  <c r="S40" i="2"/>
  <c r="AK40" i="2" s="1"/>
  <c r="AN40" i="2" s="1"/>
  <c r="M40" i="2"/>
  <c r="AK39" i="2"/>
  <c r="AN39" i="2" s="1"/>
  <c r="Y39" i="2"/>
  <c r="V39" i="2"/>
  <c r="S39" i="2"/>
  <c r="M39" i="2"/>
  <c r="AN38" i="2"/>
  <c r="AK38" i="2"/>
  <c r="V38" i="2"/>
  <c r="S38" i="2"/>
  <c r="Y38" i="2" s="1"/>
  <c r="M38" i="2"/>
  <c r="Y37" i="2"/>
  <c r="V37" i="2"/>
  <c r="S37" i="2"/>
  <c r="M37" i="2"/>
  <c r="AK37" i="2" s="1"/>
  <c r="AN37" i="2" s="1"/>
  <c r="V36" i="2"/>
  <c r="S36" i="2"/>
  <c r="AK36" i="2" s="1"/>
  <c r="AN36" i="2" s="1"/>
  <c r="M36" i="2"/>
  <c r="AO35" i="2"/>
  <c r="AN35" i="2"/>
  <c r="AL35" i="2"/>
  <c r="AK35" i="2"/>
  <c r="AA35" i="2"/>
  <c r="Z35" i="2"/>
  <c r="Z28" i="2" s="1"/>
  <c r="Z27" i="2" s="1"/>
  <c r="Z26" i="2" s="1"/>
  <c r="Y35" i="2"/>
  <c r="X35" i="2"/>
  <c r="W35" i="2"/>
  <c r="V35" i="2"/>
  <c r="U35" i="2"/>
  <c r="R35" i="2"/>
  <c r="O35" i="2"/>
  <c r="O28" i="2" s="1"/>
  <c r="O27" i="2" s="1"/>
  <c r="O26" i="2" s="1"/>
  <c r="L35" i="2"/>
  <c r="AK34" i="2"/>
  <c r="AN34" i="2" s="1"/>
  <c r="Y34" i="2"/>
  <c r="V34" i="2"/>
  <c r="S34" i="2"/>
  <c r="M34" i="2"/>
  <c r="AN33" i="2"/>
  <c r="AK33" i="2"/>
  <c r="V33" i="2"/>
  <c r="S33" i="2"/>
  <c r="Y33" i="2" s="1"/>
  <c r="M33" i="2"/>
  <c r="Y32" i="2"/>
  <c r="V32" i="2"/>
  <c r="S32" i="2"/>
  <c r="M32" i="2"/>
  <c r="AK32" i="2" s="1"/>
  <c r="AN32" i="2" s="1"/>
  <c r="V31" i="2"/>
  <c r="S31" i="2"/>
  <c r="AK31" i="2" s="1"/>
  <c r="AN31" i="2" s="1"/>
  <c r="M31" i="2"/>
  <c r="AK30" i="2"/>
  <c r="AN30" i="2" s="1"/>
  <c r="Y30" i="2"/>
  <c r="V30" i="2"/>
  <c r="S30" i="2"/>
  <c r="M30" i="2"/>
  <c r="AP29" i="2"/>
  <c r="AO29" i="2"/>
  <c r="AM29" i="2"/>
  <c r="AL29" i="2"/>
  <c r="AK29" i="2"/>
  <c r="AN29" i="2" s="1"/>
  <c r="Z29" i="2"/>
  <c r="Y29" i="2"/>
  <c r="AA29" i="2" s="1"/>
  <c r="X29" i="2"/>
  <c r="W29" i="2"/>
  <c r="V29" i="2"/>
  <c r="U29" i="2"/>
  <c r="R29" i="2"/>
  <c r="O29" i="2"/>
  <c r="L29" i="2"/>
  <c r="Y28" i="2"/>
  <c r="Y27" i="2" s="1"/>
  <c r="Y26" i="2" s="1"/>
  <c r="T28" i="2"/>
  <c r="S28" i="2"/>
  <c r="S27" i="2" s="1"/>
  <c r="N28" i="2"/>
  <c r="AL28" i="2" s="1"/>
  <c r="AO28" i="2" s="1"/>
  <c r="M28" i="2"/>
  <c r="T27" i="2"/>
  <c r="M27" i="2"/>
  <c r="M26" i="2" s="1"/>
  <c r="V25" i="2"/>
  <c r="S25" i="2"/>
  <c r="AK25" i="2" s="1"/>
  <c r="AN25" i="2" s="1"/>
  <c r="M25" i="2"/>
  <c r="Y24" i="2"/>
  <c r="V24" i="2"/>
  <c r="S24" i="2"/>
  <c r="AK24" i="2" s="1"/>
  <c r="AN24" i="2" s="1"/>
  <c r="M24" i="2"/>
  <c r="V23" i="2"/>
  <c r="S23" i="2"/>
  <c r="AK23" i="2" s="1"/>
  <c r="AN23" i="2" s="1"/>
  <c r="M23" i="2"/>
  <c r="AO22" i="2"/>
  <c r="AN22" i="2"/>
  <c r="AL22" i="2"/>
  <c r="AK22" i="2"/>
  <c r="AA22" i="2"/>
  <c r="Z22" i="2"/>
  <c r="Y22" i="2"/>
  <c r="X22" i="2"/>
  <c r="W22" i="2"/>
  <c r="V22" i="2"/>
  <c r="U22" i="2"/>
  <c r="AM22" i="2" s="1"/>
  <c r="AP22" i="2" s="1"/>
  <c r="R22" i="2"/>
  <c r="O22" i="2"/>
  <c r="L22" i="2"/>
  <c r="AA21" i="2"/>
  <c r="Z21" i="2"/>
  <c r="Y21" i="2"/>
  <c r="U21" i="2"/>
  <c r="AM21" i="2" s="1"/>
  <c r="AP21" i="2" s="1"/>
  <c r="T21" i="2"/>
  <c r="AL21" i="2" s="1"/>
  <c r="AO21" i="2" s="1"/>
  <c r="S21" i="2"/>
  <c r="O21" i="2"/>
  <c r="N21" i="2"/>
  <c r="M21" i="2"/>
  <c r="AK21" i="2" s="1"/>
  <c r="AN21" i="2" s="1"/>
  <c r="Y20" i="2"/>
  <c r="V20" i="2"/>
  <c r="S20" i="2"/>
  <c r="M20" i="2"/>
  <c r="AK20" i="2" s="1"/>
  <c r="AN20" i="2" s="1"/>
  <c r="V19" i="2"/>
  <c r="S19" i="2"/>
  <c r="AK19" i="2" s="1"/>
  <c r="AN19" i="2" s="1"/>
  <c r="M19" i="2"/>
  <c r="AK18" i="2"/>
  <c r="AN18" i="2" s="1"/>
  <c r="Y18" i="2"/>
  <c r="V18" i="2"/>
  <c r="S18" i="2"/>
  <c r="M18" i="2"/>
  <c r="AN17" i="2"/>
  <c r="AK17" i="2"/>
  <c r="V17" i="2"/>
  <c r="S17" i="2"/>
  <c r="Y17" i="2" s="1"/>
  <c r="M17" i="2"/>
  <c r="Y16" i="2"/>
  <c r="V16" i="2"/>
  <c r="S16" i="2"/>
  <c r="M16" i="2"/>
  <c r="AK16" i="2" s="1"/>
  <c r="AN16" i="2" s="1"/>
  <c r="AL15" i="2"/>
  <c r="AO15" i="2" s="1"/>
  <c r="AK15" i="2"/>
  <c r="AN15" i="2" s="1"/>
  <c r="Z15" i="2"/>
  <c r="Y15" i="2"/>
  <c r="AA15" i="2" s="1"/>
  <c r="AA14" i="2" s="1"/>
  <c r="AA13" i="2" s="1"/>
  <c r="AA12" i="2" s="1"/>
  <c r="AA11" i="2" s="1"/>
  <c r="W15" i="2"/>
  <c r="V15" i="2"/>
  <c r="U15" i="2"/>
  <c r="U14" i="2" s="1"/>
  <c r="R15" i="2"/>
  <c r="X15" i="2" s="1"/>
  <c r="O15" i="2"/>
  <c r="L15" i="2"/>
  <c r="AL14" i="2"/>
  <c r="AO14" i="2" s="1"/>
  <c r="AK14" i="2"/>
  <c r="AN14" i="2" s="1"/>
  <c r="Z14" i="2"/>
  <c r="Z13" i="2" s="1"/>
  <c r="Z12" i="2" s="1"/>
  <c r="Z11" i="2" s="1"/>
  <c r="Z10" i="2" s="1"/>
  <c r="Y14" i="2"/>
  <c r="T14" i="2"/>
  <c r="S14" i="2"/>
  <c r="S13" i="2" s="1"/>
  <c r="O14" i="2"/>
  <c r="O13" i="2" s="1"/>
  <c r="O12" i="2" s="1"/>
  <c r="O11" i="2" s="1"/>
  <c r="N14" i="2"/>
  <c r="M14" i="2"/>
  <c r="Y13" i="2"/>
  <c r="Y12" i="2" s="1"/>
  <c r="Y11" i="2" s="1"/>
  <c r="Y10" i="2" s="1"/>
  <c r="N13" i="2"/>
  <c r="N12" i="2" s="1"/>
  <c r="N11" i="2" s="1"/>
  <c r="M13" i="2"/>
  <c r="M12" i="2"/>
  <c r="M11" i="2" s="1"/>
  <c r="S27" i="3" l="1"/>
  <c r="U108" i="3"/>
  <c r="U920" i="3"/>
  <c r="U1239" i="3"/>
  <c r="S12" i="3"/>
  <c r="U13" i="3"/>
  <c r="T70" i="3"/>
  <c r="U71" i="3"/>
  <c r="S154" i="3"/>
  <c r="U555" i="3"/>
  <c r="U434" i="3" s="1"/>
  <c r="U147" i="3"/>
  <c r="T13" i="3"/>
  <c r="S163" i="3"/>
  <c r="U124" i="3"/>
  <c r="U266" i="3"/>
  <c r="S434" i="3"/>
  <c r="U305" i="3"/>
  <c r="U806" i="3"/>
  <c r="S929" i="3"/>
  <c r="T929" i="3"/>
  <c r="S1350" i="3"/>
  <c r="U1344" i="3"/>
  <c r="U1347" i="3"/>
  <c r="U1351" i="3"/>
  <c r="O10" i="2"/>
  <c r="M10" i="2"/>
  <c r="U13" i="2"/>
  <c r="AM14" i="2"/>
  <c r="AP14" i="2" s="1"/>
  <c r="AK163" i="2"/>
  <c r="AN163" i="2" s="1"/>
  <c r="AA28" i="2"/>
  <c r="AA27" i="2" s="1"/>
  <c r="U70" i="2"/>
  <c r="AM70" i="2" s="1"/>
  <c r="AP70" i="2" s="1"/>
  <c r="AM71" i="2"/>
  <c r="AP71" i="2" s="1"/>
  <c r="AM125" i="2"/>
  <c r="AP125" i="2" s="1"/>
  <c r="N10" i="2"/>
  <c r="N9" i="2" s="1"/>
  <c r="N8" i="2" s="1"/>
  <c r="N1354" i="2" s="1"/>
  <c r="AA125" i="2"/>
  <c r="AL161" i="2"/>
  <c r="AO161" i="2" s="1"/>
  <c r="AM28" i="2"/>
  <c r="AP28" i="2" s="1"/>
  <c r="U27" i="2"/>
  <c r="AL162" i="2"/>
  <c r="AO162" i="2" s="1"/>
  <c r="AM164" i="2"/>
  <c r="AP164" i="2" s="1"/>
  <c r="AM155" i="2"/>
  <c r="AP155" i="2" s="1"/>
  <c r="U154" i="2"/>
  <c r="AM154" i="2" s="1"/>
  <c r="AP154" i="2" s="1"/>
  <c r="S26" i="2"/>
  <c r="AK26" i="2" s="1"/>
  <c r="AN26" i="2" s="1"/>
  <c r="AK27" i="2"/>
  <c r="AN27" i="2" s="1"/>
  <c r="AL27" i="2"/>
  <c r="AO27" i="2" s="1"/>
  <c r="AK13" i="2"/>
  <c r="AN13" i="2" s="1"/>
  <c r="S12" i="2"/>
  <c r="AL163" i="2"/>
  <c r="AO163" i="2" s="1"/>
  <c r="AK499" i="2"/>
  <c r="AN499" i="2" s="1"/>
  <c r="Y499" i="2"/>
  <c r="AM15" i="2"/>
  <c r="AP15" i="2" s="1"/>
  <c r="Y25" i="2"/>
  <c r="AM41" i="2"/>
  <c r="AP41" i="2" s="1"/>
  <c r="AM84" i="2"/>
  <c r="AP84" i="2" s="1"/>
  <c r="Y113" i="2"/>
  <c r="Y118" i="2"/>
  <c r="Y123" i="2"/>
  <c r="U124" i="2"/>
  <c r="AM124" i="2" s="1"/>
  <c r="AP124" i="2" s="1"/>
  <c r="Y129" i="2"/>
  <c r="Y134" i="2"/>
  <c r="Y138" i="2"/>
  <c r="Y143" i="2"/>
  <c r="AM148" i="2"/>
  <c r="AP148" i="2" s="1"/>
  <c r="T154" i="2"/>
  <c r="T160" i="2"/>
  <c r="AL160" i="2" s="1"/>
  <c r="AO160" i="2" s="1"/>
  <c r="Y167" i="2"/>
  <c r="Y173" i="2"/>
  <c r="Y179" i="2"/>
  <c r="Y185" i="2"/>
  <c r="Y189" i="2"/>
  <c r="Y194" i="2"/>
  <c r="Y199" i="2"/>
  <c r="Y203" i="2"/>
  <c r="Y208" i="2"/>
  <c r="Y213" i="2"/>
  <c r="Y218" i="2"/>
  <c r="Y223" i="2"/>
  <c r="Y227" i="2"/>
  <c r="Y232" i="2"/>
  <c r="Y237" i="2"/>
  <c r="Y241" i="2"/>
  <c r="Y246" i="2"/>
  <c r="Y251" i="2"/>
  <c r="AK261" i="2"/>
  <c r="AN261" i="2" s="1"/>
  <c r="Y271" i="2"/>
  <c r="AM289" i="2"/>
  <c r="AP289" i="2" s="1"/>
  <c r="AK326" i="2"/>
  <c r="AN326" i="2" s="1"/>
  <c r="Y326" i="2"/>
  <c r="AK349" i="2"/>
  <c r="AN349" i="2" s="1"/>
  <c r="Y349" i="2"/>
  <c r="AK361" i="2"/>
  <c r="AN361" i="2" s="1"/>
  <c r="Y361" i="2"/>
  <c r="AK372" i="2"/>
  <c r="AN372" i="2" s="1"/>
  <c r="Y372" i="2"/>
  <c r="AK407" i="2"/>
  <c r="AN407" i="2" s="1"/>
  <c r="Y407" i="2"/>
  <c r="AK432" i="2"/>
  <c r="AN432" i="2" s="1"/>
  <c r="Y432" i="2"/>
  <c r="Y549" i="2"/>
  <c r="AK549" i="2"/>
  <c r="AN549" i="2" s="1"/>
  <c r="AK656" i="2"/>
  <c r="AN656" i="2" s="1"/>
  <c r="Y656" i="2"/>
  <c r="AK732" i="2"/>
  <c r="AN732" i="2" s="1"/>
  <c r="Y732" i="2"/>
  <c r="Y1048" i="2"/>
  <c r="AK1048" i="2"/>
  <c r="AN1048" i="2" s="1"/>
  <c r="AK412" i="2"/>
  <c r="AN412" i="2" s="1"/>
  <c r="Y412" i="2"/>
  <c r="Y19" i="2"/>
  <c r="Y31" i="2"/>
  <c r="Y36" i="2"/>
  <c r="Y40" i="2"/>
  <c r="Y45" i="2"/>
  <c r="Y50" i="2"/>
  <c r="Y54" i="2"/>
  <c r="Y59" i="2"/>
  <c r="Y64" i="2"/>
  <c r="Y68" i="2"/>
  <c r="Y74" i="2"/>
  <c r="Y79" i="2"/>
  <c r="Y83" i="2"/>
  <c r="Y88" i="2"/>
  <c r="Y93" i="2"/>
  <c r="Y98" i="2"/>
  <c r="Y103" i="2"/>
  <c r="Y107" i="2"/>
  <c r="AM133" i="2"/>
  <c r="AP133" i="2" s="1"/>
  <c r="AA151" i="2"/>
  <c r="AA147" i="2" s="1"/>
  <c r="Y153" i="2"/>
  <c r="Y159" i="2"/>
  <c r="AK164" i="2"/>
  <c r="AN164" i="2" s="1"/>
  <c r="AM172" i="2"/>
  <c r="AP172" i="2" s="1"/>
  <c r="AK367" i="2"/>
  <c r="AN367" i="2" s="1"/>
  <c r="Y367" i="2"/>
  <c r="AK402" i="2"/>
  <c r="AN402" i="2" s="1"/>
  <c r="Y402" i="2"/>
  <c r="O435" i="2"/>
  <c r="AM454" i="2"/>
  <c r="AP454" i="2" s="1"/>
  <c r="AK467" i="2"/>
  <c r="AN467" i="2" s="1"/>
  <c r="Y467" i="2"/>
  <c r="AK494" i="2"/>
  <c r="AN494" i="2" s="1"/>
  <c r="Y494" i="2"/>
  <c r="AM503" i="2"/>
  <c r="AP503" i="2" s="1"/>
  <c r="AK514" i="2"/>
  <c r="AN514" i="2" s="1"/>
  <c r="Y514" i="2"/>
  <c r="AK528" i="2"/>
  <c r="AN528" i="2" s="1"/>
  <c r="Y528" i="2"/>
  <c r="T13" i="2"/>
  <c r="AK28" i="2"/>
  <c r="AN28" i="2" s="1"/>
  <c r="AM35" i="2"/>
  <c r="AP35" i="2" s="1"/>
  <c r="AK71" i="2"/>
  <c r="AN71" i="2" s="1"/>
  <c r="AM78" i="2"/>
  <c r="AP78" i="2" s="1"/>
  <c r="AA279" i="2"/>
  <c r="AA287" i="2"/>
  <c r="AK290" i="2"/>
  <c r="AN290" i="2" s="1"/>
  <c r="Y290" i="2"/>
  <c r="AA305" i="2"/>
  <c r="Y305" i="2"/>
  <c r="Y163" i="2" s="1"/>
  <c r="AA329" i="2"/>
  <c r="AA435" i="2"/>
  <c r="AM930" i="2"/>
  <c r="AP930" i="2" s="1"/>
  <c r="AK377" i="2"/>
  <c r="AN377" i="2" s="1"/>
  <c r="Y377" i="2"/>
  <c r="AK519" i="2"/>
  <c r="AN519" i="2" s="1"/>
  <c r="Y519" i="2"/>
  <c r="N27" i="2"/>
  <c r="N26" i="2" s="1"/>
  <c r="U266" i="2"/>
  <c r="AM266" i="2" s="1"/>
  <c r="AP266" i="2" s="1"/>
  <c r="AK275" i="2"/>
  <c r="AN275" i="2" s="1"/>
  <c r="Y275" i="2"/>
  <c r="AK320" i="2"/>
  <c r="AN320" i="2" s="1"/>
  <c r="Y320" i="2"/>
  <c r="AK343" i="2"/>
  <c r="AN343" i="2" s="1"/>
  <c r="Y343" i="2"/>
  <c r="AK397" i="2"/>
  <c r="AN397" i="2" s="1"/>
  <c r="Y397" i="2"/>
  <c r="AK427" i="2"/>
  <c r="AN427" i="2" s="1"/>
  <c r="Y427" i="2"/>
  <c r="U435" i="2"/>
  <c r="AM439" i="2"/>
  <c r="AP439" i="2" s="1"/>
  <c r="AK449" i="2"/>
  <c r="AN449" i="2" s="1"/>
  <c r="Y449" i="2"/>
  <c r="AK489" i="2"/>
  <c r="AN489" i="2" s="1"/>
  <c r="Y489" i="2"/>
  <c r="AK509" i="2"/>
  <c r="AN509" i="2" s="1"/>
  <c r="Y509" i="2"/>
  <c r="AK702" i="2"/>
  <c r="AN702" i="2" s="1"/>
  <c r="Y702" i="2"/>
  <c r="Y919" i="2"/>
  <c r="AK919" i="2"/>
  <c r="AN919" i="2" s="1"/>
  <c r="Y23" i="2"/>
  <c r="Y244" i="2"/>
  <c r="Y249" i="2"/>
  <c r="Y253" i="2"/>
  <c r="AK269" i="2"/>
  <c r="AN269" i="2" s="1"/>
  <c r="Y269" i="2"/>
  <c r="AM297" i="2"/>
  <c r="AP297" i="2" s="1"/>
  <c r="AK315" i="2"/>
  <c r="AN315" i="2" s="1"/>
  <c r="Y315" i="2"/>
  <c r="AK392" i="2"/>
  <c r="AN392" i="2" s="1"/>
  <c r="Y392" i="2"/>
  <c r="AK422" i="2"/>
  <c r="AN422" i="2" s="1"/>
  <c r="Y422" i="2"/>
  <c r="AK461" i="2"/>
  <c r="AN461" i="2" s="1"/>
  <c r="Y461" i="2"/>
  <c r="AK473" i="2"/>
  <c r="AN473" i="2" s="1"/>
  <c r="Y473" i="2"/>
  <c r="AM531" i="2"/>
  <c r="AP531" i="2" s="1"/>
  <c r="AK256" i="2"/>
  <c r="AN256" i="2" s="1"/>
  <c r="AK264" i="2"/>
  <c r="AN264" i="2" s="1"/>
  <c r="Y272" i="2"/>
  <c r="AA273" i="2"/>
  <c r="AK310" i="2"/>
  <c r="AN310" i="2" s="1"/>
  <c r="Y310" i="2"/>
  <c r="AK387" i="2"/>
  <c r="AN387" i="2" s="1"/>
  <c r="Y387" i="2"/>
  <c r="AK417" i="2"/>
  <c r="AN417" i="2" s="1"/>
  <c r="Y417" i="2"/>
  <c r="AK444" i="2"/>
  <c r="AN444" i="2" s="1"/>
  <c r="Y444" i="2"/>
  <c r="AK484" i="2"/>
  <c r="AN484" i="2" s="1"/>
  <c r="Y484" i="2"/>
  <c r="AK504" i="2"/>
  <c r="AN504" i="2" s="1"/>
  <c r="Y504" i="2"/>
  <c r="AM513" i="2"/>
  <c r="AP513" i="2" s="1"/>
  <c r="Y554" i="2"/>
  <c r="AK554" i="2"/>
  <c r="AN554" i="2" s="1"/>
  <c r="U305" i="2"/>
  <c r="AM305" i="2" s="1"/>
  <c r="AP305" i="2" s="1"/>
  <c r="AM306" i="2"/>
  <c r="AP306" i="2" s="1"/>
  <c r="AK455" i="2"/>
  <c r="AN455" i="2" s="1"/>
  <c r="Y455" i="2"/>
  <c r="AK479" i="2"/>
  <c r="AN479" i="2" s="1"/>
  <c r="Y479" i="2"/>
  <c r="AA254" i="2"/>
  <c r="AA164" i="2" s="1"/>
  <c r="AA163" i="2" s="1"/>
  <c r="AA267" i="2"/>
  <c r="AA266" i="2" s="1"/>
  <c r="AK282" i="2"/>
  <c r="AN282" i="2" s="1"/>
  <c r="Y282" i="2"/>
  <c r="AA295" i="2"/>
  <c r="AK298" i="2"/>
  <c r="AN298" i="2" s="1"/>
  <c r="Y298" i="2"/>
  <c r="AK331" i="2"/>
  <c r="AN331" i="2" s="1"/>
  <c r="Y331" i="2"/>
  <c r="AK337" i="2"/>
  <c r="AN337" i="2" s="1"/>
  <c r="Y337" i="2"/>
  <c r="AK354" i="2"/>
  <c r="AN354" i="2" s="1"/>
  <c r="Y354" i="2"/>
  <c r="AK382" i="2"/>
  <c r="AN382" i="2" s="1"/>
  <c r="Y382" i="2"/>
  <c r="AK438" i="2"/>
  <c r="AN438" i="2" s="1"/>
  <c r="Y438" i="2"/>
  <c r="AK680" i="2"/>
  <c r="AN680" i="2" s="1"/>
  <c r="Y680" i="2"/>
  <c r="AK752" i="2"/>
  <c r="AN752" i="2" s="1"/>
  <c r="Y752" i="2"/>
  <c r="Y524" i="2"/>
  <c r="AM535" i="2"/>
  <c r="AP535" i="2" s="1"/>
  <c r="Y538" i="2"/>
  <c r="AK541" i="2"/>
  <c r="AN541" i="2" s="1"/>
  <c r="Y546" i="2"/>
  <c r="AK561" i="2"/>
  <c r="AN561" i="2" s="1"/>
  <c r="AK566" i="2"/>
  <c r="AN566" i="2" s="1"/>
  <c r="AK596" i="2"/>
  <c r="AN596" i="2" s="1"/>
  <c r="AK608" i="2"/>
  <c r="AN608" i="2" s="1"/>
  <c r="AK620" i="2"/>
  <c r="AN620" i="2" s="1"/>
  <c r="AK632" i="2"/>
  <c r="AN632" i="2" s="1"/>
  <c r="AK717" i="2"/>
  <c r="AN717" i="2" s="1"/>
  <c r="Y717" i="2"/>
  <c r="Y956" i="2"/>
  <c r="AK956" i="2"/>
  <c r="AN956" i="2" s="1"/>
  <c r="Y988" i="2"/>
  <c r="AK988" i="2"/>
  <c r="AN988" i="2" s="1"/>
  <c r="AM523" i="2"/>
  <c r="AP523" i="2" s="1"/>
  <c r="AK638" i="2"/>
  <c r="AN638" i="2" s="1"/>
  <c r="Y638" i="2"/>
  <c r="AK662" i="2"/>
  <c r="AN662" i="2" s="1"/>
  <c r="Y662" i="2"/>
  <c r="AK686" i="2"/>
  <c r="AN686" i="2" s="1"/>
  <c r="Y686" i="2"/>
  <c r="AK697" i="2"/>
  <c r="AN697" i="2" s="1"/>
  <c r="Y697" i="2"/>
  <c r="AK723" i="2"/>
  <c r="AN723" i="2" s="1"/>
  <c r="Y723" i="2"/>
  <c r="AK727" i="2"/>
  <c r="AN727" i="2" s="1"/>
  <c r="Y727" i="2"/>
  <c r="AK747" i="2"/>
  <c r="AN747" i="2" s="1"/>
  <c r="Y747" i="2"/>
  <c r="Y1024" i="2"/>
  <c r="AK1024" i="2"/>
  <c r="AN1024" i="2" s="1"/>
  <c r="AK1069" i="2"/>
  <c r="AN1069" i="2" s="1"/>
  <c r="Y1069" i="2"/>
  <c r="AK435" i="2"/>
  <c r="AN435" i="2" s="1"/>
  <c r="AK530" i="2"/>
  <c r="AN530" i="2" s="1"/>
  <c r="AA574" i="2"/>
  <c r="Y788" i="2"/>
  <c r="AK788" i="2"/>
  <c r="AN788" i="2" s="1"/>
  <c r="AK828" i="2"/>
  <c r="AN828" i="2" s="1"/>
  <c r="Y828" i="2"/>
  <c r="Y964" i="2"/>
  <c r="AK964" i="2"/>
  <c r="AN964" i="2" s="1"/>
  <c r="Y1060" i="2"/>
  <c r="AK1060" i="2"/>
  <c r="AN1060" i="2" s="1"/>
  <c r="AK1172" i="2"/>
  <c r="AN1172" i="2" s="1"/>
  <c r="Y1172" i="2"/>
  <c r="AK1263" i="2"/>
  <c r="AN1263" i="2" s="1"/>
  <c r="Y1263" i="2"/>
  <c r="AK644" i="2"/>
  <c r="AN644" i="2" s="1"/>
  <c r="Y644" i="2"/>
  <c r="AK668" i="2"/>
  <c r="AN668" i="2" s="1"/>
  <c r="Y668" i="2"/>
  <c r="AK692" i="2"/>
  <c r="AN692" i="2" s="1"/>
  <c r="Y692" i="2"/>
  <c r="AK712" i="2"/>
  <c r="AN712" i="2" s="1"/>
  <c r="Y712" i="2"/>
  <c r="AK742" i="2"/>
  <c r="AN742" i="2" s="1"/>
  <c r="Y742" i="2"/>
  <c r="AA823" i="2"/>
  <c r="Z806" i="2"/>
  <c r="Z434" i="2" s="1"/>
  <c r="Y910" i="2"/>
  <c r="AK910" i="2"/>
  <c r="AN910" i="2" s="1"/>
  <c r="Y1000" i="2"/>
  <c r="AK1000" i="2"/>
  <c r="AN1000" i="2" s="1"/>
  <c r="AK550" i="2"/>
  <c r="AN550" i="2" s="1"/>
  <c r="AK552" i="2"/>
  <c r="AN552" i="2" s="1"/>
  <c r="AK590" i="2"/>
  <c r="AN590" i="2" s="1"/>
  <c r="AK602" i="2"/>
  <c r="AN602" i="2" s="1"/>
  <c r="AK614" i="2"/>
  <c r="AN614" i="2" s="1"/>
  <c r="AK626" i="2"/>
  <c r="AN626" i="2" s="1"/>
  <c r="Y783" i="2"/>
  <c r="AK783" i="2"/>
  <c r="AN783" i="2" s="1"/>
  <c r="U806" i="2"/>
  <c r="AM806" i="2" s="1"/>
  <c r="AP806" i="2" s="1"/>
  <c r="AM807" i="2"/>
  <c r="AP807" i="2" s="1"/>
  <c r="Y1036" i="2"/>
  <c r="AK1036" i="2"/>
  <c r="AN1036" i="2" s="1"/>
  <c r="Y441" i="2"/>
  <c r="Y470" i="2"/>
  <c r="Y476" i="2"/>
  <c r="Y481" i="2"/>
  <c r="Y486" i="2"/>
  <c r="Y491" i="2"/>
  <c r="Y496" i="2"/>
  <c r="Y501" i="2"/>
  <c r="Y506" i="2"/>
  <c r="Y511" i="2"/>
  <c r="Y516" i="2"/>
  <c r="Y521" i="2"/>
  <c r="Y525" i="2"/>
  <c r="AK529" i="2"/>
  <c r="AN529" i="2" s="1"/>
  <c r="Y533" i="2"/>
  <c r="Y536" i="2"/>
  <c r="Y540" i="2"/>
  <c r="Y544" i="2"/>
  <c r="AM562" i="2"/>
  <c r="AP562" i="2" s="1"/>
  <c r="AA568" i="2"/>
  <c r="AA555" i="2" s="1"/>
  <c r="AK572" i="2"/>
  <c r="AN572" i="2" s="1"/>
  <c r="AA598" i="2"/>
  <c r="AA610" i="2"/>
  <c r="AA622" i="2"/>
  <c r="AA634" i="2"/>
  <c r="AK650" i="2"/>
  <c r="AN650" i="2" s="1"/>
  <c r="Y650" i="2"/>
  <c r="AK674" i="2"/>
  <c r="AN674" i="2" s="1"/>
  <c r="Y674" i="2"/>
  <c r="AK707" i="2"/>
  <c r="AN707" i="2" s="1"/>
  <c r="Y707" i="2"/>
  <c r="AK737" i="2"/>
  <c r="AN737" i="2" s="1"/>
  <c r="Y737" i="2"/>
  <c r="AK757" i="2"/>
  <c r="AN757" i="2" s="1"/>
  <c r="Y757" i="2"/>
  <c r="Y821" i="2"/>
  <c r="AK821" i="2"/>
  <c r="AN821" i="2" s="1"/>
  <c r="Y838" i="2"/>
  <c r="AK838" i="2"/>
  <c r="AN838" i="2" s="1"/>
  <c r="AK840" i="2"/>
  <c r="AN840" i="2" s="1"/>
  <c r="Y840" i="2"/>
  <c r="AA921" i="2"/>
  <c r="Y920" i="2"/>
  <c r="Y976" i="2"/>
  <c r="AK976" i="2"/>
  <c r="AN976" i="2" s="1"/>
  <c r="O555" i="2"/>
  <c r="AM555" i="2" s="1"/>
  <c r="AP555" i="2" s="1"/>
  <c r="Y778" i="2"/>
  <c r="AK778" i="2"/>
  <c r="AN778" i="2" s="1"/>
  <c r="Y855" i="2"/>
  <c r="AK855" i="2"/>
  <c r="AN855" i="2" s="1"/>
  <c r="Y1012" i="2"/>
  <c r="AK1012" i="2"/>
  <c r="AN1012" i="2" s="1"/>
  <c r="AK1099" i="2"/>
  <c r="AN1099" i="2" s="1"/>
  <c r="Y1099" i="2"/>
  <c r="AK1071" i="2"/>
  <c r="AN1071" i="2" s="1"/>
  <c r="Y1071" i="2"/>
  <c r="Y1108" i="2"/>
  <c r="AK1108" i="2"/>
  <c r="AN1108" i="2" s="1"/>
  <c r="AK1163" i="2"/>
  <c r="AN1163" i="2" s="1"/>
  <c r="Y1163" i="2"/>
  <c r="AK1176" i="2"/>
  <c r="AN1176" i="2" s="1"/>
  <c r="Y1176" i="2"/>
  <c r="AK1255" i="2"/>
  <c r="AN1255" i="2" s="1"/>
  <c r="Y1255" i="2"/>
  <c r="AK1081" i="1"/>
  <c r="AN1081" i="1" s="1"/>
  <c r="Y1081" i="1"/>
  <c r="AK766" i="2"/>
  <c r="AN766" i="2" s="1"/>
  <c r="AA776" i="2"/>
  <c r="AK794" i="2"/>
  <c r="AN794" i="2" s="1"/>
  <c r="AK805" i="2"/>
  <c r="AN805" i="2" s="1"/>
  <c r="AM833" i="2"/>
  <c r="AP833" i="2" s="1"/>
  <c r="AM845" i="2"/>
  <c r="AP845" i="2" s="1"/>
  <c r="AM871" i="2"/>
  <c r="AP871" i="2" s="1"/>
  <c r="Z930" i="2"/>
  <c r="AA934" i="2"/>
  <c r="AA930" i="2" s="1"/>
  <c r="AK941" i="2"/>
  <c r="AN941" i="2" s="1"/>
  <c r="AK958" i="2"/>
  <c r="AN958" i="2" s="1"/>
  <c r="AK1168" i="2"/>
  <c r="AN1168" i="2" s="1"/>
  <c r="Y1168" i="2"/>
  <c r="Y1267" i="2"/>
  <c r="AK1267" i="2"/>
  <c r="AN1267" i="2" s="1"/>
  <c r="Y1275" i="2"/>
  <c r="AK1275" i="2"/>
  <c r="AN1275" i="2" s="1"/>
  <c r="AM811" i="2"/>
  <c r="AP811" i="2" s="1"/>
  <c r="AM866" i="2"/>
  <c r="AP866" i="2" s="1"/>
  <c r="AM959" i="2"/>
  <c r="AP959" i="2" s="1"/>
  <c r="AM971" i="2"/>
  <c r="AP971" i="2" s="1"/>
  <c r="AM983" i="2"/>
  <c r="AP983" i="2" s="1"/>
  <c r="AM995" i="2"/>
  <c r="AP995" i="2" s="1"/>
  <c r="AM1007" i="2"/>
  <c r="AP1007" i="2" s="1"/>
  <c r="AM1019" i="2"/>
  <c r="AP1019" i="2" s="1"/>
  <c r="AM1031" i="2"/>
  <c r="AP1031" i="2" s="1"/>
  <c r="AM1043" i="2"/>
  <c r="AP1043" i="2" s="1"/>
  <c r="AM1055" i="2"/>
  <c r="AP1055" i="2" s="1"/>
  <c r="AK1075" i="2"/>
  <c r="AN1075" i="2" s="1"/>
  <c r="Y1075" i="2"/>
  <c r="AK1228" i="2"/>
  <c r="AN1228" i="2" s="1"/>
  <c r="Y1228" i="2"/>
  <c r="AK779" i="2"/>
  <c r="AN779" i="2" s="1"/>
  <c r="AK784" i="2"/>
  <c r="AN784" i="2" s="1"/>
  <c r="AK789" i="2"/>
  <c r="AN789" i="2" s="1"/>
  <c r="AK800" i="2"/>
  <c r="AN800" i="2" s="1"/>
  <c r="AK926" i="2"/>
  <c r="AN926" i="2" s="1"/>
  <c r="AK957" i="2"/>
  <c r="AN957" i="2" s="1"/>
  <c r="U958" i="2"/>
  <c r="AM958" i="2" s="1"/>
  <c r="AP958" i="2" s="1"/>
  <c r="AA962" i="2"/>
  <c r="AA958" i="2" s="1"/>
  <c r="Y958" i="2"/>
  <c r="Y929" i="2" s="1"/>
  <c r="Y1096" i="2"/>
  <c r="AK1096" i="2"/>
  <c r="AN1096" i="2" s="1"/>
  <c r="AA1130" i="2"/>
  <c r="Y1121" i="2"/>
  <c r="Y1315" i="2"/>
  <c r="AK1315" i="2"/>
  <c r="AN1315" i="2" s="1"/>
  <c r="Y774" i="2"/>
  <c r="AK849" i="2"/>
  <c r="AN849" i="2" s="1"/>
  <c r="Y861" i="2"/>
  <c r="AK875" i="2"/>
  <c r="AN875" i="2" s="1"/>
  <c r="Y882" i="2"/>
  <c r="Y887" i="2"/>
  <c r="Y892" i="2"/>
  <c r="Y897" i="2"/>
  <c r="Y902" i="2"/>
  <c r="S929" i="2"/>
  <c r="AK929" i="2" s="1"/>
  <c r="AN929" i="2" s="1"/>
  <c r="AK930" i="2"/>
  <c r="AN930" i="2" s="1"/>
  <c r="O930" i="2"/>
  <c r="O929" i="2" s="1"/>
  <c r="Z958" i="2"/>
  <c r="AK1224" i="2"/>
  <c r="AN1224" i="2" s="1"/>
  <c r="Y1224" i="2"/>
  <c r="AA806" i="2"/>
  <c r="AA925" i="2"/>
  <c r="AK1220" i="2"/>
  <c r="AN1220" i="2" s="1"/>
  <c r="Y1220" i="2"/>
  <c r="Y1239" i="2"/>
  <c r="T13" i="1"/>
  <c r="AL21" i="1"/>
  <c r="AO21" i="1" s="1"/>
  <c r="AK761" i="2"/>
  <c r="AN761" i="2" s="1"/>
  <c r="AK770" i="2"/>
  <c r="AN770" i="2" s="1"/>
  <c r="Y806" i="2"/>
  <c r="Y434" i="2" s="1"/>
  <c r="U929" i="2"/>
  <c r="AM929" i="2" s="1"/>
  <c r="AP929" i="2" s="1"/>
  <c r="AK1086" i="2"/>
  <c r="AN1086" i="2" s="1"/>
  <c r="Y1086" i="2"/>
  <c r="AA1142" i="2"/>
  <c r="Z1121" i="2"/>
  <c r="O1239" i="2"/>
  <c r="AK1080" i="2"/>
  <c r="AN1080" i="2" s="1"/>
  <c r="AK1117" i="2"/>
  <c r="AN1117" i="2" s="1"/>
  <c r="Y1117" i="2"/>
  <c r="O1121" i="2"/>
  <c r="AK1141" i="2"/>
  <c r="AN1141" i="2" s="1"/>
  <c r="Y1141" i="2"/>
  <c r="AK1155" i="2"/>
  <c r="AN1155" i="2" s="1"/>
  <c r="Y1155" i="2"/>
  <c r="AK1207" i="2"/>
  <c r="AN1207" i="2" s="1"/>
  <c r="Y1207" i="2"/>
  <c r="AK1211" i="2"/>
  <c r="AN1211" i="2" s="1"/>
  <c r="Y1211" i="2"/>
  <c r="AK1215" i="2"/>
  <c r="AN1215" i="2" s="1"/>
  <c r="Y1215" i="2"/>
  <c r="AK1303" i="2"/>
  <c r="AN1303" i="2" s="1"/>
  <c r="Y1303" i="2"/>
  <c r="AM14" i="1"/>
  <c r="AP14" i="1" s="1"/>
  <c r="U13" i="1"/>
  <c r="AM29" i="1"/>
  <c r="AP29" i="1" s="1"/>
  <c r="U28" i="1"/>
  <c r="Y43" i="1"/>
  <c r="AK43" i="1"/>
  <c r="AN43" i="1" s="1"/>
  <c r="Y61" i="1"/>
  <c r="AK61" i="1"/>
  <c r="AN61" i="1" s="1"/>
  <c r="AM305" i="1"/>
  <c r="AP305" i="1" s="1"/>
  <c r="AK315" i="1"/>
  <c r="AN315" i="1" s="1"/>
  <c r="Y315" i="1"/>
  <c r="AM339" i="1"/>
  <c r="AP339" i="1" s="1"/>
  <c r="O305" i="1"/>
  <c r="AM1097" i="2"/>
  <c r="AP1097" i="2" s="1"/>
  <c r="AK1159" i="2"/>
  <c r="AN1159" i="2" s="1"/>
  <c r="Y1159" i="2"/>
  <c r="AK1234" i="2"/>
  <c r="AN1234" i="2" s="1"/>
  <c r="Y1234" i="2"/>
  <c r="AK1279" i="2"/>
  <c r="AN1279" i="2" s="1"/>
  <c r="Y1279" i="2"/>
  <c r="AM1294" i="2"/>
  <c r="AP1294" i="2" s="1"/>
  <c r="AM1326" i="2"/>
  <c r="AP1326" i="2" s="1"/>
  <c r="U1121" i="2"/>
  <c r="AM1126" i="2"/>
  <c r="AP1126" i="2" s="1"/>
  <c r="AK1133" i="2"/>
  <c r="AN1133" i="2" s="1"/>
  <c r="Y1133" i="2"/>
  <c r="AA1166" i="2"/>
  <c r="AK1194" i="2"/>
  <c r="AN1194" i="2" s="1"/>
  <c r="Y1194" i="2"/>
  <c r="AK1198" i="2"/>
  <c r="AN1198" i="2" s="1"/>
  <c r="Y1198" i="2"/>
  <c r="AK1202" i="2"/>
  <c r="AN1202" i="2" s="1"/>
  <c r="Y1202" i="2"/>
  <c r="Z1239" i="2"/>
  <c r="AK1295" i="2"/>
  <c r="AN1295" i="2" s="1"/>
  <c r="Y1295" i="2"/>
  <c r="AK1327" i="2"/>
  <c r="AN1327" i="2" s="1"/>
  <c r="Y1327" i="2"/>
  <c r="AA15" i="1"/>
  <c r="AA14" i="1" s="1"/>
  <c r="AA13" i="1" s="1"/>
  <c r="AA12" i="1" s="1"/>
  <c r="AA11" i="1" s="1"/>
  <c r="Y14" i="1"/>
  <c r="Y13" i="1" s="1"/>
  <c r="Y12" i="1" s="1"/>
  <c r="Y11" i="1" s="1"/>
  <c r="Y10" i="1" s="1"/>
  <c r="AK64" i="1"/>
  <c r="AN64" i="1" s="1"/>
  <c r="AK412" i="1"/>
  <c r="AN412" i="1" s="1"/>
  <c r="Y412" i="1"/>
  <c r="AM439" i="1"/>
  <c r="AP439" i="1" s="1"/>
  <c r="U435" i="1"/>
  <c r="AK1105" i="2"/>
  <c r="AN1105" i="2" s="1"/>
  <c r="Y1105" i="2"/>
  <c r="AK1181" i="2"/>
  <c r="AN1181" i="2" s="1"/>
  <c r="Y1181" i="2"/>
  <c r="AK1185" i="2"/>
  <c r="AN1185" i="2" s="1"/>
  <c r="Y1185" i="2"/>
  <c r="AK1189" i="2"/>
  <c r="AN1189" i="2" s="1"/>
  <c r="Y1189" i="2"/>
  <c r="AK1271" i="2"/>
  <c r="AN1271" i="2" s="1"/>
  <c r="Y1271" i="2"/>
  <c r="AM1286" i="2"/>
  <c r="AP1286" i="2" s="1"/>
  <c r="AM1310" i="2"/>
  <c r="AP1310" i="2" s="1"/>
  <c r="AK1319" i="2"/>
  <c r="AN1319" i="2" s="1"/>
  <c r="Y1319" i="2"/>
  <c r="Z1347" i="2"/>
  <c r="Z1346" i="2" s="1"/>
  <c r="AA1348" i="2"/>
  <c r="AA1347" i="2" s="1"/>
  <c r="AA1346" i="2" s="1"/>
  <c r="T1349" i="2"/>
  <c r="AL1349" i="2" s="1"/>
  <c r="AO1349" i="2" s="1"/>
  <c r="AL1350" i="2"/>
  <c r="AO1350" i="2" s="1"/>
  <c r="Y28" i="1"/>
  <c r="Y27" i="1" s="1"/>
  <c r="Y26" i="1" s="1"/>
  <c r="AA41" i="1"/>
  <c r="AK100" i="1"/>
  <c r="AN100" i="1" s="1"/>
  <c r="Y100" i="1"/>
  <c r="Y340" i="1"/>
  <c r="AK340" i="1"/>
  <c r="AN340" i="1" s="1"/>
  <c r="Y928" i="2"/>
  <c r="Y935" i="2"/>
  <c r="Y941" i="2"/>
  <c r="Y947" i="2"/>
  <c r="Y953" i="2"/>
  <c r="Y1066" i="2"/>
  <c r="AK1074" i="2"/>
  <c r="AN1074" i="2" s="1"/>
  <c r="Y1078" i="2"/>
  <c r="AK1081" i="2"/>
  <c r="AN1081" i="2" s="1"/>
  <c r="AM1085" i="2"/>
  <c r="AP1085" i="2" s="1"/>
  <c r="AK1120" i="2"/>
  <c r="AN1120" i="2" s="1"/>
  <c r="AA1121" i="2"/>
  <c r="AK1149" i="2"/>
  <c r="AN1149" i="2" s="1"/>
  <c r="Y1149" i="2"/>
  <c r="AK1243" i="2"/>
  <c r="AN1243" i="2" s="1"/>
  <c r="AK1247" i="2"/>
  <c r="AN1247" i="2" s="1"/>
  <c r="Y1247" i="2"/>
  <c r="AM1262" i="2"/>
  <c r="AP1262" i="2" s="1"/>
  <c r="Z28" i="1"/>
  <c r="Z27" i="1" s="1"/>
  <c r="Z26" i="1" s="1"/>
  <c r="Z10" i="1" s="1"/>
  <c r="AA35" i="1"/>
  <c r="T70" i="1"/>
  <c r="AL71" i="1"/>
  <c r="AO71" i="1" s="1"/>
  <c r="AK230" i="1"/>
  <c r="AN230" i="1" s="1"/>
  <c r="Y230" i="1"/>
  <c r="AL266" i="1"/>
  <c r="AO266" i="1" s="1"/>
  <c r="T163" i="1"/>
  <c r="AK1087" i="2"/>
  <c r="AN1087" i="2" s="1"/>
  <c r="AK1090" i="2"/>
  <c r="AN1090" i="2" s="1"/>
  <c r="Y1093" i="2"/>
  <c r="AK1111" i="2"/>
  <c r="AN1111" i="2" s="1"/>
  <c r="Y1111" i="2"/>
  <c r="AK1125" i="2"/>
  <c r="AN1125" i="2" s="1"/>
  <c r="Y1125" i="2"/>
  <c r="AM1233" i="2"/>
  <c r="AP1233" i="2" s="1"/>
  <c r="U1239" i="2"/>
  <c r="AM1239" i="2" s="1"/>
  <c r="AP1239" i="2" s="1"/>
  <c r="AM1240" i="2"/>
  <c r="AP1240" i="2" s="1"/>
  <c r="AK1283" i="2"/>
  <c r="AN1283" i="2" s="1"/>
  <c r="AK1287" i="2"/>
  <c r="AN1287" i="2" s="1"/>
  <c r="Y1287" i="2"/>
  <c r="AM1302" i="2"/>
  <c r="AP1302" i="2" s="1"/>
  <c r="AK1307" i="2"/>
  <c r="AN1307" i="2" s="1"/>
  <c r="AK1311" i="2"/>
  <c r="AN1311" i="2" s="1"/>
  <c r="Y1311" i="2"/>
  <c r="AA1351" i="2"/>
  <c r="AA1350" i="2" s="1"/>
  <c r="AA1349" i="2" s="1"/>
  <c r="AM165" i="1"/>
  <c r="AP165" i="1" s="1"/>
  <c r="Y164" i="1"/>
  <c r="AA168" i="1"/>
  <c r="AA267" i="1"/>
  <c r="AA266" i="1" s="1"/>
  <c r="Z266" i="1"/>
  <c r="Y1226" i="2"/>
  <c r="Y1230" i="2"/>
  <c r="AK1341" i="2"/>
  <c r="AN1341" i="2" s="1"/>
  <c r="AL1344" i="2"/>
  <c r="AO1344" i="2" s="1"/>
  <c r="AK1347" i="2"/>
  <c r="AN1347" i="2" s="1"/>
  <c r="M1346" i="2"/>
  <c r="AK1346" i="2" s="1"/>
  <c r="AN1346" i="2" s="1"/>
  <c r="AK31" i="1"/>
  <c r="AN31" i="1" s="1"/>
  <c r="AK50" i="1"/>
  <c r="AN50" i="1" s="1"/>
  <c r="AK80" i="1"/>
  <c r="AN80" i="1" s="1"/>
  <c r="Y80" i="1"/>
  <c r="Z71" i="1"/>
  <c r="Z70" i="1" s="1"/>
  <c r="AA90" i="1"/>
  <c r="Z164" i="1"/>
  <c r="AK455" i="1"/>
  <c r="AN455" i="1" s="1"/>
  <c r="Y455" i="1"/>
  <c r="AK1333" i="2"/>
  <c r="AN1333" i="2" s="1"/>
  <c r="Y1333" i="2"/>
  <c r="O27" i="1"/>
  <c r="AK54" i="1"/>
  <c r="AN54" i="1" s="1"/>
  <c r="AK196" i="1"/>
  <c r="AN196" i="1" s="1"/>
  <c r="Y196" i="1"/>
  <c r="AK288" i="1"/>
  <c r="AN288" i="1" s="1"/>
  <c r="Y288" i="1"/>
  <c r="Y351" i="1"/>
  <c r="AK351" i="1"/>
  <c r="AN351" i="1" s="1"/>
  <c r="AL1346" i="2"/>
  <c r="AO1346" i="2" s="1"/>
  <c r="AL14" i="1"/>
  <c r="AO14" i="1" s="1"/>
  <c r="N13" i="1"/>
  <c r="N12" i="1" s="1"/>
  <c r="N11" i="1" s="1"/>
  <c r="N10" i="1" s="1"/>
  <c r="AK25" i="1"/>
  <c r="AN25" i="1" s="1"/>
  <c r="Y25" i="1"/>
  <c r="AK76" i="1"/>
  <c r="AN76" i="1" s="1"/>
  <c r="Y76" i="1"/>
  <c r="Z155" i="1"/>
  <c r="Z154" i="1" s="1"/>
  <c r="AA156" i="1"/>
  <c r="AA155" i="1" s="1"/>
  <c r="AA154" i="1" s="1"/>
  <c r="Y277" i="1"/>
  <c r="AK277" i="1"/>
  <c r="AN277" i="1" s="1"/>
  <c r="AM1332" i="2"/>
  <c r="AP1332" i="2" s="1"/>
  <c r="AM1347" i="2"/>
  <c r="AP1347" i="2" s="1"/>
  <c r="U1346" i="2"/>
  <c r="AM1346" i="2" s="1"/>
  <c r="AP1346" i="2" s="1"/>
  <c r="AM1348" i="2"/>
  <c r="AP1348" i="2" s="1"/>
  <c r="U1350" i="2"/>
  <c r="AM1351" i="2"/>
  <c r="AP1351" i="2" s="1"/>
  <c r="M9" i="1"/>
  <c r="M8" i="1" s="1"/>
  <c r="M1354" i="1" s="1"/>
  <c r="AK145" i="1"/>
  <c r="AN145" i="1" s="1"/>
  <c r="Y145" i="1"/>
  <c r="S163" i="1"/>
  <c r="AK164" i="1"/>
  <c r="AN164" i="1" s="1"/>
  <c r="AK220" i="1"/>
  <c r="AN220" i="1" s="1"/>
  <c r="Y220" i="1"/>
  <c r="AK1337" i="2"/>
  <c r="AN1337" i="2" s="1"/>
  <c r="AA1338" i="2"/>
  <c r="AA1239" i="2" s="1"/>
  <c r="S12" i="1"/>
  <c r="AK13" i="1"/>
  <c r="AN13" i="1" s="1"/>
  <c r="AK19" i="1"/>
  <c r="AN19" i="1" s="1"/>
  <c r="AA28" i="1"/>
  <c r="AK40" i="1"/>
  <c r="AN40" i="1" s="1"/>
  <c r="AK47" i="1"/>
  <c r="AN47" i="1" s="1"/>
  <c r="AK59" i="1"/>
  <c r="AN59" i="1" s="1"/>
  <c r="AK66" i="1"/>
  <c r="AN66" i="1" s="1"/>
  <c r="Y93" i="1"/>
  <c r="AK93" i="1"/>
  <c r="AN93" i="1" s="1"/>
  <c r="AK206" i="1"/>
  <c r="AN206" i="1" s="1"/>
  <c r="Y206" i="1"/>
  <c r="Y375" i="1"/>
  <c r="AK375" i="1"/>
  <c r="AN375" i="1" s="1"/>
  <c r="AK432" i="1"/>
  <c r="AN432" i="1" s="1"/>
  <c r="Y432" i="1"/>
  <c r="Y71" i="1"/>
  <c r="Y70" i="1" s="1"/>
  <c r="AK86" i="1"/>
  <c r="AN86" i="1" s="1"/>
  <c r="AK91" i="1"/>
  <c r="AN91" i="1" s="1"/>
  <c r="AK127" i="1"/>
  <c r="AN127" i="1" s="1"/>
  <c r="Y127" i="1"/>
  <c r="AK136" i="1"/>
  <c r="AN136" i="1" s="1"/>
  <c r="Y136" i="1"/>
  <c r="AA147" i="1"/>
  <c r="AA124" i="1" s="1"/>
  <c r="AK183" i="1"/>
  <c r="AN183" i="1" s="1"/>
  <c r="Y183" i="1"/>
  <c r="AK211" i="1"/>
  <c r="AN211" i="1" s="1"/>
  <c r="Y211" i="1"/>
  <c r="AK235" i="1"/>
  <c r="AN235" i="1" s="1"/>
  <c r="Y235" i="1"/>
  <c r="AK268" i="1"/>
  <c r="AN268" i="1" s="1"/>
  <c r="Y268" i="1"/>
  <c r="Y266" i="1"/>
  <c r="AM287" i="1"/>
  <c r="AP287" i="1" s="1"/>
  <c r="AK292" i="1"/>
  <c r="AN292" i="1" s="1"/>
  <c r="AK296" i="1"/>
  <c r="AN296" i="1" s="1"/>
  <c r="Y296" i="1"/>
  <c r="AK320" i="1"/>
  <c r="AN320" i="1" s="1"/>
  <c r="Y320" i="1"/>
  <c r="AK479" i="1"/>
  <c r="AN479" i="1" s="1"/>
  <c r="Y479" i="1"/>
  <c r="S1350" i="2"/>
  <c r="AM22" i="1"/>
  <c r="AP22" i="1" s="1"/>
  <c r="S27" i="1"/>
  <c r="U71" i="1"/>
  <c r="AM72" i="1"/>
  <c r="AP72" i="1" s="1"/>
  <c r="AA109" i="1"/>
  <c r="AK121" i="1"/>
  <c r="AN121" i="1" s="1"/>
  <c r="Y121" i="1"/>
  <c r="AK131" i="1"/>
  <c r="AN131" i="1" s="1"/>
  <c r="Y131" i="1"/>
  <c r="O164" i="1"/>
  <c r="O163" i="1" s="1"/>
  <c r="AK176" i="1"/>
  <c r="AN176" i="1" s="1"/>
  <c r="Y176" i="1"/>
  <c r="AK187" i="1"/>
  <c r="AN187" i="1" s="1"/>
  <c r="Y187" i="1"/>
  <c r="AK215" i="1"/>
  <c r="AN215" i="1" s="1"/>
  <c r="Y215" i="1"/>
  <c r="AK239" i="1"/>
  <c r="AN239" i="1" s="1"/>
  <c r="Y239" i="1"/>
  <c r="AK263" i="1"/>
  <c r="AN263" i="1" s="1"/>
  <c r="Y263" i="1"/>
  <c r="AK95" i="1"/>
  <c r="AN95" i="1" s="1"/>
  <c r="Y95" i="1"/>
  <c r="AK116" i="1"/>
  <c r="AN116" i="1" s="1"/>
  <c r="Y116" i="1"/>
  <c r="AK124" i="1"/>
  <c r="AN124" i="1" s="1"/>
  <c r="AM126" i="1"/>
  <c r="AP126" i="1" s="1"/>
  <c r="O125" i="1"/>
  <c r="O124" i="1" s="1"/>
  <c r="U147" i="1"/>
  <c r="AM147" i="1" s="1"/>
  <c r="AP147" i="1" s="1"/>
  <c r="AK150" i="1"/>
  <c r="AN150" i="1" s="1"/>
  <c r="Y150" i="1"/>
  <c r="AL155" i="1"/>
  <c r="AO155" i="1" s="1"/>
  <c r="T154" i="1"/>
  <c r="AL154" i="1" s="1"/>
  <c r="AO154" i="1" s="1"/>
  <c r="AK258" i="1"/>
  <c r="AN258" i="1" s="1"/>
  <c r="Y258" i="1"/>
  <c r="AK326" i="1"/>
  <c r="AN326" i="1" s="1"/>
  <c r="Y326" i="1"/>
  <c r="Y343" i="1"/>
  <c r="AK343" i="1"/>
  <c r="AN343" i="1" s="1"/>
  <c r="Y354" i="1"/>
  <c r="AK354" i="1"/>
  <c r="AN354" i="1" s="1"/>
  <c r="AA436" i="1"/>
  <c r="AA435" i="1" s="1"/>
  <c r="Y435" i="1"/>
  <c r="Y434" i="1" s="1"/>
  <c r="AA71" i="1"/>
  <c r="AA70" i="1" s="1"/>
  <c r="AL125" i="1"/>
  <c r="AO125" i="1" s="1"/>
  <c r="AK249" i="1"/>
  <c r="AN249" i="1" s="1"/>
  <c r="Y249" i="1"/>
  <c r="O266" i="1"/>
  <c r="AM273" i="1"/>
  <c r="AP273" i="1" s="1"/>
  <c r="AK280" i="1"/>
  <c r="AN280" i="1" s="1"/>
  <c r="Y280" i="1"/>
  <c r="AM303" i="1"/>
  <c r="AP303" i="1" s="1"/>
  <c r="AM306" i="1"/>
  <c r="AP306" i="1" s="1"/>
  <c r="AK310" i="1"/>
  <c r="AN310" i="1" s="1"/>
  <c r="Y310" i="1"/>
  <c r="Y305" i="1"/>
  <c r="AA329" i="1"/>
  <c r="AA305" i="1" s="1"/>
  <c r="Y361" i="1"/>
  <c r="AK361" i="1"/>
  <c r="AN361" i="1" s="1"/>
  <c r="Y372" i="1"/>
  <c r="AK372" i="1"/>
  <c r="AN372" i="1" s="1"/>
  <c r="Y1341" i="2"/>
  <c r="Y19" i="1"/>
  <c r="Y31" i="1"/>
  <c r="Y36" i="1"/>
  <c r="Y40" i="1"/>
  <c r="Y45" i="1"/>
  <c r="Y50" i="1"/>
  <c r="Y54" i="1"/>
  <c r="Y59" i="1"/>
  <c r="Y64" i="1"/>
  <c r="AK68" i="1"/>
  <c r="AN68" i="1" s="1"/>
  <c r="AK88" i="1"/>
  <c r="AN88" i="1" s="1"/>
  <c r="AK105" i="1"/>
  <c r="AN105" i="1" s="1"/>
  <c r="Y105" i="1"/>
  <c r="AK111" i="1"/>
  <c r="AN111" i="1" s="1"/>
  <c r="Y111" i="1"/>
  <c r="AL124" i="1"/>
  <c r="AO124" i="1" s="1"/>
  <c r="AM125" i="1"/>
  <c r="AP125" i="1" s="1"/>
  <c r="U124" i="1"/>
  <c r="AM124" i="1" s="1"/>
  <c r="AP124" i="1" s="1"/>
  <c r="AK157" i="1"/>
  <c r="AN157" i="1" s="1"/>
  <c r="Y157" i="1"/>
  <c r="AK201" i="1"/>
  <c r="AN201" i="1" s="1"/>
  <c r="Y201" i="1"/>
  <c r="AK225" i="1"/>
  <c r="AN225" i="1" s="1"/>
  <c r="Y225" i="1"/>
  <c r="AK253" i="1"/>
  <c r="AN253" i="1" s="1"/>
  <c r="Y253" i="1"/>
  <c r="AA362" i="1"/>
  <c r="AK417" i="1"/>
  <c r="AN417" i="1" s="1"/>
  <c r="Y417" i="1"/>
  <c r="AK473" i="1"/>
  <c r="AN473" i="1" s="1"/>
  <c r="Y473" i="1"/>
  <c r="Y85" i="1"/>
  <c r="AM90" i="1"/>
  <c r="AP90" i="1" s="1"/>
  <c r="AK103" i="1"/>
  <c r="AN103" i="1" s="1"/>
  <c r="AA114" i="1"/>
  <c r="AK141" i="1"/>
  <c r="AN141" i="1" s="1"/>
  <c r="Y141" i="1"/>
  <c r="AA165" i="1"/>
  <c r="AK170" i="1"/>
  <c r="AN170" i="1" s="1"/>
  <c r="Y170" i="1"/>
  <c r="AK192" i="1"/>
  <c r="AN192" i="1" s="1"/>
  <c r="Y192" i="1"/>
  <c r="AA204" i="1"/>
  <c r="AA228" i="1"/>
  <c r="AK244" i="1"/>
  <c r="AN244" i="1" s="1"/>
  <c r="Y244" i="1"/>
  <c r="AA254" i="1"/>
  <c r="AK266" i="1"/>
  <c r="AN266" i="1" s="1"/>
  <c r="AM267" i="1"/>
  <c r="AP267" i="1" s="1"/>
  <c r="AK274" i="1"/>
  <c r="AN274" i="1" s="1"/>
  <c r="Y274" i="1"/>
  <c r="AM295" i="1"/>
  <c r="AP295" i="1" s="1"/>
  <c r="AK300" i="1"/>
  <c r="AN300" i="1" s="1"/>
  <c r="AK304" i="1"/>
  <c r="AN304" i="1" s="1"/>
  <c r="Y304" i="1"/>
  <c r="Y143" i="1"/>
  <c r="U155" i="1"/>
  <c r="Y167" i="1"/>
  <c r="Y173" i="1"/>
  <c r="Y179" i="1"/>
  <c r="Y185" i="1"/>
  <c r="Y189" i="1"/>
  <c r="Y194" i="1"/>
  <c r="Y199" i="1"/>
  <c r="Y203" i="1"/>
  <c r="Y208" i="1"/>
  <c r="Y213" i="1"/>
  <c r="Y218" i="1"/>
  <c r="Y223" i="1"/>
  <c r="Y227" i="1"/>
  <c r="Y232" i="1"/>
  <c r="Y237" i="1"/>
  <c r="Y241" i="1"/>
  <c r="Y246" i="1"/>
  <c r="Y251" i="1"/>
  <c r="Y256" i="1"/>
  <c r="Y261" i="1"/>
  <c r="Y265" i="1"/>
  <c r="U266" i="1"/>
  <c r="AM266" i="1" s="1"/>
  <c r="AP266" i="1" s="1"/>
  <c r="Y308" i="1"/>
  <c r="Y313" i="1"/>
  <c r="Y318" i="1"/>
  <c r="Y323" i="1"/>
  <c r="Y328" i="1"/>
  <c r="AK365" i="1"/>
  <c r="AN365" i="1" s="1"/>
  <c r="AK382" i="1"/>
  <c r="AN382" i="1" s="1"/>
  <c r="AK387" i="1"/>
  <c r="AN387" i="1" s="1"/>
  <c r="AK392" i="1"/>
  <c r="AN392" i="1" s="1"/>
  <c r="AK427" i="1"/>
  <c r="AN427" i="1" s="1"/>
  <c r="Y427" i="1"/>
  <c r="AK461" i="1"/>
  <c r="AN461" i="1" s="1"/>
  <c r="Y461" i="1"/>
  <c r="Z125" i="1"/>
  <c r="Z124" i="1" s="1"/>
  <c r="AK422" i="1"/>
  <c r="AN422" i="1" s="1"/>
  <c r="Y422" i="1"/>
  <c r="AK502" i="1"/>
  <c r="AN502" i="1" s="1"/>
  <c r="Y502" i="1"/>
  <c r="AA332" i="1"/>
  <c r="AA335" i="1"/>
  <c r="AK407" i="1"/>
  <c r="AN407" i="1" s="1"/>
  <c r="Y407" i="1"/>
  <c r="Z435" i="1"/>
  <c r="AK594" i="1"/>
  <c r="AN594" i="1" s="1"/>
  <c r="Y594" i="1"/>
  <c r="AK402" i="1"/>
  <c r="AN402" i="1" s="1"/>
  <c r="Y402" i="1"/>
  <c r="AK467" i="1"/>
  <c r="AN467" i="1" s="1"/>
  <c r="Y467" i="1"/>
  <c r="AK484" i="1"/>
  <c r="AN484" i="1" s="1"/>
  <c r="Y484" i="1"/>
  <c r="U555" i="1"/>
  <c r="AM555" i="1" s="1"/>
  <c r="AP555" i="1" s="1"/>
  <c r="AM556" i="1"/>
  <c r="AP556" i="1" s="1"/>
  <c r="AK397" i="1"/>
  <c r="AN397" i="1" s="1"/>
  <c r="Y397" i="1"/>
  <c r="AK438" i="1"/>
  <c r="AN438" i="1" s="1"/>
  <c r="Y438" i="1"/>
  <c r="AK444" i="1"/>
  <c r="AN444" i="1" s="1"/>
  <c r="Y444" i="1"/>
  <c r="AK449" i="1"/>
  <c r="AN449" i="1" s="1"/>
  <c r="Y449" i="1"/>
  <c r="O435" i="1"/>
  <c r="O434" i="1" s="1"/>
  <c r="AM454" i="1"/>
  <c r="AP454" i="1" s="1"/>
  <c r="AK512" i="1"/>
  <c r="AN512" i="1" s="1"/>
  <c r="Y512" i="1"/>
  <c r="AK570" i="1"/>
  <c r="AN570" i="1" s="1"/>
  <c r="Y570" i="1"/>
  <c r="AK576" i="1"/>
  <c r="AN576" i="1" s="1"/>
  <c r="Y576" i="1"/>
  <c r="AK582" i="1"/>
  <c r="AN582" i="1" s="1"/>
  <c r="Y582" i="1"/>
  <c r="AK588" i="1"/>
  <c r="AN588" i="1" s="1"/>
  <c r="Y588" i="1"/>
  <c r="AK624" i="1"/>
  <c r="AN624" i="1" s="1"/>
  <c r="Y624" i="1"/>
  <c r="AK648" i="1"/>
  <c r="AN648" i="1" s="1"/>
  <c r="Y648" i="1"/>
  <c r="AM488" i="1"/>
  <c r="AP488" i="1" s="1"/>
  <c r="AK497" i="1"/>
  <c r="AN497" i="1" s="1"/>
  <c r="AK528" i="1"/>
  <c r="AN528" i="1" s="1"/>
  <c r="AK549" i="1"/>
  <c r="AN549" i="1" s="1"/>
  <c r="AK487" i="1"/>
  <c r="AN487" i="1" s="1"/>
  <c r="AK492" i="1"/>
  <c r="AN492" i="1" s="1"/>
  <c r="AK517" i="1"/>
  <c r="AN517" i="1" s="1"/>
  <c r="AK618" i="1"/>
  <c r="AN618" i="1" s="1"/>
  <c r="Y618" i="1"/>
  <c r="AK642" i="1"/>
  <c r="AN642" i="1" s="1"/>
  <c r="Y642" i="1"/>
  <c r="AK666" i="1"/>
  <c r="AN666" i="1" s="1"/>
  <c r="Y666" i="1"/>
  <c r="AK565" i="1"/>
  <c r="AN565" i="1" s="1"/>
  <c r="Y565" i="1"/>
  <c r="Y872" i="1"/>
  <c r="AK872" i="1"/>
  <c r="AN872" i="1" s="1"/>
  <c r="N434" i="1"/>
  <c r="N162" i="1" s="1"/>
  <c r="N161" i="1" s="1"/>
  <c r="N160" i="1" s="1"/>
  <c r="AK501" i="1"/>
  <c r="AN501" i="1" s="1"/>
  <c r="Y501" i="1"/>
  <c r="AK507" i="1"/>
  <c r="AN507" i="1" s="1"/>
  <c r="Y507" i="1"/>
  <c r="Y555" i="1"/>
  <c r="AA568" i="1"/>
  <c r="AK612" i="1"/>
  <c r="AN612" i="1" s="1"/>
  <c r="Y612" i="1"/>
  <c r="AK636" i="1"/>
  <c r="AN636" i="1" s="1"/>
  <c r="Y636" i="1"/>
  <c r="AK660" i="1"/>
  <c r="AN660" i="1" s="1"/>
  <c r="Y660" i="1"/>
  <c r="Y489" i="1"/>
  <c r="AK496" i="1"/>
  <c r="AN496" i="1" s="1"/>
  <c r="Y496" i="1"/>
  <c r="AK533" i="1"/>
  <c r="AN533" i="1" s="1"/>
  <c r="AK544" i="1"/>
  <c r="AN544" i="1" s="1"/>
  <c r="AK560" i="1"/>
  <c r="AN560" i="1" s="1"/>
  <c r="Y560" i="1"/>
  <c r="AK606" i="1"/>
  <c r="AN606" i="1" s="1"/>
  <c r="Y606" i="1"/>
  <c r="AK491" i="1"/>
  <c r="AN491" i="1" s="1"/>
  <c r="Y491" i="1"/>
  <c r="AM503" i="1"/>
  <c r="AP503" i="1" s="1"/>
  <c r="AK600" i="1"/>
  <c r="AN600" i="1" s="1"/>
  <c r="Y600" i="1"/>
  <c r="AK630" i="1"/>
  <c r="AN630" i="1" s="1"/>
  <c r="Y630" i="1"/>
  <c r="AK654" i="1"/>
  <c r="AN654" i="1" s="1"/>
  <c r="Y654" i="1"/>
  <c r="AK742" i="1"/>
  <c r="AN742" i="1" s="1"/>
  <c r="Y742" i="1"/>
  <c r="AK762" i="1"/>
  <c r="AN762" i="1" s="1"/>
  <c r="Y762" i="1"/>
  <c r="AK772" i="1"/>
  <c r="AN772" i="1" s="1"/>
  <c r="Y772" i="1"/>
  <c r="AK797" i="1"/>
  <c r="AN797" i="1" s="1"/>
  <c r="Y797" i="1"/>
  <c r="AK782" i="1"/>
  <c r="AN782" i="1" s="1"/>
  <c r="Y782" i="1"/>
  <c r="AM791" i="1"/>
  <c r="AP791" i="1" s="1"/>
  <c r="Y517" i="1"/>
  <c r="Y522" i="1"/>
  <c r="Y528" i="1"/>
  <c r="Y533" i="1"/>
  <c r="Y538" i="1"/>
  <c r="Y544" i="1"/>
  <c r="Y549" i="1"/>
  <c r="Y554" i="1"/>
  <c r="AK686" i="1"/>
  <c r="AN686" i="1" s="1"/>
  <c r="Y686" i="1"/>
  <c r="AK712" i="1"/>
  <c r="AN712" i="1" s="1"/>
  <c r="Y712" i="1"/>
  <c r="AK723" i="1"/>
  <c r="AN723" i="1" s="1"/>
  <c r="Y723" i="1"/>
  <c r="AK727" i="1"/>
  <c r="AN727" i="1" s="1"/>
  <c r="Y727" i="1"/>
  <c r="AK737" i="1"/>
  <c r="AN737" i="1" s="1"/>
  <c r="Y737" i="1"/>
  <c r="AK757" i="1"/>
  <c r="AN757" i="1" s="1"/>
  <c r="Y757" i="1"/>
  <c r="AA562" i="1"/>
  <c r="AA555" i="1" s="1"/>
  <c r="AK792" i="1"/>
  <c r="AN792" i="1" s="1"/>
  <c r="Y792" i="1"/>
  <c r="AK987" i="1"/>
  <c r="AN987" i="1" s="1"/>
  <c r="Y987" i="1"/>
  <c r="Y1021" i="1"/>
  <c r="AK1021" i="1"/>
  <c r="AN1021" i="1" s="1"/>
  <c r="Y506" i="1"/>
  <c r="Y511" i="1"/>
  <c r="Y516" i="1"/>
  <c r="Y521" i="1"/>
  <c r="Y526" i="1"/>
  <c r="Y532" i="1"/>
  <c r="Y537" i="1"/>
  <c r="Y542" i="1"/>
  <c r="Y548" i="1"/>
  <c r="Y553" i="1"/>
  <c r="AK677" i="1"/>
  <c r="AN677" i="1" s="1"/>
  <c r="AK697" i="1"/>
  <c r="AN697" i="1" s="1"/>
  <c r="Y697" i="1"/>
  <c r="AK702" i="1"/>
  <c r="AN702" i="1" s="1"/>
  <c r="Y702" i="1"/>
  <c r="AK707" i="1"/>
  <c r="AN707" i="1" s="1"/>
  <c r="Y707" i="1"/>
  <c r="AK717" i="1"/>
  <c r="AN717" i="1" s="1"/>
  <c r="Y717" i="1"/>
  <c r="AK732" i="1"/>
  <c r="AN732" i="1" s="1"/>
  <c r="Y732" i="1"/>
  <c r="AK752" i="1"/>
  <c r="AN752" i="1" s="1"/>
  <c r="Y752" i="1"/>
  <c r="AK767" i="1"/>
  <c r="AN767" i="1" s="1"/>
  <c r="Y767" i="1"/>
  <c r="AK777" i="1"/>
  <c r="AN777" i="1" s="1"/>
  <c r="Y777" i="1"/>
  <c r="AM786" i="1"/>
  <c r="AP786" i="1" s="1"/>
  <c r="AA806" i="1"/>
  <c r="Y615" i="1"/>
  <c r="Y621" i="1"/>
  <c r="Y627" i="1"/>
  <c r="Y633" i="1"/>
  <c r="Y639" i="1"/>
  <c r="Y645" i="1"/>
  <c r="Y651" i="1"/>
  <c r="Y657" i="1"/>
  <c r="Y663" i="1"/>
  <c r="AK680" i="1"/>
  <c r="AN680" i="1" s="1"/>
  <c r="AK692" i="1"/>
  <c r="AN692" i="1" s="1"/>
  <c r="Y692" i="1"/>
  <c r="AK802" i="1"/>
  <c r="AN802" i="1" s="1"/>
  <c r="Y802" i="1"/>
  <c r="AK966" i="1"/>
  <c r="AN966" i="1" s="1"/>
  <c r="Y966" i="1"/>
  <c r="AK747" i="1"/>
  <c r="AN747" i="1" s="1"/>
  <c r="Y747" i="1"/>
  <c r="AK787" i="1"/>
  <c r="AN787" i="1" s="1"/>
  <c r="Y787" i="1"/>
  <c r="Z806" i="1"/>
  <c r="AA811" i="1"/>
  <c r="AK892" i="1"/>
  <c r="AN892" i="1" s="1"/>
  <c r="Y892" i="1"/>
  <c r="AK894" i="1"/>
  <c r="AN894" i="1" s="1"/>
  <c r="Y894" i="1"/>
  <c r="AM959" i="1"/>
  <c r="AP959" i="1" s="1"/>
  <c r="O958" i="1"/>
  <c r="O929" i="1" s="1"/>
  <c r="AK1075" i="1"/>
  <c r="AN1075" i="1" s="1"/>
  <c r="Y1075" i="1"/>
  <c r="AK1117" i="1"/>
  <c r="AN1117" i="1" s="1"/>
  <c r="Y1117" i="1"/>
  <c r="Y1172" i="1"/>
  <c r="AK1172" i="1"/>
  <c r="AN1172" i="1" s="1"/>
  <c r="AK882" i="1"/>
  <c r="AN882" i="1" s="1"/>
  <c r="Y882" i="1"/>
  <c r="AK884" i="1"/>
  <c r="AN884" i="1" s="1"/>
  <c r="Y884" i="1"/>
  <c r="Z930" i="1"/>
  <c r="Z929" i="1" s="1"/>
  <c r="AK963" i="1"/>
  <c r="AN963" i="1" s="1"/>
  <c r="Y963" i="1"/>
  <c r="AM974" i="1"/>
  <c r="AP974" i="1" s="1"/>
  <c r="AK1111" i="1"/>
  <c r="AN1111" i="1" s="1"/>
  <c r="Y1111" i="1"/>
  <c r="AK897" i="1"/>
  <c r="AN897" i="1" s="1"/>
  <c r="Y897" i="1"/>
  <c r="AK899" i="1"/>
  <c r="AN899" i="1" s="1"/>
  <c r="Y899" i="1"/>
  <c r="AK905" i="1"/>
  <c r="AN905" i="1" s="1"/>
  <c r="Y905" i="1"/>
  <c r="AK907" i="1"/>
  <c r="AN907" i="1" s="1"/>
  <c r="Y907" i="1"/>
  <c r="AK909" i="1"/>
  <c r="AN909" i="1" s="1"/>
  <c r="Y909" i="1"/>
  <c r="AK911" i="1"/>
  <c r="AN911" i="1" s="1"/>
  <c r="Y911" i="1"/>
  <c r="AA930" i="1"/>
  <c r="AK1024" i="1"/>
  <c r="AN1024" i="1" s="1"/>
  <c r="Y1024" i="1"/>
  <c r="Y1033" i="1"/>
  <c r="AK1033" i="1"/>
  <c r="AN1033" i="1" s="1"/>
  <c r="AK1105" i="1"/>
  <c r="AN1105" i="1" s="1"/>
  <c r="Y1105" i="1"/>
  <c r="AK879" i="1"/>
  <c r="AN879" i="1" s="1"/>
  <c r="Y879" i="1"/>
  <c r="AL958" i="1"/>
  <c r="AO958" i="1" s="1"/>
  <c r="T929" i="1"/>
  <c r="AL929" i="1" s="1"/>
  <c r="AO929" i="1" s="1"/>
  <c r="AK969" i="1"/>
  <c r="AN969" i="1" s="1"/>
  <c r="Y969" i="1"/>
  <c r="AK1099" i="1"/>
  <c r="AN1099" i="1" s="1"/>
  <c r="Y1099" i="1"/>
  <c r="Y710" i="1"/>
  <c r="Y715" i="1"/>
  <c r="Y720" i="1"/>
  <c r="Y725" i="1"/>
  <c r="Y730" i="1"/>
  <c r="Y735" i="1"/>
  <c r="Y740" i="1"/>
  <c r="Y745" i="1"/>
  <c r="Y750" i="1"/>
  <c r="Y755" i="1"/>
  <c r="Y760" i="1"/>
  <c r="Y764" i="1"/>
  <c r="Y769" i="1"/>
  <c r="Y774" i="1"/>
  <c r="Y779" i="1"/>
  <c r="Y784" i="1"/>
  <c r="Y789" i="1"/>
  <c r="Y794" i="1"/>
  <c r="Y799" i="1"/>
  <c r="Y804" i="1"/>
  <c r="AK887" i="1"/>
  <c r="AN887" i="1" s="1"/>
  <c r="Y887" i="1"/>
  <c r="AK889" i="1"/>
  <c r="AN889" i="1" s="1"/>
  <c r="Y889" i="1"/>
  <c r="AA920" i="1"/>
  <c r="Z920" i="1"/>
  <c r="AA923" i="1"/>
  <c r="AA949" i="1"/>
  <c r="AK960" i="1"/>
  <c r="AN960" i="1" s="1"/>
  <c r="Y960" i="1"/>
  <c r="AK975" i="1"/>
  <c r="AN975" i="1" s="1"/>
  <c r="Y975" i="1"/>
  <c r="AK1093" i="1"/>
  <c r="AN1093" i="1" s="1"/>
  <c r="Y1093" i="1"/>
  <c r="AK902" i="1"/>
  <c r="AN902" i="1" s="1"/>
  <c r="Y902" i="1"/>
  <c r="AK914" i="1"/>
  <c r="AN914" i="1" s="1"/>
  <c r="Y914" i="1"/>
  <c r="AK916" i="1"/>
  <c r="AN916" i="1" s="1"/>
  <c r="Y916" i="1"/>
  <c r="AK918" i="1"/>
  <c r="AN918" i="1" s="1"/>
  <c r="Y918" i="1"/>
  <c r="S929" i="1"/>
  <c r="AK929" i="1" s="1"/>
  <c r="AN929" i="1" s="1"/>
  <c r="AK930" i="1"/>
  <c r="AN930" i="1" s="1"/>
  <c r="AK981" i="1"/>
  <c r="AN981" i="1" s="1"/>
  <c r="Y981" i="1"/>
  <c r="AK993" i="1"/>
  <c r="AN993" i="1" s="1"/>
  <c r="Y993" i="1"/>
  <c r="AK999" i="1"/>
  <c r="AN999" i="1" s="1"/>
  <c r="Y999" i="1"/>
  <c r="AK1005" i="1"/>
  <c r="AN1005" i="1" s="1"/>
  <c r="Y1005" i="1"/>
  <c r="AK1011" i="1"/>
  <c r="AN1011" i="1" s="1"/>
  <c r="Y1011" i="1"/>
  <c r="AK1017" i="1"/>
  <c r="AN1017" i="1" s="1"/>
  <c r="Y1017" i="1"/>
  <c r="AA1028" i="1"/>
  <c r="Y958" i="1"/>
  <c r="Y929" i="1" s="1"/>
  <c r="AK1087" i="1"/>
  <c r="AN1087" i="1" s="1"/>
  <c r="Y1087" i="1"/>
  <c r="Y933" i="1"/>
  <c r="Y939" i="1"/>
  <c r="Y945" i="1"/>
  <c r="Y951" i="1"/>
  <c r="Y957" i="1"/>
  <c r="U958" i="1"/>
  <c r="AA1025" i="1"/>
  <c r="AA1070" i="1"/>
  <c r="AA1076" i="1"/>
  <c r="AA1082" i="1"/>
  <c r="AA1088" i="1"/>
  <c r="AA1094" i="1"/>
  <c r="AA958" i="1" s="1"/>
  <c r="AA1100" i="1"/>
  <c r="AA1106" i="1"/>
  <c r="AA1112" i="1"/>
  <c r="AA1118" i="1"/>
  <c r="AK1042" i="1"/>
  <c r="AN1042" i="1" s="1"/>
  <c r="Y1042" i="1"/>
  <c r="AK1054" i="1"/>
  <c r="AN1054" i="1" s="1"/>
  <c r="Y1054" i="1"/>
  <c r="AA1124" i="1"/>
  <c r="Y1121" i="1"/>
  <c r="Y1168" i="1"/>
  <c r="AK1168" i="1"/>
  <c r="AN1168" i="1" s="1"/>
  <c r="AA1022" i="1"/>
  <c r="AK1030" i="1"/>
  <c r="AN1030" i="1" s="1"/>
  <c r="Y1030" i="1"/>
  <c r="AA1034" i="1"/>
  <c r="Y1141" i="1"/>
  <c r="AK1141" i="1"/>
  <c r="AN1141" i="1" s="1"/>
  <c r="AM1280" i="1"/>
  <c r="AP1280" i="1" s="1"/>
  <c r="Y942" i="1"/>
  <c r="Y948" i="1"/>
  <c r="Y954" i="1"/>
  <c r="AK1271" i="1"/>
  <c r="AN1271" i="1" s="1"/>
  <c r="Y1271" i="1"/>
  <c r="Y972" i="1"/>
  <c r="Y978" i="1"/>
  <c r="Y984" i="1"/>
  <c r="Y990" i="1"/>
  <c r="Y996" i="1"/>
  <c r="Y1002" i="1"/>
  <c r="Y1008" i="1"/>
  <c r="Y1014" i="1"/>
  <c r="AK1036" i="1"/>
  <c r="AN1036" i="1" s="1"/>
  <c r="Y1036" i="1"/>
  <c r="AK1048" i="1"/>
  <c r="AN1048" i="1" s="1"/>
  <c r="Y1048" i="1"/>
  <c r="AK1060" i="1"/>
  <c r="AN1060" i="1" s="1"/>
  <c r="Y1060" i="1"/>
  <c r="Y1176" i="1"/>
  <c r="AK1176" i="1"/>
  <c r="AN1176" i="1" s="1"/>
  <c r="AK1027" i="1"/>
  <c r="AN1027" i="1" s="1"/>
  <c r="AK1113" i="1"/>
  <c r="AN1113" i="1" s="1"/>
  <c r="AK1119" i="1"/>
  <c r="AN1119" i="1" s="1"/>
  <c r="O1121" i="1"/>
  <c r="AK1127" i="1"/>
  <c r="AN1127" i="1" s="1"/>
  <c r="AA1130" i="1"/>
  <c r="AA1121" i="1" s="1"/>
  <c r="Y1066" i="1"/>
  <c r="Y1072" i="1"/>
  <c r="Y1078" i="1"/>
  <c r="Y1084" i="1"/>
  <c r="Y1090" i="1"/>
  <c r="Y1096" i="1"/>
  <c r="Y1102" i="1"/>
  <c r="Y1108" i="1"/>
  <c r="Y1114" i="1"/>
  <c r="Y1120" i="1"/>
  <c r="U1121" i="1"/>
  <c r="AM1121" i="1" s="1"/>
  <c r="AP1121" i="1" s="1"/>
  <c r="AA1138" i="1"/>
  <c r="AA1146" i="1"/>
  <c r="Z1239" i="1"/>
  <c r="AK1194" i="1"/>
  <c r="AN1194" i="1" s="1"/>
  <c r="AK1198" i="1"/>
  <c r="AN1198" i="1" s="1"/>
  <c r="AK1202" i="1"/>
  <c r="AN1202" i="1" s="1"/>
  <c r="AA1231" i="1"/>
  <c r="AA1152" i="1"/>
  <c r="AK1220" i="1"/>
  <c r="AN1220" i="1" s="1"/>
  <c r="AK1224" i="1"/>
  <c r="AN1224" i="1" s="1"/>
  <c r="AK1228" i="1"/>
  <c r="AN1228" i="1" s="1"/>
  <c r="Y1261" i="1"/>
  <c r="AK1261" i="1"/>
  <c r="AN1261" i="1" s="1"/>
  <c r="AA1144" i="1"/>
  <c r="AK1245" i="1"/>
  <c r="AN1245" i="1" s="1"/>
  <c r="Y1255" i="1"/>
  <c r="AK1277" i="1"/>
  <c r="AN1277" i="1" s="1"/>
  <c r="Y1287" i="1"/>
  <c r="Y1295" i="1"/>
  <c r="Y1303" i="1"/>
  <c r="Y1311" i="1"/>
  <c r="AK1343" i="1"/>
  <c r="AN1343" i="1" s="1"/>
  <c r="AL1346" i="1"/>
  <c r="AO1346" i="1" s="1"/>
  <c r="AM1348" i="1"/>
  <c r="AP1348" i="1" s="1"/>
  <c r="U1347" i="1"/>
  <c r="AM1349" i="1"/>
  <c r="AP1349" i="1" s="1"/>
  <c r="AA1242" i="1"/>
  <c r="Y1239" i="1"/>
  <c r="AA1256" i="1"/>
  <c r="AA1274" i="1"/>
  <c r="AA1288" i="1"/>
  <c r="AA1330" i="1"/>
  <c r="AA1248" i="1"/>
  <c r="AA1280" i="1"/>
  <c r="S1349" i="1"/>
  <c r="AK1349" i="1" s="1"/>
  <c r="AN1349" i="1" s="1"/>
  <c r="AK1350" i="1"/>
  <c r="AN1350" i="1" s="1"/>
  <c r="T1350" i="1"/>
  <c r="AL1351" i="1"/>
  <c r="AO1351" i="1" s="1"/>
  <c r="Y1236" i="1"/>
  <c r="AA1240" i="1"/>
  <c r="AA1258" i="1"/>
  <c r="AA1272" i="1"/>
  <c r="AK1335" i="1"/>
  <c r="AN1335" i="1" s="1"/>
  <c r="U1344" i="1"/>
  <c r="AM1344" i="1" s="1"/>
  <c r="AP1344" i="1" s="1"/>
  <c r="AM1345" i="1"/>
  <c r="AP1345" i="1" s="1"/>
  <c r="AM1351" i="1"/>
  <c r="AP1351" i="1" s="1"/>
  <c r="AK1293" i="1"/>
  <c r="AN1293" i="1" s="1"/>
  <c r="Y1293" i="1"/>
  <c r="AK1301" i="1"/>
  <c r="AN1301" i="1" s="1"/>
  <c r="Y1301" i="1"/>
  <c r="AK1309" i="1"/>
  <c r="AN1309" i="1" s="1"/>
  <c r="Y1309" i="1"/>
  <c r="AA1322" i="1"/>
  <c r="Y1317" i="1"/>
  <c r="Y1325" i="1"/>
  <c r="Y1333" i="1"/>
  <c r="Y1341" i="1"/>
  <c r="S1349" i="3" l="1"/>
  <c r="T12" i="3"/>
  <c r="T27" i="3"/>
  <c r="S26" i="3"/>
  <c r="U1350" i="3"/>
  <c r="U12" i="3"/>
  <c r="S162" i="3"/>
  <c r="U1346" i="3"/>
  <c r="T162" i="3"/>
  <c r="U163" i="3"/>
  <c r="U70" i="3"/>
  <c r="S11" i="3"/>
  <c r="Y162" i="2"/>
  <c r="Y161" i="2" s="1"/>
  <c r="Y160" i="2" s="1"/>
  <c r="Y9" i="2" s="1"/>
  <c r="Y8" i="2" s="1"/>
  <c r="Y1354" i="2" s="1"/>
  <c r="Z162" i="2"/>
  <c r="Z161" i="2" s="1"/>
  <c r="Z160" i="2" s="1"/>
  <c r="Z9" i="2" s="1"/>
  <c r="Z8" i="2" s="1"/>
  <c r="Z1354" i="2" s="1"/>
  <c r="O162" i="1"/>
  <c r="O161" i="1" s="1"/>
  <c r="O160" i="1" s="1"/>
  <c r="AK27" i="1"/>
  <c r="AN27" i="1" s="1"/>
  <c r="S26" i="1"/>
  <c r="AK26" i="1" s="1"/>
  <c r="AN26" i="1" s="1"/>
  <c r="AM1350" i="2"/>
  <c r="AP1350" i="2" s="1"/>
  <c r="U1349" i="2"/>
  <c r="AM1349" i="2" s="1"/>
  <c r="AP1349" i="2" s="1"/>
  <c r="T12" i="2"/>
  <c r="AL13" i="2"/>
  <c r="AO13" i="2" s="1"/>
  <c r="AA434" i="1"/>
  <c r="AM13" i="1"/>
  <c r="AP13" i="1" s="1"/>
  <c r="U12" i="1"/>
  <c r="T1349" i="1"/>
  <c r="AL1349" i="1" s="1"/>
  <c r="AO1349" i="1" s="1"/>
  <c r="AL1350" i="1"/>
  <c r="AO1350" i="1" s="1"/>
  <c r="AA27" i="1"/>
  <c r="AA26" i="1" s="1"/>
  <c r="AA10" i="1" s="1"/>
  <c r="T162" i="1"/>
  <c r="AL163" i="1"/>
  <c r="AO163" i="1" s="1"/>
  <c r="AA929" i="2"/>
  <c r="S162" i="2"/>
  <c r="AK1350" i="2"/>
  <c r="AN1350" i="2" s="1"/>
  <c r="S1349" i="2"/>
  <c r="AK1349" i="2" s="1"/>
  <c r="AN1349" i="2" s="1"/>
  <c r="S162" i="1"/>
  <c r="AK163" i="1"/>
  <c r="AN163" i="1" s="1"/>
  <c r="AM1121" i="2"/>
  <c r="AP1121" i="2" s="1"/>
  <c r="Z929" i="2"/>
  <c r="AM27" i="2"/>
  <c r="AP27" i="2" s="1"/>
  <c r="U26" i="2"/>
  <c r="AM26" i="2" s="1"/>
  <c r="AP26" i="2" s="1"/>
  <c r="AM155" i="1"/>
  <c r="AP155" i="1" s="1"/>
  <c r="U154" i="1"/>
  <c r="AM154" i="1" s="1"/>
  <c r="AP154" i="1" s="1"/>
  <c r="Z163" i="1"/>
  <c r="Z162" i="1" s="1"/>
  <c r="Z161" i="1" s="1"/>
  <c r="Z160" i="1" s="1"/>
  <c r="Z9" i="1" s="1"/>
  <c r="Z8" i="1" s="1"/>
  <c r="Z1354" i="1" s="1"/>
  <c r="Y163" i="1"/>
  <c r="Y162" i="1" s="1"/>
  <c r="Y161" i="1" s="1"/>
  <c r="Y160" i="1" s="1"/>
  <c r="Y9" i="1" s="1"/>
  <c r="Y8" i="1" s="1"/>
  <c r="Y1354" i="1" s="1"/>
  <c r="AA1354" i="1" s="1"/>
  <c r="AM435" i="1"/>
  <c r="AP435" i="1" s="1"/>
  <c r="U434" i="1"/>
  <c r="AM434" i="1" s="1"/>
  <c r="AP434" i="1" s="1"/>
  <c r="AA920" i="2"/>
  <c r="AA434" i="2"/>
  <c r="AA162" i="2" s="1"/>
  <c r="AA161" i="2" s="1"/>
  <c r="AA160" i="2" s="1"/>
  <c r="O434" i="2"/>
  <c r="O162" i="2" s="1"/>
  <c r="O161" i="2" s="1"/>
  <c r="O160" i="2" s="1"/>
  <c r="O9" i="2" s="1"/>
  <c r="O8" i="2" s="1"/>
  <c r="AM435" i="2"/>
  <c r="AP435" i="2" s="1"/>
  <c r="U434" i="2"/>
  <c r="AM434" i="2" s="1"/>
  <c r="AP434" i="2" s="1"/>
  <c r="AA108" i="1"/>
  <c r="AL434" i="1"/>
  <c r="AO434" i="1" s="1"/>
  <c r="AK12" i="1"/>
  <c r="AN12" i="1" s="1"/>
  <c r="S11" i="1"/>
  <c r="N9" i="1"/>
  <c r="N8" i="1" s="1"/>
  <c r="N1354" i="1" s="1"/>
  <c r="O1354" i="1" s="1"/>
  <c r="AL154" i="2"/>
  <c r="AO154" i="2" s="1"/>
  <c r="T26" i="2"/>
  <c r="AL26" i="2" s="1"/>
  <c r="AO26" i="2" s="1"/>
  <c r="U12" i="2"/>
  <c r="AM13" i="2"/>
  <c r="AP13" i="2" s="1"/>
  <c r="AM1347" i="1"/>
  <c r="AP1347" i="1" s="1"/>
  <c r="U1346" i="1"/>
  <c r="AM1346" i="1" s="1"/>
  <c r="AP1346" i="1" s="1"/>
  <c r="AM164" i="1"/>
  <c r="AP164" i="1" s="1"/>
  <c r="AA26" i="2"/>
  <c r="AA10" i="2" s="1"/>
  <c r="M9" i="2"/>
  <c r="M8" i="2" s="1"/>
  <c r="M1354" i="2" s="1"/>
  <c r="O1354" i="2" s="1"/>
  <c r="AA1239" i="1"/>
  <c r="AM958" i="1"/>
  <c r="AP958" i="1" s="1"/>
  <c r="U929" i="1"/>
  <c r="AM929" i="1" s="1"/>
  <c r="AP929" i="1" s="1"/>
  <c r="AA929" i="1"/>
  <c r="Z434" i="1"/>
  <c r="AA164" i="1"/>
  <c r="AA163" i="1" s="1"/>
  <c r="U70" i="1"/>
  <c r="AM70" i="1" s="1"/>
  <c r="AP70" i="1" s="1"/>
  <c r="AM71" i="1"/>
  <c r="AP71" i="1" s="1"/>
  <c r="O26" i="1"/>
  <c r="O10" i="1" s="1"/>
  <c r="O9" i="1" s="1"/>
  <c r="O8" i="1" s="1"/>
  <c r="U163" i="1"/>
  <c r="AL70" i="1"/>
  <c r="AO70" i="1" s="1"/>
  <c r="T27" i="1"/>
  <c r="AM28" i="1"/>
  <c r="AP28" i="1" s="1"/>
  <c r="AL13" i="1"/>
  <c r="AO13" i="1" s="1"/>
  <c r="T12" i="1"/>
  <c r="S11" i="2"/>
  <c r="AK12" i="2"/>
  <c r="AN12" i="2" s="1"/>
  <c r="U163" i="2"/>
  <c r="AA124" i="2"/>
  <c r="T26" i="3" l="1"/>
  <c r="S10" i="3"/>
  <c r="U162" i="3"/>
  <c r="U11" i="3"/>
  <c r="U1349" i="3"/>
  <c r="T161" i="3"/>
  <c r="U27" i="3"/>
  <c r="T11" i="3"/>
  <c r="S161" i="3"/>
  <c r="AA162" i="1"/>
  <c r="AA161" i="1" s="1"/>
  <c r="AA160" i="1" s="1"/>
  <c r="AA9" i="1" s="1"/>
  <c r="AA8" i="1" s="1"/>
  <c r="AL12" i="1"/>
  <c r="AO12" i="1" s="1"/>
  <c r="T11" i="1"/>
  <c r="AA9" i="2"/>
  <c r="AA8" i="2" s="1"/>
  <c r="AK11" i="1"/>
  <c r="AN11" i="1" s="1"/>
  <c r="S10" i="1"/>
  <c r="U11" i="2"/>
  <c r="AM12" i="2"/>
  <c r="AP12" i="2" s="1"/>
  <c r="AA1354" i="2"/>
  <c r="T26" i="1"/>
  <c r="AL26" i="1" s="1"/>
  <c r="AO26" i="1" s="1"/>
  <c r="AL27" i="1"/>
  <c r="AO27" i="1" s="1"/>
  <c r="S161" i="2"/>
  <c r="AK162" i="2"/>
  <c r="AN162" i="2" s="1"/>
  <c r="AM12" i="1"/>
  <c r="AP12" i="1" s="1"/>
  <c r="U11" i="1"/>
  <c r="T11" i="2"/>
  <c r="AL12" i="2"/>
  <c r="AO12" i="2" s="1"/>
  <c r="U27" i="1"/>
  <c r="AM163" i="2"/>
  <c r="AP163" i="2" s="1"/>
  <c r="U162" i="2"/>
  <c r="S10" i="2"/>
  <c r="AK11" i="2"/>
  <c r="AN11" i="2" s="1"/>
  <c r="AL162" i="1"/>
  <c r="AO162" i="1" s="1"/>
  <c r="T161" i="1"/>
  <c r="S161" i="1"/>
  <c r="AK162" i="1"/>
  <c r="AN162" i="1" s="1"/>
  <c r="AM163" i="1"/>
  <c r="AP163" i="1" s="1"/>
  <c r="U162" i="1"/>
  <c r="U161" i="3" l="1"/>
  <c r="T160" i="3"/>
  <c r="S160" i="3"/>
  <c r="S9" i="3" s="1"/>
  <c r="T10" i="3"/>
  <c r="U26" i="3"/>
  <c r="AK10" i="2"/>
  <c r="AN10" i="2" s="1"/>
  <c r="AM11" i="1"/>
  <c r="AP11" i="1" s="1"/>
  <c r="U10" i="2"/>
  <c r="AM11" i="2"/>
  <c r="AP11" i="2" s="1"/>
  <c r="AK10" i="1"/>
  <c r="AN10" i="1" s="1"/>
  <c r="S9" i="1"/>
  <c r="AL11" i="1"/>
  <c r="AO11" i="1" s="1"/>
  <c r="T10" i="1"/>
  <c r="U26" i="1"/>
  <c r="AM26" i="1" s="1"/>
  <c r="AP26" i="1" s="1"/>
  <c r="AM27" i="1"/>
  <c r="AP27" i="1" s="1"/>
  <c r="AM162" i="1"/>
  <c r="AP162" i="1" s="1"/>
  <c r="U161" i="1"/>
  <c r="AK161" i="1"/>
  <c r="AN161" i="1" s="1"/>
  <c r="S160" i="1"/>
  <c r="AK160" i="1" s="1"/>
  <c r="AN160" i="1" s="1"/>
  <c r="AM162" i="2"/>
  <c r="AP162" i="2" s="1"/>
  <c r="U161" i="2"/>
  <c r="AK161" i="2"/>
  <c r="AN161" i="2" s="1"/>
  <c r="S160" i="2"/>
  <c r="AK160" i="2" s="1"/>
  <c r="AN160" i="2" s="1"/>
  <c r="AL161" i="1"/>
  <c r="AO161" i="1" s="1"/>
  <c r="T160" i="1"/>
  <c r="AL160" i="1" s="1"/>
  <c r="AO160" i="1" s="1"/>
  <c r="T10" i="2"/>
  <c r="AL11" i="2"/>
  <c r="AO11" i="2" s="1"/>
  <c r="U10" i="3" l="1"/>
  <c r="T9" i="3"/>
  <c r="S8" i="3"/>
  <c r="U160" i="3"/>
  <c r="AK9" i="1"/>
  <c r="AN9" i="1" s="1"/>
  <c r="S8" i="1"/>
  <c r="T9" i="2"/>
  <c r="AL10" i="2"/>
  <c r="AO10" i="2" s="1"/>
  <c r="AM161" i="1"/>
  <c r="AP161" i="1" s="1"/>
  <c r="U160" i="1"/>
  <c r="AM160" i="1" s="1"/>
  <c r="AP160" i="1" s="1"/>
  <c r="U10" i="1"/>
  <c r="AM10" i="2"/>
  <c r="AP10" i="2" s="1"/>
  <c r="AM161" i="2"/>
  <c r="AP161" i="2" s="1"/>
  <c r="U160" i="2"/>
  <c r="AM160" i="2" s="1"/>
  <c r="AP160" i="2" s="1"/>
  <c r="AL10" i="1"/>
  <c r="AO10" i="1" s="1"/>
  <c r="T9" i="1"/>
  <c r="S9" i="2"/>
  <c r="T8" i="3" l="1"/>
  <c r="S1354" i="3"/>
  <c r="U9" i="3"/>
  <c r="U9" i="1"/>
  <c r="AM10" i="1"/>
  <c r="AP10" i="1" s="1"/>
  <c r="S8" i="2"/>
  <c r="AK9" i="2"/>
  <c r="AN9" i="2" s="1"/>
  <c r="T8" i="1"/>
  <c r="AL9" i="1"/>
  <c r="AO9" i="1" s="1"/>
  <c r="AL9" i="2"/>
  <c r="AO9" i="2" s="1"/>
  <c r="T8" i="2"/>
  <c r="S1354" i="1"/>
  <c r="AK8" i="1"/>
  <c r="AN8" i="1" s="1"/>
  <c r="U9" i="2"/>
  <c r="U8" i="3" l="1"/>
  <c r="T1354" i="3"/>
  <c r="T1354" i="2"/>
  <c r="AL1354" i="2" s="1"/>
  <c r="AO1354" i="2" s="1"/>
  <c r="AL8" i="2"/>
  <c r="AO8" i="2" s="1"/>
  <c r="T1354" i="1"/>
  <c r="AL1354" i="1" s="1"/>
  <c r="AO1354" i="1" s="1"/>
  <c r="AL8" i="1"/>
  <c r="AO8" i="1" s="1"/>
  <c r="AM9" i="2"/>
  <c r="AP9" i="2" s="1"/>
  <c r="U8" i="2"/>
  <c r="AM8" i="2" s="1"/>
  <c r="AP8" i="2" s="1"/>
  <c r="S1354" i="2"/>
  <c r="AK8" i="2"/>
  <c r="AN8" i="2" s="1"/>
  <c r="U1354" i="1"/>
  <c r="AM1354" i="1" s="1"/>
  <c r="AP1354" i="1" s="1"/>
  <c r="AK1354" i="1"/>
  <c r="AN1354" i="1" s="1"/>
  <c r="AM9" i="1"/>
  <c r="AP9" i="1" s="1"/>
  <c r="U8" i="1"/>
  <c r="AM8" i="1" s="1"/>
  <c r="AP8" i="1" s="1"/>
  <c r="U1354" i="3" l="1"/>
  <c r="U1354" i="2"/>
  <c r="AM1354" i="2" s="1"/>
  <c r="AP1354" i="2" s="1"/>
  <c r="AK1354" i="2"/>
  <c r="AN1354" i="2" s="1"/>
</calcChain>
</file>

<file path=xl/sharedStrings.xml><?xml version="1.0" encoding="utf-8"?>
<sst xmlns="http://schemas.openxmlformats.org/spreadsheetml/2006/main" count="23343" uniqueCount="4384">
  <si>
    <t>Указать название организации (на бланке организации)</t>
  </si>
  <si>
    <t>{"estimateId":5213472,"estimateVersionId":7383678}</t>
  </si>
  <si>
    <t>13</t>
  </si>
  <si>
    <t>OnsqOXnEb0RtwKYmURls1tTRAfgqzosgJc/uSRVYtaKfD/DhQ1UZDA/nO41+A7VPge9rqCL2qViKkVq0921bYMM4IzSUsm3HOpz+QPb1Lm+RRw59lohbz9mEoWGi7K7/gvYDmVmm0UeJYqDEk6LTlkLcNXFt1XsGxIGnzIW44R4=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</si>
  <si>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</si>
  <si>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</si>
  <si>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</si>
  <si>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</si>
  <si>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</si>
  <si>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</si>
  <si>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Разница</t>
  </si>
  <si>
    <t>Цена подрядчика - ПСПР</t>
  </si>
  <si>
    <t>Материалы/
оборудование</t>
  </si>
  <si>
    <t>СМР, ПНР</t>
  </si>
  <si>
    <t>Общая стоимость руб.</t>
  </si>
  <si>
    <t>%</t>
  </si>
  <si>
    <t>eF7s/X2TJMd15ol+lTSZrRmlrsyNN48XXNs/GsVCTRW7Kqs7MufajkCT1essbAhAl6Tuzs6azAhCEKklRVDSaKQLgoJAzc7dP66tNV6abKCBxlfI+gr7Sa575Es1svxEnHMyHq+Elpphs9HdbDy/ExHnPO5+3P1//YMf/i9/evkHL/3B66d/+gc7f/D/Pv3en11Oml9548++972dP7j8j+eX35v/wh/8YPkH7M//11f/4PzN119/841X/+ClP7b/4P4W+9ObX9159eYve3Xxt71689c1f/YHN3+s+efZv8w+nz2e/W72+PrH1z8fzL5s/uFj++OXs6ezJ4PZ8+sfzT5Z/KP7U39p//vp4FvuDw5mH82eNb/1Ofkn/7D5952/+eb3L1574/SH83/p/bj51csf/PC11+2vPXrzfz64eEHwGz987Yf/y/6fvbb8tT/f+TrtG1ev/Xsd7f/66qs3/1r777T/9JJJ4jQrkp0Xf+vfXn7/B6+9+cbiTxRpmeZF+ec+lG9vgmJfAB2HT8krmyj5wWv/XvkC+aTsbSJlo7f5N7O/n/3vs1/P/nH23uyfhu6H2fv2//397J9n/1/744fNr/z9YPaB/YW/n/3n2a/sP/4X+zP3v/h7+1b/xv6BD/zvbPLSNLkrrE9GA0vx/Pot+6XZb3NnMPvb2XP77T23//y8+Qa/aH7vuf0Or3862nGA9vfsB/l89vHyd+yvfjx7NhoUsX2r//vY2H/+0OL/H4NkZ1CaaDD7Yvbk+q3rH3vp05em6V3Rf3j9Y6v/qdX33Om7/vnO4PrtZdqy6camout3Ldxg9pUlfjL7tInMb+3PXCp62nB/Pnt2/Yvrn9g//+T6x+7P2qg8mX3U/O/cT13me2L/Vx9dv2N//NT9265/5n55nhl/1Pz4s8E87X1sf+urJvBfLv4l9g8uf+G5TYLPB03Iv7C/+Mz+ic/tv+HxwP0lNmM+t3/RWwP7xv3n2YeDJPnvvOHOXppmdxXuDxZBfGJD9vNFcF3cv/4M5sF+3uT6j13Imj/y8dc47Qf1gX3H7Mfm/aQOzUtjc1eU78/+69Bq+41NBP80+/8M7A/2//lUnpiXHt2VyqqI4iROyrzwKavNS9O7UmbD5j4/++7bOv/Y+w5/x7x0/+TO9P235st8PP8uP73+0fW79sef2NfV5o3BcLB8Mf3K85fuP8jvSvn7LtfYNPUjK/ax/QZ/5tL1q6++4bKTM1k2933q8vrSo/kRiruS/6EF+OemAv2aCO+DO9P2Tza//xWV0JrIfjTySj6yb8TRXcn+77ySjq2k8Tf7JT2+q4gyXtLxnWlTv6Qn9o04uTPZv24Mj30jbMp1L4P90SfSFoU7k/ieKwXOO/7OeeaB9fwf+p/+y+all+9M5a/tN+Me+ZPGTL4wFH/BivpE75qXdu9M9HvN029E23f2cZMXPmuKb0uYv21e+vYWKl63Cz7pe+alvTuT/vezT+2A0DnvL7yZ4BXz0it3Js7G9fqvr/9i1Lyoby2GU94Y7puX9u9S5uzZ0A1dBrO/8Tv/f2Ne+jd3pm9eBZ647/7zlVSfygPz0sGdqVy47J1lXeoc2R7mL33nG21aDu8s1p2e5e48v/g1eJC/dHejAN98ElO3HQccf6Nf3zsbxHS/vnc3Gmhz3Ds2wNy3Y5y/dHfDBvE3aIcLD7/R7/LdjXU63+WHdyZN/Bo8yl96dGdqN0jFdf7S5Bv9+tZ3F/Wu13dyZ9L6SsXT/KXpJhA/fPOHp9+7xfDqH7xx+vrl/K/Vc7ywQsJ/3b8dpyYDAP3pD/70+xP3e0f2r/z+a6ff2/t//dlrf/q6/ds8mFdrmP9DPT361lHpXd05QguuX//+yRvf56o89qs8Rqs8+f5r57435pbIJl73bvSsewuQ0B9u9Oxrf1RrpFjZc5/4FU6QCtnPvInTvQn1zKcgkf/TaxcXl29s9tX/j/64/o94ybLn/+/8Ov8dXif7LWhidu/fUW/B/ftyrd9t/pqLy5PTH/5P9tes8vzsPDk7O42Gl9mVGWZldDUsy+JqeJql0an9++OLi9P5n/z+m//z/CfV/L9WzJffu1y9IaqqGI8Gs79taqDrHHjStG64lpXZU8+vD5sGg6e+P+7aeP7GG6rypYOSHSluUP7c/g/jlB2MHipqtWOrQVb56yoIMJMDyr7E42rnmKQ6BlEZORX7u3VQ42pnTEKNQVD8D3PD6l7t1CRcjYFLIhmc7B2cVDsTkmgCIoplRKL3b1rtTEmgKQDIEeWvfr1QrAP+4PL8h695hoC2UPzZ62eXvqd1u1TEPqL7lZcoNSaOc5OV61jzwm2fAVuhq5p/8qdN2ewUmfskvqyUuP5RtwSRV21n/3C7dXFVTZ+66QvX4Ldo2/MuLe1WLx0oaW7VSxqnh3oZR7Zg5lFTNXN/1dRyrJdFBocsJR1b8cdO/DEp/lgr3sjFi7LP2GofO+1jUvtYq53/PWxY5CxD7RhqkqFWMtyqZR0MshdnYoVPnPAJKXyiFc7P6IqSZXVPne4pqXuq0f1CngdXJqI2xVGr6oqMNlukqDiNEp/Kl7Uq+d8jtz4109BNe4MtSV9dv910yc8+snXpd2430Y/nPej295/6QHbj6KUDLUzg8hTvHCVEXVITBChM8c4xIftYLdvIZYuyy9iqHhOqx2rV/Jd/02IU79SE+lqrHl2G4p0JIXmilsxP3JoCFO9MCcVTleLmHXk1TOmhio9/z91Ct4nISLNlCouPX+fLWp38L1BYfpqGz9nvbKn5oplf/Gzgtok1w6Kna8XJB7Qbx7YMKaECl6GEKEFa9QFKkF/ysVqykUsW5ZYxoXisVsx/8TctPX7ltVY5uuz45U7UcvkJW1Ny/GqnKrVObvlqqHJDFRz/buil8piMM1uouOCMSp/Sl7VK+V8et+S4rbXPm20Ft3cWN1slGDXJh7gbJ7YIKTEDF6GUKEJa9QGKkF/ysVqykUsWZZsxoXisVsz/FDYtQn7ltVY5ugj55U7UcvlpXFOE/GqnKrVhxzx0GUpbtSdkpNlSFWWIGvsotfK/Pm4h+tvZl3ZI8+PmpIcvF/sLm/LidsP9rGnI+Kppb33iTrNoVow+dRNxmtKU2tKkBA9cmrKdoyQmypOWIEB5ynaOCdnHatlGLluUi8ZW9ZhQPVar5n8om5apbKcm1Nda9ehSle1MCMkTtWR+wteUq2xnSiieqhSHL1lU0cpa1adkvNliVUWLKltKtfyvkVu2/mXVv/DZsm/BHe60Vsuu31nVMk29ymy9UhIHrleGqFVa9QFqlV/ysVqykUsWJaExoXisVsz/KjatUX7ltVY5uj755U7UcvmZXVOb/GqnKrUv1CX3X3/cVp/+5ze//x88CLriRJUn0wphyJDztCprE12flHLXkzUVWmZxeq85iPHT5oCxm/rz1DUz2JGTW0WyP/7kpsXBrSmtVbPHN8OuL65/Zv/wk9nnXz++0B1Y6M4q+aL5G1/YYWj/2OfN/3B+5ODiyJjPV0rcGZE7zaTjsq3i+u35GX7zow4/X/xFn83/0PzfPT/c1f7B6582h/x97Iv/rjb+6+WGfF1ed3nvT177Aef9nv2thfmk2VX32/lpjzYC7y6ew9/M/mkx0epOevzfHKI7+2X2xeDlgyN3XOh/8wF+WwtoRIAcuF82xxX+c9MeM4irUZSMkijJmwNCmxMMB+7E2tlvmh2GX16/NZz9XROKr5ozmf7AHXz3wh/7+hmI7pd8+Hta/JyH//rl6Q/+7PusT+yL1CfwFa3Agifw8j/+6eUbP/AJfGNNYDyKosgncV8rcd0tEBKbCsYQmMSjyqfvQKsvXjcFhEDnvpoKy/Ezt8IaF2U2SrwP/1CtnFlZV8pJP7MutzRpNvK/B99Rq2XW1pVaj85bTsbG7t6j8fT429/6jjsO2L9E+UAtmVlfRSOhWy+0KaMiG+WZT/qRWjqzNHUPg269ymVeVlav9+04Vus1Qr3sV8SG8N5S1q0hkFYtszD8KSJfnKhVM6vFn4pyRRwlWTQqva/DQ7XUUiCV8xacrBLFQzpRPFLLlRQ5zfvQmiRqrexb4+E22ewXIkmypEhHJvFpnai1MoudcCRsX4uJPzlMVUqbt+Gyys15mQ7PijgbZtHF2bA6jaqhubqML+Lzqyo+XeQPcoz8+uId8QBqx8nUSDmXUXLxfKPpFirJiNrH8TKSY90GtD0d5lD7Qzeumw+0/3r2zJ29c/3W7OM/caOa/35goj+y/9/7re8iOQ2fkz/i81HsISnWa3MLhWTg5k1nryBB1st1Cwh/gJf5N9XsI0HWq2MLCHcYWNlhoLdX7gAJcmus2EKy0XgxyatR5k3Yh1A+QaYTDXpuFd65F5v/aJGcI/ujg/l/+6iPoNSCjKF29PQTPYGySb89Dlvr0zzpfpo1jLjxX1FmrkxyFg+vqiv7Z0/PiuFpXsbDLD+9zE5Ps0tzdfZqeP/lzbv3Y/8Zby2h4OEF919ADkFW4vqvW8cfDtylS26a/daCgv3FxpU1k9DPmm2dX16/e/2L67+an7f+29knbvXeLV80CxefLe5Y8k/17iIDZfiB2tTAASkE6Vhg4L5+ndWPfVSvIKkgbs5bUPaRGNJ6woCgp/SBHMGsXFyUo9xrVQ+hfIKk2aeVKxbFv6CtHJJakDvUVo5+oidQNumnx2HrsHKdT7OGEc/PaTrN4/wiy4dlUZTD7CI5HZbncTqML01cmvI0Kc+62iERVs5b2e/H/sOqWkLBwwtu5YAcgqzEtXJf25L2BenrPl81tzyd+zlfY0vzG8n8KtEvfMHZRQbH8IOzqX0DUghScN/2DUgV0r4BMaQ1hAFB2zcgRzD7VqRmlHgXNw+hfIJE2ad9KxcFv6TtG5JakDvU9o1+oidQNumnx2HrsG+dT7OGETf2Lb3KszhNr+wfK6zBu7hIh1V6ZobZeXp2nlan50m2yKtB7VvmC8X9uJKGgocX3L4BOQRZiWvfPlzc2v5z1+j79vU78ysn/rLZ7jK/2XB+lHbzh37STMm5P+FD30WiGz76puYMSCFIsCJz9omP5BUkCcSQZSb3gewjQaR1gYFRVWXuz3IHSJJgpiwfpcSMGpJOkPz6tGTVoohXtCVDUgsyhtqSUc/zBEom/fA4ZB2GrPNZ1jDixpBV6Wl2eVZWw6vz2P6Jyzgenp6eZcOLiyiOzs3p+blZWJWghsz4QnE/aT3I0BcKHl5oQ4bkEOQkriF772ZGbL75+JlzYIvT1n/mth83d0s3W7eezz5b9KzNvhjG/h0Du0h+w+ff0JUhKQQ5lu/Krn9KTJMhSSCuLK28CWIfCSItDgyMMjeRP9UdIEmCubK4GCXemcBDKJ4gBfZoy5JoXsrn/+2jPoJSC1KG2paRD/QEiib99Dho7b6s+2HWMGL7f9/98xdKOWm8ej7XJfFh3k/iVsx8HTPUuS7eFdeXtWrX3zDQuS63dsK7Y8mu/2L2+Pod+wfc731ObklP4pcOtHhhD3FJqPSnVZ/J1ctO6jgmJB+rJRu5ZP4eJXeIC6F4rFbM/wT0ObY5xIVQXmuVgw9xIeRO1HL5aVy4dc0d4kKonarUvpDHnehgh7gQB+3fT5JWCPZVab0e4pKS9wJo5a4n6w0PceFWoi+aHWiP7ej+WdP88uT6raYZxh095k4XmZ9A8mVz9ffHTaH6rDlV83lzSsvj5k/bX/OFYlcbivXMv7XnqWgBjQiQA3cn56lo8dcHLRufp0LNcCj1rc9eAI9T0Upcr9sbHqcS2RfG660PtAKDnKdSxSYqRqVX+aFaObPIyc9TyaPIlNSBKmq5zDonO1AlSZYHqiQJeaCKWjKz1olGJbf70aKM6M8+UgtnVqbuAcmtDJGW1lR4X+RjtVojVMt+PWwA7y1l3RqKaNUyq4J6GqstWZyoVTNrhewwlSKJ8oo4W+ehWmrvh6msksRDOkk8UsuVlDjN+9CSIGqtaMxRKvZfWRBvw0StlFnlhKNR+0pM/IlhqlLaeJ04iS4v86vhWVaeDrPL1AzL8vxyGF+eVyY7uzjPl3mZHKe+ftrvarUbBhKj1VRGycXzjWhbqCSjWh/Hy0gOwVINd7j7QbNA/by5ebUZ77pdHz9fNAmu9vSuD3995LtIcsMn5w/+fBR7SArBotPmYzggB2SV2o71vBZjH0kiXStjcNghYeRNcQdIkGCr1FWUFWYUe/s8D6GEguwnGgB1LFSni7XNlF6oRlILcobe4bc80xMonfT749B1rFV3Ps8aRty4sqvInJ+fXV0NL/Krcpidm7NhmRfxsDg9TcrL7NL+/sKvBHVlXu95P8mkoeDhBXdlQA5BXuK6sn9xl245X7Y8v33pyppVBJkrA5IbPvmmrgxIIciwm7syIEdgVwYkkVYFBkfLRD0QJJgrK7M8i0aVf6MtlFCQ/fp0Zdmiime0K0NSC3KG2pW1PdMTKJ30++PQdbiyzudZw4jnc2VFlUaRO0alLK7sn7VerkzPzoZpnF2V52lUnp/fhSvzpqz7iZGGgocX3JUBOQR5ievKbk5K+ezWSSm0Kxt8a3mw3c7gpivkDxfbPlb/q8U0XHP3qmspceflzU3g57PHvujtIqNn+NHb1NkBKQRZmu/sWEepIKkwPs+HsY/EkBYZBkSLyQOCBDN5SZWm1CU4UEBBLu3T45mFJyAvnDiCUguyh9rjtTzSEyic9OvjwHVYvM7HWcOI55tE/vzFFl3SxvW2TyTxMd5P8lbGap0Rv0PEq/NlrU5+YzzXdn04e981aH7ZHD/nv8fXnUPnLqn/yl2pOHtsLdf8hsVm3+3itsPZU+9Lt5vkLx1oYQPvFCl2jmI7QjqKTUbkQy1HJueQbQw4tuKPnfhjSvyxWryRi+c3ZjS7R4qdsdM+prSP1dr5n4s+Dc/3kRQ7tWOoKYZay4DeUVLsTJzwCSV8ohbOT/3Cbp5mb0mxM3W6p5TuqUq3E774WgOUMKpZp/XU2jwiI84WKi5i/vN6XtYq5X+X3DL2t+u31M+erO7mbUb9N3MHnzTF7Pn8tFUf1m5S2KKlRAtctMqdoyKyNSsqiZqlxQhQs8qdY6v9mNJ+rNZu5NpF2WdspY+t9DElfayWzv8yNq1Y5U5tEWoKodYioAtWuTOxuieU7olaNz/Pa+pVuTO1sqeU7KlKdvPKvBquXFEFq/WczjwmQ86WqihY1EZIpVb+h8ktWb69kMuS5ZO+m5S2LCnlBy5L1c5RanaOstj+x5YoY3+eJ/Y/FVGltFQBqlS1c2xRji3KsUU5tijHFuWYQDlWoxg5iigFjS3J2JKMLcnYkowtydiSjAmSsZqE/6lsWsOqndoS1ZaotkS1JaotUU0Q1VoidEmrdiYWY2IxJhZjYjEmFmNCYEzUGPzSoKlw1c7UUkwtxdRSTC3F1FJMCYqpiuKFghfoFIBkvl7sQ7i/OH+IQkjJB8FTqip6lNiXtWLXC8eGJwC8t7rp4vGq2nlvu1hMMro5x7Uy+dizDrwzaM4BeHb9i2be8t2B/eFHsy+av9EdEfB4PiZ096A1/8P5AuN8nLhsA3zSzIJ+Yf/M7xqJzcTm9dueW9ea1Wb7h+b/7ubX3B+8/mlz6uDHvvjvauO/XuK299gBJaARAXLg7ubYASX++kLYxscOEHf7vaIVyNxLKlgNp88dUEpcdxwbnjtAdAYdaOUFOXUgjosyIxewtcqZRXWlnL17tDRpRh46oFXLLKwrtR6dt8yNjd3q0AHyZOQHasnM8ioalN16NUxqs6DxBvtIrZxZmLoHXrff5KjKiFtQjtVyjVAu+wWxEby3lHVrDKVVy6wK6taItmxxolbNLBWyYwfiKMmiUUkcO6CV2v+xA9Xq2AEyTTxSy5VUONX70JIiaq1q0LkDaRqnoyjzSZ2opTILnXBgbF+KiT81TFVKm3eBddu4gyGHxq+f9tVMnSwbqn2M99PWc2lvM3LhfIPoFibJQNrH8TKSQ9D+xx1jf9icnteMsP969sy1Ql+/Nft4cRa+if7I/n/v17OL5DR8Tv5Qz0exh6RYr8stFJIRm7dL7BUkCKTPOfO3u+0jQdYrYwsId/xnRlnu4zhAcoRrdM6rUebN14dQPkGiE412blXdr/U5p4vT01P6KHwotSBhqM08/URPoGzST4/D1vo0T7qfZg0jbswX737wwObL3wudxtJA8OCCmy8ghyAncc3X++Ql37eWEdxNkc6SNVPPz5p26i+v373+xfVfzXfB/Xb2iWtq2xks97g1fdoDYoJ3Fxkoww/Upu4NSCFIxgL3xtmyhqSCWDn/ljUkhrSacCCIiXwkRjAfFxclcVDkIZRPkDP79HHxovLHtI9DUgtSh9rH0U/0BMom/fI4bB0+rvNp1jDixsfxLgoP7OO8yep+mkgDwYML7uOAHIKcxPVxN+cRPLl1HsELpu7zVT/L08WhA55eluY3EhO5v+gLX3B2kcEx/OBs6t2AFIIE3Ld3A1KF9G5ADGkF4UBQ3g2IEcy7FakhFrgPoXyCPNmnd0sW1Z48j/0ISi1IHWrvRj/REyib9MvjsHV4t86nWcOI53dRsu4UD+zdMl8g7qepNBA8uODeDcghyElc7/Zhc4HYW9c/d429b1+/03QEX/9lc7rBk+basC9nz4dNF/FbzqAtTmT3oe8i0Q0ffVNnBqQQpFeRM/vER/IKkgTixjLjXUzcR4JIqwIDw1TJyDs3cYAECebI8lFKzKUh6QS5r08/tjilO6VPXYdSCxKG2o9Rz/MESib97jhkHW6s81nWMOL52Z6sm8QDuzHjC8T9NJMGggcX3I0BOQQZievG3ruZC1uexflls9j5xM2kuaOmfnT97uzTZp/W89lniz612RfD2L8/YBfJb/j8m1oyIIUgw/It2fVPqQkyIAnEkqWVN0HsI0GkpYGBYeLUn+kOkCDBLFlcjPy904dQPEEG7NOTLc7oTukz16HUgoyh9mTkAz2Bokm/PA5ahynrfJg1jNi5sjaz1ee2+MSHdj81LWhFlK2j3em2eK3Y9Szx+23xum3x2vhnvPjf/bZ4LaARAXLg7mRbvBZ/vR7BtsVrBTL3OvJNKb0tXitRsmmQITDy5/sDrbyQ2+KNT/mhWjmzqPa7LV6tlllYZdviU7PcFp+SZ44/UEtmlleRAb+1bSI1+aj0vhlHauHMuqTYFV9EObEL+lit1gjVsl8PG8B7S1lrasdqtcyaoB+ftOSKE7VqZqHocVO8Wmrvm+JXSeIhnSQeqeVK6pvmfWhJELVWNGZPfBJlJXHF7EStlFnkhFvi7Ssx8SeGqUrplq5BUId7p7mMkQsXfA0CyCGYgeOPr/tegwDyGz4/f/jno9hDUghmFPmjOHoNAkgSdg0CCCKdCWVgFN4J3QMkxTYsQCDxBOlPNP7pWIDIF3PWOb0AgaQWpAu9wacXIJBo0s+Og9axANH5MGsY8bb26BJ3cd1PC2kgeHDBHRmQQ5CSuI6s1x5dILrho29qxoAUguzKN2N0jy6QBGLGyB5dIIi0KjAwKmJJ9gDJEcyO0S26SDpB6uvTjRWLAl7QbgxJLcgXajdGt+giyaSfHYesw4x1PssaRrytm90TarN7260Q3kDw4IKbMSCHICNxzVjgze7A4Bh+cDa1a0AKQfoV2TXGZncgFcS6EZvdgRjSCsKAIFsrgBjBfFvbZncknyBP9uncykW1L2nnhqQWpA61c2vb7I5kk355HLYO79b5NGsY8bYeOEncBnw/raSB4MEF925ADkFO4nq3OzxwEhgoww/Upj4OSCFIxn37OCBVSB8HxJBWEwYE6eOAGMF8XNuBk0g+Qc7s08dVi8pP3uZyBKUWpA61j2s7cBLJJv3yOGwdPq7zadYw4m29tSUhtslnbSeoewPBgwvt45AcgpzE9XHqW1uQnIbPuaENQ1IIcqnAhhG3tiBBIM6LurUFCSKtAAyMaFR6v48DJEcw89VyawuUT5DoejRf2eKej4y+tQVKLUgYavPVcmsLlE366XHY2s1X99OsYcT2/777gvFwnirYrfH+Jc7FM/ejmtysowbZHk9sV3hZK3Y9bfS4PX728exLN0vVbFj/spnWemd9z/xHbnarmSf5eHD9brMf/WnzR57PPnE7uD9qvNbz+ewWZke95+977t0z74v7rjbuGS/ud78tXgtoRIAcuDvZFq/FXy9MsG3xWoHrDhW4LV4rcb0AbrgtPo386yEHWn1B9sWbKjKjxCv8UC2cWUzl2+KLoopGkbdEfUetlllQZdvis3i5LT4j7zZ5oJbMLKsiJ357UrAyNg2m3o/uSC2dWZnkG+OTNC/jnNB7rNZrhHrZr4gN4b2lrDW1Y7VaZl1QD1ZMaUcree4TfaIWzawVsp3xVZqVRKp4qFba+8b4VZp4SKeJR2q5kgqneRvcOQlpQbwPtVY2aGt8mdmMRlxtP1FrZZY64eZ4+1pM/KlhqlLqpPJWKRwMOShumSLQDYyJzfFZImPkwgVfeQByCCbkuKPru+sgQQbK8APFHy36KPaQFIKZSMGgj9NBgqSCrGN4c8o+EkM6lcqAoEeTQI5gqxgtLSRQPkHSFI2dOlYxFjclZfS9V1BqQe5QDwxaWkigbNJPj8PWsYrR+TRrGPG27qlPiT31WSoNBA8uuJEDcghyEtfI9bmnHolu+OibWjMghSC9iqzZJz6SV5AkGDvmTQ37SA5pUWBQpHlGXHuFBAlmyMg99VA6Qerr044trkrK6GuvoNSCfKG2Y+SeeiiZ9LvjkHWYsc5nWcOIGzNWXCQX2dVVNSzL4mIYx5f2Z9Hl6TCKTGTysoyr4EdOplTDSSYNBA8uuBkDcggyEt+MLft5Zx9Zq/W7Zmrt503byceN7Tr7H+Ioitwu+Z1lk8pnzZ9PzPU7idkZmMjNtZnI/uKv3c+I7fTIuBh+XDZ1akAKQeYVODV3jKhrEvE+lVeQPBC/RpyPto8EkRYOBkaej0rCsAFBghm20owy/156KJ4gP/bp2Bb3KGX0pVhQakHeUDs28oGeQNGkXx4HrcOydT7MGkbcWLakLM6KrLwY2l/Nrb2rzLA06dnwMrlK04skubwwi3X+gJYt8wXifmakgeDBBbdsQA5BSuJats2OQfqkcXnPv9Zc3H0YEjJEhh+iTd0bkEKQhQXujbUECqSCeDhiCRSIIa0jDAh6CRTIEczApWk+ir3P6RDKJ0iXfTo4syj65PUvR1BqQe5QOzj6iZ5A2aSfHoetw8J1Ps0aRjy/6OXi4io5Ky6H1Vl6OsyuTs+H1XmRDdMojdPk7KosTheWLaCFM75A3M9yaSB4cMEtHJBDkJO4Fu69ZdtZsyXpliW7fnuwsGzPml9q2YEF5DZ87k19GZBCkFtFvoxY/wSSQLyY/x65fSSHtCIwKIrcOzlxgMQI5sXyUeZ9SIdQOkHW69OJLa4Eyej7XaDUgmyhdmL5qMp8ZCdQMulXxyHr8GGdz7KGETc+7DIrzs6q03gYG5O4abdyWEYX1d2ufua+QNx3S7ayQPDggvswIIcgI3F92N/Md+D7ZsW+bC7c+3YeRQP7n+t3kuYHE9FTZEB0w0ff1IoBKQTJVWDFqK3hQBCIE4tHkfGR7CNJpFWBwZHGo8q7RnuABAnmxrIiKUept4AfQgEF6a9PQ7a4FiSjr3iBUgtyhtqQZXmZjPxXRJ5A4aRfHweuw5N1Ps4aRuxMWZvX6vNQI+/3eT9rPwT9FtrdHmqkFLueJ35/qJHwUCNl3DNe3LfgUCMloBEBcuDu5lAjJf56JcIdaqQUuO5KkYcaKSVKjnxgCIxGhU/egVZewDONvNMAh2rhzFra85lGWrXMeio806hcnWlEXoPyQC2ZWVVFzvuWD43TlNimeqQWzixL8hONTGZS4s04Vqs1QrXs18MG8N5S1prasVotsySoBybz84y8Oe5ELZpZJno8z0irtBQo5bwDJ6sU8ZBOEY/UciXFTfM2ZHFUjgrv21BrRWNOM8pNZhOZ922YqJUyS5z0LKPy3sSfFqYqpU7q6eVFFl3G2bA6PS3dePjUjoev4rtcd8ios4wqGSMXLvi6A5BDMPHGHVRL1h1M17oDEN3w0fnDPh/FHpJCMIfYw+gNCBJ43QFIIp35ZHDYwWDqBTlAgmzHugMSUJD+RKOfjnWHxVVIGX2xFZRakDPU9r513QEJJ/36OHAd6w6dj7OGEW9rTy5xo819037LhCcQPLjQngzJIUhKXE/WW08uktvwuTc0ZEgKQXIVGDKqJxdJAnFkRE8ukkNaERgUceHfc3CA5Ahmx8imXCidIO316MXM4mYkQ99zBaUWpAu1FyObcqFk0s+OQ9ZuxLqfZQ0j3tb97RlxJJGJpYHgwQU3YkAOQUbiGrG72N+ODJHhh2hTzwakECRhkWfr3t+OpIL4N+9U+z4SQ1pHGBBUbwUSI5h7a9neDuUTZMs+/Vu8qPnkJS5HUGpB6lD7t5bt7VA26ZfHYetwcJ1Ps4YRb+uhkhnR8GsSaSB4cMEdHJBDkJO4Di7YoZLIuBh+XDa1bUAKQe4V2Lb2QyWRPBDDRh0qiQSRFg4GRjwy3jR4gOQI5tnoMyWheIL02KdlW1zjYehLWaDUgrShtmz0mZJQNOmHx0HrcGydD7OGEW/rnSwZcSCRSaWB4MEFd2xADkFK4ju2/u5kQaIbPvqmpgxIIciuAlNGrn8CSSB2jLiTBckhLQoMipI4HxKJEcyMkTeyQOkEia9PL7a4xcPQN7JAqQXZQu3FyBtZoGTSr45D1mHFOp9lDSPe1nuOM+JMosVgUhAIHlxwKwbkEGQkrhW7u3uOkYEy/EBtatyAFIJULDJujEVQIBXGxPkw9pEY0mrCgCAXQYEYwTxcyzXHUD5BzuzTxS0u9jD0LS1QakHqULu4lmuOoWzSL4/D1uHjOp9mDSMOeY6R8aHdN6YVLV9Hu9NzjLRi19PE788xkp1jpI17xov73Z9jpAU0IkAO3J2cY6TFZx5aIfCvxE5YrUDmARUCK0qeY6SVuF7wNjzHKI/9HcgHWn2hDjKyur0G+VAtnFlM+z3ISK2WWVBlBxkZszzIyJA3mDxQS2aWVZHzvtWMl8eFSUeV14oeqaUzK5P8KKOsKExSECeWHKv1GqFe9itiQ3hvKWtN7VitllkX1IMTU+aG2u2sFs2sFf0dZqRW2vthRqs08ZBOE4/UciUVTvM2pKYyRTKqvHWv1srGHGdkijRKqbPOJmqtzFInPNDIvhYTf2qYqpRu6aKFIQ40MrmMkQsXfNECyCGYgOOOru9w0QIYKMMPFH+06KPYQ1IIZh4Fgz7WogWQKuSiBRBDOnXKgKBHk0COrVi1QPIJkqZo7NSxarG4Q8nQ92FBqQW5Qz0waFu1QLJJPz0OW8eqRefTrGHE29oIbKhTkAppIHhwwY0ckEOQk7hGrtdGYCC64aNvas2AFIL0KrJmn/hIXkGSYOyYNzXsIzmkRYFBUaTG32F3gAQJZsjoVmAknSD19WnHFtcnGfo2LCi1IF+o7RjdCowkk353HLIOM9b5LGsY8bbuozfUSUjtR6F7AsGDC27GgByCjMQ3Y6H20QPjYvhx2dSpASkEmVfg1Dr20QN5IH6N3EcPBJEWDgZGnGajknBsQJJgjq1lJz0ST5Ag+7Rs5aLMkze+HEGpBYlDbdladtIj0aSfHgetw7N1PswaRtx4tou4zJL49HKYZqYYZmcX8bA05mqYFomJzWkeGXP+amjPlvkCcd9U0kDw4IJ7NiCHICVxPRvq9Mqo7fRKYIgMP0Sb2jcghSALC+wbaw0USAUxccQaKBBDWkcYEPQaKJAjmIFLU+u0vVn/EMonSJd9OrjF3SGGvgoGSi3IHWoHRz/REyib9NPjsHVYuM6nWcOIt/UmGEPs88rbT2L3BIIHF9rCITkEOYlr4Xq7CQbJbfjcG/oyJIUgt4p82Sc+kleQJBAvRtwEg+SQVgQGRWxsdfOSHCBJgtkx8i4YKJ0g8fVoxvLF/SE5fRcMlFqQMNRmjLwLBkom/fA4ZO1WrPtZ1jDixopdZsXZWXUaD2NjEjfzVg7L6KK62xVQ78T//cXeMEEgeHDBrRiQQ5CRuFZMclFy1HFRMhLd8NE3dWNACkFyFbgxYns4EgRixsiLkpEk0qrA4MizUZp7SQ6QJMHsWNtNyVBAQf7r05Et7gPJ6dtdoNSCpKF2ZG03JUPhpJ8fB67DlHU+zhpGHPJkI8JmJa1oxTranZ5spBW7nid+f7KR7GQjbdwzXtzv/mQjLaARAXLg7uRkIy3+eiWCnWykFbhuS4EnG2klrhe8DU82SqORt2ofaPXd+clGauHMYtrvyUZqtcyCKjvZKE+WJxvl5FUoD9SSmWVVZL1vfXBlkppklHrzwpFaOrMyyU82SrKoiO277H07jtV6jVAv+xWxIby3lLWmdqxWy6wL6tFJ28lGatHMWtHfyUZqpb2fbLRKEw/pNPFILVdS4TRvQ1zGiU0RlTfKtVY25mSjpCxLk46MV+tErZVZ6oQnG9nXYuJPDVOV0i1dgciJk43yVMbIhQu+AgHkEMzAcUfXva5AANENH50//vNR7CEpBJOJPQzjgCCBVyCAJNIpUAZHmowyf8vEAZJkO1YgkICC/CcaBnWsQCwuVcrpC7Kg1IKkofb4rSsQSDjp58eB61iB6HycNYx4Wzt0c+KUojyTBoIHF9yUATkESYlryvrr0AVyGz73po4MSCFIrgJHRnboAkkglozq0AVySCsCg6IoyAZdIEgwP0Y36CLpBHmvTzO2uBkpp++5glIL8oXajNENukgy6XfHIetwYp3PsoYRb+t295w4omjR0SYIBA8uuBMDcggyEteJ3cV2d2SIDD9Em5o2IIUgCYtMW/d2dyQVxMB5J9v3kRjSOsKAoNssgBzB7FvLdnconyBd9mngzKLok7e6HEGpBblDbeBatrtD2aSfHoetw8J1Ps0aRrytp0zmxIlFeS4NBA8uuIUDcghyEtfCBTtlEhkXw4/Lpr4NSCHIvQLf1n7KJJIH4tioUyaRINLCwcDIC+KCxAMkSDDTRh8yCcUT5Mc+PdviYo+cvqYFSi3IG2rPRh8yCUWTfnkctA7L1vkwaxjxtt7SklMnFLWfkO4JBA8uuGUDcghSEt+y9XdLCxLd8NE3dWVACkF2FbgycgkUSALxY8QtLUgOaVFgUKRFNCLsGBAkmB0jb2mB0glSX59ubHGzR07f0gKlFuQLtRsjb2mBkkm/Ow5ZhxnrfJY1jHhb7z7Oqc3z7UefewLBgwtuxoAcgozENWN3d/cxMlCGH6hNrRuQQpCKRdaNsRAKpMLYOB/GPhJDWk0YEPRCKJAjmIlrufsYyidImn3auMVlHzl9cwuUWpA71Dau5e5jKJv00+OwdRi5zqdZw4jt/333hbzp/Nkftxm2Ps85Knyo9/OqBdXkt1CDnHNUUOccKcWup40Nzzl6v2ntd8fn/HbHWSw32fXirzxeHHr0qXVMq+OFnjZHHz27/rnbrXn9znxHwFtuadOHuqtFzXiosqOFfAq/rVVoRAoZ6u7obCAl/noy7+FsIO+01ytageueDnk2kFLietHY8GygOI9HpXdgc6BVGOR0oGjkj+uhWjWz/siPBkoLQ4j9jlosswQJTwaqVicDkfeCPFBLZhYikXflvhVHatXMmiI/FCiP8tJWfeOTe6yWa4Ry2S+HjeC9paw1tWO1WmY9UBt76nU4UStmFgjZgUB0gnioFtr/eUDV6jwgMjk8UsuVVLU+34RaqxhzFFBbUpiopTIrm/QkoOrexJ8Qpiqlbnj4wuiKHBf+4PL8h6+9+YYHQDE09NrH+0XbhQvGDp6pSLOlasaGXq0va7Wuf3EtYWUODf/Fe5zs4njaT+wAxf3Wp+4cHx/IbhG9dKCFuWUuaBqRv7j91k+PvnVUxP6JMLX6dZPBUE+mFK/kY0LysVqykUvmpxareEwoHqsV8194dpXxKq8J5bVW+a1S06Fc9mpMCLkTtVx+whZWHKt2SqidqtSGLzfEsXJF3Kq+ImPNFqsqOFTJUarlf4H9l5zFXtevFntdP2n+xEezL+2PH8/nJN1K4lP/OuJuEdvapKQOXJuSnaOi3Dkqs52jKrL/yXeO4ohYuVEjBShYyc6x5Ti2HMeW49hyHFMcx2oOI+cQpauxxRhbjLHFGFuMscUYUxhjNQb/w9q0tCU7tcWpLU5tcWqLU1M4tRYHXe+SnYllmFiGiWWYWIYJxTBRM/DLiKYIJjtTizC1CFOLMLUIUwphqkJoXqtXVwUx0EJds1jng7hfJG0QRUw+B55WZXWk5L6slcucI4WVxw9mfzf7YOP7Rr5q/jeL5qnZ59dvu1arT5ojXD/292PdXFFi/6WuEavpunq2aKO3//6dQfPfz67/auRWHZ8P4tjQZ1Now79e1npZQETcTaIFNCJADtydrD9q8ZnzzZuvP2oFMqeX+1h/1EqUzNRyBLpDWn0CD7QCgyw/xkmVjWKv8EO1cGZhla9Axrm7ccC/BKlWyyytsiXIYnU5SUFfTqKWzCyvomHY7VjnUZqPSm8/2ZFaOrM0dQ+31vUmcZylJbGr9Fit1wj1sl8RG8J7S1m3BlBatczCoF6IjBOTjkrvYsmJWjSzWMjWIuOqKEa5fzFSrbT3xchVmnhIp4lHarmSEqd6G/KoLLJR5H0faq1szIqkfXGLJB9F3nQ2UWtlljrh2Ni+FhN/apiqlDZDMtY2JQdDDpBfP+1z69G8o5UYJqcySi6ebyjdQiUZTvs4XkZyCProuePsPneCI9ENH50/BPRR7CEpBFsCBCM5aic4kgSzhWhU+HcRIUnWS2YLCXdkmMTVKK2IsSEQJdhGInI3OJROkP5E46D2bUTF4jqLgr6dBEotyBlqk0/uBoeSSb88Dln7JqLuZ1nDiBenKVZlbs5Oh6a4KIdZnqXD8ryMhkVZXZyfnsVn5dXVq+Etmdd43i8yaSh4eMEtGZBDkJO4luzmSOzPbh2J7T0Qm7Eu8q3rt5pdxx/NHu8Mrn9qnV4zk+32QV3/olk0eXb9853mb3IOr/mZ+3vcwsdv3WqH92PZRUbW8CO7qeMDUgiyt8jxdW8gR1Jh3J8PYx+JIS1AHAh6UQAIEsz4xUU8Kr0P6hDKJ0izfVq/xf0ZBX0XCpRakDzU1o9+oidQNum3x2HrMH+dT7OGETfm7/Qyzi7NZTlMLi6rYZZmF8OqOi2H0ZUxV1fF5eVVuXjPg5o/b7q6XxhpKHh4wc0fkEOQldjmb27X5o0oy3tRvmrc3afz/pPrd60htD/+4Z/MzwKKF1edLE4Geqtpwmh2sVuP57UGu8iYGH5MNrVtQApB5hXYNqrlAgiCcWqjyEuyjySRFgwORxqNysVZvLfsGhAlnF2L8nQUeQEPoYCCzNinX1tcllHQV59AqQVZQ+/XoiQeGcKwIeGk3x8HrsOwdT7OGkY8v77uMrowVZkOz0zuZvbKq+FpfpkMz08vkyTKLs7y08tXwxu2zBeK+0UuDQUPL7hhA3II0hLXsClOb3TtwvNzGT9u/sfzKbkfX7/t/qD7b/s/nC+zXr+1Wp4lzMMuMlyGH65NvRyQQpCVBV6ONQUHpMIYOx/GPhJDWlU4EPQUHBAknKezJcDbfnUIxROkzj4d3eIujYK+GAVKLcgdekdHPdATKJr0y+Ogdfi5zodZw4gbP1emF1cmM8mwLE/zYZacx8Myy86GF/nZ2flVfBFlxcK/BfVzxheK+0UhDQUPL7ifA3IIkhLXz723PDh74eKaCbk/cb7NR7eLpDN8uk3tF5BCkEJF9usTH8krSBKI5SIm0oAY0sTPgTDEnQIHSJBglqsYVcZHdwilEyS3Ph3X4sKMgr78BEotSBdqx1UR89cnUDLpd8ch6zBcnc+yhhE7x9VmpPrdek80sLUfCM4+DC3U1nul3PVE8fut97qt98rwZ7zwb8HWeyWgEQFy4O5m670Sf70i4bbeKwWu+1Lk1nulRMm+RIbANC4ov6kUGGbrfVqWoyzzCT9UC2cW1p633mvVMkurcOt9udp6T94O8kAtmVleRR58PdZZFlV5OTLed+NILZ1ZmuRb702SZlE2Komt91q9RqiX/YrYEN5bylpTO1arZRYG9TAlTvNktFjhvjVS0YpmFoset95rlfa/9b5cbb0n08QjtVxJidO8DVmalFFFnHZRa2Vjtt7nVmppRoW3Rk/UWpmlTrr1vrw38aeGqUrp1q40kEe4VjJKLl7wlQYgh2AyjjvOlq40AOkMn44/yvNR7CEpBFOHgsEaudIAJAm50gDEkM54MiDy1Pgn+w6QIFuw0oCkEyQ30SinY6WhWsxOk5eyHEGpBelCbeHplQYkmfS745B1rDR0PssaRry9rbrEKfT3y7YT/72h4OGFNlxIDkFO4hquu27VRYbL8MO1oYNDUghSssjBdbfqIqkgbs47lNtHYkirCgOCnsdHggRzc3SrLhRPkDp7tHNlNLcA8//2UR9BqQW5Q23n6FZdKJr0y+Ogtfu57odZw4gbP5dFZ+bS3cx+Zkr7Z60PHJ5eZMXwKi1Sc3WRp0m1eOBB/VzqC8X9xfkJglDw8IL7OSCHIClx/dyme+Wtp3OHKLmWlrfmDSONq3vXF5tdZGwMPzabmjcghSABC8wb0SuBBMH4NWrPPJJEWjgYHGmSjirjn4JDogQ0bcaM/ICHUEBBhuzTtsWLSh/Ttg1JLcgaG9i2pBwlmQ/uBAon/f44cB3GrfNx1jDi7T3hMiH2zJeJNBQ8vODGDcghSEts4/bNOeESGVnDj+ymtg9IIUjgAtvHmrMDUmE8oA9jH4khLUAMiJY5OyBIOPtHn3AJ5ROk2T7dX7KwC+RdNEdQakHy0Ls/+oRLKJv02+OwdZi/zqdZw4i398aZhNhgX6bSUPDwgps/IIcgK3HNX583ziDRDR99U3cGpBAkWJE7+8RH8gqSBOPIqBtnkCTSwsDgMFk6iirClgFRgtky8sYZKJ0g/fVpyha3lJT0jTNQakHOUJsy8sYZKJn0y+OQdViyzmdZw4jDbsFPfXD3y6wVrlqHu+Mt+Fq564ni91vwVVvwteHPeOG/+y34WkAjAuTA3ckWfC3+ekWCbcHXCmTuqpQYU2oLvlbieu3bdAu+ifzj6gOtwDBb8JMqG8XeWnWoFs4srP1uwVerZZZW2Rb8MltuwS/J61UeqCUzy6vIg9/aX2tSUyUjU/ikH6mlM0uTYgt+UeRJRrwdx2q9RqiX/YrYEN5bylpTO1arZRYG9TAlTkw6KomWT61oZrHobwu+WmnvW/BXaeIhnSYeqeVKSpzmbcjSKnMnuBif7ForG7QFv0pjWzz8J3RM1FqZpU64Bd++FhN/apiqlG7tWkRKbMEvjYySixd8LQLIIZiM446ze12LAKIbPjp/COij2ENSCOYVBSM5ci0CSBJ4LQJIIp0RZXCYqhpZbT6UAyTKFqxFIOkE6U80DupYi1jcwVTSV2pBqQU5Q23y6bUIJJn0y+OQdaxFdD7LGka8vb3BKbVJP5eGgocX3JIBOQQ5iWvJvkm9wcDIGn5kN3V8QApB9hY5PkZvMJAK4/58GPtIDGkBYkC0LAoAQYIZv7beYCSfIM32af0W1zWV9N1bUGpB8lBbv7beYCSb9NvjsHWYv86nWcOIG/PHu3g1uPkj2lYKaSh4eMHNH5BDkJXY5m/DHf1Nt4ubpfvUNab4rcEuMiaGH5NNbRuQQpB5BbaNarkAgmCcGrmTH0giLRgMjtQUxEXiB0iScG4tytNRlPsAD6GAgsTYp11bXPZU0hd3QakFSUNv16IkJt7ZEyic9PPjwHX4tc7HWcOIt/dEzZTayN9+ULsnFDy84H4NyCFIS1y/ducnagLDZfjh2tTKASkEWVlg5VgzcEAqjK/zYewjMaRVhQHRMgMHBAnn6egTNZF4gtTZp6MrFxaAvK3mCEotyB16R0efqIlEk355HLQOP9f5MGsY8fZeSZNSe/MraSh4eMH9HJBDkJS4fk54JQ2SzvDpNrVfQApBChXZr098JK8gSSCWi5hHA2JIEz8DooiISTQgRjDDRV5IA6UTpLY+/dbiEpOSvpAGSi1IFmq/RV5IAyWTfnUcsg671fksaxhx2H33mQ/uftV6OnscrcPd8b57rdz1RPH7ffeqfffa8Ge88N/9vnstoBEBcuDuZN+9Fn+9IsH23WsFrrtS4L57rcT12rfhvnt30lPqE3igFRhm333qNk56a9WhWjizsPa7716tlllaZfvuq2i5774ir2p5oJbMLK8iD35rhGHf6LQiNtUeqaUzS5N8331ZmdSUxD3cx2q9RqiX/YrYEN5bylpTO1arZRYG9TAlTvNkVBQ+0Sdq0cxi0d++e7XS3vfdr9LEQzpNPFLLlZQ4zdtQZFFaJaPKWz5qrWzMvvs4KrIsjUaRd0vZRC2WWeuEG+/tezHx54apSunWLjRkxMb7KpZRcvFCLzQgOQSzcdyBtnChAUln+HT8YZ6PYg9JIZg7FIzWqIUGJEnAhQYkhnTKkwERR2VOXL2AJLn7tQYonSC7icY57WsN1eKepoq+dgtKLcgXahNfjSLvTMUJlEz64XHI2tcaup9lDSPe3lbdjNhXXyXSUPDwgjsuIIcgJ3Ed11236iLDZfjh2tTCASkEKVlk4bpbdZFUEDvnHcvtIzGkVYUB0TKTDwQJ5uboVl0oniB19mnnFjcvVfQ9WlBqQe5Q2zm6VReKJv3yOGgdfq7zYdYw4sbP8e5bDe7nvMnqfpVKQ8HDC+7ngByCpMT1c5tulbeezp2h5Jpa3pq3jDSu7l1fbHaRsTH82Gxq3oAUggQsMG9UtwQQBOPXqC3zSBJp4WBwGJON4pyYggOiBDRtxoyM91kdQgEFGbJP27a4namib9qCUguyxga2LSlHSeaDO4HCSb8/DlyHcet8nDWMeHsPuMyoFuFMGgoeXnDjBuQQpCW2cfvmHHCJjKzhR3ZT2wekECRwge1jzdkBqTAe0Iexj8SQFiAGRMucHRAknP2jD7iE8gnSbJ/uL1vYBfIqmiMotSB56N0ffcAllE367XHYOsxf59OsYcTbe+FMRmywX3RaCELBwwtu/oAcgqzENX99XjiDRDd89E3dGZBCkGBF7uwTH8krSBKMI6MunEGSSAsDg6NKqlGUEbYMiBLMlpEXzkDpBOmvT1O2uKSkoi+cgVILcobalJEXzkDJpF8eh6zDknU+yxpGHHYTvvHB3a/yVrh4He6uN+Er5a4nit9vwtdtwleGP+OFfws24SsBjQiQA3c3m/CV+OsVCbcJXymQua9SYkzJTfhKiZIdigyBZZyNvJtTD7QCw2zCT6psFHuN8qFaOLOw9rwJX6uWWVqFm/Dz1SZ88naVB2rJzPIq8uC3txaZLE0KYkB4pNbOrE3yXfhxmiV5Yoid18dqwUYomP2S2BjeW8paUztWq2WWBvVAJU5MOiqJpk+taGa56HEbvlZp/9vw89U2fDJRPFLLlRQ51dsQJbHJbAXxDl5rrW7QPvw8tm47GhVerzNRi2WWO+k+/PzexJ8cpiqlW7seYah9+IWMkosXfD0CyCGYkOOOtXtdjwCiGz46fxjoo9hDUgjmFgWjOXI9AkgSeD0CSCKdFeVwpFVqh1nEABHIsgULEkg6Qf4TDYZaJ7Et0mISm75XC0otSBpqn08vSCDJpJ8eh6z1WZ50P8saRry9DcKG2qnfeh+FLxQ8vOCeDMghyElcT/ZNahAGRtbwI7up5QNSCLK3yPIxGoSBVBj758PYR2JICxADomVlAAgSzPi1NQgj+QRptk/rt7izqaIv4IJSC5KH2vq1NQgj2aTfHoetw/x1Ps0aRtyYP97tq8HNn3c98H5VSUPBwwtu/oAcgqzENn8bbutvWl7cNN2nrjvFbw12kTEx/JhsatuAFILMK7BtVN8FEATj1Mjt/EASacFgcJRpNKr8p0ofIFHC2bUoT0eRd13pEAooyIx9+rXFpU8VfYEXlFqQNfR+LUps0SYMGxJO+v1x4DoMW+fjrGHE23uupiG288dR+4Htnljw+EI7NiiIIDFxLdtdn6wJjZfhx2tDOwfFEGRmgZ/jTMNBsTDuzsexD+WQ1hYGBT0RByUJZ+3I4zWxfIIE2qOzs0xzL7D4iQ/8CAsuSCF6c0cesYllk35/HLZ2b8d5oDUOensvqjHEXrI4aj9C3hMLHl94ewcEEWQnrr0TXlUDxTN8vI3dGBBDkEpFbuwTH8orUBSIA/NPrkE5pBWAQRHnSeUfqx5AUYJZMPK+GiyeIMf16sDiZcGmr6zBggvShtqBVcTU9gkWTfr5cdC6DFj386xx0GG353tnwK2lSlrpknW6O96fr9a7njF+v0FftUFfHf+MF/+736GvJjQiQg7dnWzRV/OvlybYHn21wnWjCtykr9a4XgU33KWfRNHI29Z+oFYYZpt+WpajLPMpP9QrZ1bYfvfp6+Uya6xso76Vs9ypb39KbtXXq2ZWWpEvv/VaF2VRlaPC+LQf6bUzq5R8r36aRlVs32j/Vn29YCMUzH5PXBDvrYStCR7rBTOrhHrwEqd5QrwXJ3rVzMrR3359vdTeN+zfJIyHLQnjkV6xpORpXomkSPMsGiXeSNdq3Zg9+2lVWEWjyFu0J3qxzNIn3LPv3o2VqDWxU53YrV2VyIlt+/Hihl82Jpcv/KoEEEQwY8cdg4tXJYB4ho/HHwD6MPagGILpRcE4jl6VAKIEXZUAckinRRkUWURMBx5ASbZhUQKJJ0hxosFP16JEupzEpm/wwoILsoba17csSiDRpF8fB61rUaL7edY46O1t+s2JLfpxlEljweML77+AIILkxPVfd9/0C4yX4cdrY0MHxBCkZpGh4zT9ArEg5s47vNuHckjLC4OibcYfSBLM3LU1/SL5BAm0V3eXLd0AfUMXFlyQQtTurq3pF8km/f44bF32rvuB1jjoxt7xrnMNbu9SXyysvTPSWPD4wts7IIggO3Ht3abb8K3Fc+czuWaYt+atJo3Je9cXnF1ocAw/OBt7OSCGIBELvBzZZAEkwdg3akc+FEVaQRggNl2PypiaoAOyBPRwxoyM92kdYgkFebJXF2eWRZ++0gsLLkgeG7i4pBwlmY/uBEsn/Qo5dF0+rvuR1jjo7T1JMyf35ufSWPD4wvs4IIggP7F93DfnLE1oaA0/tBu7QCCGIJELXCBvRg+IhbGEPo59KIe0EjEo2mb0gCTh3CB9oCYWUJBsezWD+dI5kBfgHGHBBTlEbwbpQzWxcNIvkAPX5QW7n2iNg97em25yciN/+wnznljw+MJ7QSCIID1xvWCfd91A2Q2ffWOzBsQQJFqRWfvEh/IKFAVj0KjrbqAo0grBAEmzdJTmlEsDsgRzaeR9N1g8QRLs1aMVy4pOX3mDBRekDrVHI++8waJJvz8OWpdD636eNQ7a/t93Fzbt1XYP9oPL8x++9uYbnkgoLBi1oNp2wrspbmFSW/5prRJftdz17xX7slrs+jvWElimd2rd8r/asz+YPR1c/4V1Te/YP+B+z82sfOxjswaqfOlADXgrM9KEmyXGenr0LZvrqp2jOM7cDxWVDrUkmZyE3E/llX/s5B87+ceU/GO9fCOXz99hZdWPnfqxUz+m1I/16vkfij4XO4raUdSOoqYoajXFrb14HRSy12fipE+c9AklfaKXzi8Bws15VvnUKZ865VNK+VSn/IWC4AD+uK2o9XeQTUruwataGTIy+jypqoLmFPvUvqxWu57ykYfYvFDR3JyBOznlmf1/T90vNqs/T6/fGVy/5U5XmZ/AMj9P5uOm4H3myqBbNXJHkyzWij7zxWJXHYv1otHPgTIffI2+WQ1brJB92Vwm4g6a+dL+3jvzW0aezL50v/OkOWLmnWaJ66kN1/NVC3wzq/KujfLP5+tnzVEtv7N/7IlbcBvM3xUzP6Dl1y/+G2ZPVv+G6581h7W8+gbmuBtl/I0o/pzYo4+7GQ3iwfVfN0H57cgXjD11MNYHaxuffUMuwSkFrs/eQI++UWpcdyIbHn0TjUxZ+RQeqBUGOfqmiuLMjMrMJ/1QL51ZlOVn3+RRZFoOv9HqZVZm6eE31c3hN+SVGg/0qpkVWjQiWw+4SaPKjCpvwI/00pkFtXsIdmtu1KRFNvI3NB7r9RqhXvZb4mJ4byXs9khLK5hZJNSzeVWU5dkoodZctbKZpUN29k2RRHlFH36j1Qo4/Ka6OfyGTBiP9IolRU/zUpg0KdNR5u21rdWyMWffZEmWlaPK+91N9FqZlU84unZvxkrU7TG1RmxjguIkurzMr4ZnWXk6zC5TMyzL88thfHlemezs4jxfJmpyuP36aZ/r+Cl1Fuv9OG67msADyaXzDcxboCSDcx/Iy1AQwQIWd9z+gTuv1W2rsSPIxWWXz65/vlirX+3BXh/H+9B3oeiGj84fJvow9qAYgpW4zQd4SBDQEn7kXbrZh6Ksl80WFP54MYq9JAdQkmAL+NYeFoaw4YdYREEOFI2MOhbx4+X9OnHLhUlQcEHq2MT2k8/1BIsn/Qo5eB0L+YxnWuOgG4t2FZnz87Orq+FFflUOs3NzNizzIh4Wp6dJeZld2t9fuJeAFs1r8K1Fi6WR4NGFt2hAEEF64lq0f3GbZ5rtLp9/3aI9f+HAQq5FA6IbPvrGFg2IIcizPVg0IEhoiwZEkRYHBkg0MhVl0YAkwSxambmDiv0zu4dYREEO7NWiLW/giVtuVIKCC1KH2qK1PdcTLJ70K+TgdVm07mda46Dns2hFlUaR20BdFlf2z1pjV6ZnZ8M0zq7K8zQqz8/DWzSiHTNOpJHg0YW3aEAQQXriWjTWvujb3TDfWl6/tDO4aXz5w8WRN6v/1WKCzp2J+NR1zczvaXK/+vnssS98u9DwGX74NrZ5QAxBrubbPN7eZyQWxvT5OPahHNJaw6BoaeJAkgRzfEmVpqPEWxkOsYSCjNqr4UuW5oC8SuQICy5IImrD1/JYT7B00m+QQ9fl97ofaY2DnnciX1R5nF9WwySLzofZVXU+LE1u/2x5dnmepVdVcr4ITEC/l/kiYf1eKo0Ejy683wOCCLIT1+/9cvalLfXOzrn22s8W7bX2H3/bNNn+XDwtB8Q3fHy+X7uJwGD2/uy92W8Gs78th8Y5V+Mdmu5BGQV5mG/m3GniPpRXoChBDRyQQ1o8GBTeJHgApQhm3iKi6/UQiyfIjb06t+W9FHHLPSNQcEHGUDu3LB+VxJ5oKJv00+Owdfm27gda46DD3X6ekoujWQtbYaOyxna3m8a0atfTxb+GTWPaWGS8WPx+01jHpjFt/I0o/pzY4zeNJV2bxrTBYO4HEJhfyvoqBTI7/wWWlt40ptW4Xjc33jSWFt5pmwO1wkCbxpIsGaXe0nGol84syn1vGlPrZVZm4aaxOFttGovJSzse6FUzK7TIzN/ahJXmeUQc93Okl84sqPJNY0nS3FLp/RaP9XqNUC/7LXExvLcStiZ4rBfMLBLq8U4VFZkZRV7ZJ3rZzNLR56Yxtdb+N42tEsbDloTxSK9YUvQ0L0WalllB9KvUatmYTWNJXpbxqPK2P0/0WpmVT7ppzL4ZK1FrYqc6sVu6/EEMY+2g28gguXThlz+AIIIpPu64vfflDyC+4eOLhori5Q8go2AyUzACpJc/gChBlz+AHNI5WAaFN9MfQCm2YfkDiSfIjaIRU9fyx/K+n7jlCicouCBjqIcDbcsfSDbpp8dh61r+6H6gNQ56W9uUE3KxJJdGgkcX3rcBQQS5ievbtq5NGRg+ww8f3/f5MPagGIJEzbd2zDZlIFZQmwfkkNYaBkXbsgGQJJjVa29TRhIKMmqvbm95o0/cckcTFFyQRNRur71NGUkn/QY5dF1+r/uR1jjobT05ICG3pbVfhuCJBI8uvN8DggiyE9fv9XpyABDd8NE39mpADEGa5Xs10p0BQTDujD45AIgiLQ4MkDaDBiQJZtA6Tg5AIgpyYK8ObXmjT9xyQxMUXJA61A6t4+QAJJ70K+TgdVm07mda46C39fzNhNxJ1nZxh9+ssujCWzQgiCA9cS1ar+dvAtENH31jiwbEEOTZHiwaECS0RQOiSIsDA8Sdv+mdDTyAkgSzaB3nbyIRBTmwV4tWLst52WLRkOCC1KG2aB3nbyLxpF8hB6/LonU/0xoHHXLTGDUvVrWy3doQd8ebxpRq1zPGv4pNY8pYZLxY/H7TWNemMWX8jSj+nNjjN42lnZvGlMFYr2i4TWNKgczOf5HBJTeNKTWu182NN41l/uu6DtQKA20aiytb77z9Xod66cyi3PumMa1eZmWWbhq7uWksbrlpTK2aWaFFfv5WN2CaG1s0vE7oSC+dWVAVm8aqKLcvSOHTe6zXa4R62W+Ji+G9lbA1wWO9YGaR2GDIY4pylCc+2Sd62czS0eumMa1WwKaxm5vG6ITxSK9YUvQ0L0WWllk0ioxPdq2Wjdk0lmZu01ju/e4meq3MyifeNOZuGvMnialO7JaudJDXeydtF3p4ILl0wVc6kCCCWT7uuL3PlQ4kuuGj84eJPow9KIZgunLzAR4SJPBKBxJFOsfKAHErHZmP5ABKsiUrHVBEQQ4UjYw6VjqS5a1USctNY1BwQerYwPa3rXRA8aRfIQevY6WD8UxrHPS29guTh+klbRd6eCPBowtv0YAggvTEtWh99gsj0Q0ffWOLBsQQ5NkeLBoQJLRFA6JIiwMDpGVKH0kSzKK19wtDEQU5sFeLtryVKmm5aQwKLkgdaovW3i8MxZN+hRy8LovW/UxrHPS2buEnW1eSRBoJHl14iwYEEaQnrkXbti38yPAZfvg2tnlADEGu5ts83hZ+JBbG9Pk49qEc0lrDoGhzfECSYI6vdQs/lFCQUXs1fMtrqZKWm8ag4IIkojZ8rVv4oXTSb5BD1+X3uh9pjYPe1qM2U2p/2OK1EESCRxfe7wFBBNmJ6/f6PmoTiW/4+Hy/pjhqE8koyMN8M0cftYlECWrggBzS4sGgoMwbkCKYeaOP2oTiCXJjr85teTFV0nLTGBRckDHUzq3lqE0om/TT47B1+bbuB1rjoO3/fXdu3syr7c7sB5fnP3ztzTc8kRAbs8QHaS1Z1gJpCrMOSe0eo5VK3NZiU5BP6stqqevvV0tQmX6qZbuSR7n1S9lLB2r5t5IerX+znFdPj75l05jZOYqzgkpyWohMDkE2z3qVHzvlx5TyY71yI1fOb6W1wsdO+JgSPtYL57/3+rTqAGoHUFMAtRrgVqd1B4DsfZk41RNK9USvmp/DhW3XVvTUiZ5Soqc60c3L8mq4QkT2VJtW8TkZcbZWRSmi9jFrxfI/Sm4x8m5lprbs+mBsfTKuPimJQten3NanNHVFKqKKlJYkRJHKbZGy8o8p+cd6+UYuX5R9xk792KkfU+rHevX8L2PjcpXbcmUpaoqiVlPAa1Zua5aVPqGkT/TS+TlfVbhyW7is8imlfKpT7qQvvlsH8MdtVayv0zjcNDdVxPJWhpKMPk+qqoKNMrKKKdWup/wNT+N4z50IMfvUNQi0nTbRHPbw0by11J23Mbh+t5mlftr8keeuy8D9/pPmH750f5f9B3fyxNu3SuRjz1z3zqA5wuPZ9S/sPzf7iayQ2Rf2r/9Rc7rHY/t3Pp092fH9fTfHXtgB4eeLP/qZL+i76qCvV6dejv3wSfy2WqIRSWTIC3AyRtx1MoY2GOtzdhufjDH7IvUpfEWtkLm/WTBxTx+NodW4bgs2PBojjkfe3fgHaoFBTsYwVWRGi9Hd7Sl3rXJmfVwpZ29nLuM4Js/FUMtl1siVXI/QW+bERW91LkZCHsT/QK+aWStFY6P1eOdVVMXEbdtHeunMitM9GFrXW2VlVY4K7wtyrNdrhHrZb4mL4b2VsNtjHq1gZolQL+mY0h014VV9olfNLBuyYzGqwvUNEadiqKX2fyrGKl08bEkXj/SKJfVO80rkZV4Ya6N8smu1bMypGHGclkU5yrx1b6IXy6x7wmGuezVWom4PbjVim7HWVZ7ZgfPVMLsoYvvDRTqs0jMzzM7Ts/O0Oj1PssUHSY57Xz/tr8GrGfuSo9+2o9A9kFw63wi5BUoySvaBvAwFETQxcAfQHzYHVb51/XM3Wn77+p1m+Hr9l25026xL/thtvxw2Q9633OB2cWCGj30Xym747PxBog9jD4qxXrdbMATDu89nn/hQXoGiYBq4vOVlHwoibSPhYGSRv5X1AEoSrIsrH6XEWYtQPEECFI2KbpXktS6u5WUeScsFLVBwQdpQW37qmZ5g0aRfHwet9XmecJ5njYNuvFmUmSuTnMXDq+oqG2anZ8XwNHd9+/npZXZ6ml2aq7NXQ3szqtOr7Qx0byR4dOG9GRBEkJq43uz9r++vdPsil9326ysGzpK5zZTN/LXbRfnj5gjtX1z/1Xyr5m9nn1h39+OdwXIj5mC+zOGfF96FRsrwI7WxkwNiCFKyyMlx9lUCsTCuzsexD+WQlhUOBb0CAAQJ5ulidxAu5eqQgILU2aurW97/kbTc6QIFF6QQtaujn+oJFk76AXLgunxd9xOtcdCNrysukovs6qoalmVxMYzjS/uz6PJ0GEUmMnlZxlXQc87mvs5b5K2vq6SR4NGF93VAEEFy4vq6D5tGk8/nbSbuZpPmnLPFTTBudu3sf4ijKLI+4IudZafKZ82fT8z1O4nZGZhovgHR/uKv3c9mX/gCswsNjOEHZmMbB8QQ5GCBjXOHmbhGE+9zeQUKBDFwxC6gfSiJtIJwOMyoyHwkB1CSYB6uNKOM2l6J5BNkyV4tXLUs+OQ1A0dYcEH6UFs48qGeYNmk3x+HrcvBdT/QGgc9Pwbt4uIqOSsuh9VZejrMrk7Ph9V5kQ3TKI3T5OyqLE679rz07+C8Oet+nLad2euNBI8uuINDgghyE9fBvbecRGvujvukMXHPbxqIr98eLM42e9b8UktLLxLc8ME3dWhIDEGKFTg0cskUiYLxZsYHsg8FkZYGDkZF7N8+gJIEs2b5KPPiHWLxBNmvT2eWLo+cT1uuEYCCC9KG2pnlo8pbmU+waNKvj4PWYcwYz7PGQc/PKyvTq8ur0v6J06pyJu7Umrir+G6n1ryftDVmsTQSPLrwxgwIIkhNXGP2N4vrA257ssUBZt/Oo2iQz+fRouYHN83mY9+Fshs++8beDIghSLICb0btVkKSQKxZTFwiuA9FkZYHDojNd6UX5QCKEsydZUVSjlJvMT/EEgqyYK8GbXngfNpyiQAUXJA71AYty8tkVFQ+uhMsnfQj5NB1ebTuR1rjoBcerTgrsvJiaH81H2YXlRmWJj0bXiZXaXqRJJcXZrGxJqBH8+6rsB4tkUeCQxfeowFBBNmJ69Fu7hB4cusOgRd63D5fbe1/uphMa3bx3zZ2j+e/ba3coMXLAWNk+DHa2MsBMQT5WODlWA1tSCyMsfNx7EM5pAWFQ0E2tCFBgnm6NM1HsfdJHWIBBUmzV0u3PFM+bbkmAAouSCFqS0c/1RMsnPQD5MB1ObruJ1rjoJ2la3NqfR6KlPjYrEdLW9iKmH3IbJhDkbRq1/PF7w9FEhyKpA16xgt6H4ciaSUakUSGvACHIiVdhyJpg7FeW3CHImkVrjtN5KFIWo3rRWzDQ5Gqkcl8Ag/UAu/+UCS1cmZ97PlQJLVcZo0UHoqUpqtDkVLyiPwHetXMWiny1bdejzxNzajyThse6aUzK478UKSiSIuSWIo+1us1Qr3st8TF8N5K2JrgsV4ws0Sohx6thyKpVTPLRo+HIqmllgKpnBfh5CZdPGxJF4/0iiX1TvVKmKrKR8b7TtRq2ZhDkaqkNNmo8H51E71WZtmTnolk34yVqDWxU53YLV2gII+1XyxHsiG5dOEXKIAg636g7ekwx893s0ABjJHhx4g/lvRh7EExBLOLglEgb4ECiBV0gQLIIZ0fZVC0DC+BINuxQIEEFCRN0UCqa4EiW05nZy0LFEhwQQpRjxJaFyiQcNIPkAPXtUDR/URrHPS2tgWTd+alRh4JDl14RwcEESQnrqPrty0YyG747Bs7NSCGIM0KnBo5Xw8kwZgzui0YiCItDxyQaBTFVAsJECWYQ2tvC0YSCrJgrxbNLAu6abFoSHBB7lBbtPa2YCSd9CPk0HV5tO5HWuOgt3VPfUKdipTm0kjw6MJ7NCCIIDtxPVqPe+qB4IYPvrFBA2IIkqzAoNF76oEoEIdG7qkHgkhLAwcjLck99UCSYPasZU89Ek+Q/Xr1ZvmykJPXxxxhwQVpQ+3NWvbUI9GkXx8HrcuYdT/PGge9rcdVJuRhR20HsnsjwaMLb8yAIILUxDVm4Y6rRAbG8AOzsXEDYggysMC4dRxXiQTC2DfquEokibSCcDiiUVWWPpQDKEowA9dyXiWUT5Ame3Vwy4tH0paLZKDggvyhdnAt51VC2aQfIIety8J1P9AaB72tN8kQB7lZC1dKI8GjC2/hgCCC3MS1cHd4kwwyUoYfqY09HRBDkJMFno7X1wbEgjg7qq8NyCEtKwyKlr42IEgwV9d2kwwUUJA6e7V1y3tH0pabZKDgghSitnVtN8lA4aQfIAeuy9d1P9EaB72ttzcn5FFKlTQSPLrwvg4IIkhOXF/X6+3NSHbDZ9/YqQExBGlW5NSoZVMgCsadUdNuQBBpdeBgxNkoo6bdgCjBDBp9fTMUT5ABe7Vny0tF0pZbYqDggryhtmf09c1QNOnnx0HrMmfdz7PGQYc8FYloUcvazlkv4nyd7W5PRdKqXc8Wvz8VSXAqkjboGS/ofZyKpJVoRBIZ8gKcipR2nYqkDcZ6ZcGdiqRVuG40kaciaTWuF7ENT0WK4xHhHrUC7/5UJLVyZn3s+VQktVxmjRSeipRFq1ORMvIClQd61cxaKXLVtwxmlZf2xfamhyO9dGbFkZ+KVJkiqkal9wU51us1Qr3st8TF8N5K2JrgsV4ws0SoBx6tpyKpVTPLRo+nIqmllgKpnBfh5CZdPGxJF4/0iiX1TvNK5FWSx8QBarVaNuZUpDjOShOPCu8LPNGLZdY96bFI9tVYiVoTO9WJ3dLFhpQ6FimLZZBcuuCLDUgQwVQbdwDd62IDkt3w2fmDRB/GHhRDMGkoGN6Riw1IlKCLDUgQ6WwnByMjbqg5gJJswVoDFE+QAEWjoo61hmx5B1PWcq0WFFyQNtSWn15rgKJJvz4OWsdaA+N51jjobW3wTakDjrJEGgkeXXhvBgQRpCauN7vDBl9kpAw/Uhs7OSCGICWLnByjwReJhXF1Po59KIe0rHAo6BUAIEgwT9fW4AsFFKTOXl3d8h6mrOVmLSi4IIWoXV1bgy8UTvoBcuC6fF33E61x0Nu69z4lO05SaSR4dOF9HRBEkJy4vi7c3ntkYAw/MBvbOCCGIAcLbFzH3nskEMTAkXvvkSTSCsLhMKOKmpcDkgTzcC1b76F8gizZq4VLlwWfvGbmCAsuSB9qC9ey9R7KJv3+OGxdDq77gdY46G091jKlTk/KMmkkeHThHRwQRJCbuA6uv2MtkeCGD76xQwNiCFKswKHRS6ZAFIw3Mz6QfSiItDRwMCovxwGUI5gxow+1hOIJcl+vvmx5g0jWcicMFFyQNNS+jD7UEoom/fY4aF22rPt51jjobb0RJqVORFp86oJI8OjC2zIgiCA1cW1ZrzfCINkNn31jZwbEECRZgTMj9yoBSSDGjL4RBokiLQ8ckGSUetu+D6AkwcxZ64UwUEJBEuzVny1vD8laLoSBggtSh9qftV4IA6WTfoMcui6L1v1Iaxz0tl7DnFKHG2W5PBIcuvAWDQgiyE5ci3Yn1zAjY2T4MdrYygExBPlYYOV43WxALIyv83HsQzmkBYVDQXezAUGCebq2a5ihgIKk2aulW947krXcIwMFF6QQtaVru4YZCif9ADlwXY6u+4nWOGj7f9/98xfcDGnZfnB5/sPX3nzDEwiFY0t8lNatFS2UpqjWKamzkWitEiO2PB7JK/Zltdj1V6wlsEyz9S/e04bWTy+y3mpw/RfWir1j/4D7veaIJB+bdVLFSwdqwFupkSbc</t>
  </si>
  <si>
    <t>LDPW06Nv2WRX7hzFJqZSoRYik0OQ29a9yo+d8mNK+bFeuZEr5+9ht8LHTviYEj7WC+d/Gfrc6wBqB1BTALUa4NYZBx0Asvdl4lRPKNUTvWp+pheed2BFT53oKSV6qhPdvCyvrqrUH7eVrf5O9EvIMw3KNoYyJgPPk6oqWU61T+3LarXrSX3DE/28NeuLZrz/2I4jl0f4fTn/Y9dv23HlXzZ73G6XsJ3B4ni/5oi+5py3L3bmPdfNX2N//tx18NjfmR8YSPzNrj6+ff2W/bkbx345/7e95X7tJ4t5iC/s/7Qpql8t/8j1u83f/knzF3256O12sxnu/z9v/vTj65/av+rj5QY+31PZVT+V9SrVy5F/s7+9/tkC6bdWtmW3sXp3MTfzN7N/WvRDPZ99dP2/zUf8LuSDlw+OhrP3Zv/NR/htNaEREXLo8CcGzv7r197Rp76I7Kkjsj4A2/jYQHLGRilwfTYGemqgUuO619jw1MBsVBTe9cwDtcIgxwYWiaki4iC+Q710ZhWWnxsYR2UcJ/TJgVrBzFosPTmwvDk5kLyL4oFeNbMmi0ZZt6ZisjwrbMQLn/YjvXZm5eoeXK0LNnEexeXIeGc9j/WCjVAw+z1xQby3EnZ7OKUVzKwT6km6OKqSOB8V3vmRE71uZvmQnR4YJ1WRZsQGi4d6saVALOdlOLlJGg9bksYjvWJJ5dO8FiaxsY6JSNdq3ZgDBPO4ShLr/7zdAxO9WGYBFA6o3buxEnV7LK0R2/i106i6uCzjoSkvz4dZcZYOq4vzcnh+eWaq+NSYMloEnxxmv37a54I+OXy1g+1KBsml8w3IW6Akg3IfyMtQEMHaFHe8/n7n0Pzp4FuLf7Yj75354TXP7Wj9qdv1PB+iNxug3UmDs8+Wf8Dtd7bDMPtfboT8aTNe/vG8jXP9jzxbneP/8fxvsP+qT+zPloP8+WH89o/aEfuP3K5rOwS3f+HIm0B3oQ/A8B8Af+Dqw9iDYgiW+noYbQJBgvYHADmky5MMiraRK5AkWINAxwgXiShIw6IhWleLwPKKnazlyiQouCBvqEcfbc/1BIsn/Qo5eF1NAt3PtMZBNy7RVFdplV1mw6syPh1mF6enw7NTUwwrc3pZ5qcXpixPXw3tEolGAhNJI8GjC+4SkSCC9MR1ib+05u5zN+vdLMNcv3Wz7OLWVxZNnx9f/8z+jrN1T91izJfW980XG1zL5+d/smgEfT/2ftq70JAYfkj4vu0mKstAfORcq7W0L/+7QRwN7f9Pm4N+Ki/xHpRYkKoFFu+nlMlDooQ0eUgOaXlhUOSJN1EeQDmCWTza3kHxBPmzT3tnooUVMOTtIkdYcEHOUNu7pIxHUe6DO8HCSb8+DlyHuWM80RoHHe5OTLLv08QtbEVcrLPdbQeNVi1ztY7rtX7fQfN1W6h8KhnvqWxBB42W0IgIOXQBOmg+bN6Ez+juGW00mKuiArNLWV2lQObyp8DC0t0zWo2SNUSWwqrw9hccqBVuQfeMWjqzAvfePaMWzKzDwu4ZE6+6Zwx5gccDvWpmPRZ591sRz1ITR6PMO8N+pNfOrFry7pkkTou0GGVep3asF2yEgtnviQvivZWwNcFjvWBmnVAPcOy3WJXZKPHqPtHrZpaPXrtn1GL7755ZJY2HLUnjkV6xpPJpXoskNlkejwpvj0et1o3pnklMntl3uPK+wxO9WGYBlHbP2HdjJWpN7FQndkvXRcitKiaRQXLpwq+LAEEE83rcsXqQdRFgSAw/JKJh5IbrIkBiwRynYKhIr4sAUYKuiwA5pDOzDApbwHwcB1CObVgXQeIJ8qdobNW1LrK8Fci03PMEBRfkDPWwoXVdBAkn/fo4cF3rIt1PtMZBb2trNL2KkkojwaMLb+6AIILkxDV3//pao5EPwPAfAN9K+jD2oBiCXC/wh5Q7BIIEdYdADml94lC0LEsASYL5w47lCySiIA336hGX9w6ZloukoOCCvKH2iO2t0VA86VfIwetyid3PtMZBz89Pc+yLuWzSB/Z4gJp3NckawKwF0pTJOiTVRtPn8WneeeyX1VLX36/ND097r/FRH7spOJ9Ua4aylw7UegOfhWYMldO0+jO5ftmxVseU6GO9aCMXzV9GaE5AIzSP9Zr5b7Y+cc4PPyO012rt6HPPCMETvWB+bhauMTVHnhF6pzq9TdpbvB1Bigu5eGRa1adktNlaFeVlVFU+tS+r1fK/Q26FefEs9KYj7iPXN3f9M59uW26MKzdK8aHLTU6VG63+EOXGL/pYL9rIRYsyypjSPNZr5r/mG5cbv/ZarR1ebvyCJ3rB/GytKjd+vVOd3hcmt5zsIIdrpvR5H4sFOorBkDHnSdVVnFFO7g1Qyl3P24i9Aa6v4Eezr+yPP5lPNH/9/o3mlo2m374ZDs2e+Ah31YTrmX2L++yVhEZEyKH79ewfBv/XX/yXQRwl8177xIyitOm1HzTN9q5L/olbEhhc/9Rt6rB/pFkFeHb9VzYG84e8vDNl5KPdU9My+yP5k9/khXBahcxOSMGsdksjvVKjpJ2Qo7DMRv7joQ7UEoN00sdWhk2r3tn2Q710ZsGSd9LncUrNsH5HL5dZtKR99PlNHz15xcQDvWpm7RINOG436kRxVhajyrv2faQXzyxL3aONW2+0fUPKPCF6po/1io1QMftNcVG8txJ2e6ihFcysFOrljrbccaKXzSwfskb6IjU5kTce6qUC2ujzmzZ6Mmc80iuW1D3NO9GeL2q1cEwfvX2DiyjNRqW3dE/0apn1TzjqdG/HStTtUadGbPNSXFa5OS/T4VkRZ8MsujgbVqdRNTRXl/FFfH5VxaeLVEIOSF8/7a/XqhmUksPS1nsrbkNy6XxD1xYoyfDVB/IyFESwyM8d2H7Y9Fp9bkeq1389e+aaw6/fmn286I030R/Z/5/5QHehoIYPyh/9+TD2oBjrhboFQzKs86bgV6AkkKamzN94uQ8lkTZUMDiKwlaa2Ju9D6AswRqbkrwaZd7MfYgFFGQ80XDoVg1ea2sqli0wRUtbExJckDrUPp9+qidYOOk3yIFrfaInnCda46AX13yXl1F+ng2rqszdleDFsIwuyrUrwQPbMar1vf3oc08keHTh7RgQRJCc+HbMHTj0lmti/0t312QzGf1jN/E8bC6gfOv6J82pPY/dpPz7yzOsbnszILXhU2/szYAYggQr8Gafzz7xobwCRcGYs8z4SPahJNLCwOAok6hKR5Q5A7IEM2f5KKGm+ZF4guzXqzUrl4WcvMvlCAsuyBxqa0Y90xMsmvT746B1GbPu51njoOd7Ek1RxldRPjw30dkwS+JkWGYXF8Pz04uLOL84NyY5ezW0MfOu3VpjVkkjwaMLb8yAIILUxDVm7930ejQ9ELNnzpQ13QLPmrMWrn90/e7s0+WGweXhEl8MaY8GDIDhB4Dv0WwM/nl4/aNh0wKSmOj6nTixP+TGocazX8/+a/MT0xwxkew0/+WH34PCC/Iz39m1nDQBRIE4u7QyPpJ9KIm0sjA4iqTMK9LZAVmCObuEOiHsEMsnyJ+9WrvlnRym5Z4VKLggdaitHflQT7Bs0i+Qw9bl7bofaI2DXuwk/PMXHAHp33ra7kHMpuVRK2K+joje6OH1li+rZfJb37lu65+ssfrUWSu3Mrk6TPvZ9buLo62+vu9jpzmm2/7Tk+b4h/k51+73XBvr3JI1J11THbh59NKBGj7wDpE8JvKiWn8m1y/bAHBMiT7WizZy0fx2jGaHCKF5rNfM/0z0+Xe+Q4TQXqu1o3eIEIInesH8BC/s1Wl2iBB6pzq9zdvxapgCRfXf5HGrcPpoUbZOYYmiNoRohfK/PlWRcrs9nsx+25xA1Fzo4OYI3FrOXy0vbvDh2NoTu9qjZApdeyhPrtYfovb4RR/rRRu5aFF6GVOax3rN/Ld/49pD+Xytdnjt8Que6AXzc7eq9vj1TnV6X5gtDFB7yOqTtEovyVCzlYqrz8j4pL6slsr/ApX158PZe7O/8Wm2RSZxRUYpPHSRSXeOsjTbOaqSaucojpPY/pik7udpllEFSMsWogClO8cO6NgBHTdAxw3QMQl0rAcyciBR/hk7nrHjGTueccMzbnjGJM9Yz8P/bDYuXOlO7bhqx1U3XHXDVZNctZoLXtTSnYmDmTiYSQMzaWAmJMxED8MvGKqCl+5MHcvUsUwblmnDMiVZpjqWsAOxlnKYtoqvyAfB1qooh+SATCmW/2VzC+IHzRzhz3wybQ1MXQ1Uag1dA235S/J85yiNqPPH1CQhKp4tdk7+MSX/WC/fyOWL0s3YqR879WNK/Vivnv/Ob1zNbCFzFDVFUasp4LXLli0nfUJJn+il87O5qlLZIuWUTynlU53y8HWJrExZm/wqIgPPVquqTGRtUsrlf6eS2vSpO0J8dSHr42Ufkf3H+U8/HTRHmLs7WX/anDXyZP7rn1//6Ppn9n/nzjvzcdri5o7U1MKGLm7GDuXy0v5QJO4H94+F+8cycj+4X6vczyr7a0nkKmEcuR9sOUySxP3gfsONEJPM/WPm/tE0FTOiiqU2MiGKpbEDQRuOYxeOYxeOYxeOYxeOYxeOYxeOYxeOYxeOYxeOYxeOYxeOYxeOYxeOYxeOYxeOYxeOYyocx/pwGHk4RBl07KIxdtEYu2iMXTTGLhpjF42xi8bYRWPsojF20Ri7aIxdNMYuGmMXjbGLxthFY+yiMXbRGFPRGOujwU8SGxdzYwehNiq1i0rtolK7qNQuKrWLSu2iUruo1C4qtYtK7aJSu6jULiq1i0rtolK7qNQuKjUVlVodFbg5MHYIa0MxcaGYuFBMXCgmLhQTF4qJC8XEhWLiQjFxoZi4UExcKCYuFBMXiokLxcSFYuJCMaFCMdGHgl+iVWbD2AGwjcTURWLqIjF1kZi6SExdJKYuElMXiamLxNRFYuoiMXWRmLpITF0kpi4SUxeJqYvElIrEVBcJF4pFhXEBgZ9/t3IwpIcxrRQJ+Tx5YpUGpmXFU6l3vawjjsD7srmmxd0l/+XNsufc0ly/5buGvjkl76vmH57Y33qn6aJ2f938fvrlJSzuLvvPln/802Yn3FfWHDVX281/8dlia5z7h6bXenlO28j9D54P4vkhbZRhUsZ03RD0dOieWzwezH5ng/mxu3jGBvSLm7C4c+oWNxy+1TQ2PW6uNlx1oTfry9fvvtAS1fRD2djOu55+17SuL7ugnrvD/J65v/dj92jc0YX2x1+MfHH6tjpORhQnRoySwfVfN4cN/tYndE8tNOcJ5TeKk8czaBUyj03i93+3nLqn1bhuhTY8dc+r7kCtLsyBe0UxSnOf8EO9cGZ9lB+3l5YledqeWi2zQApP28vN6rQ9a3nI0/bUqpllUjT0vfVCE8E+0stmVqLucSlX67FeqxFqZb8dLn73VsJuD+20gplVQb0HgE4WJ3rRzEIhO1+PThQP9Ur7P15vlSQetiSJR3rFkgKneSGoj65WS8YcrEfpnOh1MmuccIjs3oiVqNsDWY1Yp/biKrsoi/h0WMbmcphFeT4sz8/j4WWaVlfpVXpeXV3Oecgx7uun/WwVfmGcS450cxkml883Gm7BkoyIfSAvQ0HW63/b82EOlX99Myq+GfA+W+4J/pdmvPYX9j9/+bWR2eLO9uaA9Q9m/zh7bzj7cPab2S/tX/ef7Y//PPuNLzi70OAYfnD4Yzkfxh4UY72et2AIRnrkYS9IFMiW4Ni/jXYfSrJeU1tINh04AimCbQamT3OH4gnSo2iIdKtkf30vcJ4vto7m5GnJR1hwQc5QjwPoU7ahaNIvj4PW+jxPOM+zxkE33u3s7Pzy9CqthibL3AWk5dXwNI/MMIvPyov47PQiNYtvOah3804XWu/WehahLxY8vvDeDQgiSE5c7/Z3awsWj93V7182Zs4tWLy1vFh+btZ+ZY2ZM2n/OHvf/ufXNxbv17P3Zv9kf/yN+zP/p/2HDwcPTkw8mP3SF6VdaJQMP0obmzgghiAh92LigCgQExeNksUFZbdtHJBFWkw4JD6KAyhFMBtXlqPSy3eI5ROkyl593PLc3bzlJGUouCBtqH0c+VBPsGzSb4/D1mXkuh9ojYN2Tq7NoPXbQEJZs7bTCIuYvVsxWAOJUi9zZYzrrL6ZDSS+kO6qQ5rxQvqvp39EGScjihMjRmlX/4hSKHOlUGBIyf4RpULmsiDfZ7b1jyg1SpbXGAop/6hUF6h/JCGuXj/UC2eWR3n/SBbRtzWq1TLro7R/pLzpHyGPGH6gV82skiJTzV12PdLLZlaiXvtHtFqNUCv77XDxu7cStiZ4rBfMrArq8QadLE70opmFQtY/QieKh3qlgP6R8qZ/hEwSj/SKJQVO80K09I8oJQfvH9HqZNY4cf9IeW8lak3sVCd2a9cg6EPhKhkmly/8GgQQRDCxxh0p39UaBDBKhh8l/qDOh7EHxRBMJgqGfPQaBBAl+BoEkEU6D8oh8VEcQCm2Yg0CySdIlaLhUtcaxPIY8rzlXHkouCBtqMcEbWsQSDbpt8dh61qD6H6gNQ66MXJZfFVExVk1LNzVQlkcxcMyv0qGxelVUl3k5srcQSNwQq1YFJE0Fjy+4EYOCSLITlwj96vFGsPjgTvEY/a8mZb/yfL+xvVlCfuLf+K8W/lHcRQ1aw/uIp2IWoNAxsLwY7GpXUNiCPKuwK65hZNPRgP/c3kFCgQxbd7R3z6UQ1o0GBSEYUNSBDNscUReBATlE6TEPg1bES3q+/wnPvAjLLggcagNG/lQT7Bs0m+Pw9Zh2BgPtMZBb+/OrYS65rGIpbHg8YU3bEAQQXbiGrawO7eQwTH84Gzs4IAYgkQscHDkhBsSBePdqJ1bSBJpBWFwUO4NSBHMvVWjiNi5BcUTpMdezVu8rPVxi3lDggtyhtq8Uc/0BIsm/fI4aF3erft51jjosA2/lBtLWunY57GHavjV6mW2MnHN1L+mhl9tSDNeSP/VNPxq42REcWLEqOvAOK1QZmuXwIxSDb9ahcw+LonHJBt+tRol/VAMhVmSp/61jwO1xEBdv9HIZD7hh3rhzBrZb9evWi2zSAq7fotk1fVbJHTXr1o1s1SKjPV6uIukiLJ8FHtdyZFeO7MmyVt/7dtskpJuAFYrNkLF7BfFRfHeStia4LFeMLNKqIcfbQfIqUUzC4ewATg3o9z7PjzUK+2/AXiVLx625ItHesWSgqd5IQqTx4kdFBif7lqtG9MFHFdlVmVmVHk/u4leLbPySXuB7cuxErUmdqoTu7UrEsSY0o6BUxkmly/8igQQRDDlxh1EB16RAAbH8IPDH+b5MPagGILZRcEgkF6RAKIEXpEAkkjnRRkceZnExBEAB1CWgOsSiRfvEIsnSJKi4VPXukS6nMdOW9YlkOCCzKEeGNAnykHRpN8fB61rXaL7edY46O3dzUVMhFkHl0ljweML7+CAIILkxHVwd7SbCxklw4/SxlYOiCFIyL1YOSAKxMq17OZCskiLCYMkjspiFMdeZ3oAhQnn5uzT8m5XPsTyCTJmr3YuW5b/rMXOIcEF2UNt51o2dUHZpJ8gh63Lz3U/0BoHHbbPJPPRWYdm2uiSaJ3uzvtMlHqZi2dcg/Wvqs9EGdKMF9J/PX0myjgZUZwYMeo6WE4rlLmCKPClZJ+JUiFzuZBvN9v6TJQaJctuDIVpkUXklKBS4t33mWiFM2tkz30mWrXMIintM7m5nbBouZ1QrZpZKkXO+tZMd1qUJh0V3ip/pNfOrEmKPpOsyqO2PhOtYiNUzH5RXBTvrYStCR7rBTOrhHr80dpnohXNLBzCPhPyfXioVwroM7m5qJDOF4/0iiUFT/NC5Hma5vGo9C4y1GrdoD6TojJJlZNnzqnVMiufuM/E3VnozxFTnditXaXIyD6TXIbJ5Qu/SgEEEcy5cQfRd7VKAYyS4UeJP97zYexBMQTzjILRIL1KAUQJvkoBZJFOkTJIKufCjTcxHkBZtmKRAsknSJiioVTXIsXy1rui5RZDKLggeagHCW2LFEg26RfIYetapOh+oDUOenvbhjOy6aTtJiBvLHh84e0cEESQnbh2LnDbMDA4hh+cjV0cEEOQiHtxcUAUiIuj24aBJNIKwuAwVZnRe1GBLOE8HN02jMQTJMleLdzyvrui5QJDKLggc6gtXEvbMBJN+v1x0LocXPfzrHHQ9v+++0IKdcbsj9ucWr9tJ8ZHaz1a220WpsrWaQO1nRRk24lSL3MtjWux/sFapi+sdfqyaXd4ev2Txm7NWxuezDsd3nItD03nyPU79k/9tmkYWTRFuCaK59fvNq0kHw9cA8v127OPBj7kXTVyxkOWtYX4JH5bLdGIJDLkdT2Ym+fxqevocW0nX85+O3KtLE/sM3niHPDHzgS7np4n7uDm65+5hpfrd6/fGSTDm4aPncHNz4eLA54/nj27ftfbs7KnjhBzkU9gG79IfQpfUStkruhJ3CDdCqLUKFkZYyj0qjtQqwvTBZKYqiBWww710plFS94HYjJrpulOEK1eZt2SdoLc3DNYtNwzqFbNrF4i73t7Kp26Z1Atm1mB5E0gLe0fWq1GqJX9drj43VsJWxM81gtmVgb1sKAtYZzoZTPLhawBpC1ZPNRrBbSA3Nw1SCeKR3rFkkKneSnouwa1kjHdH/Rdg2qdzEon7vtwdw36k8NUJ9apvbxMzOXVZTU8M3ExjOPLclhGl2YYRSYyeVnGlVlUQnL42TIe1w5Byb6PSobJ5Qu/UAAEEcyBcUexHy4Gqj8fXP9ls5thvnnBjp2GzRDoLTt8ckOn5saa9xP/J7ULpTZ8av4o0YexB8UQzOMJhnL0CgAQBbMCUJBDPiCKdAqSAUINDYEUwSb/i1HmTeCHWDxB4hMNgLom/5cXzRUtNwdCwQVJQ+3yqWd6gkWTfnkctK7J/+7nWeOgw+4x9S6n3o8XnTrU0ka8TnfXk/1avczpEq5NCjnZr0XOeMh9TPZrJRqRRIa8rgdzZ5P92ggxp3QEDpGa7NcqZM7eCIwfPdmv1SiZA2EoTEald3R+oBYYaL6/jEtyvl8tnVm3+p7vV+tlli7hfH8Zreb7S/JWuwd61cwCJrK76wFP8yo2ozLzST/SS2cWIvmcf2zK1KTEucHHesFGKJj9mrgg3lsJuzXxrxbMrBLqIUH7xL9aNrN0yCb+rScvI6ID/aFea/8T/6uM8bAlYzzSK5YUPc1LkeZJURHbgWu1bMzkf1xFUZKNCmIFQC2WWfukKwD21ViJurUCoBK7tSsAObUCULbeIXYbk8sXfAUACSKYCOMObXtaAUBSGz41f+jow9iDYggm8wTjO3IFAIkSeAUAiSKdh2SAZGXlrZIHUJCAiwDUWUJQPEHuE42KOhYByuUFmGXLhaZQcEHeUDt+ehEAiib9+DhoHYsAjOdZ46CXOwCWsyjupQ64BcC7y8N6r6QF11T5Om6gVYGYuJL1ZbVg5qwK1zv5jp5sfund2W9tYX46sO7qvdnfLLZdPrZ/8ouvb7hsXNViMnpxqKQ7JzGLmzMi5wdG5hF9XqQ2DhkvDr2sFSglGpFEhrybK0FH9rmsHtLjxebY67ftk3vbnU7pjC7xrHZWp3k2KwnugZn5eZ6jV199Y/Yb+6tfvTSYfRCXO/bHYVz6Rzt76qgwZ34E/pE6F1KrkDnJI7CFLesDSo2SqRKGQq+6A7W6IIsDVHvkoV42s3TJFwaqLKaXBbRqmbVLuixwc/Fo2XLxqFo1s4CJDDD31TjSy2bWG/mSAL0NQK3VCLWy3w4Xv3srYbdXA7SCmTVBPTbIknSUEvuD1aKZZUK2FlAaQ24BUCsFrATc3DZKJ4lHesWS8qZ5IegtAFrJmFUAeguAWiezxokXANwVo/7EMNWJdWrL6iLJoywZmsztSr9KzodVEUXDOEqq0+rKRIlZ8JDDz5YBuXYISi4ApDJMLl/4BQAgiGASjDuI/a920PK5O+GxaVL70XLsY//RDod+dP2zwewf3CmQs9+50ej1T9yQ6U/cgNYWSvtjNvRfq7MLDYPhh4E/QPRh7EExBDN7/BHd9U+vf+xDeQWKAlkR8HZd7UM5pDOSDApqeAikCLYWkIwMNYxE4gnSoGgo1LUWsLx0smy5RBQKLsgYar9PPdMTLJr0y+Ogda0FdD/PGgc9P577Ik2iq9NieHaZZcMsTePhqSkvh5Up4/TsrLpMyoV5CerRvFbUerRMGgseX3iPBgQRJCeJR/toMRk9v8fqczf93PiwYhgnLSsEQFDDB93YhQExBDmV78Ja+jKAKBAX5obR3jHbPpRFWg84JD6KAyhFOCcWlaPUu1x6iAUUpLtevdjywsiy5QZQKLggb+i9GPlUT7Bw0q+PA9flxrqfaI2DnruxqzK5PLN/7Cw7T4ZZXJ0Pz07Tq2GUxKZMiticmUVggrox7wtg3ZgRx4LFF96NAUEE6Ynrxj5c9Gs8Hlz/9eyZ82DXb80+nk+KRdEfuf8YH+guFNTwQTd2Y0AMQVYVuDGyywFIAjFjsX/6fB9KIi0GDA7KigEpglmx2C1Deh/TIRZQkOt6tWJmWbjJO+2OsOCCpKG2YvRTPcHCSb8+DlyXFet+ojUOurFi2WlUVXkUD6vTCzO0fz4alpf52fDyKr0wyan9V5xdvBreimW+WFgrlktjweMLb8WAIIL0xLViH7glS2vGnjU9mp++uIWp8WOz9w25YwlIavikG3sxIIYgrQq8GD0zBkSBmLFolHp95T4URVoPOCA+igMoRTA3VtBLlEg8QbLr1YstrygrW+6cg4ILkobai1HP9ASLJv3yOGhdTqz7edY46MaJ5cacnsXnuXNt9s9mF1fDMi5OhyZOk4usuoiLctEjGdSJGV8srBNru7zFGwseX3gnBgQRJCe+E3ty/ZZbmFzcMucO1Lr+yWKTzHwD1BfucC13x5wPeBcKbPjAGxsyIIYgtwoMGXlEGJAE5MfolUogi7QscEh8FAdQimCGLM6jlt1HSEJB2uvVky0vHStbLpGDggvyhtqTtTzWEyyd9Pvj0HXZsu5HWuOg5xNk8VURFWfVsIgvi2EWWzNX5lfJsDi9SqqL3FyZO7gJuCAPnm2/x8BnUVl84W0ZEESQn7i27FeL83weDxanln7RNPEvzvP5tJku++r6L5oDUJtfbKbNSreI2TSV2X9IIrK5DBgLw4/Fxo4NiCHIvALH5nasfzIa+J/LK1AgiHGjTBuQQ1o0GBSUaQNShDNt0SijLBuST5ASe7Vs5bK+k3c0HWHBBYlDb9moh3qCZZN+exy2LsPW/UBrHPS8uezs/PL0Kq2GJsvOh1lRXg1P88javPisvIjPTi9Ss/iagxo26kygShoLHl94wwYEEWQnrmH7u+ZygC+bc2Y+njeZvd0cZ/+x82hun+bs2fXP7R/4mTst6FezX84+nP1m9o+z9+1/fr2Ye5v9y+zXs/dm/2R//I37M/+n/YcPBw9OTDyY/dIXpV1olAw/ShtbOSCGICMLrBy9GgpEgZi4yL9raB9KIi0lHA4fxQGUIpiNK0viqOxDLJ8gUfZq45Y3/pQtNzhBwQVJQ23jyId6gmWTfnscti4b1/1Aaxx02CucvLvf78dV1EJXJMk63Z0f1qgVvJ4zvumHNWrjkPHi0MdhjVqJRiSRIQ90WGM+P6zRB7+nhl9P8bgzGbUKmYdt8a1ey5mMWo3rxQRzJqNW3R2fyaiWzaxQ/Z7JqFbLLFHCMxmrm6uaqparmtSqmXVK5Gu5r8aRXjazrPR5JqNaqxFqZb8dLn73VsLWBI/1gpk1QW35s9yQ+4LVopllor8zGdVKS4FSzmtwcpMkHrYkiUd6xZLypnkh6DMZtZJDn8mo1smscdIzGSt3KZM/MUx1Yrd2EYA4ptyONWMZJpcv+CIAEkQwt8Udq97RIgAySoYfJf4w0YexB8UQzOcJBnzkIgASJewiAJJEOhHJ4fBRHEAptmERAMonSJSiwVLHIkC1vPGnarnBCQouSBrqEUHLIgCUTfrtcdg6FgEYD7TGQW9v821JHdu4uDFZEAseX3gbBwQRZCeujYM23yJjYfix2NisATEEeVdg1jqab5FAEMtGNN8iOaRFg0FBGTYgRTDD1tJ8C+UTpMReDVuyrO/k7ShHWHBB4lAbtpbmWyib9NvjsHUZtu4HWuOgt3cTe0md7Fil0ljw+MIbNiCIIDtxDdvmm9iRwIYPvLErA2IIkqvAlVGb2JEkEDvWsokdySItCxwSH8UBlCKcJWvbxA4lFKS9Xk3Z8q6MquXuEyi4IG/oTVnbJnYonfT749B12bLuR1rjoLf3lMeSOuWxyqSx4PGFt2VAEEF+4tsy9SmPSFLDJ93YjwExBHlV4MfoJU0gCsiQUac8IlGk9YAD4qM4gFIE82P0KY9QPEGy69WMLa/KqFouP4GCC5KG2ozRpzxC0aRfHgety4l1P88aB729V5+U1CmPlZHGgscX3okBQQTJievE9FefIEENH3RjIwbEEORUgREjNxMBSSA+LKauPkGSSIsBg4OyYUCKYDas7eoTKKAg1/VqxJYXZVQtV59AwQVJQ23E2q4+gcJJvz4OXJcV636iNQ56e+8ELqmTHatcHAsWX3grBgQRpCeuFdPfCYwENXzQja0YEEOQVQVWjJ4TA6JAvFjbIiWQRVoPOCQ+igMoRTA31nYnMBRQkO56dWPLyzKqlstPoOCCvKF2Y213AkPhpF8fB67LjXU/0RoH3bixsrpI8ihLhiYzl8PsKjkfVkUUDeMoqU6rKxMlZuG+grox4tjGqu3McW8seHzh3RgQRJCeJG7sc7cx0+3ZvP7R8lAa+4/Xb1//6Ppng9k/uM2bs9+5Y4Kuf+Km0OazZsb9mA1jr7vehYbB8MOwsVcDYghyLt+rXf/0+sc+lFegKBCv5j1HbB/KIa0UDArKpwEpwvk0evESiSdIg726tOXdGVXLdShQcEHG0Ls0evESiSb98jhoXR6t+3nWOOiwZzJWPjrrutoODi+SdJ3u7s9kVApeTxnfjDMZyUP/dtWByHiB6OVQRqVEI5LIkJdShzJS5yzaP/Yb+2tfvTSYfTB0B47dxttT460nceCxi0qFzPO0+E6u7dhFpcb1egE6dlGpLsixi2VhR9PUmqVWOLMM9XzwolYtsw5JD14sbw5eJG/deKBXzSxGIu/qm+j2yT7Sy2aWjl4PXtRqNUKt7LfDxe/eStia4LFeMLMqqG09nSxO9KKZhUJ28CKdKB7qlZYCpZzX4OQmSTxsSRKP9IolBU7zQrQcvKiUHPzgRa1OZo0TH7xY3luJWhM71Ynd2mn8ijx4sZJhcvnCT+MDQQTzV9wBKWwaHxgGww8Df6znw9iDYggm5fhjupZpfCBK0Gl8IId0MpFBQQ0QgRTbMI2PxBOkQdFQqGsaf3kVT9VytxIUXJAx1H6/ZRofiSb98jhoXdP43c+zxkE3Hu00jrPcZNUwj5ud42UxPDPnxfDqrLiILuLS5PkiMEE9mnda8H6y8NOCWPD4Qns0KIggOXE92odu7/f1W9c/H7y4EdzNPA9nXzW/85NmcWC+NLC8JmixUTz2f8670CAYfhA2dGhQDEG+5Ts0sikWigJxaMSVbftQEmmlYHD4PRqUIphHy0ext3PuEIsnSIM9ejTLNK/pi5/4wI+w4IKcofZo1DM9waJJvzwOWrtH4zzPGge9vfvEK+IgxWSxSUEQCx5feI8GBBEkJ75HU+4Th4IaPujGPgyIIcipAh9GdD9ASUA2zDupvg8lkRYDBgdlw4AUwWxYyz5xLKAg1/VqxOJl4abvIMGCC5KG2oi17BPHwkm/Pg5clxXrfqI1Dnp7LyGpiMMTkyiRxoLHF96KAUEE6YlrxZCXkEBjYfix2NitATEEiVfg1tovIYECYUybj2MfyiEtGgwKyrIBKcJZNvISEiyfICX26tiSZX2nLyHBggsSh96xkZeQYNmk3x6HrcuwdT/QGge9vZf/VsQZi0mUSmPB4wtv2IAgguzENWx3c/kvNEqGH6WNrRwQQ5CRBVaOXgAFokBMHHX5L5REWko4HD6KAyhFMBtHX/6L5RMkyl5tXLqs+vS1JVhwQdJQ2zj68l8sm/Tb47B12bjuB1rjoMPuNo+9z9Q6s6wVL1vHu+vt5mrB60njm77dXB2IjBeIHrabqyUakUSGvESx3ZzcZq7GYm4oFPg9cqFVqZC5e5Bv4+ht5mqN64UCss1crS7QNvNq5ArmbeGHeuHM+tPrNnO9Wmb9kW0zt3KW28ztT8lt5nrVzCIkcq3c3ZlHetnMktHjNnO9ViPUyn47XPzurYStCR7rBTOrgt7Qk8niRC+aWSh622auV9r7NvObJPGwJUk80iuWFDjNC0FuM1dLDrzNXK+TWeOE28zdG7EStSZ2qhO7tVP8cUTsM08iI+PkAoaf4weCCKauuCPRu5rjB0bJ8KPEHwP6MPagGILpOsGYj57jB6IEnuMHkkjnGTkcPooDKMVWzPEj+QSJUjRa6prjN8spYfoSJiy4IGnohwQtc/xINum3x2HrmuPvfqA1Dnp7e2tjIvlaH5dLg8EDDO/jgCCC9MT1cdjmWmAsDD8WG7s1IIYg8QrcWldzLRAI4tmo5logh7RqMCgoxwakCObY2pprkXyClNirY8uXBZ6+qAkLLkgcasfW1lyLZJN+exy2LsfW/UBrHPT2bky3r4C3JcI6tvYLEXz2lQUY3rEBQQTpievYNtiZDgQ1fNCN7RgQQ5BVBXaMbJgAkmB8GLkzHUgirQYMDsqJASnCObG2nelIQEGu69WKFcvKTd/GhAUXJA29FWvbmY6Ek359HLguL9b9RGsc9PYe5OjsuC8Y1ou1HyruCQYPMLwXA4II8hPfi0FOcgQGwfCDsLFPA2IIUq7Ap9GLnEAUkFGjTnIEkkhLBYODMmpAimBGreUkRySeIA32atPKZVEnL0k5woILcobaprWc5IhEk355HLQuk9b9PGsc9PbeiGJNmvEFw5q0ShoMHmB4kwYEEWQnrkkDXYkCDYPhh2FjmwbEEKRcvk0jr0SBokBsGmXSgBzSUsGgoEwakCKYSSOvRMHiCdJgryatWhZ1+koULLggY6hNGnklChZN+uVx0LpMWvfzrHHQgfeaEzsEFnvQKTyzjnfne821gtdzxjd+r7k2EBkvEH3sNddKNCKJDHn8vebm9tXmsR3CuZ3npX95b0+NuZ7NcXvPtQqZWwr5lq5l77lW43rhwOw916oLsve8yMtRYnzCD/XCmfWo373narXMeiTcex5Hq73nMXklxwO9amZREplY7pbNI71sZgnpc++5WqsRamW/HS5+91bC1gSP9YKZVUHt7+lkcaIXzSwU/e09Vyvtf+/5Kkk8bEkSj/SKJQVO80LQe8+1kkPvPVfrZNY46d5z+0asRK2JnerEbu+EPtH0ZkeWsYyTCxh8Qh8JIpjJ4o5MURP6yDAYfhj4gz4fxh4UQzA9xx/U0RP6SJSQE/pIDum0IoOCGiECKbZgQh+KJ0iDorFQx4R+vLzkJ265tgkKLsgYasNPT+hD0aRfHgetY0Kf8TxrHPQWt8bG1MbyOJEGgwcY3qQBQQTZiWvSMK2xyCAYfhA2tmhADEHC5Vs0ujUWiQKxaGRrLJJEWioYHJRJA1IEM2l0aywUT5AGezVpy4t94pabmqDggpyhNml0aywUTfrlcdC6TFr386xx0Fu8l5xoebAmLZUGgwcY3qQBQQTZiW/StHvJkaCGD7qxEQNiCJKqwIiRDRBAEpAP806r70NJpNWAwUH5MCBFMB/WtpccCijIdb06seXdPHHLZUtQcEHSUDuxtr3kUDjp18eB6/Ji3U+0xkFv8UmMMbWXfHH/jCAYPMDwXgwIIshPXC8GPYkRGQvDj8XGdg2IIci8ArvWcRIjEgjj2nwc+1AOadVgUFCeDUgRzrPRJzFC+QQpsVfLli0LPHkryhEWXJA49JaNPokRyib99jhsXY6t+4HWOOgtvgMlpjaWx0YaDB5geMcGBBGkJ65ju6M7UJBRMvwobezlgBiClCzwcvQaKBAF4uLIO1CQJNJawuHwURxAKYL5uJY7UKB8gkTZq49bXpkRt9yBAgUXJA21j2u5AwXKJv32OGxdPq77gdY46MB7z6nms7wVL1/Hu/u950rB60njm7/3XBmIjBeIXvaeKyUakUSGvJS99zy/vfecvO9ci8fcXSjwfeSSq1Ihcysh38617TlXalwvGBvuOU/SalT5FB6oFQbZd15W6ch/xeqhXjizFvW871yrllmLpPvO85t95+SNGw/0qpkFSeRgb73UcZZk0Sj1RvxIr51ZQ+Sbz5PEFJkZVV7Bx3rBRiiY/Z64IN5bCVsTPNYLZtYIvc0vylFBrbBrRTPLhmwHehwn1SjxvhAP9VIBW9Dzmy3oZL54pFcsqXeaNyKJozJKRsbru2u1bsw+9KSIysqMIm+j/EQvlln4xJvR83srUWtipzqx27sIkJCb0dvvQ7jFyQUMvwgABBHMbXGHqne1CACMkuFHiT9I9GHsQTEE83mCwSC9CABECbwIACSRTkQyOLJiVHkr1QGUJNhCQGUflJfvEMsnSJaiYVTXQsDy9p+45T4nKLggcehHCC0LAUg26ffHYetaCOh+oDUOeotbcBNyz3r7tQmeYPAAw3s5IIggPXG9HLYFFxgLw4/Fxo4NiCFIvALH1tWCCwSC+DaqBRfIIa0aDIoq82EcQDGCWTZ3CQxl2ZB8gpzYq2Vb3gUUt9ztBAUXZA61ZWvrwUWyST8+DluXZet+oDUOeot3sCfkDvZKGgweYHjLBgQRpCeuZdtgBzsQ1PBBN/ZjQAxBVhX4MbKdAkiCMWLkDnYgibQaMDiSPB2VVHcGECWcHTPFKKd6aZGAgoTXqx9bXvsTt1zjBAUXZA69H2vbxo6Ek36CHLguQ9b9RGsc9Baf+5hQ29gXPQ2CYPAAgxsyJIggP/ENGeLcR2QQDD8Im5o1JIYg5QrMGrnciUQBuTXi3EckibRUMDgSU0WVf+XgAMoSzK7lo4Q4/RGKJ0iGfZq1JFqU9oS8WuUICy7IHGqzRp/+CEWTfn8ctA6rxnieNQ56i+9RSaj960n7eeWeYPAAw1s1IIggO3GtGuoeFWQYDD8MG5s1IIYg5fLNGn2PChIFYtYoqwbkkJYKBkVcxbRTA6IEc2o2pWc+vEMsniAX9urUlpdvJC2XqUDBBWlD7dToy1SgaNLPj4PW5dS6n2eNgw68Q51Yt0ySVrxiHe/Od6hrBa/njG/8DnVtIDJeIPrYoa6VaEQSGfL4t6Pf7FCnd6ZrsZi7DvmGj1xK1SpkbjHk+7iWnelajeuFYsOd6XlKpJoDtcJgO9NJ86UVzqxB/e5MV6tl1iDhzvQkWe1MT8j7Ox7oVTMLkci4rofb5FlUxcQOgyO9dmbtkO9MN1UWmZTYSn+sF2yEgtnviQvivZWwNcFjvWBmjVC7+7KoRot14tv+XiuaWTZ63Jmultr/zvRVvnjYki8e6RVL6p3mjTDGRGkyyo1Pd63WjdmZXsRJmaejyjvzONGLZRY+6c50+26sRK2JnerEbu/0fkrtTE9SGScXMPz0PhBEMKXFHaLCpveBYTD8MPBHfz6MPSiGYJ6OP9prmd4HogSd3gdySOcXGRQmMpG//ewAirIN0/tIPEEuFI2Suqb3l1cFJS2XP0HBBWlDPQBomd5Hokk/Pw5a1/R+9/OscdBb3DObUvvOk0waDB5geKcGBBFkJ65TA/XMAoNg+EHY2KcBMQQJl+/TWnpmgSgQn0b3zAJJpKWCwZGXcUlbNSBLMKvW0jOLxBMkw16t2vKOoKTl0icouCBzqK1aS88sEk36/XHQuqxa9/OscdBbvN88pfabJ0YaDB5geKsGBBFkJ75V0+43R4IaPujGdgyIIUiqAjtGNkkASUBuzDvDvg8lkVYDBkdeZaPMm9cOoCjBzFjbfnMooCDh9WrHllf9JC13N0HBBZlDbcfa9ptD4aSfIAeuy5B1P9EaB73FZzam5H7zXBoMHmB4QwYEEeQnriGDntmIjIXhx2JjzwbEEGRegWfrOLMRCYSxbj6OfSiHtGowKJLCOx9xAOUI59roQxuhfIKk2Ktpy5clnrxP5QgLLkgdetNGH9oIZZN+fRy2Ls/W/UBrHPQW35mSkhvP2w8d9xlYFmB4zwYEEaQnrme7oztTkFEy/Cht7OaAGIKULHBz9IIoEAXi48g7U5Ak0lrC4IiTfJR4+zsPoCjBzFzLpSlQPkG27NXMLe/YSFouTYGCCzKH2sy1XJoCZZN+gBy2LjPX/UBrHHTgvemZD8/as/YDxst1vLvfm64UvJ40vvl705WByHiB6GVvulKiEUlkyOPvTTe3b0935/O7neqlf2lwT425ns6Be9WVCpmbDvnerm2vulLjeuHYcK96mvlHsgdqgUG2qhdlRNTtQ71wZknqeau6Vi2zJEm3qpc3W9XJizoe6FUz65LIyN6aU86rlFotP9JLZ1YS+U71NMnyjNhDcazXa4R62W+Ji+G9lbA1wWO9YGaBUHv9Ii9HiwXm22ZfK5pZM/rcqK6VCtioXt5sVCezxSO9Ykmx07wRSW6ibJR7vXetlo3Zp56WlSmIlYeJXiuz6Im3qZf3VqLWxE51Yrd3MSAjt6lXMk4uYPjFACCIYHqLO1q9q8UAYJQMP0r8caIPYw+KIZjSE4wD6cUAIErgxQAgiXQuksGRjyofxwGUYytWApB8glQpGkB1rQQsbwpKWu5+goIL0oZ6dNC2EoBkk359HLaulYDuB1rjoLe4FTejtrEvTpETBIMHGNzJIUEE6Ynr5KCtuMhYGH4sNvVrSAxB4hX4tY5WXCQQxLURrbhIDmnV4FCYkfGf43gARQlm21q6caF8grzYp21Ll7cGpS23QEHBBdlDbdtaunGhbNIPkMPWYdsYD7TGQW/xlvaM2tKextJg8ADD2zYgiCA9cW2bfks7EtTwQTf2ZEAMQVYVeDKqlwJJgjFj1JZ2JIm0GjA40mJUeT+SAyhJODfWsqMdCijId73aseXVQGnLVU9QcEHi0Nuxlh3tUDjpF8iB6/Jj3U+0xkFv8WmQGbWjPU2kweABhvdjQBBBfuL7McRpkMggGH4QNvZqQAxByhV4NXK9E4kCMmveCZl9KIm0VDA40jgyPpADKEgwr0YfBQnFE2TCXp1asqzr5OUrR1hwQdpQOzX6KEgomvTj46B1+bTu51njoLf4fhWi99/6tFQaDB5geJ8GBBFkJ65PQ92vggyD4YdhY6cGxBCkXL5To+9XQaJAnBrl04Ac0lLBoEgKYoc6kiOYTaMvV4HiCRJhrzZteRlH2nK5ChRckDPUNo2+XAWKJv32OGhdNq37edY4aPt/392Zbxf+4zYb1vM+dePDtAYsa8E01a1t+OH2qXsTzMtqweu5Y0v3qefxzTb1MqJ3qWvDkPHC0Mcuda1EI5LIkEfuUm/6w55Zx7uaiSQf1Y7nunVDniKwp4Znbk3kO0N6vVWpkLkPkW/4WvauazWuF5UN96571R2o1QXZuB4RG8EP9bKZFUq+bT2O4ozct66WyyxRwn3rabbat56SF3480Ktm1imRv+W+G0d62cy6It+zTmk91ms1Qq3st8PF795K2JrgsV4wsyiorX9WWu/lHXef6EUz64Rsv3qVJMT78FCvtP/t6qsk8bAlSTzSK5bUN80LQX10tVoyZqs6pXOi18ksctJt6vaNWIlaEzvVid3e2X5DbVNPjYyTCxh+th8IIpjk4g5WYbP9wDAYfhj4I0Efxh4UQzBzxx/Ttcz2A1GCzvYDOaQzjgwKaoAIpAg5108NJJF4gjQoGgt1zfUvLw9KW66DgoILMoba8LfM9SPRpF8eB61rrr/7edY46PlWpos0ia5Oi+HZZZYNszSNh6emvBxWpozTs7PqMikX5iWsSfPOC1qTlkuDwQMMb9KAIILsJDFpHy2mnZ/Pntn/fO4mmhsjVgzjpGUtAAhq+KAb2zAghiCp8m1YS3ssEAViw9xA2jto24eySAsCh8RHcQClCGfFonK0WJe+bcaQgIJ016sZW94KlLZc8wQFF+QNvRkjn+oJFk769XHguuxY9xOtcdBbvLPckDvL2+5J8AeDBRjejgFBBPmJa8c22FkOBDV80I3tGBBDkFYFdozsdACSQNxYTO4sB5JIqwGDg/JiQIpgXozef3yIBRTkul692PJSn7TlliYouCBpqL1Y665yJJz06+PAdXmx7ida46DnhzOeRlWVR/GwOr0wQ/vno2F5mZ8NL6/SC5Oc2n/F2cWrd+DFMl8wrBdrO07cGwweYHgvBgQR5CeuF/vArVpaN/as6cf89MWt5Yut48bfB7ALJTV80o3NGBBDkFcFZoyeGwOiQNxYNEq9xnIfiiItCBwQH8UBlCKYHSvoVUokniDZ9WrGymXpJi9DOcKCC5KG2oxRz/QEiyb98jhoXVas+3nWOOjGiuXGnJ7F57mzbfbPZhdXwzIuTocmTpOLrLqIi3LRJxnWihlfMKwVq6TB4AGGt2JAEEF24luxJ9dvubXJxe0l1z+yv/CTxY6Y+WanL65/dv1jd+OJD3gXCmz4wBs7MiCGILkKHNkX3hnmV6AkIENGL1YCWaR1gUPioziAUgRzZHEetexBQhIK0l6vpmx52UXacnsJFFyQN9SmrOWxnmDppN8fh67Ll3U/0hoHvcX3l5iRtyX8frI4Il0QDB5gcF+GBBEkKK4vg95fgoyF4cdiU8uGxBCkXoFl67i/BAkEcW6Ea0NySKsGg4JwbUiKcK6NuuXiEMsnSIl9erZsedNF1nJ1CRRckDj0no2+ugTKJv32OGwdjo3xQGsc9BbfHWxG3kM4rWOLpcHgAYZ3bEAQQXriOrY7ujsYGSXDj9LGXg6IIUjJAi9HLogiUSAujrw7GEkirSUcDh/FAZQimI8jL5k9xPIJEmWvPm55Q0bWcucJFFyQNNQ+ruXmYCib9NvjsHX5uO4HWuOgnZFr82c9n81IzaUlLXhFUq3j3fnZjFrB60njG3E2I3n43646DhkvDn0czqiVaEQSGfJS6nBG6rxF+8d+Y3/tq5cGsw+GcbLT/Fc6/y8z/6985IPeU0Ov53bcoYxahczDtvger+VQRq3G9SqCOZRRqy7IoYxVasir6NTCmcWp52MZ1XKZ1Ul4LGOWrI5lzMjLNx7oVTNLlMjT+voafLKP9LKZFaXPYxnVWo1QK/vtcPG7txK2JnisF8wsC2q7T2eLE71oZqWQHcvYkike6qWWAqmc9+DkJks8bMkSj/SKJSVO80bQ5zJqJYc+l1Gtk1nlpOcy2jdiJWpN7FQndnuXAHLqXMYslXFyAcMvAQBBBDNb3IHqXS0BAKNk+FHijxF9GHtQDMFsnmDURy8BAFECLwEASaTTkBwOH8UBlGIrlgCQfIJEKRoudS0BLG/1yVpuaYKCC5KGekzQtgSAZJN+exy2riWA7gda46C3uPk2p45uzDJpMHiA4X0cEESQnrg+Dtt8C4yF4cdiY7cGxBAkXoFb62q+BQJBPBvVfAvkkFYNBgXl2IAUwRxbW/Mtkk+QEnt1bNmywJN3pBxhwQWJQ+3Y2ppvkWzSb4/D1uXYuh9ojYPe4tMdc+p0x8xIg8EDDO/YgCCC9MR1bPrTHZGghg+6sR0DYgiyqsCOkS0TQBKMD6NOd0SSSKsBg4NyYkCKcE6s5XRHKKAg1/VqxZbXZGQt155AwQVJQ2/FWk53hMJJvz4OXJcX636iNQ668WKncZzlJquGedxscy+L4Zk5L4ZXZ8VFdBGXJs/vxItlvmBYL5ZLg8EDDO/FgCCC/MT3Yl+4Q4Wufz548WBH1/Q5nH3V/M5PmrbceVPu8qbuxcGPsf+IsF1oEAw/CBv7NCCGIOUKfBq9yAlEARm10keyDyWRlgoGB2XUgBTBjFo+ir37Wg+xeII02KtNW16fkbVciAIFF+QMtU2jnukJFk365XHQukxa9/OscdBbfIVwTp37mLWdR+4NBg8wvEkDggiyE9ekoa4QRobB8MOwsU0DYghSLt+m0VcII1EgNo0yaUAOaalgUFAmDUgRzKTRVwhD8QRpsFeTtrxXI2u5KQUKLsgYapNGXyEMRZN+eRy0LpPW/TxrHHTgrejUIUFtZ48XabSOd/db0ZWC13PGN34rujIOGS8OvWxFV0o0IokMeUnIrehK6PXUDtyKrlTI3GDI93dtW9GVGterCGgrulJdoK3o2ajwPvpDvXBmcep7K7pWLrM6Sbeilzdb0cnrPB7oVTNLlMjScjdwHullMytKr1vRtVqNUCv77XDxu7cStiZ4rBfMLAtqt09nixO9aGal6HMrulYqYCt6ebMVncwSj/SKJSVO80a0bEVXSg6+FV2rk1nlxFvRy3srUWtipzqx2zu/X5Bb0SsZJxcw/Pw+EEQwscUdqMLm94FhMPww8AeBPow9KIZgto4/rGuZ3weiBJ3fB3JIZxkZFNQYEUixDfP7SDxBGhQNhrrm95eXAmUt9zxBwQUZQ+34W+b3kWjSL4+D1jW/3/08axz0FnfKFtQ+88WbIQgGDzC4SUOCCLIT16RhOmWRQTD8IGxq0ZAYgoTLt2h0pywSBWLRyE5ZJIm0VDA4CJOGpAhm0uhOWSieIA32adLM8h4g03KxExRckDPUJo3ulIWiSb88DlqHSWM8zxoHvcVbywtqa7mJpcHgAYY3aUAQQXbimzTt1nIkqOGDbmzEgBiCpCowYlQLBJIE5MO80+r7UBJpNWBwUD4MSBHMh7VtLYcCCnJdr05seZOPabmaCQouSBpqJ9a2tRwKJ/36OHBdXqz7idY46C0+mLGgtpabRBoMHmB4LwYEEeQnrheDHsyIjIXhx2JjuwbEEGRegV3rOJgRCYRxbT6OfSiHtGowKCjPBqQI59nogxmhfIKU2KtlS5YFnrwk5QgLLkgcestGH8wIZZN+exy2LsfW/UBrHPQWX4lSUPvMTSoNBg8wvGMDggjSE9ex3dGVKMgoGX6UNvZyQAxBShZ4OXoNFIgCcXHklShIEmkt4XD4KA6gFMF8XMuVKFA+QaLs1cctb9AwLVeiQMEFSUPt41quRIGySb89DluXj+t+oDUOOvBWdG9LiXVmWStevI5351vRtYLXk8Y3fSu6Ng4ZLw59bEXXSjQiiQx5IW9F10Iz9xwKzCC5DqtUyNxgyPd4LVvRtRrXq8iGW9FTU+ajyifxQC0xzH50E41K7yaiQ71wZoXqeT+6Wi6zRAn3o5tstR/dkPdyPNCrZtYpkbG99VpncZSn1ahIfeKP9OKZxUW+Kz3N08L+u4kLvI/1io1QMftNcVG8txK2JnisF8ysE2r/33ZNulo0s3QI96Yn9oXwj1Ue6qX2vzd9lTEetmSMR3rFkpqneSNSK6GK0lHufZVrtXDMDvUszTNjc1vldT8TvVpm9ZPuU7dvx0rUmtipTuz2rg+U1D51Y2ScXMDw6wNAEMG0F3cUe1frA8AoGX6U+ANIH8YeFEMw1ScYEtLrA0CUwOsDQBLpHCWDo3BbDrxzcwdQlGCLBJV9Ul6+QyyfIFuKxlJdiwTLi4JMy9VPUHBB5lAPEtoWCZBs0g+Qw9a1SND9QGsc9Ba355bkfvZcGgweYHgzBwQRpCeumcO25wJjYfix2NiyATEEiVdg2brac4FAEONGtecCOaRVg0NRFt7Z9QMoSDDTFkcjQ5k2JJ8gK/Zq2pYXB5mWi6Cg4ILcoTZtbR26SDbp58dh6zJt3Q+0xkFv8f72ktzf3nrjgtfBsgDDmzYgiCA9cU3bBvvbgaCGD7qxIwNiCLKqwJGRfRVAEowVI/e3A0mk1YDBkVaZGRmqTQPIEs6PmYJYlD3EAgoyXq+GbHlJkGm59AkKLkgdekPWtssdCSf9BjlwXY6s+4nWOOgtPhayJHe5t59R7gkGDzC8IwOCCPIT35FBjoUEBsHwg7CxWwNiCFKuwK3RS55AFJBdo46FBJJISwWDw2bpPCcOWjuAwgTza/kooU6HROIJsmGvbq1c1nby6pUjLLggdajdWsvpkEg06QfIQevyat3Ps8ZBb/E9KyW5v72SBoMHGN6rAUEE2Ynr1VD3rCDDYPhh2NitATEEKZfv1uh7VpAoELdGeTUgh7RUMCiSMq+Mv9HjAMoSzKolI3/z9SEWT5AMe7Vqy9s5TMttK1BwQd5QWzX6thUomvT746B1WbXu51njoANvYa98ePeTxcQ4hZes4935Fnat4PWc8U3fwq6NQ8aLQx9b2LUSjUgiQ17I29S10OupHbeFXauQuQ+R7/JatrBrNa5XkQ23sGdJno+8ExcHaolhtrBn1agiZtHUwpkVquct7Gq5zBIl3MKeR6st7Dl5/8cDvWpmnRL52luvdWTSJC3Ii9XV4pnFRb6FPUuTPEtTYuPEsV6xESpmvykuivdWwtYEj/WCmXVCbf/brldXi2aWjh63sKul9r+FfZUxHrZkjEd6xZKap3kj0qos47wald63olYLx2xhN3EVF0k0Mt7ZyYleLbP6Sbew27djJWpN7FQndnuXACpqC3seyzi5gMGXAJAgglkv7igWtQSADIPhh4E/QvRh7EExBFN5/DEfvQSARAm5BIDkkE5BMijSLLauldjthGTZgiUAKJ4gGYqGSh1LAPnyvqG85QYpKLggb6jHAPQSABRN+v1x0DqWABjPs8ZBb3FnbUVtUM8TaTB4gOGtGhBEkJ24Vg3TWYsMguEHYWOjBsQQJFy+UaM7a5EoEKNGdtYiSaSlgsGRVVUSpdSBtUiYYF6N7qyF4gmyYa9ebXnTUN5ydRQUXJA61F6N7qyFokk/QA5al1frfp41DnqL96VX1L70PJUGgwcY3qsBQQTZie/VtPvSkaCGD7qxHwNiCJKqwI+RzRJAEpAd886x70NJpNWAwZHlVTpKqd4LIEswN9a2Lx0KKMh4vfqx5Y1BecsVUFBwQepQ+7G2felQOOk3yIHrcmTdT7TGQW/x8Y4VtS99cQy8IBg8wPCODAgiyE9cRwY93hEZC8OPxcamDYghyLwC09ZxvCMSCOPdfBz7UA5p1eBQlP7+sQMoSDjbRh/vCOUTZMVeXVu2rPHk9StHWHBB7tC7Nvp4Ryib9PPjsHWZtu4HWuOgt/iClYraoJ4baTB4gOFNGxBEkJ64pu2OLlhBRsnwo7SxnQNiCFKywM7Ra6JAFIiRIy9YQZJIawmDozTpKM18KAdQlGBmruWCFSifIFv2auaW93HkLResQMEFmUNt5louWIGyST9ADluXmet+oDUO2v7fd//8BRdDurUfXJ7/8LU33/AEQmXWqNa0vIXTVOU6J7WXnVYrsWA329m9cl9Wy11/zVqCyzVa1lN92kyLPZ39rtkR/e71X86eXr+743ZIP5l9NXvm2sx+N/vYGrDPvX/s7dUffNJYtCc+Zuut8pcO1OC3siZNvlnSrKdH37J5sNg5SorI/ZC6H3L3Q2V/KGP3g/u10rgf3J8r3W9U7jcq9xuV+43K/UZlfyONYvdDSiVcbTwyeTzIfVTeIBy7IBy7IBy7IBy7IBy7IBy7IBy7IBy7IBy7IBy7IBy7IBy7IBy7IBy7IBy7IBy7IBxTQTjWB8HIg8DfnmVjMHYxGLsYjF0Mxi4GYxeDsYvB2MVg7GIwdjEYuxiMXQzGLgZjF4Oxi8HYxWDsYjCmYjDWx4CfEvSFx8WidrGoXSxqF4vaxaJ2sahdLGoXi9rFonaxqF0saheL2sWidrGoXSxqF4vaxaKmYlGrY3FrV2FHLGQfxMQFYOICMHEBmLgATFwAJi4AExeAiQvAxAVg4gIwcQGYuABMXAAmLgATF4CJC8CECsBEHwB+8RXuVbT8U8c/dfxTxz91/FPHP3X8U8c/dfxTxz91/FPHP3X8U8c/dfxTxz91/FOKf6rjb76GOb+r6n/cZkr6PGAnIXc2tp3KnUcR+RR5YpWGpMWUKPWul2bA8Tr2Hz5ymxOd92jW7ppDcz7xe5fZ08H1W4PZV83vfN7YkqeLo3eeutW+wfVP3V86+9h/OE/zVz9bLBo2/2D/9uaAH/tr7q973vyvnzV/+Zezx4vJpo8HiTvTx/7y9bu++O6q47te6pHH9iglGpFEhrybY3t8QvfUQtfHoMCjdpQKmecl8Cek2o7aUWpc9xwbHrXjVXegVhfklJ20zEdl6hN+qBfOLFPyU3bSpOWQHa1aZp2SHrJT3ByyQ1558UCvmlmtRKPI23PA5PE6WtnMItA92ONqPdZrNUKt7LfDxe/eStjtMZRWMLMqqGcl6WRxohfNLBSyg3XoRPFQrxRwrk5xc64OmSQe6RVLCpzmhaA+ulotGXOiDqVzotfJrHHC8al7I1aibo8nNWIbu1gmJj6/KIbmwm0Qiq+qYZmfNu0NaVFWVXGWXsx5yKHm66f9dis0/+3DtAPOtqsFPJhcPt+gtAVLMjD1gbwMBREsv3FHrB/Y8ePj2WfNLu0fDexI9ak7RMf+Y9OesOxG+I393Xea8aUbh37ejFd/Pvi//uK/+FvGd6FRMPwo8AdtPow9KIZgSVEwpKObEYAoqGYE40PZh6JIF0M5ID6KAyhFsEaEJI5GKbUZCAkoSIWi4VBXJ8Lympy85dojKLggbag9P/1UT7Bw0q+PA9fVitD9RGscdOPUrsq8OD+/uhxeXJl4mJV5Pjy9yIrhVZqcnZsoz/LL81fDOzWqXaGSxoLHF96pAUEE6Ynr1Ihuh8aTLTYEuSMQ3Vz/09WJh9a5/f3sf5/9uukk/cemo/RXs/+fc24p5dyAUTH8qGzs3IAYghTci3MDokCcW+LvSN+HkkhLB4ODMm5AimDGzZ3vWFDGDQkoyIy9GrflpTl5yyVIUHBB1lAbN/qpnmDhpF8fB67LuHU/0RoHHfIapISyYotH7acr0nSd7q67NLR6meteXCf1r7ZLQxvfjBffPro0tBKNSCJDXtrRpaEVylyPExhDqktDq5C5+Mb3ey1dGlqNkkUshkLCyWnVBenSyKJ8FBGbfNTCmWWq3y4NtVpmnRJ2aRQ3VyEVLVchqVUzq5XI3XIXN4/0splFoM8uDbVWI9TKfjtc/O6thK0JHusFM6uC2vjTyeJEL5pZKPrr0lAr7b9Lo7i5/YhOEo/0iiUFTvNC0F0aWsmhuzTUOpk1TtqlUbgbj/yJYaoTu7Vz/+S2gKL9SoFbmFy+4HP/SBDBDBd3xBpo7h8ZFcOPCn8Q58PYg2IIZvEEQzxy7h+JEnbuH0kinX1kcFAjRiBFuLn/LCaOjTrEAgoyo2h01DH3Xyxvyylabj+CgguyhnoIQD/VEyyc9OvjwHXM/TOeaI2D3t72WnqlIJHGgscX3rgBQQTpiWvcQO21yCgYfhQ2NmpADEHK7cWoAVEgRo1ur0WiSGsFB8RHcQClCObU2tproYCCVNirU1velVO03H0EBRekDbVTa2uvhcJJvz4OXJdT636iNQ46bJdG6qOz3ittpcvW6e68S0Opdz1n/L5LwxffXXV8M158e+nSUEo0IokMeV1naWiFMtfjBM6Q7NJQKmQuvvENX1uXhlKjZBGLoTBJ85F3F+yBWmGYTo04Ic/TUAtnlqqeOzW0apm1Stqpkd50apBX9TzQq2ZWLJHDXQ93VRRxPipzn/QjvXRmMZB3axR5XkXEQbTHer1GqJf9lrgY3lsJWxM81gtmVgj1IKDp2PBmuxO9aGbREHZskAcTP9QrBXRspDcdG2SyeKRXLCl2mheiyq2AUeF9JWq1bEzXRpVESTmqvEltotfKrHnizo303krUmtipTuzWLgCkZOdGJsPk8oVfAACCrPuBtufDHMWiFgCAUTD8KPAHcj6MPSiGYCZPMMyjFwCAKKEXAIAo0ilIBoipRnHhRTmAogRcBUhHpTcRHGIBBflQNEbqWgVYXvVVtNzdBgUX5A71AKB1FQAJJ/0EOXBdqwDdT7TGQW9vo21K9msYaSx4fOHtGhBEkJ64di1Uoy0wKoYflY3tGxBDkIJ7sW9AFIh9oxttgSTS0sHgMFU8It0bECWYe4uzlAA8xAIK0mOv7m15t1fRclkbFFyQOtTurbXbFgkn/QQ5cF3urfuJ1jjosD0cmY/O+rG8lc6s0915D4dS73rO+H0Phy++u+r4Zrz49tLDoZRoRBIZ8jpP2lAKZa7QCdwh2cOhVMhcjuObvrYeDqVGybIWR6GJRt5loQO1wrvv4dAKZ5aqnns4tGqZtUraw5Hf9HDkLT0cWtXMiiVyuOvhzpO4SEaJN+BHeunMYiDv4cjKosoIe3qs12uEetlviYvhvZWwNcFjvWBmhVAPAlpP3dCKZhaNHns4tEoBPRz5TQ8HmSwe6RVLip3mhcjj2JjR4uLq20MkpWxMD4cpjUmJa+Qneq3Mmifu4cjvrUStiZ3qxG7tokBG9nC0XQXjweTyhV8UAIIIZr24o9hQiwLAqBh+VPgDOx/GHhRDMLMnGPbRiwJAlMCLAkAS6YwkgyMtcj/JAZRkO9YEkICC7CgaMbXOIDum5QwyeePdERZckDnUw4HWNQEknPQL5MC1PtETzhOtcdDb24CbkR0dbVfIeGPB4wtv3oAggvTENW+oBlxgFAw/ChubNSCGIOX2YtaAKBCz1tKAC0SR1goGSFoQUx4HUJJgbq21/xYJKEiHvbq15ZVoRcsld1BwQepQu7XW/lsknPQL5MB1ubXuJ1rjoO3/fdeRZ3Nwmype+uM2V9ZvR4c3M1k/VrXQ5lGyThuooyPz631ZrZe5Psa1U76Ojqab4ivXLjGc/W72sXVXn3v6OOyfmHdafLzwXP9s/+Cz+SSas2LzSbQfO5tm//zj2bNVM0a8aMaYfeYLza46NBkvNL00YyglGpFEhrzOAzWUQplLbQKjRzZjKBUy19X4/q2tGUOpUbI+xVBIHY2mVBekESMu0lHuXec51AtnVhh5I4bJ6T4MrVhmhZH2YVQ3fRjkhWkP9KqZdUbkU2+PmMhbT7SymTVA3oPRcuuJVqsRamW/HS5+91bC1gSP9YKZRUFt4elccaIXzawTsv4LMk881AsFtF9UN+0XZI54pFcsKW+a96Hl0hOlZEzrRculJ1qdzAonbruo7q1ErYmd6sQ2Y5K4vDg/vUiGcXaaD7OkOh+eJZfVMMvzwpydZ0VRXM15yDFiy6BZO06k2i4WfVNsTC5f8Jl7JIhgqoo71PzAjvg+bcZ9v3VdFfPe/cUo8um826IZiD5b9u2/9oM3v/fmGwMTRYPYRN7hwy40CIYfBP6I7WZt4vqvHasjH8x+Ofv8+u1ly8lgODB29PyFj3gPSiyYqOth6IckgUzx2yFi6kPZh6JIJxgZIMRIEkkRbHo/zstR7gU8xAIKcqZo2NQxvV9Gi8ngkrzY7ggLLsga+rEB+VRPsHDSr48D1zG9z3iiNQ467AZN73DPmrT2y17ydbq7ns7X6mVOs3A91jZO52tDk/FC08d0vlaiEUlkyOvaW6kVypy56cPTKRUyp2lEXo2aztdqlMx3MBRSJkyp7s6n89XCmRWm1+l8tVhmhRFO55fxajq/JO9Ae6BXzawzIl/KnQY70stm1oA+p/PVWo1QK/vtcPG7txJ2azpfLZhZFPSWvWU6Xy2aWSd6m85XC+1/On+VIx625IhHesWS8qZ5H+jpfK3k0NP5ap3MCiedzrdvxErUrel8lditnc7Pyen8RIbJ5Qs/nQ8EEUxNcYeaoOl8YBAMPwj8ERtnOr9tMh/IK5iW62PgByQJPZkPRJFOJzJAqHEkkGI7JvORgIKMKRo0dU3mL+9XLFtuzISCC7KGfmTQNpmPhJN+fRy4rsn87ida46DDTuYXPjpr0dJWumKd7s4n85V6mZMsXIe1lZP5ytBkvND0MpmvlGhEEhnyunrztUKZ8zZ9eDqlQuYkjcirkZP5So2S2Q6GwjyN/RcGH6gVBprQz0fG+IQf6oUzq0y/E/pascwqI53Qv7nrsmy561KtmllrRN701rsRx5mLuDc7HOm1M4uBfFY/NalJyMsu1XqNUC/7NXExvLcSdntmXyuYWSH0/r1tZl8rmlk0ZDP7eUGc8/lQLxQws39z1yWdLB7pFUtqnep9iCpX/4z3lajVujHT+1mSJeko9Wqd6LUya554it9ddulPEFOd2K2d4i/IKf5MhsnlCz/FDwRZNwRtz4c5AAVN8QODYPhB4I/jOFP87R37QGLBdF0fA0IgSehJfiCKdJqRAZKbaJSk3p1bB1CWcFP9RTzKvBXgEAsoyJyi4VTXVP/yEsWy5VpMKLggd+iHCm1T/Ug46TfIgeua6u9+ojUOOuxUv/eccWvVTCtduU5351P9Sr3M6Reu09rKqX5laDJeaHqZ6ldKNCKJDHmdfftKocyJnD6cnVIhc9ZG5NjIqX6lRsn0B0NhkpX+9HegVnj3U/1a4cwq0+9Uv1Yss8pIp/rNzVQ/eaPiA71qZq0RedNbk2JplZhRnvmkH+mlM2uBfKY/Tqu0ZaZfq9cI9bLfEhfDeytht2f6tYKZBUJv39tm+rWimTWjv5l+rVDATL+5meknc8UjvWJJqdO8D1maRPko9w7Ta7VszES//VfGFT3Rr9XKrHjiiX5zbyXq9kS/RuzWTvSX5ER/LsPk8oWf6AeCCKaruMNP0EQ/MAiGHwT+KG7ziX4gsWCyro/hIJAk9EQ/EEU6ycgASezAJ/Eb8QMoy3ZM9CMBBZlTNJhqnRZ2TMtpYfIOzCMsuCB36EcKbRP9SDjpN8iBa32iJ5wnWuOgl+fvm1dXfi3g+fveJUhr3druhsqjbJ020MQ/cQrky2q9zMkYrvP6l9Us/5PmqqInL07oWy/2pLnu6IvZ79w9R/YXv/DR7KppMh5NL3P1SolGJJEhr7MtXyl0Pcn2MFfvdTSvqBUy511Epoucq1dqlExgMBRSeyOV6oLM01PnDxzqZTNLgnyWPolNQc/Ta+Uyi4J0nr64macnbzl8oFfNLA0ia8l9N470spk1QD5H33LGjlarEWplvx0ufvdWwm7Pz2sFM4uC2nUneRSNKuNTfaJXzSwUsgn6llTxUC8VMEVf3EzRk2nikV6xpMJpXomWY3aUkjHT8y3H7Gh1MsuceGq+uLcSdXtqXiN2Xi/iLDdX8TApMjvGS6LT4dlpejU8q07jszgur8piUQfJkV3LUFc7uiOn5ttuk/NgcvnCT80DQQQTTNwB4ntfHwIuLri9/ovrHw3iaOhf8dyFQho+JH9Q5sPYg2II5sT6GLIBSVDz6d6lgX0oinQujwFCjQCBFMFm0hNjWgaLSEJBphONd7qm0pcXn5YtV9lCwQVpQ2/q6cd6gqWTfn8cuq659O5HWuOgwzbNx95nas1V1YJXpNU63p1Pniv1MmdIuN6or8lzJU3Go+ll8lwp0YgkMuQlg9nTwQvd7q++kRU7+R9FO7G5F7v/zt1Pyh1jf5oWxkezp6ZhTqb0YdeUCpkTJyIbRs6wKzVK5h8YCil/pVQXZIZ9PmuW+5Qf6pUza0ffk+xaucziIZ1kv7mXtmy5l1atmllCRKaTOzN1pJfNrBW9TrJrtRqhVvbb4eJ3byXs9iS7VjCzLuj9OJ0uTvSqmbWiz0l2rVTAJPvN1bR0mnikVywpcppXomWSXSk5+CS7ViezzIkn2d3VtP7UMNWJ3dpJ9jiiZtmrSMbJBQw+y44EEcw9cUeSull2JKThQ/JHbz6MPSiGYLqsh2EbkiTwLDsSRTrLxwAhRoFIiu2YZYcSCjKdaMDTMcteLe8frVpulIWCC9KG3tW3zbJD6aTfH4euY5ad8UhrHHTgWXbKXLVeiJRF63h3Pcuu1cucIuF6o55m2bU0GY+mj1l2rUQjksiQ18ssu5aGOZvSh11TKmTOnIhsGDXLrtUomYBgKEzSURUTh85oJQaaas+yUUrs9lMrZxaQnqfa1XKZFUQ41V7d3BlbtdwZq1bNrCMi57ke7zxNMuo8iSO9dGbRkE+3m9hU1mV4E9qxXq8R6mW/JS6G91bCbk25qwUzi4TenLdNuatVMwuHcMrdlOUoI6bc1VL7</t>
  </si>
  <si>
    <t>n3Kvbq6PpdPFI71iScXTvBJ5kkTVqPC+E7VaNmbaPY8rqzU1Pq0TvVZm2ZNOvVfuGll/ipjqxG7v1HtMTr0nMk4uYPipdyCIYEKKO7xUTr0DIQ0fkj+k82HsQTEEc2h9jOWAJKGn3oEo0qk/Bkhix1d+p3QARQk4/14lI0PNvyMJBelONArqmn9fXhlatVwCCwUX5A69xW+df0fSST9CDl3X/Hv3I61x0MsTYxaJ1NmsgCfGxN48ax1X2oKbR7cuvQ00H09cQ/SyWi9zHoVrmHxnxc8+tS7qL2bP7S+7497d0fDNCfD2x0/cUfI/tX/qsY9qV02V8ah6mZdXSjQiiQx5a/Pys6ejwew/z/6PYTb41nxN5A9HPoI9NQFzmkXg35zMT6zsL3xCX1ELZc6siOwZOSWv1CiZoGAoNJX/UokDtcAwE/JZFY0Wl5DcdlNa5cwKIp+Qj6OcPgheLZdZQqQT8jd3vlYtd76qVTMLiciK3op3ViZRNqq8a01Heu3MciGfkc/TLKGWbI71eo1QL/s1cTG8txJ2e0ZeK5hZKvR2nc4bJ3rVzLohm5GPk6IiD4NXSwXMyN9c+0rni0d6xZKCp3klWnNFrdaNmZIv8jhOiHWaiV4rs/CJp+Tdta/+HDHViW0M8fn5lTm9vBzmxpwOs6vLbHh6mp8Pz6+SKCrL4ur8YpGnyaFhy1hZPTwkp+QzGScXMPyUPBBk3RS0PSDmCPP/mLd2EWNKd6vYYpa+GfzMfj37cJDE0fyXTDSYfeiLwi40CoYfBf5wz5I9nn3uToK3sXBj6c8Gs6/cyNuG5ens2fXPXYyeXb87sL/5eD4AvP75atDNGpMPZn9nf/3TZjjvrnf70g7t377+0SKyv5z9amgiF9doZ+Aub7v+hf27njZteJ/tzMU8dX/T0+Z2ty9db17zbx0t/3oT0afVI5+HYAKxx8ErEAizBuHj2IdySOc+GRQtA2EgSLjlh9YBM5JQkNpFY76u5YflNaZVy8W0UHBB9gCNZ5B00k+QQ9e1/ND9SGscdOD2f69rtm7StOAVWbyOd+fLDUq9zFkirhnse7lBSZXxqHpZblBKNCKJDHnUckPeudygJGDOIfXo2JRCmdNGAifWstyg1CiZfWEoTEZUj4dS3xasNmiVMwtI36sNWrnMCiJdbbi5drZquXZWrZpZR0TO89bkfVbkI/++liO9cmatkK81JEURE5ccHevlGqFc9jviQnhvJez2UoNWMLNMgKy5VjWzZvS51KCVClhquLl3lk4Wj/SKJcVO80q0JIparRqz0JCmiRlV3p6niV4qs+SJ1xncrbP+BDHVid3edYaUXGfIZZxcwPDrDEAQwWQUd2iJWmcARsHwo8Af523TOsNg9i/2j/4KsdwAfCyCCcMeB69AoKDLDUAO6Vwng4IeCAM5tmS1AUkoSPCiMV/XasPyLtWq5XZcKLggeYCGNEg66RfIoetabeh+pDUOOvBqg/eZWk/Zdi1UkSXreHe+2qDUy5wl4lrCvlcblFQZj6qX1QalRCOSyJBHrTbYd3xn+bNkvvLQnPPkDoD6nFyBUFIxp5Z6NHFKoczZJIE5a1mBUGqUTMowFJpyRJ1ApBS4BUsQWuXMqtL3EoRWLrOsSJcgbm7UrVpu1FWrZhYXkR293cScZ3k8Sr0nTx/ptTNLiHwRIk/y0r7Q1CqEVq8R6mW/Ji6G91bCbq9CaAUzSwXIsmtVM+tGn6sQWqmAVYibq3XpfPFIr1hS8DSvRGuuqNW6MesQhUninDhDa6LXyix84oUId8euP0dMdWK3dyEiIxci2q6583ByAcMvRABBBPNU3FEnaiECGAXDjwJ/CMhfiOAMyck1hw9mH85+PYyj6KXBo/sPBlUUpYPhII3tv2w0+2L0/2h+tYji3P5qUuyUi1/3BXkPGmTBzGCPI1IgUNBlBSCHdFKTQdEyugWCbMm6ApJQkK9FA7mudYXlvbJVy1XBUHBB9gANUpB00k+QQ9e1rtD9SGscdOB1BePDsxaxasVL1/HufF1BqZc59cN1eH2vKyipMh5VL+sKSolGJJEhj1pXSFfrCqlgXUFJxZws6tHFKYUy54cE7qxlXUGpUTLNwlCYEAcAHKgFbsG6glY5s6r0va6glcssK9J1hZtLhKuWS4TVqpnFRWRHb40nTJQVI+OdfjvSS2dWEPmyQmL/3SW9uUGr1wj1st8SF8N7K2G3lxW0gpmVAuTYtaqZZaPPZQWtVMCyws1lwnS6eKRXLKl3mleiLVXUatmYVYWkTIpolFLbG7RamWVPvKrgLhX2p4ipTuz2rioQ98jdTxdFn83JBQy9qgAFEcxSccecmFUFaBQMPwr8AWDYVYV4uYXha4sLxY53dSE2bWsL0FALZgd7G5VCgQKuLUA5pBObDApyhAsF2Yq1BSyhIGuLBnPtawuWaT4RvfiJD/wICy7IHpCRCpZO+gly6NrXFjiPtMZBB15b8I40rFGMW/Gydbw7XltQ62VO/3B9Xr9rC2qqjEfVw9qCWqIRSWTII/csDL7VPIonzmcTawlqCuYMUY+uTSmUOSkkcGPkWoJao2RuhaMw9eo7UOu786UEvXJmEel3KUEvl1lFZEsJVs5yKcH+lFxK0Ktm1hKR+1yPd5qkZUTNxB7ptTMrhnwtIU5LU1KXex3rBRuhYPZ74oJ4byVsfTFBL5hZKkAWXauaWTf6W0zQS+19MeEmYTxsSRiP9IolBU/zSrQmi1qtG7OaEOd5UlG1ZKIXyyx9wuUE926sRK0vJ+jEbu9yQk4uJyQyTi5g+OUEIIhgYoo7zEQtJwCjYPhR4I/5wi4nRDZyH9lx5DMXYF8E96ARFMzz9TjeBAIFXSUAckinKDkU5NgVyLEliwRIQkEuFg3TuhYJkuWMMn2LMxZckDxAIxAknfQL5NB1LRJ0P9IaBx14kcC7F9fav7QVz6zj3fkigVIvc2KH6976XiRQUmU8ql4WCZQSjUgiQx65AYG1SKCkYM789GjalEKZkz0CM9aySKDUKJkzYSg0htjqqRa4BasEWuXMKtL3KoFWLrOMSFcJ0ptVAvrmZr1qZjER2U/PpHtVlqPSW7eP9NqZJUO+SmCqrEyog4z0eo1QL/s1cTG8txJ2e5FAK5hZKkAWXauaWTf6XCTQSgUsEqQ3iwT0zc16xZKCp3klWnNFrdaNWSQo4tS+Fam3aWmi18osfOI1gvTeStTtNQKN2O1dIyAGXXaQmMk4uYDh1wiAIOumoO0BMUeZqDUCYBQMPwr8IZ9njeD6bTuodnvLP0YvGax2IOysdiD4wroHDatg7q/HMSgQKOjCAZBDOm3JoGgZzwJBtmTlAEkoyNCioVvXykG2nGamL2DGgguyB2hYgqSTfoIcuq6Vg+5HWuOg7f99989fsBykR/zB5fkPX3vzDU8gVBbRW/esOzQtnHlUrHNSSwi0Wonxu1lF8Mp9WS13/TVrCS7T3nkXEVxN/vz6R9c/s7/w1HmY5oIoZ3R8ONbMmZcO1Ey3UiINtVlGrKdH37JJLt85SuPE/VDYHxL3s8S4Hyr7Q+r+MXX/mLp/zNw/Zu4fs9L+YNw/GvcXGPePeeR+cL+WZ+4H978o3M8K97PS/ax0P6vczyr7s8x+qvYH97PY/Sx2P0vcz5KKysnaqGbyqJLDZ28oj10oj10oj10oj10oj10oj10oj10oj10oj10oj10oj10oj10oj10oj10oj10oj10oj10oj10oj10oj10oj10oj10oj10oj10oj10oj10oj10oj10oj10oj10oj6lQHutDaeSh5I/ubSTHLpJjF8mxi+TYRXLsIjl2kRy7SI5dJMcukmMXybGL5NhFcuwiOXaRHLtIjl0kxy6SYxfJsYvk2EVy7CI5dpEcu0iOXSTHLpJjF8mxi+TYRXLsIjl2kRxTkRzrI8nPX/oq6SJau4jWLqK1i2jtIlq7iNYuorWLaO0iWruI1i6itYto7SJau4jWLqK1i2jtIlq7iNYuorWLaO0iWruI1i6itYto7SJau4jWLqK1i2jtIlq7iNYuojUV0Vod0VvTYx0RlX3iExfGiQvjxIVx4sI4cWGcuDBOXBgnLowTF8aJC+PEhXHiwjhxYZy4ME5cGCcujBMXxokL48SFceLCOHFhnLgwTlwYJy6MExfGiQvjxIVx4sI4cWGcuDBOqDBO9GHkuxbh5J2N4tRFceqiOHVRnLooTl0Upy6KUxfFqYvi1EVx6qI4dVGcuihOXRSnLopTF8Wpi+LURXHqojh1UZy6KE5dFKcuilMXxamL4tRFceqiOHVRnLooTl0Upy6KUyqKU10Um+/71ZUF/OM2T9hnWwl1BasNeitFRb4LPLFKP+g0+/S+rNbLXAhEGMLHg+u35tNeT2afunksd4ln0/6wvE30s4Gb3rH/y7fdnFYzVfb5YrKs+Ycn9rfecX+y+Xc9XcwkPp39bmD/nP3N2ePZF/O/wf7sy+YvX/bn2n+/+8fP3f2hVsXv7L/9x801ovN/QTOxRjtWZbDXXRWy2UUp0YgkMuQlqz6X0WD2G/twvnppMHtv9s9Dd9im+2/vMsqeGoC5eCmYY/wi8Sl8Ra2QuVApmDRsaXBRapSs9zEUUn3ESnVBuluo7YKHetnMSqZobcnSim5t0cpl1jJpa0t+09pCXsf5QK+aWdFEswHcd+NIL5tZG7qH21ytx3qtRqiV/Xa4+N1bCbs9ctQKZhYF9dRxnBVm5N+Hd6JXzSwU0o4WExNvxEO9VEBHS37T0UKmiUd6xZIKp3klqM+uVkvGNLNQOid6ncwyJxwLuzdiJer2qFMjtvGLV2WUX11Ew6skuhpm53k1LC+qanh+eZlFeXp1GmWL75AckL5+2m8jCznMs8PStovHPJhcPt/QtQVLMnz1gbwMBRGsknLHtX+3Ngh97No37IhyMQh9y45vmkGr62gZzH41++XsQzvY+cfZ+/Y/v160uDw4GZp4MPulLyC70IAYfkD4Azsfxh4UY72Kt2AIhnefzz7xobwCRYE0j0TEJS37UBTp4jUHxEdxAKUI1jziulypcSWST5AURUOjW4V6rXWkWPYZkPerHmHBBVlD7f/Jh3qCZZN+exy21gd6wnmgNQ66sWxX+ZW5OL08HabJWTWM48vL4WkcJcML+3fHp+fR2VnV1VeCsGzeaUJr2dru//LGgscX3rIBQQTZiWvZ3lutADy9/on9+Vtust+5sxeWAwbfufz+6eung6PT75/+p//0mutCfuxWLtwWzEG9n8dRGkWPBnkU/Uf3n8r+ZV+4NYmPmkWL3y07ed9qbOCP52dyuH90npA4nmMXGkfDjyPf6b0Qyudt0av3TZTEiQ1YEkXX75Tuh9g6Xhu0nVdffWP2X5uofeKWWtwvulUf66bnltkdafJb+5/5P37L/gueDBqD/Vv3k/dm78feVLMHjaagdAgMJ7meACSB+M14tMjzt/0mEEVa8xgglN8EUgTzm3FcpfRKBpJQkNN7dZzl0qDQ96xiwQVpQ+04Wx7rCZZO+v1x6Lo8Z/cjrXHQ82nCqCjP0ioZJunp+TC7OjXD0uSnwyw5r8rz4jI9vcpeDe85U18srOespLHg8YX3nEAQQX7axHM+nne8LPtNHg9OXrv84fdP3X+98Z9OF3ODNxZy9nx4YyAHs/ebxpSlTWr+7HeqqIri6FEURfG/nZxE7hetVXo8b6tpWmfcv7P5s9a1/pH7T+lMmC/Eu9AQG36I+7ejsw9cI9IihK63aPb59VuDb387j5LImdTZU+f3f2t/3T6u2ZfXP79+1xl69yeyJLF/YseF7/qd5ofG+o98EdyDRlBQS/qwoECS0BYUiCItgQwQyoICKcJZ0LTIRpnxER5iCQUpvlcLWi39Cnn74xEWXJA29BY0qaJR5M0kJ1g66ffHoeuyoN2PtMZBNxY0qU7P3N7toTnL0mFWnRbD8uw0GZZZnidlZLKL4vLV8BY088XifhpH0ljw+IJbUCSIID/xLeiz2ZMXW5yfWyfarEvPu6P/pTFLf2H/85dNv7Nbz368PIyhaax25wb84+y9YbOE/cvZr61J+uXsn2e/8YVnFxoeww+PyD4uIrQ4YuHFXvDZh8v29WaO9+nsk8Hsb2x8fueOb3CN4r+cfRhHgxcdenOqw/Vb7jc/jAaz3wwSM6AWlfeg4RIkfYFXJNfHkSggs+gtVvtQEmmtYnAQXhFJEc4rJqPUO6lxiOUTZOI+nWK8vOUvbrm4EQouSBobOEXioZ5g2aTfHoetwycyHmiNg2584nlSpUkSnw0vqtR6yizJhmUSRcPL+Kyqzoo4t7by1fA+0fhiYX1i2y0l3ljw+ML7RCCIIDtxfeI/vLDj7fFg9t+a9ewn8y141snspemfOMMYZQuzY3+/cUTNVrsX5yh90diFRsPwo8G3hT6MPSiGIPP2YteAKBC7Fo0Sb87Yh6JIawYHxEdxAKUI5tcy+5S8M7CHWD5BRuzVr8XL8k5exXaEBRdkDbVfIx/qCZZN+u1x2Lr8WvcDrXHQzTlYOyujEvjoA6JhMU7aaG2c1mgDHX2QUEcfaPWup5CgRx/MTyl45hYem195cv22O+HTR7irJsx4hLLzBmZ/66a8rn9x/ZP50rY7OuGvnGu8ftutp/7t7AMfxLfVEEYEwQC4OZHAJ3RPLZS5yVTg5ahlWq3CdZuGPHlAq3G9BmBOHtCqC3LyQGyKdLQ4e/G2q9IqZ9YS+eEDWZyQZw+o1TKLifDsgThZnT0QkzdmPdCrZpYUkSPlbtg90stm1ok+zx5QazVCrey3w8Xv3krYmuCxXjCzLKjNeku2ONGrZpYK2dkDdKZ4qFfa/9EDqyzxsCVLPNIrlpQ4zRtBHz2glRz66AG1TmaRkx49YN+Ilag1sVOd2OZFOE0v08SYoTk7zYdZdVkMz87Oy2FSVHacGCdldbqIOzkgbBkhaweF1NEDcSrD5PKFn6gHggimpbjjyvV2Be6YEUhp+JT8YdkNqGu1cL0Xz262hy3YP7G/+pFr1Lh+Z/D1lmc7wn5nbbht/3ffsfhvDk6+92c/GGRtTRnAWAnm6wQjQ3qWH4gCmuVPfST7UBLpRCOHw0dxAKUINsmfJPRheFBAQToVjam6ZvnT5aQweZfaERZckDXUAwf6qZ5g4aRfHweua5q/+4nWOOj5DrLsoijOL9PhWVyWwyw3ydD+r89cM8dFfJafXpTm/NXwbs9raq3by6Sx4PGFd3tAEEF64rq92wdNLXeIec+bmk/Bu6OKm2vFhva/ntrf/Wrxp5a3hdk/5YvOLjQ6hh8dgUtcBaj1BC5PG++vmi7dHy+3ew0enJh4cH/gi8seNC6C3N6LIwSigBwhdYwVEkValDggPooDKEUwS5iXo4xyhEg+Qcrt1REur8uKW25Ag4ILsobaEZIP9QTLJv32OGxdhrD7gdY46MYQlmdRfmXOo2F2GsX2TyT2f5VfFMPSVFV0VZ5fmuViR1BD6B2OW0NopLHg8YU3hEAQQXbiGsIPFzdjrLZxubspvpzf70rNCA6+tfwtd1TV/zZ7Mvt8biitMZq9N/ubP1x4ysnp9//D5Q9/uLg3o/vf1DjL59Zt/bjxXctbaD0CFj3Di99f/K9/2lyu8ez6Z/N/YRWbzDv62IU+I8N/Rnxb6sPYg2II6oHARXbcp4sEgnhJ71rGPpRDWswYFJSRBFIEM5LkafSHWD5Bqu7VSJql7zAtRhIJLkgcaiNJPtQTLJv02+OwdRnJ7gda46AbI1kkV8lFXpXD/CzOhllZpcMqu7ocRvlFmV1cVtHFnRjJzBcLayRzaSx4fOGNJBBEkJ24RvJXXzdpXI+YNed3DhaGce/+g/nPxq+/8doP/vTN7//wB4P7u5OD8fHgURZ5XOVwZS6/5hzns3RrvtFjFK//cnEuVnPSqu857EKfg+E/h43NIhBDkPMFZpFsTwaSYFyiv+dlH0oirVUMDsonAimC+cQ4Ja84O8QSCnJxr04xXxoL8vqjIyy4IGuonWLLYz3B0km/Pw5dl1fsfqQ1DtqZxTYP2O/mMmoase1mgCLL1+nufHOZUu960tjizWVKwoxHGGhzmRLCiCAYAJ2by5RCmbsI+nBvSoXMHQMSV0ZvLlNqlHTeMxSajLg//ECtMNAGs6oa+dvZD/XKmfVEvsHMmJzeYKZVyywo0g1mxc0GM/J+nAd61cyyIvKh6+Eu8zIrE+Jg3SO9dmbBkO8yS6O4ytNR7n1FjvWCjVAw+z1xQby3ErYmeKwXzCwSerNuimRUefPGiV41s3AIt5pVGdHL8FCvFLDVrLjZakbmi0d6xZKCp3kjSpMlJhmVxqe7VuvG7DdL8tJE5SjPfGInerHMwifedFbcW4laEzvVid3axQLCRtnhYtulHh5MLl/4xQIgiGCCijve/Ne7WAB8Dob/HPgDSh/GHhRDMO3Xx3ATSBJ4sQBIIp2sZHCYqhhl1OgViBJwxSC3tcVLeIglFCRk0Uita8VgeU1W3HLzGRRckDr0g5DWFQMknfQj5NB1rRh0P9IaB729bcr04XWVNBY8vvCGEQgiyE9cw9jdPPyvsU0Z+IwM/xltbCaBGIKKIDCTXW3KQCCMp/Rx7EM5pMWMQZEY76LvAZQjmJ00MTHNdYjlEyTrXs3k8sKruOUOMyi4IHWozWRbozKSTfr1cdi6rGT3A61x0Nt7BALZqpJE0ljw+IJbSSSIIDtxrWTgIxCQ0TH86PBNXN9HIPjCsgcNiyCzC0wheQICEgViB+kTEJAo0prEACnjkf03+lAOoCjBTGFejUzm4zvE8gnSbp+mMFnebpW0XFcGBRekDrUpbDkGAcom/QA5bB2mkPFAaxz09p6CmlK715K2q0C8seDxhTeFQBBBduKaQuUpqEhKw6cUmLu7OwUVGStB2u7F8QFRQI7POwjdh5JI6w2DI86TUUXMAiJRghm+JElHee4DPMQCCnJqr45veT9W0nLhGRRckDrUjq/tKFQonPQT5MB1Wb7uJ1rjoJc3ni1aaZ2TC3jjGWXqkhbaPE7XaQNtSiupTWlaves5pI9NadZ+fLmaqGt2qf2sWT/9eLlA2ziSZr32Lxo384RqzdNSZTwq2UY0n8RvqyUakUSGvJttZqPB7IPZPw+9b/aeWjBzJ4HAq3Us2WqFMjcP8J1Yy64zrUZJEz5DoVfdgVpdkB1n9PnxatnMSiHfbpZElNrv6NUyS4Vwu1lyc59Z0nKfmVo1s2CIDCf31TjSy2ZWBPlOM/o+M7VWI9TKfjtc/O6thK0JHusFM0uD2ovHUTYyXtEnetHMMiHbY0Yniod6pf3vMUturjOjk8QjvWJJedO8EPR1ZlrJmO1l9HVmap3MGifdWZa468z8iWGqE9v48DS+usiibBhdVKmb9M+HVRXHdkB4eXZ+fhXFSbJ4ucnRXsvwVzvio3aWJakMk8sXfiIfCCKYdOIOGj+4GQpe/3wwGTa9vz+yI5nfLRsXPpi9P/s/h1G87PqY9+g+af7Yc7fB7PGiNeT57Mn8jyRFFP1R6v34dqHxMfz48Md2Pow9KIZgiq3HER8QCDJHb0eGxoeyD0WRzhAyQKgBJJAi2Px8FY0q75bpQyyfIFOKRktd0/PLe62SlpvKoOCC3KEeEpAP9QTLJv32OGxds/PdD7TGQTc+Lk2L8ryIzTA+O4+HWXRlhuVFVA1jc1rFyWWUnVcXr4b3cV67an1cJo0Fjy+8jwOCCLIT18f9F+vgPnVNCNaEzT5p3NjvXOst3ZP65E+cWfPB70LhDR+eb9Ju+jS+cA3G87n4pYP1tG68b3/6hf0fuK7dV177j4PZv6xHaTD7yP7+s+aPp2Xk/uJnvmDtQYMlSOd8K3j90+sf+1BegaJATKAd5Fc+lH0oirQQcUB8FAdQimAmMCYn5g6xgII826sLXF5mlbTcTgYFF6QNtQukn+oJFk769XHgumxg9xOtcdBhTwo2Pjpr7EwLXZEV63R33pSh1MtcY+P6sr6bMpRUGY+ql6YMpUQjksiQl643ZdghXGtzhlI4cwWO7886p+qUQpmrbnz31dacodQoWb1iKKRslVJdkOaMuCpHpXd4fagXzqwZPbdnaNUyi4a0PcPctGeQt0M90Ktmlg6R1eSuah7pZTNrQ6/tGVqtRqiV/Xa4+N1bCVsTPNYLZhYHvQsnk8WJXjSzUPTYnqFVCmjPMDftGWSSeKRXLClwmheipT1DKTl4e4ZWJ7PGidszzL2VqDWxU53YrZ3WN2R7Ri7D5PKFn9YHggimm7jDx56n9YHwhg/PH8Ld6bQ+MFiC+Tn+sLFlWh+IEnpaH4ginVjkgPgoDqAU2zGtjwQU5FnRWKtrWn95XVzScgMgFFyQNvQDirZpfSSc9OvjwHVN63c/0RoHvb1duobs7mi/5sITCx5feBsIBBGkJ64NDN+lC4yP4cdH4BR/4wnKV18L2zxGgygefMuxX7+TRu56jD/cWd1UMRi2B84Xqz1orAQZn28UO9cXgEAQu9jSCgxEkRYsBghlF4EUwexiFY0S4vYHKJ8gHffqFoultyAvEjvCggtyh9otkg/1BMsm/fY4bF1msfuB1jjoxixWVXV2VV6eDS/KPBtmWV64eyKi4bmJ8jQ+PbuKTs9fDW8WU18srFkspbHg8YU3i0AQQXbSmcXZ33mMkZsu/MX81Fk3tbiYPptf6LB0kt4O/11oMAw/GAJn6AvA3BnOL6R4bj3f54sj2353/a674HruqP929r+ve8j69Hun/37wrThNoij5w0GWXL8TG+civ2Yio2ThI92/zEX1hX/yBHUPGlRBGejRQgKBQBbSW8b2oSTSKsbgoBwkkCKYg8ySauTfJn2IBRQk6V4t5PK2qaTlAjEouCB3qC0k/VRPsHDSr48D1+Uhu59ojYMO20ec++isK6xa6cp1ujvvI1bqXc8ZW9ZHrKTKeFS99BErJRqRRIa8ZDB7OrhpJp49XbYT+3TvqXUzO8V69GhKoczuMIn3otuIlRolXVYMhVXlXxE5UAsM0klskmSUU3NuWuHMqiHvJI5tlCvvsv939GqZZUPaSVzddBKT1zc90KtmFg+R2bz1csRllowq7+txpJfOrBDybuK4Kt1Ns169x3q9RqiX/Za4GN5bCVsTPNYLZtYJvR+vslGe+USf6EUza4awozhr6SjWKgV0FFc3HcVksnikVyypdboXIsrLkf89rtWyMV3FSVpGJd1ZrNXKrHnizuLq3krUmtipTuzWrhLkVGfxogOBjcnlC75KgAQRTEBxB5TYVQJkMAw/GPxB3jdhlQAZVMFMX38jUCRQ2FUCJIl0npLDEVWjmBjRIlHCLRXk+agofYCHWEBBphaN3jqWCtLlxXFpy02AUHBBAtEPTVqWCqBw0k+QA9exVMB4ojUOenu3qOVUb3LafkeOJxY8vvBGEggiSE9cI9nvFjUkvOHDC4zjHW5RQwZLkM/5hpDeooZEgVhBeosaEkVaiBgg5ahKvE7pAEoSzArGUUxeEQgFFOTaXq3g8kK5tOWKQCi4IHWorWBi6G1qUDjpF8iB67KC3U+0xkGH7RrxzidZc5e00lXrdHfdNaLVy1z443qznrtGtFQZj6qPrhGtRCOSyJBHdY1kPt17at3M1UC+Reucs1MKZa4A8g1YS9eIVqNkJY2hsPK6jgO1vCA9I3FskzFll7TCmTWj354RtVpm0RD2jKQ3lwOmLZcDqlUzS4fIat720kVejFLv63Gkl86sD5qeEfeCRN6ce6zXa4R62W+Ji+G9lbA1wWO9YGaVULvxOC7oiVmtaGbF6K9nRK20/56R9OaSQDpZPNIrllQ63QuRmJRYYqrVslE9IxH5Ukz0Wpk1T9ozkrrLAv0JYqoTu7VT/QXZM5LKMLl84af6gSCC6SfucLLnqX4gvOHD84d0dzrVDwyWYL6OP45smeoHooSe6geiSCcaGSAl0dh7AAXZjpl+JKAg1YqGX10z/cvL6dKW2wah4ILMoR5btM70I+GkHyAHrmumv/uJ1jjo7T2QriCbPjJpLHh84Z0gEESQnrhOMPiBdMj4GH58BGbx7g6kQ8ZKkPH5XrFzzQEIBHGM9IF0SBRpweKARNGIag4BkgSzjFU5iokNslA+QUru1TEu77FLW24mhIIL8ofaMbYcSgdlk35/HLYuw9j9QGsctP2/7774uToj+MdtzrDfXhFvYrKe0LTg5rFZxw3UKxJHZLOIUjBzxY/r6ZpmEWcyZp81bSMfO7vx1eyZ2/9lf+NtN2U1sP/wu8Hs88aTPG7mwT5pfvbl7Kn9n7g+k88W/yP7j5+7qcG3Btb/OM/y1P7Bz5s/cP3Txr58vNP87leNvfnU/tJjN4Nm/+ST+fzh/C9r/g1ugnFhez5f/jueL2bS3nF/slH81BffXXV8M158e2lbUUo0IokMecnXL0381dD7zu6pBTNXInv0jkqhzNVHkSck+1WUGiWreAyFxNlxWnVB2lXoKyjUsplFS96sksUxeVWiWi2zakmbVW6uSkxbrkpUq2aWLpH35b4aR3rZzIogb1Shr0pUazVCrey3w8Xv3krYmuCxXjCzNOiHBfkoy3yaT/SamVVC1qOSFhndo6JVCuhRubkpkc4Rj/SKJdVN8z7QNyVqJWP6U1p6U7Q6mSVO3Jvibkr054WpTmzjcszFeR5fJcPMpPaHzFTDs+y0GJ6dn6Wn+VlusmpRBMlxZ8tIXDv2JHtTchkmly/8igQQRDD9xR29vrcakj69/on9+VtNn4odKL4wPh185/L7p6+fDl4//f7pf/pPry2WJmYfzifbF30YN6dwzH978O1v51GURtGjncFeE4zBg1eieDB947Ufvva9y39rg/Dm4N9///J/GZzsD+b/k9xN5jc/xM2Mvi/Au9AAG36A+WNDOx58YTKgYyrg8TLYR/NgD+ZrRosFjKZV5vPrt1599Q0X3iSx4XWhy1+euOj9x8pcv1MN1o5MsU9m8aBmz4edh6UAoyuYxBQMZL/wrnG+AiWBrH5ExJz6PhRFOvvKAfFRHEApgq18lGRbxSEWUJD7RcO/rqWP5V1/acvtjVBwQdZQj3Hop3qChZN+fRy4rrWP7ida46Aba3qeVGmSxGfDiyo9t382yYalLWXDy/isqs6KOC8uF697UGtKNcu0XU7kjQWPL7w1BYII0hPXmv7DC8sfjwez/zZ7Mvtd45qcJZ19aL1K0yUdZV9v9njarGl0OZ1daDQMPxp8H+nD2INiCFKvwLB9PvvEh/IKFAXk2Px75PahKNKawQHxURxAKYI5tiwaJd7jEQ6xfIKM2KthW963l7ZcoAgFF2QNtWEjH+oJlk367XHYuvxa9wOtcdCNX8uvyii/uoiGV0l0NczO82pYXlTV8PzyMovy9Oo0yhb5NahfS32xsH6t7SIgbyx4fOH9GhBEkJ24fu3v1vpNHtP72z4bzH41++Xsw9lvZv84e9/+59eLScUHJ0MTD2a/9AVkFxoQww/IxpYNiCFIvr1YNiAKyrK5Jd7bLPtQFmnd4JD4KA6gFME8W1mOSmqSDcknyIq9erbl/XZpy42FUHBB2lB7NvKhnmDZpN8eh63Ls3U/0BoHveovXpiwwP3F3k2/1pZVrbi37mcM1V9MHE7/slrwehLpo7/4a4fR2Z8+bvo3l+2+n3hbjps7FnYGzf/o2fUvrn8ye3z97sD97ot/3/Xbg6Z52U2t/dhNrH3pjNuPGy/30fXPBs1NDs+bv/1Js0b5ri9au+poZbxo9dItrJRoRBIZ8m51C3tnnvfUgpktYQID2NUtrBS6bvGg3cJKjZJ+KoZCyrYp1d11t7BWNrMEybuF45zqAvyOXi2zBkm7hW+uQ0xbrkNUq2YWIpGT5b4aR3rZzIrQa7ewVqsRamW/HS5+91bC1gSP9YKZpUFt8uMyHhWZT/SJXjSzTMjahWOT0+3CWqWAduGbaxDpJPFIr1hS3jQvREu7sFJy8HZhrU5mjRO3C7vrD/2JYaoT21ix3GTJVXY2PDfn0TC7uLoYnl5lxdCcladJageepVm8KuQwsmVgrR1KUu3CWSTD5PIFn+NHgghms7iD0a+3si7v8auP7j+anDwav3LwYG9w/+H0flosWnor80dpMXt/9v4g2Ulm7/tisAuNgeHHgD9+W+/o/cT+w0fLxul5SL795ve+9x8u3xj8Px8M4igaRHGWd7fkDh7dfzAoIvdHZ+/N3idGhchwCeYB+xs9IoEgiwhEmy6SY71Mt3BsOBJFUgRbQIiLhLChh1hAQc4Vjbs6VhCy5bV3WctFhlBwQebQDy7Ip3qChZN+fRy4jiUExhOtcdDbe7pxRbXpZm03+XhjweMLbwmBIIL0xLWE/Z5ujIQ3fHiBF7zD042RwRLkc74TpE83RqJAPCB9ujESRVqIOCA+igMoRTgbGNFLF1BAQZ7t1QYur7zLWi4xhIIL0obeBpJP9QQLJ/36OHBdNrD7idY46FUnSfbqyt4F7CSJvQ/ZWr2klZe+XISnVmLhvtZKklGtJFrBzBU8rlUjjqp77lzK9c+azVbvzn/h2Qtn1jUHzDVTV08bq+J+b34CgGsVcc0l1rv8wge+qwbPeOB9dIVoJRqRRIa8m64Qn9A9tVDmkh/fxZFb7rUKmet7fHPW0gai1ShZJ2MopFyXUt0dt4GoZTPrh7wNxP5byTYQtVpm/RC2gWQ3NxxmLTccqlUzi4jIh3JfjSO9bGYJ6LMNRK3VCLWy3w4Xv3srYWuCx3rBzJqgtuhJlFsz5B0gn+hVM+uErA+EzhQP9Ur77wPJbq42pLPEI71iSX3TvBF0H4hWcug+ELVOZpGT9oFk7kpDf2aY6sQ6tVfZ5VmV56fDM/vfwzi+PBuW0dXZMIpMZPKyjCuzKIPkILBlWKweCJKNIKmMkwsYftYfCCKYjeIOJVez3vPR4tPrt90BHDcbC+aT3Z/an7x9/U5z+PgXzR/9cj71vZwg/8+zZ27I+bUNDXYk+s58Nv3T67df/KWms2L49QHr7LNvPfi3k52bYerwZpz6hzsDd4O8u0emOdnuK3feuf0ff7Q8+fz654N4GO+Y65/svHCc3ez5sJmB/639T8OxM8h20pjaBLkLfXSG/+j4I03202sezryh5Wun03c+2H/z5uunzQ//4c3vfW8wee17l4PkO4OTqYvkgIrkHjSSgplJ/lC4ZUEDiAJZ0KCaWoAc0vlUBgU1rgZSBFvNaBl/I/EE1UM0huxay1he6pe1XNMIBRdkDPVAKcvINvQTLJ304+PQdS1mdD/SGgfd2FtzWRWXWWmG55dX8TA7O8uH1Wl2OTTR5YVJkvzq7GLx2MPaW6+Nt/Y2kwaDBxje3gJBBAmKb29v28lmv+zj+QrJ0gotVkLqk93Bvz34t/cHtf0XX/5gdXvPX82v97GW6AvX8+v+iif2p9FOSp9vjIyU4UdK4CY/eCEcC7f4ypvfP3tzsHd1dfkffng6OPn+m1eXP/jBa2++cfq9QRnl0WAyePDav/+ffjjYffON8+9f/vBycPJoPDDu6Ofmh2RxhvFNEJdnTLsQfmYDWDJPOW7vpAaGWlA8+HaTXnkBkmDc5ihKfSj7UBRpzWOAUIYTSLENhhOJJ8jnvRrO5aWAWcstj1BwQc5QG87YtHXPIOmkHx+Hrstwdj/SGgftHGebkey5WYaaITUteIWJ1vHuvllGKZi5zsm1gHfQLKMEz3jgvTTLKCUakUSGvLSrWUYplLkw2odlUypkLoKKrBjZLKPUKFlMZCikPJZS3V03y2hlM+tHz80yWrXM+iFtlrm5YTFruWFRrZpZRES+k/tqHOllM0tAr80yWq1GqJX9drj43VsJWxM81gtm1gS1JU9MZmhLrlXNrBM9NstolQKaZW7uWKSzxCO9Ykl907wRLc0ySsnBm2W0OplFTtws4+5Y9GeGqU7s9q4mECda2qFgLuPkAoZfTQCCCGafuEPJu1xNAEbK8CPFH9gFWU1YdKn0vp4ADLZgbrCPwSmQJPR6AhBFOqXJAKHGukCKbVhPQOIJMrpoXNe1nrC8aC9ruToRCi7IGerBS1y13J0IpZN+fBy61kd6wnmkNQ56i/uzY7KBpZAGgwcY3nICQQQJim85eR2+/7fozwY+OsN/dAIPzH16wfuzgZEUFCu+wW3pzwaiYByuj2MfyiGtsAwKyt4CKbbB3iLxBNWjV3u7vJcwa7loEgouyBhqe5uZrKU/G0kn/fg4dF32tvuR1jjowO0ylGFtu5WpMPE63t23yygFM1c6uYbzDtpllOAZD7yXdhmlRCOSyJDX2S6jFLqegoHtMkqFzGVQgQ9raZdRapQsJzIUpnlu/NniQC0xSM9MHI0y7yzuoV43s4r03DSjVcusItKmmfKmaYa8kPCBXjWzlIjc562XukySfFR5jxQ50ktnFgN540ySWb1pTJxhd6xXbISK2e+Ji+K9lbA1wWO9YGaNUFv0xLRtodSqZtYNWftMUaWjhGqf0SoFtM+UN+0zZL54pFcsqXeaN6JK86KqzCinmmiUwjFNNEkVFbEpRqnX+Uz0apmlT9xKU95biVoTO9WJbZxkdlEU55fp8Cwuy2GWm2R4mtqRYladXsRn+elFac7nPOQAsWWErB4kkq00lYyTCxh+XQMIIpiZ4g4z/665mNZNZC9vw/2T+YDRf9r8vMPGnUn/qZs5H7qD6ZuVhvmfetpMjDd/yhedXWh0DD86/IGeD2MPiiGYhRMMA4kliFegKJB5+2jkLNttlH0oinT2kAFismpU5F6WAyhLsAn8vBqZzMd3iOUT5EnRGKprBr9aTveSF0seYcEFuUM9PCAf6gmWTfoFcti65u+7H2iNg97i9pSEak8xkTQYPMDgNg4JIkhPXBvHbXD4v0N7CvLRGf6j43tM9tML3Z6CjKSgVPFtLt2egkSB2FyiPQXJIa2wDIos9a4/HEA5gvlbukEFiieoH33aW7O8QdG03IkJBRfkDLW9bW1QgdJJPz8OXYfBZTzSGge9xVv+kpE3b1mD23Y1lDcYPMDwBhcIIkhQfIN7Z1v+kJEy/EgJ/OQ3eMsfMtiC8sG3nGSDDZIE4zjJLX9IFGnVY4CkRWFGkaGcJxBmG5wnEk+Q2Ht1nstLG03LNZxQcEHqUDvP1p1/UDrpN8ih63Ke3Y+0xkEHbo2mvGTSipes4915a7RW8Hra+Ma1RmvBMx54H63RWolGJJEhr+vaTa1QZttbH85NqZDZ4iZyZFRrtFajpFWMoTAtknRkfBIP1BLvujVarZtZRfptjVarZVYRYWu0ubl807RcvqlWzSwlIvd5uzW6THPi/N8jvXRmMdC0RudxktrvkGiNVis2QsXs98RF8d5K2Jrg8f+fvX/tkSS5znTRv5IfNcqKgN/MLwPsD+xSqE6UKjKy0jP2gFALg8yszANhb1EAh1+OgA1I5KaoORoMyeHMHqHFi5oDzD4fDg6abLbYvDX/QtQ/Om6RGRHdnmbm71rpr0WU1BJYXV1d1f0+y9zXes1smZteMFgj1BZ90xrtPul2rlcN1o3xWqPVSsdvjTb7azj9+eJCr1hS7zRPRGPSqkqzae18KFq1cFZrtMmLOvE8GJd6tWDpk7ZGG3slpztLrHRij3fLIfe1Rj8sZMGcKGD8LQciiGBlCp1mHnLLgRgpg0cKn/S901sOxGAL1g3HmLgSSWJvORBRpMudAEhe56arqsYFM6fCHMOWAxNPkNhFk76hLYft1YomcFsmFVyQOtTzmfCWA5NO+g4idENbDsND2vKgj7ibO/d2cxfSYGCA8Z0nEUSQoHDnifUD/6vo5iYOncGHTmCF0dGL3s1NjKSgWOE+N9DNTUThGF0Xxwsqh7TCAhRF4bQKcyrHMRhcJp6gfoxqcLdXOZrA7ZxUcEHOUBvccDc3k076+iF0QwZ3eEhbHvQRf3Ui93ZzG2kwMMD4BpcIIkhQqMGN/NUJZnQMHh3cQ7owZlQMQTLGDZz/qxNMFIqB8391gokiLSIAiDH11GROljmVJZqPC3x1gsonyJOjGjmzrfrem/kWXHBB7lAbucBXJ6hs0jcQYRuyccMD2vKgu//7s8+Pahf0f/unIb82cq+0c5A7p1YGeMvsUSt4rF7pcuoU/J5acD+LjNErvV15ut+d/cJ6YPfXj+/bp39jV/befvPtt6zveuiMfljBWv/WOq39bwYappX0BUY/SsO0UqIRSQTk7b8lPbXrgf848e1TKwX30/PTG6ftY/FxJ/a3LqF/rBYK9sHhpi3UP63UKOknAxT61tOU6qK0TudVM82cE+qXeuFgVZH3Tmepb13vT/Rqwaoi7Z0u973T3vvQXulVg6VFZE7RRdSFXjZYE+R90/672NVajVAr/HTY+J3uhPUEL/WCweKg9u3+ZHGuFw0WClnDtD9RvNYrJTRMl/uGaW+SuNArlhQ4zQPhv4pdK5nTKu2/il2tE6xx4ibp8nQnqid2pRNr1b65TbPyzd3dJM/eJHbV/3ZylSbZ5E33x9Krm+T6unmoJ96ZYWCurJ4depukQ7coOThRwPgr+UQQwQoVOr/8yefnjbuuhs2vbeaOn7z9Vjd7/OjkD7b/6LP1z97+v9efrH99v/hvW0M+WH//35ykSbJp5j35d682P/+jq6//bycvvn71/zpJ0qI8+aO//N//9//t9msn8H9w+09+YVsvuintrx8mr5tdhV9szgWfvP27zS//xjUSz6kjYfCRwCeSLowZFUOw8jfi9JIIRNk7SN1J6wWVRLpwCXD4JqtEimibBnlRTCvjAnzJBRTkZNHELLjIbJm2i8yB2yap4ILcoZ99eEf1nAsnffsQuOCIniMj2vKgI39RxTmmnQsM35aS9/EOv0ugFAwu5aAu7lC7BEr6AqMfZZdAKdGIJALyMnSXQCkYXAga0cYphYKLPxJ75t8lUGqULKIACn3GS6nu8LsEWuFgVRl5l0CrFqwq0l2C/eWTJnD5pFo1WFpEZhRdXFvoZYM1YdRdAq1WI9QKPx02fqc7YY93CbSCweKg9+mhXQKtaLBQjLhLoFVK2CXY3zjpTxIXesWSAqd5IAK7BErJ0XcJtDrBGifeJbC3TLoTw0on9nh3CTy3dXfzw0bGiQLG3yUggghWpND5Jbpo/y7uEhBHwuAjgU8kXRgzKoZgpW/E6SURKPIuAZFEuk4JcPgmq0SK49glYAIKcrJoYja0S7C9ANEEbrSkggtyh372EdolYMJJ3z4EbmiXYHhEWx505F0CZ0/MV/KHa+x9eEUf7+C7BFrB4FIO6uIOtEugpS8w+jF2CbQSjUgiIA89S6AVDC4EjWfjtELBxR+JPfPuEmg1ShZREIVlVvi+xa6VGGeroDbeE5tq4WBpGXerQK0WLC3CrYIy2W0VlN4L/l7pVYP1ReRI++EuszJPmmnlXB1e6LWD1UG+X5AXaVoY76aBWrARCoafExvE052wR5sGasFgrdDbdrtp4Kxv53rRYN0QbhqYzLtpoFY6/qbBLl28DqSLC71iSb3TPBBlWiZFNq0bl+5WrZuzc1AkTV4V3u0DtViw7km3D7pnYyfq0faBSuzxbh+Uvu2DMnwf2SNOFDD69gETRLBUhU480dX8d3D7gDkSBh8JfIbpwphRMQRLgCPOO4lAcbcPmCTSBUyEo6rLaWNcLHMqS7xNBJNMC6dHeckFFGRm0ZRtYBOh3F71WQZub6WCCzKIfjYS2ESgwknfQQRuYBMBGNGWBx15E6Fy4XVeMAvimT7e4TcRlILBRR7Uyx1qE0FJX2D0o2wiKCUakURAHnrUQCsYXBga0cwphYKLQRKT5t9EUGqULKogCquyq2MuiXO1xMNvImiFg6Vl5E0ErVqwtEg3EfY3upaBG13VqsH6InKkj1YG66QTOC2cz8dCrx2sDopNhCoxdeXfRNAKNkLB8HNig3i6E/Z4E0ErGKwVetseOHmgFg3WjRE3EbRKCZsI+wtd/eniQq9YUu80D0RZNllWTVNnp3yr1k3aRCiKKimm7ms5LvViwbon3kSw17m6U8RKJ/Z4NxEq7yZCLuNEAeNvIhBBBEtV6MQTXdN/FzcRiCNh8JHAZ5gujBkVQ7AEOOK8kwgUeROBSCJdwEQ4miL1rNzNqSzHsYnABBRkZtGUbWgTYXt5Zxm4j5UKLsgg+tlIaBOBCSd9BxG4oU2E4RFtedC7aw4eyK0jjHnNgXN60ZnDIsBbZgf7gFHjLgzvqQX308gYuwpv/7orx7/a7C/83LWFYG8rtdsEduvgo80dqB9vfva7+8vl7R/u3cS5cXwu8Odq8AIDH2VDQSnRiCQC8vanElxCZ2qh4OLQiIZOKRRcEJIYNf9GglKjZGEFUOhUN1eri7OHUBnPp+Ve6oWDhUS+h1BUuX8PQasWLCTSPYRiv4fgvZvylV41WE1EhvTRA+39ZpFaNlgL5NsH/m8WqbUaoVb46bDxO90Je7xzoBUMFge9V/cmi3O9aLBQyHYO/InitV4pYeeg2O8ceJPEhV6xpMBpHgj/N4u0kjmbBv5vFql1gjVOvF9QnO5EPd4v0Ii1aq9vq/K6uksmb+osnRRZmk+ukmszeVO8aa6Tuk7ruwce72QwMD1WTwi9+wVGxokCxt8vIIIIVqXQKeVPHiaCn739TjeH/Hs7N9x0mK1/9XBX8fp/bGaO/2f3v7/t/vfXm4Y2O5t8+N2/t3PQn6z/Yf3BpJtI/nT9vfWP1v+1+/Gf1j91Beg5NUAGDxA+r+tmx5uA7LYwvjh53s7I1z/r/vrp+uOT9fe7+Pyy+9+v7YbI99Yfpond5bC3OO/i+1E3f+/+4YfJyfqnJ5k58d0hPKOGS7DYJ5hdeq9DZqJQNgoSd4/YCyqJdJES4XBRzKkU0bYI7Dk2Z015yeUT5GLRhGxoh2B7bW4ZuAeZCi5IGupZh3dQz7ls0ncPYRvaIBge0JYHfd9aUmSVqap0kmc39dG0ltRTZwtNZxVLaTAwwPhWkQgiSE8iq7jv9PDuMNy7nP/a/cKvrO1Z/+6kfZGlaZYkF9ZR5u9dnpRJ8vbbjdn0l3S/5+e2J6T7t3822fskV8ieU0Nm8JAJzGMvasHNmY+enfzJ7dev/uLqZHH19au/+qs/75y1NZcn6x92jvGbG39pTeUf/VGZZNt4lu9dPtsGtPufjekzSVBn1KAKqgVuMd/+3dtvulD+mIpCsZjptC5cKC+oKNI6B4D4PCaRIp7HbErPatJLLqAgi49qMsutJ/HevbrgggvSht5kekf1nAsnffsQuCGXOTyiLQ964zIzY26z61szaW6uO0d6bbJJXbzJJkWTF2lWpzd187DaHtdl5q5gdC4zfIeYIxgYYHyXSQQR5CfUZf5363Q2C42bU7P/szOQv9zYpc4gnaw/nOX5v7euJ81PHizRR5t1SacfeE6FNzg87hdPnt9+/fY//Pk3Tp53pCdJ8bBy2EVhs7y4afv5gqN7/2su8hmVXJCdcVMXWDckolBMXTJNfKaOiCItKwiIi2JOpYhm6orKc1LyJZdPkDNH9XTbizPLwFWoVHBB1lB7Ou+gnnPZpO8ewjZk6YYHtOVBbyxdeVcn5d2bZHKXJXeT4qZsJvWbppnc3N4WSZnfXSXFQ36Na+mcT0Bn6UL3/ziDgQHGt3REEEF6Qi3dDzqr8i27BLb7GIr92/WnmyWqv94cANt8FOV+4fAf7Zbp+qfrf1j/sPvfjx62oV+dT0x6sv6eKyDPqQExeEBwm+fCmFExBNl3FM9GRGF5Nnef2wsqi7RwICQuijmVIpppq+tp7VuIY/IJsuKopq3e1njv9YYLLrggbahNm3dQz7ls0ncPYRsybcMD2vKgI39Tznlws7NhTQCvMmUf7/Cnv5SC+0nj3Tv9pQQvMPBRTn8pJRqRREDe4OkvpVCwwV/g2YZOfymF9l0Z9fSXUqOkOR5Q6HNaSnVRTn+V+bRyNta81OsG68jIh7+0asE6Ij381ewPf3kvnXulVw0WE5H7RM9MLPSywVIw6uEvrVYj1Ao/HTZ+pzthPcFLvWCwNqiNuTdXnOs1g2VixLNfWqWEs1/N/uyXN0dc6BVLypvmeQic/VJKjn72S6sTLHHis1/N6U5UT+xKJ/Z41+U986uv5FUi40QBo6/LM0EEK1DohJK/Ls8MiMEDgs/iXBgzKoZggU0wx/OuyzNRYq/LM1mka4MIiYtiTqU4hnV5Kp8gK4pmRgPr8lXysIxbeW8QXHDBBWlDbf8D6/JUNum7h7ANrMsDA9ryoI+4P7bxncKqUmkwMMD4po0IIkhPqGkbtz+WCW9w+CcbNCKGINOOYtCIKCyDVrhQXlBRpDUCAXFRzKkU0fxZoNmVyidIgKP6s+3VbVXgMj4quCBrqP1ZoNmVyiZ99xC2IX82PKAtD/rhAoYbU1dX9aS8K24nxdXd9eT6TfdDc1VWSVrfXFXZzfsH8Ge5KxidP8ukwcAA4/szIoggPaH+7INd68Wnb7/T/dzedPDRF78a1Nm2DzZ3I9jWjc0dgdtvLX24+0rQ5u/bF02aJ0lydv+33U//0P6vtme8XcF6Tg2WwYOF+znZ+fhHx+N7cdxH7JmN1ttvp/aHencm/iG6z07s95k+Z6P3h65O8vxk4503koLueUaNtqCACGznb52zuT+mkpBcp/sDMS+oKNLKh4C4KOZUiniu0zoUz8eZqICCvD6q7cy2LsV7J9iCCy7IGnrb6R3Vcy6c9O1D4IZ85/CItjzoI/6QZ+M7ZFXl0mBggPF9JxFEkJ9Q3xn/Q57MABk8QAKvedAPeTLDJUj7ArPoX6MkopDcYuUieUElkZYrhMNFMadSRDOLgQ95UvkEuXhUr7i9GKoKXPVFBRckDbVXDHzIk8omffcQtiGrODygLQ867tGuzJmIOvNXBPGqPt7Bj3ZpBfeTxjt3tEsLXmDgYxzt0ko0IomAvGx3tGtqHfI/TpwP00wtGGzjFzi3gSNeWqFg7z7uywJHvLQaJT3wgEKf41Kqi3LEK3TBl1o4WFDGPeOlVgsWFOEZr2p/wVcVuOBLrRqsKiIbip6NWOhlgzVhzDNeaq1GqBV+Omz8TnfCeoKXesFgcVA79NAFX2rRYKEY75CXWun4h7yq/QVf/iRxoVcsKXCaB8J/yEsrOfYhL7VOsMZJD3lV9oIvd2JY6cQe7b5AlngPeRkZJwoYf1+ACCJYi0KnlgfYFyAGyOABwud30fYFfN/qZUZMsMonmGD6twaIKJG3Bogk0uVJhMNFMadSHMXWAJNPkI5Fc7KhrYHtlVBV4I4vKrggaagnHqGtASab9N1D2Ia2BoYHtOVBH+8dX51bdPYjdm6xlAYDA4zvFokggvQkcosHvuOLGTKDh0zkH51hOsxtXszwCeoCbib9t3kxUShm0n+bFxNFWtEAEJ+bJFLEc5OB27yogIJ8Paqd3N79VAVu86KCC9KG3k4GbvOiwknfPgRuyE8Oj2jLgz7erxV0fjJ3BaPzk5U0GBhgfD9JBBHkJ9RPjvy1AiK8weEFztB3zAy62+uZPd/2w8S/bEgMhyBl404vsGxIRKE4vcBXD4go0lqDgLgo5lSKaE4v9NUDJp8gkY5q9LY3QlWBK76o4IKsoTZ6oa8eMNmk7x7CNuTzhge05UEf76dEO5/nfAI6n1dLg4EBxvd5RBBBekJ9XoRPiRIDYvCA4N7PhTGjYgiy7yiejYjC8mzeT4kSWaSFAyFxUcypFNFMW+hTokw+QVYc1bRtb4SqAld8UcEFaUNt2kKfEmWySd89hG3ItA0PaMuDjnwOzNfs1wTx6j7e4c+BKQX3k8a7dw5MCV5g4KOcA1NKNCKJgLz9FV/PwufAlILBVn+Bdxs6B6YU2ndn1HNgSo2SNnlEYVK69xbmaoVxzoLVXeJrXMJf6oWDRUVzFiybNk61f6JXCxYV6Vmw/X1fVeC+L7VqsLKIrOijcCemSKcPG4WPTadWOlgb5OfBTJJVtafF4kyv1wj1wk+JjeHpTlhP8FIvGCwUarcePBOmFQ0WDdmZMFNW09J3JkyrlHAmbH/xlz9ZXOgVS4qd6oFo6u7FK5yPRKuWzTkXViZ5bqZ17dJ6qdcK1jzx2TB7AZg7Qax0Yo931T71nQ17WBqAOVHA6Kv2TBDB+hQ63eSv2jMDYvCA4HM8F8aMiiFYfhPM/Lyr9kyU2Kv2TBbpyiFAkk5N4ySZU0mirdw3yTRzlt2XXD5BZhRNlwZW7uvtnVF14BIwKrggdajnAoGVeyqb9P1D2AZW7oEBbXnQR9xWm/qOadWpNBgYYHzjRgQRpCfUuI3bVsuENzg8btKkjbQu7BkVW5CZRzF1RBSWqStcKC+oKNKaAoAU08w4k+OcShLN0xX1NHPue7zk8gmS5qiebnvPVB24OIwKLsgcak8XaKGlsknfP4RtyNMND2jLgz7io/ep76hUnUmDgQHG93REEEF6Qj3dMRy9Z4bM4CHDneBxHb1nhk9QF3BH6T96z0ShOEr/0XsmirSiISCNmZrG5ymJLNE8Zdo008zZdPCSCyjI2qOayu0lUnXgWjAquCB5qE1l6AA+FU76DiJwQ65yeERbHvQRf/4z9R3MqnNpMDDA+K6SCCLITyJXGfXzn8wAGTxAuId0YcyoGIJ0jHu5wOogEYXi5bzf5GSSSMsIwFEVnosy51SSeEaunOa+DV8mnyBPjurjtjc81YEru6jggsSh93H+73JS2aTvH8I2ZOOGB7TlQUc+quXbwi2CeE0f7+BHtbSC+0njnTuqpQUvMPAxjmppJRqRREDeo6NahUvwTC0Y7MAXuLeBo1paoWDXPe7NAke1tBol3euAwryYGpfAuVpglJNaZTF194G/1OsGS8q4B7XUasGSIjyoVe8v7aoDl3apVYN1RWRE++HOstx4lkwXeuVgYZCf00rLPK2nqVPvmV6vEeqFHxIbw9OdsJ7gpV4wWCXUVr3Mp5XT1p3rNYMFY7xjWmql4x/TqvdXd/lTxYVesaTQaZ6HLG3qae58ilu1as4prbQxdea5R/hSrxUseNJTWrW9wcudHlY6sce7hJ95T2kZGScKGH8JnwgiWJpCZ5oHWMInBsjgAcKney6MGRVDsBInmAT6l/CJKJGX8Ikk0iVEgCMrPCfh51SSo1jCZ/IJ8qRo5jS0hL+9iakOXK1FBRckDvW8ILSEz2STvn8I29AS/vCAtjzo+/7e2xtTV1f1pLwrbifF1d315PpN90NzVVZJWt9cVdnN+wewcb4F/1IaDAwwvo0jggjSE2rj9p2qn3ZG7pO3f2PPbn3xttGP7Af/P+v+1u4iWAP32dbhfbi7XXTz9+2LJs2TJDm7/9vup39o/1fbnlVXsJ5Tg2XwYOGWrt8PHdxJ+ehRu28vjvuIPbPRevvt1P5Q73p8w229xNgJyoHAR/7W+e7/MZWEZCPdhewFFUVaxwCQfFp5z/4TSaL5yMIU09rX08sEFGTqUY3k9gqmOnCpFhVckDnURrKwJ8V8TpIJJ30DEbghJzk8oi0P+ohP/2fek2KVNBgYYHwnSQQR5CfUSY58+p8Ib3B43Bm6MGZUDEGqFZg0/2IfEYXk0ryn+Yko0hoBgKSexbA5FSSeSQsc5mfyCXLgqB5te31SHbgPiwouSBx6jxY4zM9kk75+CNuQRRse0JYHfcRf1sy8x65qaTAwwPgWjQgiSE+oRYvwZU1iQAwekCfbNiKGIPuOYtuIKCzb5v2yJpFFWjggEpP6jBuRJJpxC31Zk8knyIyjGrftFUp14E4sKrggdaiNW+jLmkw26fuHsA0Zt+EBbXnQkQ9a+VbLmhBemfTxDn/QSim4nzTevYNWSvACAx/loJVSohFJBORlu4NW0+CdWFrBYAu9wL8NHbRSCu07NOpBK6VGSf85oDAra3eTyVytMMpJq9CdWGrhYFEZ+aiVVi1YVKRHrfZ3YtWBO7HUqsHKIrKij167JMu8zmyh1w4WB8Vhq+41NGbq/mLYmV6wEQqGnxMbxNOdsJ7gpV4wWCrUfj10K5ZaNFg2RjxupVVaC5Qij8H5Pl28DqSLC71iSbnTPBBpkpSp8Rj+Vq2bdODKZFmeTHNnmrjUiwXrnvjElb0Xy50iVjqxx7t6n/tOXDXBuyYec6KA0VfvmSCCNSp0yslfvWcGxOABwed5LowZFUOwBCeY/XlX75kosVfvmSzS1UOApJgm7ho6p5Icw+o9lU+QGUVTpoHV+2Z7jVITuBeLCi5IHerZQGD1nsomff8QtoHVe2BAWx70EXfG5r4zVk0qDQYGGN+4EUEE6Qk1buN2xjLhDQ6Pm7QO9vP8wluyntlTUz905rQZNRaCdD2K0yOisJxe4UJ5QUWRFhoAJE2mldsJzako0ZxeoMGWyidIpaM6ve3lSk3gtiwquCB1qJ1eoMGWyiZ9ARG2Iac3PKAtD/qIb8vKfWegHrZdBMHAAOM7PSKIID2hTu8YbstihszgIRP4w6O6LYsZPkFdwC2l/7YsJgrFUvpvy2KiSCsaANKVkGlR+zwlkSWapwzdlkUFFGTtUU3l9m6lJnBbFhVckDzUpjJ0WxYVTvoOInBDrnJ4RFse9BF/ajP3HdtqcmkwMMD4rpIIIshPIlcZ9VObzAAZPEC4h3RhzKgYgnSMe7nA8iARheLlvJ/aZJJIywjAkdbVtHImxDkVJZ6T839rk8onSJSjGrnt7UpN4LosKrggc+iNnP9bm1Q26QuIsA35uOEBbXnQ3f/92ca/PLyu1p/9aciwjXysy2fVigBvmZk+b6RjXVniO9alFdzPIpxjXZ+tf23XjDa7mN+9/4Xf2K3czXGtE7vU9/k9zs2xrk9td97uT3Vm7bd2we+/rH/yYNnER8N+0UlJnmX2K4rdv8C36vNcHckCi+QY58S0Eo1IIiDvC+fEPlj/k+9CLq1gsPlfYBB939DUKgQ7/XHfFzggptUo6ZgHFDrVzdXqohwOK7uCXjr7zl/qhYOlSX44LC2N8awj/YleLlibhKfDmv1FXE3gIi61arBAiSyuoxXDczBMLRusBvKDYT6tZ3qtRqgVfjps/E53wnqCl3rBYFlQu39/tjjXiwYrhexMWCBTvNZLHf9QWLO/g8ufJS70iiUlTvNE+N66Vi2Zcx7Mp/NSrxOsctKjYI29fMudGVY6sRu1zdV1kyT5xFwX+aRorqpJfX1lG1O6P1YnpnhT3d7zeCeYgSm3epLpPQpmZJwoYPwdASKIYKELnaZ+cL/8v58h7rYGSPsBxPAYPDz4xG4foV+sf/PF6yzsV1a2c/z7nuP1xyfr73fx6ebwm44Se3IuTT53AcP9fstHb//G/sMPk5P1T08yc+JbrJ9RwyVYPRRMK/37DkQUyr6Db9eByCFd9AQofHNUIkXMDQf32vRLLp8gD4tmY0MbDtu7oJrA5V5UcEHKUE85QhsOTDbpu4ewDW04DA9oy4M+4i8GFN6DZ6U0GBhgfJtIBBGkJ9QmRvhiADEgBg8IbgxdGDMqhiD7jmLYiCgUw5Z4Pl/0gooirRsIiItiTqWI5tm858pfcvkESXFUz7a9dakJ3KNFBRdkDbVnC30sgMkmffcQtiHPNjygLQ/6iC9kLbxHyCppMDDA+J6NCCJIT6hnO+yFrMxgGTxYuJ/zHR4TX72a765edUVmRo2MINkLLKK3VYRIQnGI6TTxreoRUaRVCgDxOUQiRTSH6L+U8yUXUJCDR7WI21ufmsA1XlRwQdZQW8TQVatUOOnbh8ANecThEW150Ef8QanCeyAsdDeGe5ETAozvEYkggvyEesSRPyhFhDc4PO75XBgzKoYg1QoMmn8Nj4hCcWjJNDMulBdUFGmNQEBcFHMqRTyH5vti0EsunyABjmrQtrc7NYHruqjggqyhN2iBz0Ax2aTvHsI25M+GB7TlQUe+rsuZTjvH1QTwqjLt4x3+XJdScD9pfHmuSxvJAovkKOe6lBKNSCIgL0fPdSkFgw38Ai/oXaxTKuzbPOq5LqVGSdM7oNDn3ZTq4p3r8p2+1woHS9PY57q0csHaJD3Xtb/1qwnc+qVWDRYokaNFT0Ms9LLBajDquS6tViPUCj8dNn6nO2E9wUu9YLAsqM2+P1uc60WDlWLMc11aqYRzXfvLvvxZ4kKvWFLiNE9E4FyXUnL0c11anWCVE5/rsld8uTPDSif2eBf2jedcV/EwWDAnChh7YZ8KIljXQqepoy7sU+ENDo9P21wYMyqGYIlOMJnzLexTUeIu7FNRpIuLCIiLYk6lOIKFfS6fIAGKpkHhhf2O6X4d+OEnLvAFF1yQNdRe37+wz2WTvnsIW3hhHxnQlgd9xM25xnOgqkhSaTAwwPj+jAgiSE+oPztocy41WAYPFu7nxm7CpUZAkNQFVtCzrk8loThBbxMuFUVajQAQnxMkUsRzgv4mXC6gINeOagXTrXPwX/XFBRdkDb0V9DfhcuGkbx8CN+QFh0e05UEf8eF64zmoVSSZNBgYYHwvSAQR5CfUC9IP11MDYvCA4H7PhTGjYgjSr8C0+dfviCgU1+Y9XE9FkdYNBMRFMadSRHNt/sP1XD5BUhzVtGXbEu+/SosLLsgaatPmP1zPZZO+ewjbkGcbHtCWB33E3800noNTRZJLg4EBxvdsRBBBekI9W+TvZlLDY/Dw4A7uoN/NpIZLkPNHcYpEFIpT9C3uETmkpQqg8NlEIkU0m+j/biaXT5CHR7WJ+dZV+C/q4oILUobaJvq/m8llk757CNuQTRwe0JYHHfn8VunC64xfEcTL+niHPr+lFtxPGv/qz2+pI1lgkRzh/JZaohFJBOSB93KpBYON+gIj6N3nVSoEu/Jxf+c/v6XWKGluBxR20+XamYXmaoVxznBl5bRx2ueXeuFgeRr3DJdeLlifZGe4OjnbM1zdT71nuPSqwSIlcrWP453WnS9wn+PSSwergvwcV5FVqZka49J7ptdrhHrhp8TG8HQnrCd4qRcMlgi18Q/c0aUXDVYN4Vmupi59Z7n0Ukc/y7XPFq8D2eJCr1hS7jRPRGqa7pmonJWkVcvmnOcyaWbqaemc5VzqtYJVT3imyz4ZO1E9sSud2OPdcyi9Z7qMjBMFjL/nQAQRrHWhU9foew7E8Bg8PPhkz4Uxo2IIFvYEU0D/XgARJepeAJFDuh4JUKR1Mi2dKHMqSswNgdz97RAunyBJiqZOQxsCZrt+7L9IiwsuyBvqeUFoQ4DJJn0BEbahDYHhAW150Efc61t6z32V0mBggPE9HBFEkJ5QDxeh15cYEIMH5MmujYghyL6juDYiCsW1BXp9iSjSugGA5NO6cibAOZUkmm9rkmnm821MPkFiHNW3ldsy779MiwsuyBxq3xbq92WySd8/hG3Itw0PaMuDPuLz+qX3jFYlDQYGGN+3EUEE6Qn1bQc+r08MlsGDhXu6WJdpUSMjSPYCm+jt7yCSUFxi4Bw/EUVapQCQrJqWqW95j4gSzSYWppjWzh22l1xAQSIe1SdWW1vhv1GLCy5IHWqfGDzMz4STvoII3JBRHB7Rlgd9xB/eLL0Hw0LXV7hXOyHA+EaRCCLIT6hRHPnDm0R4g8Pjxs+FMaNiCFKtwKX5F/OIKBSbFvjwJhFFWiMAkC7VGeeseE4liefS6mnm5HvJ5RMkwVFNWr0t6f5btbjggsyhN2mBj28y2aTvH8I25NGGB7TlQUc+leWcLnauqwni5X28w5/KUgruJ40vT2VpI1lgkRzlVJZSohFJBOSBt2qpBYMt9wI/6F21UyrsWz3qqSylRkmbOqDQFO4kNFcLjHcoy7d4phUOVqexD2Vp5YLlSXooq9kfyvJfrKVXDdYokal91GGQN2k9Nc78tdBLB4uC/FBW3ZjcTI3zATnT6zVCvfBTYmN4uhPWE7zUCwYrhNr3By7Y0osGi8aYh7K0UgmHspr9oSz/BVt6xZJqp3ki8jwvs2nufJBbtWzOoaw0qYoim5bOp+JSLxYse+JTWc3pTlRP7Eon9ngX/Cvfqaw0fK3FI04UMPqCPxNEsNaFTl3HXfBnwhscHp/KuTBmVAzBsp1ggudd8GeiRF7wZ6JIFxwBkDSfGjfKnIpyDCv+VD5BFhRNjgZW/NPt7Uxp4LotKrggdaidf2DFn8omfQERtoEVf2BAWx70EbfvVr5jV2n4vglHMDDA+CaNCCJIT6hJO2z7LjNYBg8WbupGb9NlRkCQ1AV+0LfgzySh2EF/my4TRVqNABBTTeva06bLRIlnBwNtulRAQcId1Q9ub2hKA3duUcEFqUPvBwNtulQ46SuIwA0ZwuERbXnQR3wOv/Kd50ozaTAwwPiGkAgiyE+oIeSfw2cGxOABwU2fC2NGxRCkX4Fz86/kEVEo1s1/Dp+JIq0bAEg9Td0kcypJNOcWOIdP5RMkxlGN2/aapjRw7xYVXJA51MYtcA6fyiZ9/xC2Id82PKAtD/qIv4FZ+Y5Xpbk0GBhgfN9GBBGkJ9S3xf4GJjM8Bg/Pk10cEUOQi0dxcUQUiovzrb4ROaQlBKDIq3rqW3wjkkSzcIFPYFL5BDlyVAu3vUIpDdyJRQUXpA21hQt8ApPKJn3/ELYhCzc8oC0Puvu/P3t271z+NGTRRj6F5XxhO3NWBDDLrOxjxjuF5dxUek8tuJ88/uWewvrs7TehU1jaSBZYJMc4haWVaEQSAXmP7sZypsqZWjDYYy8whd5NWaVCsKEe93qBU1hajZK+dEChU91crS7KEawsy/Ppw32Oj92ZVjlYm+RnsLKq9p/BUssFi5PwDFa6vxgrDVyMpVYNViiRtX28TO4O9kIvGywH8vNXPq1neq1GqBV+Omz8TnfCeoKXesFgXdC7fpMn09q4VJ/rVYO1Qnb4KpAqXuuljn/4Kt3fiOVPExd6xZIip3kkfK9dq5bMOXjl03mp1wmWOemZq9TehOVODSudWKv2unljroq8nmRXaTMpyvpucm3sdLMs6jdv0jdvMnOAM1e198yVkXGigPF3AYggghUudKL6k/7iv51MbjYGHlozCBsBxAgZPEL47G6/VfKL9W++2Orczac/3E701z+zR9XWH5+sv9/Fp5vId9P2bkb/vfWHadLN7Xetz5sAf/T2b+w//DA5Wf/0JDMnvlX6GTVcgpVDwdzSv+FARKFsOKTuZaYXVBLpkifA4ZuqEilibje4V6ZfcvkEyVg0Jxvabthe0JQGbtyigguShn7iEdhuYLJJ3z2EbWi7YXhAWx70EXf61t6jX6U0GBhgfK9IBBGkJ9QrRuj0JQbE4AHBraELY0bFEGTfUSwbEYVi2QKdvkQUad1AQFwUcypFNM/mbQh9yeUTJMVRPdv2cqY0cNsWFVyQNdSeLdTly2STvnsI25BnGx7Qlge98Wz51U1T3+blxNy8MZPi6qaaNN2/d1I31U16c5Nevymv3j+AZ3PuLXaerZIGAwOM79mIIIL0hHo213H9T609c1wl9Rf3Z9QfH9bv/pS1eN/s7N3nzu6XaVEnyYX9u/WPun/Xpptl6/82v/rB+rPN0phdPfv5/ksBv3j45Y87B7n5d5VJ8of2f+4p33NqzA0ec9wW+i7tevbocwA/sZE46Szy/RetPt2sGf7RH5VJ1v3/xTMbmrff3vzQ2G8CPPvcWKw/m+xXFV2Bm1EDJygpAiPq7UshklB8qH/pkEgiLYUAh8+GEimi2dC0ThrPdOEll1CQ6Uc1otvLn9LAdV5UcEHWUBvRNMsKz+7vOZdO+v4hdENWdHhIWx70xoreZE2eZen15E2T30yKIismdZYkk9v0ummuq7Ssbh+e97hWtHAFo7OitTQYGGB8K0oEESQo1IqCn/dMiofN0u6fb3ZUNw3UQ17nOTUaBo8GbhJdGDMqhiD5Ciybf+2QiELxbIHvfRJRpEUDAXFRzKkU0UxbkXjuDHrJ5RNkxFEt2/YuqDRwuRcVXJA11JbNO6jnXDbpu4ewDRm24QFtedCRL/dqXHidBWsCeFVZ9PEOf6xMKbifNL48VqaNZIFFcpRjZUqJRiQRkPfoci/fsTKlYPD4gMALepfvlAr7No96rEypUdJxDyj0eTeluiM4VqZVDtamsY+VaeWCxUl6rGx/tVcauNpL</t>
  </si>
  <si>
    <t>rRqsUCJLi57FWOhlg+Vg1GNlWq1GqBV+Omz8TnfCeoKXesFgXVC7/fCxMq1qsFaMeaxMK5VwrGx/p5c/TVzoFUuKnOaRCBwrU0qOfqxMqxMsc+JjZfYqL3dqWOnEHu9af+M7VpYlMk4UMPpaPxNEsLKFTlTJa/3MaBg8GvhMzoUxo2IIVu0E8zvvWj8TJfJaPxNFut6IgLgo5lSKY1jrp/IJMqJoYjSw1p9tb4HKAtd6UcEFWUPt/gNr/VQ26buHsA2s9QMD2vKgj7hPuPGd7cpSaTAwwPiGjQgiSE+oYfsX0SfMjLnBY47bwmPpE2YGTlBSBEbUt9HAJKH4UG+fMJNEWgoBDp8NJVJEs6HBPmEqoSDTj2pEt7dPZYH7xKjggqyhNqLBPmEqnfT9Q+iGrOjwkLY86CP+zEDjO7KWZdJgYIDxrSgRRJCgUCvK/8wAMyAGDwjuE10YMyqGIP8KXJt/+ZCIQrFt/s8MMFGkdQMBcVHMqRTRfFvgMwNUPkFSHNW1be+eygKXiVHBBVlD7doCnxmgsknfPYRtyLMND2jLgz7iz4g2vrNdWS4NBgYY37MRQQTpCfVsB/iMKDNCBo8QbuIO+xlRZrgEaX8Us0hEoZhF/xofkURarwAOn1ckUkTzioHPiFL5BMl4VK+4veQqC9xaRgUXJA21Vwx8RpTKJn33ELYhrzg8oC0POu6xstyZiDr3VwTxTB/v4MfKtIL7SePLY2XaSBZYJMc4VqaVaEQSAXnobWVaweDxAYEV9O72KhWCRwUkDs97rEyrUdJxDyjM89R366xWYZyjZbltFspdyl/qlYP1aeSjZWq5YIESHi3L9jeWZYEby9SqwSolsrX9eFdVViZmapznHBZ67WBdkJ8va7K8qoup8RwyUws2QsHwc2KDeLoT1hO81AsGq4Te+xu7Umxcqs/1qsHKITtkludF5j1kppY6/iGzbH93mT9hXOgVS0qe5pEwWZVknSt3PhStWjfnpFmaJrUp0mnhOW+mVgvWPul5s8xeY+bOEiud2KPdf8gT73kzI+NEAePvPxBBBEte6Az2EPsPxAgZPEL4tM+FMaNiCJb4BJNB/74AESXyvgCRRLo2iXA0jWeJa05Fibk5kNcuvpdcPkGmFM2ihjYHtldSZYE7xqjggsyhnyAENgeYbNIXEGEb2hwYHtCWB328zb+5J211Rq6UBgMDjG/kiCCC9IQauQjNv8SAGDwgT/ZtRAxB9h3FtxFRKL4t0PxLRJHWDQCkaKaVezVkTkWJZtysL/UZNyafIDOOaty291JlgYvGqOCC1KE2bqEOYCab9AVE2IaM2/CAtjzo4/2AQGfcnFuCnXGrpMHAAOMbNyKIID2hxu1fxgcEiDE3eMxxb3g0HxAgBk5QUgRu1NtSQiShmFH/IiKRRFoKAY68qadJ4UKZU1GiedG0zptp7usxZhIK0v2obnR7NVUWuG2MCi5IHWo3Gv6KAJNO+hIidEN+dHhIWx708X6BtPOjztTV+dFaGgwMML4fJYIIEhTqR9lfICVGw+DRwJ2iC2NGxRAkX4Fv868iElEoxi3wBVIiirRoACB1Nm3cKHMqSjTnViTTxpneX3L5BGlxVN+2vaEqC1w5RgUXpA61bwt9hpTJJn0BEbYh1zY8oC0POvLZMF9nXhPEe3Sj2uHPhikF95PGl2fDtJEssEiOcjZMKdGIJALy0CvHtILBrn+BIfQu5CkV9r0e9WyYUqOkUR5QmOeej+DN1QqP4GyYVjlYn8Y+G6aVCxYo6dmw/bVjWeDaMbVqsEqJbO2js2FNkifVtCpc2hd67WBdUJwNK4rGJP6zYVrBRigYfk5sEE93wnqCl3rBYJVQe//w2TCtarByjHk2TCuVcDZsfwGZP2Fc6BVLSp7mkTB5kzTltHb6nVatm3U2rCvZ3QS29J0N06oFa5/4bJi9i8ydJVY6sce7E5D6zoY9fLUE5kQBo+8EMEEES17oDJa8E8CMhsGjgU/xXBgzKoZgOU8w8fPuBDBRIu8EMFGkC5EASF1Ma99OABPlGHYCqHyCtCiaMg3sBOTb+6vywIVkVHBB6lDPBgI7AVQ26QuIsA3sBAAD2vKgj7if2NNF17m2VBoMDDC+ayOCCNIT6tr+RfQTM2Nu8Jjj3vBY+omZgROUFIEb9W1DMEkoZtTbT8wkkZZCgKNIqmlaulDmVJRoXjTYT0wlFKT7Ud3o9gqrPHArGRVckDrUbjTYT0ylk76ECN2QHx0e0pYHfcQfJkh959vyTBoMDDC+HyWCCBIU6kf5HyZgBsTgAcHNogtjRsUQ5F+BdfMvJBJRKN7N/2ECJoq0bgAgJpnWjRNlTkWJZt4CHyag8gky46jWbXuTVR64mowKLkgdausW+DABlU36AiJsQ8ZteEBbHvQRfxo09R0Ey3NpMDDA+MaNCCJIT6hxO8CnQZkRMniEnuzkiBiCdDyKkyOiUJycfxWOSCKtIwBHluRm6jQ6cypKNCMX+DQolU+QKUc1cttrpvLAvWFUcEHmUBu5wKdBqWzSFxBhGzJywwPa8qC7//uzezf3YGG8Vu0/3N5848//8muOSCicmm+vtwhgllnVx/SdEfNrlbiv7TExp9j31GL7z1ggsKDD+rBzV59Ys+QS2rmh4t/O1Wof5Tm/3KeluXa1+IMuc5lnC2O6H7ppyLNFkyW+DKfFKeQ43q5gJ8OZZTizDGeW4czHcKZnMHIGvFe4Q1hahKVFWFqEpQ9hqUfAXwJ9nrUorUVpLUprUVofSqtGedRgPoAie5ourf5Lq//S6r/06b/U68cTvbDrvJO/svJXVv7Kyl/55K908jeP0vsx65a3t9wE5dfe6MNqVZXLLfc9tVz8tUVr1/+96Xexp4t/3k32PznZtLz8zB4tfvv3DzP/32/WA+wmz7ftb9y0hX96svlLV/VcgF3NM7bmKSlj17yu0hV50/1QZPYH+7cmtT8U9oeq+6FM7A+5/cH+09L+5sr+5srYH+ruh9r+09r+rLE/a7qfmSS3P9ifpfZnqf1ZZn/WvU8Lk6f2B1tw7X/cFPYfFPYfmNRXdbUBjVF1u1pro3hmo3hmo3hmo3hmo3hmo3hmo3hmo3hmo3hmo3hmo3hmo3hmo3hmo3hmo3hmo3hmo3hmo3hmo3hmo3hmo3hmo3hmo3hmo3hmNiXf/sdtFM9sFM98UTzTR9HIoyjK1ksbxKUN4tIGcWmDuLRBXNogLm0QlzaISxvEpQ3i0gZxaYO4tEFc2iAubRCXNohLG8SlDeLSBnFpg7i0QVzaIC5tEJc2iEsbxKXZmA77H7dBXNogLn1BXOqDiKewJzuPzm/YYLY2mK0NZmuD2dpgtjaYrQ1ma4PZ2mC2NpitDWZrg9naYLY2mK0NZmuD2dpgtjaYrQ1ma4PZ2mC2NpitDWZrg9maje2x/3EbzNYGs/UFs1UHk+59OsdjI3hpI3hpI3hpI3hpI3hpI3hpI3hpI3hpI3hpI3hpI3hpI3hpI3hpI3hpI3hpI3hpI3hpI3hpI3hpI3hpI3hpI3hpI3hpI3hpNsbL/sdtBC9tBC99EbzURxC3Kyr31XkuG8CVDeDKBnBlA7iyAVzZAK5sAFc2gCsbwJUN4MoGcGUDuLIBXNkArmwAVzaAKxvAlQ3gygZwZQO4sgFc2QCubABXNoArs7F+9j9uA7iyAVz5ArjSBfBz/s/+5U9DPnC8r9xsfnRRdDawDFHkifcxwMQqPaBP73tqvX2D9MRv3Px4uyN039fzd/YjN+uf247lz9a/73zfd9f/bK3e/adufrZpYv7sfnvo7bftd23Wv9g0B33c/YZvu/3iJ5tm9HvH+Mz+lvtzhh8/NJT/wn5P5+QPbGP5+pfdz3f/jWd24+kH659s/ozdkvrE7madrL+3/qBT/dP1f1t/sBUw/Tfb/4KF+az7j9uu9s0ZxvVvXeF/rg5/304RP4yjlWhEEgF5mf0uzsnkJK2z8lmZrn87Xf9++uwkt7887X49SwrzLDP3v/7++19z4czUOP1F76d/Nsc+pR9PT9yPxh+rhYLfQJBshHm/nqPV2LdgT/x6jlPdXK0uypdz0nSaO9eVX+p1gxVP8d2c2vvVHLVYsOIJv5qTl7uv5uTeCzte6VWDdU+0KvC4h9Ad7IVeNlgvhufeqNYzvVYj1Ao/HTZ+pzthjyeUWsFgadDvhfpSxbleM1glZF/K8aaJ13qh438nZ5ciXgdSxIVesaS4aR4H3yvXqiVzPpHj03mp1wkWOOFE2T4RO1GP56UasVbtjbl90yR1M7m+NWZSXN/Wk/rNdT5J7rK6vMreXF9fmXse75T1L678zXfKaat34lrJMFE+1+Q2gCWZ4LpA3qOCCFp+0Jnv/8dOKzdncj95ONViZ7HdpPdv7psg3353e6j6Z5uppz0Gff/33p7J+6PSgZ7JbtKU+Dr1nlMDaPAA4hNDF8aMitGv+AEMwYTQ3ztJRKH0TnruhntBJZG2biEcLoo5lSJe22Q2TSoX30sunyCHimZRj+p6r21ye29OHrgKiQouSBr6qYJvUM+5bNJ3D2ELDug5MqAtD3rj8G6vbvM31006KZviZlLk9qM7eXU9MTfX2VVa1kVS3b4f3+H5eitD1ws4Y4HxxXd4RBBBdkId3j9uWjO/aZ3dR51Ns5/T+eu333r7n9/+x41R+4PtRw9///a7nXfrHOC/2XwNMTWJ/WyLKwTPqSEweAie7NGIGIJ0K/BoQ4v2RCCKU/PMB19QSaTVAuDwOTUiRTSnVnkWUl5y8QSpcFSjtr0qJw/cfUQFF2QOtVHzjek5F0365iFoQz5teDxbHnS8q4+ygPNqAnRVCZ9qidYUotQLbo6hxulfbVOIMvwFFv5RmkKUEo1IIiBP1hTiYJmpWcBtvxHNpVIouNcnMY3+jhClRsmmGaAwL6rGJXCuFhirKcR99cxLvW6w4o3bFKIVC1Y8aVPI/iqlPHCVklo1WPdELrkf7aJ75WrP07HQSwdrhrwxpKmK1HdtzplerxHqhZ8SG8PTnbCe4KVeMFgl1BOJUHOIVjNYMGTNIXnuuSzntV4ooTlkf4mSP1Vc6BVL6pzmccibvM48HzZr1bI5DSLdf7Nuimnh6xLRigUrnrhLxF6h5M4PK53Yo91D8J5yfRgrGBPli76HwAQRLJyhU2HGHgIzBAYPAT7Xc2HMqBiClcDxpnlMoLh7CEwS6UomwNFVznLqmTYyUSJuJLi/qfSSiyfIh6Ip0sBGQrG9aacIXJ1EBRekD7X/928kUNGkrx+CNrCRAIxny4M+3pbezLftUIS/2u+IBcYX36wRQQTJCTVrx9fSywygwQP4ZKtHxBDkaoHV87b0MlEoJs/b0sskkVYZgCNNinzqbJGcU1Gimby0qwfOoywvuXyCRDqqy9veX1MEriSiggsyh9rlBfp6qWzSFxBhG7J5wwPa8qA3n0N9tvM39qGO+FERZ4rtjFwWoC3zrE8bqX8kc+t9T60X3EeDfdjbb7791ubmyO6vD5ePb7s97E++9fbbnS377eZTct1fPul+6bsPf3vS/UP7Oz+6/zBd90c/s9+h/631YZu/sW0oJ7YLpfuX/WJj6ja3mVs/Z+8guv/tmwscv3Bn0WfbOzA3v/Kbt/9xemK/dHeSls+M/df/dnPF5UmWngTW7ZTRLbDojtEeopVoRBIBedmJbQTphvGfXUJnaqHgrp7AKfpur9QqBPfwcAMYaPrQapRshgEKPT3AWnVROj58h6Rf6mWDJUre8GGXR30dH2q1YI0SdnwU2a7jo/Bej/NKrxqsVCKjiz4aC71ssATIuz38nwFRazVCrfDTYeN3uhPWE7zUCwZrgn4OUOfTzLhEn+tFg2VC1urhTxSv9UrH7/XYJYnXgSRxoVcsKW+aB8L/IRCtZE6fh/9DIGqdYI2Ttnh0T8ROVE/sSifWqr1OTJMm9e2kLG9uJ8WVKSdNVZrJTZMVt8VNcl1fP7yG3mlmYN6tnWp6WzxyGSbKF3/XgAgiWOx6ymzVt29A2ycghszgIcPnd1DUTjb3o9gZ+kf3M3R7NOPhl7q5d56c+CIyo0ZEsHAomEj6txyIKJQtB19XCZFDut4JUPhmpUSKaHsN1dQ4+2VecvEE2Vc0Axvaathe1FUEbl6jggsyhnqa4RvTcy6a9M1D0IZ2GobHs+VBb6xhXdbZTfWmmlznVTIpytu7SXNTXE/yJk+au+bqKr99mPdEtYZOB9xZw0IaC4wvvjUkggiSE2oNf9DbRegszvfX/60zdj9e/2iyOXL6o43L+2D9003brwv6ORXa4NC4uXNhzKgYgvw6iiMjolAcWeJZgHpBRZGWBgTERTGnUkQzZWkS2FRgAgoy36i2rNiW8SJgy5jggrShtmX+UT3nwknfPgRuyJgNj2jLg75fs8uvr9I6TSZ5WnYmLk3rSZPcXk9ubrPmjbmp86R6GPWoxix3xaIzZkYaC4wvvjEjggjSE2rMfmLX3uw6nO36eGgPefud+waRt3+//tXGja1/sv6hsyHvORXX4LhPtmREDEFuFViyoSNYRCCKMUuniXGhvKCiSEsDAOIzZkSKeMbMTCtfZy6TT5D4RvVlZlvFTcCXMcEFuUPvy3yDes5lk757CNuQLRse0JYHve3MLe7BrS2J2JlbuGg741UGaYs+baTO3MK9gveeWm8/hTyxM/e/vP37zTXPP7f7mA97l5/au5/33blPaa693wD97O3f9TYHP9lskW7+tPtK6V5rbhbqwlVGssAiOUoXrlKiEUkE5O27cDvLtTsd9/b728XMnz18X2+zW+timalZ+iWA2KirVAh2YIm8oLdRV6lR0skEKPSZPKW6QzfqamWDFUveqJtnjb9RV6sWLFnSRt39fX1F4L4+tWqwcIl8L/poLPSywSoxaqOuVqsRaoWfDhu/052wnuClXjBYE9RTgiKdloVL87leM1glZH26/jzxWq+U0Ke7v7DPnyMu9Iol1U3zPAT6dJWSo/fpanWCJU7cp2sv7HPnhZVO7GbNP62vyrK5mRhz3UyKq/x60lzf3kzqIr+9u23y5C6/uefxTjoDs3DtxNPbp1vJMFG++Gv+RBDB0hc6dz3Cr3sQA2jwAOLzwfsYPnzd3R1DZ8/uF+aJn49vFmzhJYanbyUC4RFMMf0NI0QU0r6E80ukL6gk0qVRgMM3YyVSxNuWyKbGOUovuXyC3CyangVXsS3TdhU7cBEgFVyQNNRzEO+gnnPZpO8ewhYc0HNkQFse9MY5lldX9XXe/baq+1dNiuSumVyZm+6HJEtvbnNzV21nyVGdo6+NN3zZjiMWGF9850gEEWQn1Dn+D3uxjL0EZv3rTa/I+jdvv9sZnN9tOkXuPeKr/yVf/3bz08y8/XZmQhsQRHiDw+Ouz4Uxo2IIEi3uzuyukgvlj6koFHfm/6YbkURaIRAOF8WcShHNnVX5NPVtPDD5BPlvVHe2vS2uCNz+RwUXJA21O/MO6jmXTfruIWxD7mx4QFse9Mad3TXG3OY3+SQ19fUkTe2n35I3zSRJTGLKuk4b82BborozZ+7t3FkjjQXGF9+dEUEE2Ql1Z64rFvpLdB9+8ZKFk/D9CkR+g/M/2aARMQS5Fjdog829RCCKTfOdgydySAsFQOEzaUSKeCbN3xzCxBNkwVE9WrMt6d4bshZccEHe0Hs0/3ErJpr0zUPQhiza8Hi2POj7BbS7Oinv3iSTuyy5mxQ3ZTOp3zTN5Ob2tkjK/O4qKR5Sa1SLVrhi8ZXi4RZGQSwwvugWjQkiSE6oRXt8Dt7+7aaD2Hby/s1mSe0/3S+onXSG7nubfdR/WP+w+9+Ptits5xOTnqy/5wrIc2pADB6Qp3o2JoYg9wo8m3fLk4lCcWvJ1M48H6O8oKJIywYC4qKYUymiGba6ntYex0blEyTFMR2b2V6dZAJXYVHBBVlD7di8g3rOZZO+ewjbgGUDBrTlQVvPFrJi4x69cmbTzoSFr4Co+3SHPnql1dtPGV8evdJGssAiOcbRK61EI5IIyBs4erX5doHtSvy7+yVOF81MTQM22gtsou/wlVZh3wEyD19pNUra0wGFPlunVHfgw1dq2WDNGvfwlVotWLSEh69Mujt8ZbyXLb3SqwZLl8jpoo/GQi8brBNjHr5SazVCrfDTYeN3uhPWE7zUCwZrgnoSkJtp4zwYcq7XDFaJ8Q5fqZWOf/hqlyNeB3LEhV6xpLppngf/4Sut5NiHr9Q6wRInPXzVPRE7UT2xK53Yo90BML7DVyaTYaJ88XcAiCCCxS509hphB4AYEIMHBJ/huTBmVAzBWp5gauffASCixN4BIKJIVyEREBfFnEpxFDsATD5BUhTNi4Z2ALLtgrH3pqsFF1yQNdTmP7QDwGSTvnsI29AOwPCAtjzo4z0vb3ynnkwujQXGF9+yEUEE2Qm1bMd3Xp4ZQIMHELd4yvPy/cX98DF5ZlQEuX8Ux0hEoThG7zF5Jom0aAEcPsNIpIhmGAPH5Kl8gpQ8qmHcXo5kApddUcEFSUNtGAPH5Kls0ncPYRsyjMMD2vKgt1/vfVigNu9H/Xqvc0Ogs4RFgLbMyz5tpBaS2t3y8p5abz+FPLGF5Ced6fiFPcv++Qup3F0dnTH7YP39h+aObYfJvlHkUZvIr9ef3P/jLND+oYxCgUVhlPYPpUQjkgjIe9z+8QUX+cghduP6G/uXn7/9+423/PXmfx+9/U43snb4fv75Rh47/r/YeM1frz+duiIxU0cC3CYUuEVv64hSIbgpKDGB/tYRpUbJ5hqg0GfvlOqitI5U+TR3jvxLvW6wWMl7R0xS+3tHtGrBaiXtHSn2vSPeW5pe6VWDNUtkedE914VeNlhkRu0d0Wo1Qq3w02Hjd7oT1hO81AsGi4J6NpCV08SZK871msEyIesd8eeJ13qlhN6RYt874s0RF3rFkvKmeR4CvSNKydF7R7Q6wRIn7h0pTneiemJXOrFW7W16nefFTTW5MTfppLgpsslVYdLJ3VWRNeamurorH+LunW8GJuDaOae3d8TIMFG++BsRRBDBqhc6bX28EfFo+nM5u7j4yvPlyf/jK2d/9NXny69cnnzl1auT89XF+bKdnbii8JwaBYNHAZ8TujBmVAzBSp5gQudf/ieicJb/XRwvqBzSBUiAwjc7JFJEW/wvAycQmHyCNCiaCQ0t/m9vejOBq/uo4IKUobb7aTatfN0iTDbpu4ewDS3+Dw9oy4M+3gbf0tstUkpjgfHFN2lEEEF2Qk1ahAZfYkAMHpAn+zUihiD5juLXiCgUvxZo8CWiSMsGAuKimFMpolm2UIMvk0+QFEe1bOW2wnuvyFpwwQVZQ23ZQg2+TDbpu4ewDVm24QFtedBxP/FRueg6E1YF6Kqy6dMdvD9DqRfc60I91KH7M5RRKLAojNKfoZRoRBIBefnB+zOUkQC34gT20NufoVQIbrzhri/Un6HUKNnAAhT67JxS3cH7M7S6wWI1cn+GVi1YraT9GdW+P8N7L9IrvWqwZoksLrqvudDLBovMqP0ZWq1GqBV+Omz8TnfCeoKXesFgUVC7/1B/hlYzWCZG7M/QKiX0Z1T7/gxvjrjQK5aUN83zEOjPUEqO3p+h1QmWOHF/RnW6E9UTu9KJPdql/8rbnxG6jMaBifLFX/ongghWudBpa4Slf2JADB4QfHrowphRMQSLeIK5nX/pn4jSr+wBFHwSGFj6J6JIlx8REBfFnEpxFEv/TD5BUhTNi4aW/rdXrJnAnXlUcEHWUJv/0NI/k0367iFsQ0v/wwPa8qCPt6W28nZrNNJYYHzxLRsRRJCdUMvGaqklRsHgUXiyTyNiCDLuKD6NiELxab6WWiKHtFAAFD6TRqSIZtJCLbVMPkEaHNWkbS9ZM4FL86jggpShNmmhllomm/TdQ9iGTNrwgLY86Lj9Gc5PpHylKJMQXZX06Q7dn6HVC+51oa7pwP0Z2igUWBTG6M/QSjQiiYC8ge9nrH/W/cIvt99g87RYaGHA3TSBvfO1WGgVgntnAtfmb7HQapTsQQEKPY5Mqy5Ki0Vupolx6X6p1w3Wm3FbLNRqwYIjbLEok12LRem9hu2VXjVYdkQuFd2aXOhlg3VizBYLtVYj1Ao/HTZ+pzthPcFLvWCwKKgNvDdXnOs1g2VivBYLtdLxWyx2OeJ1IEdc6BVLypvmefC3WGglx26xUOsES5y0xaJ7InaiemJXOrFWLfYZRsvjnTIG5szaaaOvxaIM3hLzGBPli75ezwQRLFShM8/j+xY3M4AGDyA+I3RhzKgYgnU7wVzQu9TPROEs9fs+ns0kkS44Ahy+qSWRItpif5pNE2dX4UsunyCHiqZRA4v9ZfqwNlx6r8xbcMEFSUM9V/AO6jmXTfruIWwDi/3AgLY86ONtoq19HRllJo0Fxhff4RFBBNkJdXj8JlpmQAwekCc7NiKGIPmO4tiIKBTH5m+iZaJIywYC4qKYUymiWbZAEy2VT5AUR7Vs2/vUysAFeVRwQdZQW7ZAEy2VTfruIWxDlm14QFsedNz+jMZF15mwPEiX9ukO3p+h1NtPGe94f4YyCgUWhVH6M5QSjUgiIG/g+xlYf4YSBtyKEzg8b3+GUiG48YYbt1B/hlKjZAMLUOhzZEp1B+/P0OoG683I/RlatWDBkfZn5Pv+DO+dZ6/0qsGyI3Kp6L7mQi8brBOj9mdotRqhVvjpsPE73QnrCV7qBYNFQW3gQ/0ZWs1gmRixP0OrlNCfke/7M7w54kKvWFLeNM9DoD9DKTl6f4ZWJ1jixP0Z+elOVE/sSif2aFfvG29/RiHDRPnir94TQfrlPzQ+4Mwzwuo9MSAGDwg+w3NhzKgYgnU4wdzOv3pPRIm9ek9Eka4gIiAuijmV4ihW75l8gqQomhcNrd4X28Ve7z1zCy64IGuozX9o9Z7JJn33ELah1fvhAW150MfbUtt4Gy6MNBYYX3zLRgQRZCfUsh1hSy0xgAYP4JMtHhFDkKxHsXhEFIrF87fUEkmkVQbg8Dk8IkU0hxdqqWXyCXLoqA5ve4NZGbiSjgouSBpqhxdqqWWySd89hG3I4Q0PaMuDjtufkToTUWfayiBe1sc7eIOGUm8/Z7zjDRrKKBRYFEZp0FBKNCKJgLyBD2jwLzjRRgLcyBPYQ293h1IhuG0ncX3+7g6lRsn2F6CwTrN6WrgkztUSY7V4lM69lpd63WDJGrnFQ6sWLFnSFo9y3+LhvSbtlV41WLhERrcf7qxuCpN5bsFZ6LWD5Ube51GkWZNl1TTzdXtoFRuhYvhBsVE83QnrCV7qBYNFQj0dyMtp6pyJn+s1g2VD1u1RJs3U/U2D13qlhG6Pct/t4U0XF3rFknKneR6ypkhqMzXOUtKqdXNaPorGmKTKpqWzYF/q1YKFT9z4UZ7uRPXErnRij3YXIU28nR+VjBMFjL+NQAQRLIGhU9oj3EYgBtDgAcSnmi6MGRVDsCIomCf6txGIKJG3EYgk0qVMhKMo8y5pOg36nAoTczchc5a+l1w+QSoVTbKCi8+Wabv47L33bsEFF+QO9fQh8DVuKpv0FUTYggN6jgxoy4M+3hbfzun5GkaC98e4goEBxnd6RBBBekKdXoQeX2JADB6QJzs3IoYg+47i3IgoFOcW6PElokjrBgCSZmnjcTZzKks059Z0Gd5ps19y+QSpcVTntr0brQxcdkcFF+QOtXMLdfoy2aRvIMI25NyGB7TlQUfuA/GtujVBvLyPd/A+EKVecDsNtVKH7gNRRqHAojBKH4hSohFJBOQNfKgjQh+IMhLgFp/AJXr7QJQKwQ093PyF+kCUGiUbY4DCKq8Kl8C5WuDBu0C0usGCNXIXiFYtWLCkXSDNvgvEexnbK71qsGyJbO6jrd0yM53rS53P9UKvHSw28i6Q7hU0TZP5v/mhVWyEiuEHxUbxdCesJ3ipFwyWCPVkINQFotUMFo0Ru0C0SgldIM2+C8SbLi70iiXFTvM8ZGVZNamnYaxV6yZ1gRSNSZtkWvg+/6FVCxY+cRdIc7oT1RO70ok93r2B1NcF8rBrBHOigNH3BpggggUwdELL3xtgBsTgAcEnji6MGRVDsL4nmPV59waYKJH3Bpgo0pVJACRNk9KdAedUlGPYGqDyCTKjaM40sDVQJQ8ryZX3pr0FF1yQOtSzgcDWAJVN+gIibANbA8CAtjzoI27fTX1NHVX4ChpHMDDA+MaNCCJIT6hxO772XWYADR7AJxs9IoYgW49i9IgoFKPnbd9lkkjLDMKRZ1XuzphzKks0oxfo3qXyCTLpqEZvextbFbhejwouSB1qoxfo3qWySd9AhG3I6A0PaMuDjtwD4rNuWRCv6OMdugdEqxfcTEOd14F7QLRRKLAojNEDopVoRBIBeQPfAoEua9HCgHt0Ap/na+PQKgR35CT2zdvGodUo2dkCFIY+56GVeOhGDrVusOqM28ihVgtWHWEjR5XtGjkq761tr/Sqwdoj8qqPdmfDn/NQawcrhryRY+hzHmrFRqgYflBsFE93wnqCl3rBYJFQO/pAI4daM1g2xmvkUCsdv5Fjly5eB9LFhV6xpNxpnoeBz3lodZMaOQY+56FWCxY+aSNH93DsRPXErnRij3c/IPM2cuQyThQw/n4AEUSwioXOSo9wP4AYQIMHEJ8tujBmVAzBop5gnujfDyCiRN4PIJJIVyMRjuDnPJgwR7EhwOQTpFLRJGtoQyDfrh977/BbcMEFuUM9fQhtCDDZpK8gwja0ITA8oC0P+ohbdjNv50chDQYGGN/pEUEE6Ql1ehFadokBMXhAnuzciBiC7DuKcyOiUJxboGWXiCKtGwBI8HMeTJZozi3Us8vkE6TGUZ3b9p63KnBxHxVckDvUzi3Us8tkk76BCNuQcxse0JYHHbmVI3fhdV7MBPFMH+/grRxKvf2c8Y63ciijUGBRGKWVQynRiCQC8gY+54G1cihhwF06gdHztnIoFYJ7crh/C7VyKDVK9rYAhf4vcmgFHryRQ6sbrDkjN3Jo1YI1R9rIYfaNHN7r3V7pVYOVR+RUH+3Ohr/IodYO1gt5I8fQFznUio1QMfyg2Cie7oT1BC/1gsESofbzoUYOrWawaIzYyKFVSmjkMPtGDm+6uNArlhQ7zfMw8EUOrW5SI8fAFznUasHCJ27kMKc7UT2xK53Y413ez72NHKWMEwWMv7xPBBGsYaFz0gjL+8SAGDwg+NzPhTGjYgiW6ASzPv/yPhEl9vI+EUW6uAiABL/IQUQ5itV9Jp8gM4rmTEOr++V2Mdh7296CCy5IHerZQGh1n8kmfQERtqHV/eEBbXnQR9yB6zlf3hm3ShoMDDC+cSOCCNITatyOsAOXGECDB/DJRo+IIcjWoxg9IgrF6Pk7cIkk0jKDcAS/yEFkiWb0Qg24TD5BJh3V6G2vX6sC9+lRwQWpQ230Qg24TDbpG4iwDRm94QFtedDd//3Z519Xa+D+NOToRu7rKFy8nZcL3UJT5nWfN1Jfh+825/fUgsHtNdiLPerG+GjftdG5rE/Wv7U/7X7BrqP99lnv19afTTrXZe/9+I41Yva3nHT/lo8eLgL5bOPRul/6m86cdT//ZP2LjcH768692f/EZn3u4aKQ9ce99Tz7y/ddJPZXfvP2P07t1SOfnWTJie0UebCED7eQbH7Pr+5/Q2H/+Scd0MYgusL/XB3+Agv/KB0lSolGJBGQt/84iEvoTC0U3AoU2Elvt4hSIbjxJ3GJ/m4RpUbJBhqg0KlurlYXpVUk8eyrv9TLBquYvFOk7ty1t1NEqxasYtJOkXrfKeK9AO6VXjVYykRmGH00FnrZYAmQN4n4tJ7ptRqhVvjpsPE73QnrCV7qBYM1QT1PyOpqmhUu0ed60WCZkPWH+BPFa71SQn9Ive8P8SaJC71iSXnTPBC+l65VS+a0hvh0Xup1gjVO3BRSn+5E9cSudGI3ZjEvkrumySd1UryZFKa8mlwl17eT/DpLmuL6TV7dPTwq3ploYG6uno16m0IaGScKGH9vgQgiWBF70nz2i1PWj95+14X6nIpqcFR8YgbSnqx/3E2Rf7eZVnfz7pP1T7vZ8ebIxsn6n9YfZunJ4iQzJ77F+Bk1MILFQcFE0L+vQEQh7SvkLpIXVBLpqibA4ZtXEimi7SjUnkbel1w8QfoUzaGGNhSa7fqz94a+BRdckDPUEwXfmJ5z0aRvHoI2tJ8wPJ4tD3pj7pq7tE7v8mLS1FUxKW6vssl1ktxO3pjizc1tVd8ldw/vclxz52kceWgpEgQDA4xu7pggguyEmrsP7ar+vcnpnyLdGJ1/b7cE1r/ftIxsDqNudhE2HSX2n5g/NK4wPKeGweBhwI2fC2NGxRCkXIFN863XM0lILs05D3xBJZHWCoDD49KYFNFcWlZ6twmofIJEOKZNq7c3tNWBK/eo4IKcobZp3kE957JJ3z2EbcCnAQPa8qDvG3zz66vudyeTPC1vJ0Wa1pMmub2e3NxmzRtzU+dJ9TDocX2ac4rc+bTQtTTOYGCA8X0aEUSQnlCf9hPbeWHbdG2Dh23G6AzY2+/cmzF7Guvep/1k/UNnG95zKq7BcZ/sx4gYgtwq8GP2iy4fT0/cn2H5YyoQx5a5OF5QOaSFAaDwmTIiRTRTlppp5WnGpfIJst6opmx7m1oduB6PCi5IHGpT5h3Ucy6b9N1D2IZM2fCAtjzojSmryzq7qd5Uk+u8SiZFeXs3aW6K60ne5Elz11xd5bcP2/5xTVnhCkZnyjJpMDDA+KaMCCJIT6gpe3xcfv399X9b/3T94/WPJusP7F82R6Y+WP90489c0M+p0AaHfrI1I2IIMqzAmnl3NJkoFFOWTDPjQnlBRZHWBgTERTGnUsTzZYm/qZYKKMh8oxqzbFvHvbdVLbjggrShN2beUT3nwknfPgRuyJkNj2jLg7bHpJ7dG5KYp6OcibXzXHkQs+ljxjsd5dwAek8tuJ89/nWdjvrs7TdPsvThENQYp6S0w1BgwzDGKSmtRCOSCMj74hXKjgfn/vME/9f6+1PbgbcZs/WnduO6ewDWv+kG57snmy8gfHy/f/35jxtsHpGfrH8wdcVgpo5Bv+TwDmBpFYKd9bj5DBzA0mrs1zbOASytuigHsIoymZa+ZTytcLBUyo9gpUlZec9gqeWCtVJ4BqvOd2ewau99S6/0qsGCKbLa6NGFhV42WGDGPIOl1mqEWuGnw8bvdCesJ3ipFwyWBfUsxJ8tzvWiwUohO4MVyBSv9VLHP4S1yxKvA1niQq9YUuI0T4T/EJZWcuxDWGqdYJWTHsLqnoidqJ7YlU7sxjBCPb2WxzvhDcz81ZNe3yGsupBxooDxtxqIIH0HEBqgp0ybwUNYTFSDo+LzPhfGjIohWCkUTN38GwxEFMoGg/fIFJNEusIJcPhmgkSKaPsL/iNTVDxBshNNeYZ2F7Y3r9WBq/So4IKcofb1/iNTVDTpm4egDe0tDI9ny4M+4iNTxntkykiDgQHGt2JEEEF2Qq0Y7cgUMQwGD8OTbRoRQ5ByBTbNu8JOJCG5NF93LpFEWisADp9LI1JEc2mhI1NMPkEiHNWmmW1Z9950teCCC3KG2qaFjkwx2aTvHsI25NOGB7TlQR/xkSnjPTJVSoOBAcb3aUQQQXpCfdqTj0wRcQ2O+2Q/RsQQ5FaBHxs6MkUE4tgyF8cLKoe0MAAUPlNGpIhmykJHpph8gqw3qinb3mtUBy6qooILEofalIWOTDHZpO8ewjZkyoYHtOVBH/GRKeM9MhW6zMEZDAwwvikjggjSE2rKRjoyRYQ2OPSTrRkRQ5BhBdbMv6NJRKGYssCRKSKKtDYgIC6KOZUini8LHZliAgoy36jGbHsPUR24WIoKLkgbemMWOjLFhJO+fQjckDMbHtGWB22tWchxjXxUyum2O69VB/CqquzjHf6olFJwP2t8eVTqaUellMNQYMMwylEppUQjkgjIA49K/cyeilr/+u23np2sf7D+cP2TZ5tDUOuf6A9QuQIzUwemX3+I56eUCsGueNyJhs5PKTVKmssBhT6LqVQX5/xUUU+b2iX8pV44WD/HPj+llQsWUOn5qf0dVnXgDiu1arCKinw3eupgoZcNVp1Rz09ptRqhVvjpsPE73QnrCV7qBYNlQT0l8WeLc71osFKMeX5KK7UWSEWeg/N9lngdyBIXesWSEqd5IgLnp5SSo5+f0uoEq5z4/JS9xMqdGVY6sRvDeFcn5d2bZHKXJXeT4qZsJvWbppnc3N4WSZnfXSXFw3vonQUHlgHUM2Hv+alGxokCxt93IIIIVt/QufTjfQf7t91c5+fdLPSvu5nNR/cTXtsYcrL+x/X3usnRT9f/sP5h978f/fv7eeyr84np5rffcwXkOTUgBg8IPmV0YcyoGILFRcEEz78nQUQh7Um4vzb0gooiXRVFQFwUcypFtD2Jup7Wvi0JJp8gKYqmRkNbEturjOrA1VRUcEHWUPt/76Cec9mk7x7CNrQjMTygLQ/6iBt4S99BqyaRBgMDjO7ZmCCC9IR6tqc28DJxDY77VEfGxBDkVoEjG2jgZQJRfJmngZfJIS0MAIXHlDEpopmyQAMvlU+Q9cY0Zc323qImcBEVFVyQONSmLNDAS2WTvnsI24ApAwa05UEf8en30neqqgldAOEMBgYY35QRQQTpCTVlrNPvzDAYPAxPNmtEDEHOFZg1X38Ek4Tj0nyn35kk0loBcPh8GpEimk8LnH6n8gkS4ag+bXuVURO4m4oKLsgZap8WOP1OZZO+ewjbkE8bHtCWB33EH4wsfQetmkwaDAwwvk8jggjSE+rTnvLBSCaqwVGf7MWIGIK8KvBi3q1MJgrJjDnnbS+oJNKCAHD4zBiRIpoZ838wkoonSHajerHt5UVN4DoqKrggZ6i9mP+DkVQ06ZuHoA1ZseHxbHnQkU9WVS68zlzlQbyqj3fwk1Vawf2c8eXJqiedrNIOQ4ENwxgnq7QSjUgiIC/HTlYxLqHSxqBfaHiHqLQKwdZ4id/0HqLSauzXNM4hKq26OIeoApdQqYWDpXLkQ1RquWCtFB6iavaXUDWBS6jUqsGCKTLY6NGDhV42WGDGPESl1mqEWuGnw8bvdCesJ3ipFwyWBfXcI3QJlVo0WClGPESlljr+IapmfwmVP0tc6BVLSpzmifAfotJKjn2ISq0TrHLSQ1SNvYTKnRlWOrHHu6dQ+Q5RNYWMEwWMv6dABOk7gNAAPWXajO4pEFENjorP+1wYMyqGYH1QMHXz7ykQUSLvKRBJpCubAIdvJkikOIY9BSaeINmJpjxDewrbS4uawCVUVHBBzlD7+sCeAhNN+uYhaEN7CsPj2fKgj7gNt/KejTLSYGCA8a0YEUSQnVArRmvDJYbB4GF4sk0jYghSrsCmeVfYiSQkl+ZrwyWSSGsFwOFzaUSKaC4t1IbL5BMkwlFt2vbOoiZwCRUVXJAz1DYt1IbLZJO+ewjbkE8bHtCWB33EZ9gr73GpUhoMDDC+TyOCCNIT6tOefIadiGtw3Cf7MSKGILcK/NjQGXYiEMeWuTheUDmkhQGg8JkyIkU0UxY6w87kE2S9UU3Z9s6iJnAJFRVckDjUpix0hp3JJn33ELYhUzY8oC0P+ogvoaq8Z6MqaTAwwPimjAgiSE+oKRvnEiomtMGhn2zNiBiCDCuwZv4dTSIKxZT5L6FiokhrAwLiophTKeL5ssAlVFRAQeYb1ZhtryxqApdQUcEFaUNvzAKXUFHhpG8fAjfkzIZHtOVBRz4q5fzAeOe1wh8Yr/t4hz8qpRTczxpfHpV62lEp5TAU2DCMclRKKdGIJALywKNS0S6h0gamX3+I56eUCsGueNyJhs5PKTVKmssBhT6LqVQX5/xU4BIqtXCwfo59fkorFyyg0vNT+0uomsAlVGrVYBUV+W701MFCLxusOqOen9JqNUKt8NNh43e6E9YTvNQLBsuCekoSuoRKLRqsFGOen9JKrQVSkefgfJ8lXgeyxIVesaTEaZ6IwPkppeTo56e0OsEqJz4/ZS+hcr9kK53YjWGELj+wPN5ZcGAZQD0T9p6famScKGD8fQciiGD1DZ1L8y+hYgbE4AHBp4wujBkVQ7C4KJjg+fckiCikPQnfJVRMFOmqKALiophTKaLtSQQuoaLyCZKiaGo0tCWxvbOoCVxCRQUXZA21/w9cQkVlk757CNvQjsTwgLY86CNu4K09B63Mg8EWBAMDjO3ZqCCC9IR6tic28FJxDY77REdGxRDkVoEjCzfwUoEovszdwEvlkBYGgMJtyqgU0UyZv4GXyyfIeiOaso7pvoY//MQFvuCCCxKH2pT5G3i5bNJ3D2ELmzJkQFse9BGffq89p6pMEr7pwREMDDC+KSOCCNITaspIp9+pYTB4GJ5s1ogYgpwrMGue/ggqCceleU6/U0mktQLg8Pk0IkU0n+Y//c7lEyTCUX1aui3r/kuouOCCnKH2af7T71w26buHsA35tOEBbXnQR/zByNpz0MokmTQYGGB8n0YEEaQn1Kc94YORVFSDoz7ZixExBHlV4MV8W5lUFJIZc87bXlBJpAUB4PCZMSJFNDPm/WAkF0+Q7Eb1Ytm2dPsvoeKCC3KG2ot5PxjJRZO+eQjakBUbHs+WBx35ZFXjwuvMVR7Ea/p4hz5ZpRbczxlfnqx6yskq9TAU2DCMcLJKLdGIJALyMuxkFeESKnUM+oWGdohKrRBsjZf4Td8hKrXGfk174iGqtCqmzubnuVphnINUZecpCpfwl3rhYLkc9yCVXi5YL2UHqTo524NU3U+9B6n0qsGiKTLZj/xm2tjGqcolfaGXDhYa+WGqtC67/7bHJJ/pBRuhYPgxsUE83QnrCV7qBYM1Qj0RCdxIpRcNlg3hiaqsTqaF84F4rZc6+omqfbp4HUgXF3rFknqneSLqxGT5NHemilYtm3OqKsvyOs2njdP2XOrFgnVPeLTKPho7UT2xK53Y491paDxHq0xSyDhRwPg7DUSQvicIDdBTJtPoTgMR1eCo+GzQhTGjYghWDQUTOv9OAxEl8k4DkUS63glwVI3J3ZuocypKxO2GyrjwXnLxBBlPNBMa2m4otsvT/vupuOCCxKF2+YHtBiaa9PVD0Ia2G4bHs+VBH3GHbuM9NmWkwcAA4/sxIoggO6F+jNahSwyDwcPwZK9GxBCkXIFX8y6+E0lIVs3XoUskkdYKhKPJpplvLZ+IEs2qZeW0KFx8L7l8gmw4qlcz29ruv6SKCy5IHGqvFmrTZbJJX0CEbcisDQ9oy4M+4jPujfc4VSkNBgYY36wRQQTpCTVrTz7jTsQ1OO6TTRkRQ5BbBaZs6Iw7EYjjzVwcL6gc0sKAUASaLIgk0YxZ2tVw52zgJZdPkPlGNWblto77L6rigguSh9qYhc65M9mk7x/CNmTMhge05UEf8UVVjff8VCUNBgYY35gRQQTpCTVmo1xURYU2OPST7RkRQ5BhBfbMv79JRKEYM+9FVVQUaW0AQIp86uz9mVNB4lmzJPU0vL3kAgqS36jerNqWcv9dVVxwQebQezP/XVVcOOkLiMANmbPhEW150HFPVGXOMe3sVvA75HXSxzv8iSql4H7W+PJE1dNOVCmHocCGYZQTVUqJRiQRkAeeqIp1V5U6MP36QzxmpVQI9svjZjR0zEqpUdJ2DiisE9/6n1JfnENWppxWTnf8Ui8crKBjH7LSygVLqPSQVb0/ZOW/rUqvGqyjIufdj3deNkmVTFPn7GKh1w4WH/kpq7rM0ty33XymF2yEguHnxAbxdCesJ3ipFwyWCPX0JHBvlV40WDXGPGWllVoLpCLPwfk+X7wO5IsLvWJJudM8EXmZVZWZ1oVLd6vWzTlmlSZ5V/lyz2zsUq8WLH3ic1b16U5UT+xKJ3bjI6GrEyyPd3IcWB1QT5C956waGScKGH9HgggiWJRDp9j0K6yoATF4QPCZpAtjRsUQrDkK5n3+3QoiCmm3wnOFFRVFulgKgKRZ6l5ym1NJom1XNImnhfkll0+QGEVzpqHdima7tu2/xooLLsgc6umA/xorLpv0/UPYhjYrhge05UEfb4tv5tkp+IpJE2kwMMDovo0JIkhPqG97aosvE9fguE91ZUwMQW4VuLKBFl8mEMWbeVp8mRzSwgBQeBf4mRzRbFmgwZfKJ8h7Y9qydHvvURq4yIoKLkgdalsWaPClsknfPoRtwJYBA9ryoI/3mHxny3JXMDpbFrwtwhUMDDC+LSOCCNITastYx+SZYTB4GJ5s14gYgpwrsGu+5gkmCcen+Y7JM0mktQLgqO1yhItkTiWJ5tUCp+SpfIJkOKpX2959lAYus6KCC/KG2qsFTslT2aTvH8I25NWGB7TlQR/vJyY7r+Z8rTuvlkmDgQHG92pEEEF6Qr3aUz4xyUQ1OOqT/RgRQ5BXBX7Mu6nJRCEZMufc7QWVRFoQAI68rNxf8p9TSaIZMv8XJql4goQ3qh/bXoCUBi60ooIL8obaj/m/MElFk759CNqQHRsez5YHHfn4lae3LM2DeGkf7+DHr7SC+znjy+NXTzp+pR2GAhuGMY5faSUakURAXo4dv2JcaKWNQb/Q8E5aaRWCPfMSz+k9aaXV2K9pTzxplZrC1yGnVRjnrFXgQiu1cLBcjnzWSi0XrJfCs1bp/kKrNHChlVo1WDRFJrsf7yrLyu65blzSF3rpYKGRH7VKy8LkqedkzZlesBEKhh8TG8TTnbCe4KVeMFgj1BOR0IVWatFg2RjxqJVa6vhHrdL9hVb+dHGhVyypd5onokqTPPcc223VskknrZqqyKtp6dyPu9SLBeue9KBVai+0cqeIlU7s8e42eLZ7u8lwIeNEAePvNhBB+p4gNEBPmUyjuw1EVIOj4rNBF8aMiiFYNRRM6Py7DUSUyLsNRBLpeifAUSVp6U5tcyrKMWw3MPEEGU80ExrabthegJQGLrSiggsSh9rlB7YbmGjS1w9BG9puGB7Plgd9xJ26nnOfnR8z0mBggPH9GBFEkJ1QP0br1CWGweBheLJXI2IIUq7Aq3kX34kkJKvm69QlkkhrBcJRNtPSt5ZPRIlm1UKtukw+QTYc1att7z9KAxdaUcEFiUPt1UKtukw26QuIsA2ZteEBbXnQR3za3TNZ7sxaKQ0GBhjfrBFBBOkJNWtPPu1OxDU47pNNGRFDkFsFpmzotDsRiOPNXBwvqBzSwoBQBJosiCTRjFnovDuTT5D5RjVm2/uP0sCFVlRwQfJQG7PQeXcmm/T9Q9iGjNnwgLY86OO90KozZoUrGJ0xq6TBwADjGzMiiCA9ocZsnAutmNAGh36yPSNiCDKswJ759zeJKBRj5r/QiokirQ0ASF5PjZNkTiWJ580CN1pRAQXZb1Rztr3/KA3caEUFF6QOvTkL3GhFhZO+gQjckDsbHtGWBx35SJVv1zL8WfKsj3f4I1VKwf2s8eWRqqcdqVIOQ4ENwyhHqpQSjUgiIA88UhXtRittYPr1h3jOSqkQbJjH3WjonJVSo6TvHFBoqsw9l56rFcY5ZxW400otHKyhY5+z0soFi6j0nNX+Tqs0cKeVWjVYSUXe+/HmbVoY47ktYKHXDpYf+UGrMk0qk3i+r36mF2yEguHnxAbxdCesJ3ipFwwWCfUEJXSnlVo0WDfGPGillVoLpCLPwfk+X7wO5IsLvWJJwdM8EZkpm6b05IpWrZtz0qrKs6abYjfOhZNLvViw8olPWtkrrdw5YqUTuzGS0DUKlsc7Ow4sD6hnyN6TVo2MEwWMvydBBBGsyqFzbP6VVsyAGDwg+FTShTGjYggWHQUTP/9+BRGFtF/hu9KKiSJdLQVAajOtnVVpTiWJtl8RuNKKyidIjKIp09B2xfYGpDRwpRUVXJA51LOBwJVWVDbp+4ewDe1WDA9oy4M+4ibfzHci6+HeWEEwMMDovo0JIkhPqG97apMvE9fguE91ZUwMQW4VuLKBJl8mEMWbeZp8mRzSwgBQBFb4mSTRjFmgyZfKJ8h8YxqzbHsHUha41IoKLkgeamMWaPKlsknfP4RtwJgBA9ryoI/4qHzmO32VhW+NcAQDA4xvzIgggvSEGjPWUXlmGAwehicbNiKGIOcKDJuvf4JJwnFqvqPyTBJprQA4yqzxfD12TkWJZtYCR+WpfIJsOKpZ216ClAVutaKCCxKH2qwFjspT2aQvIMI2ZNaGB7TlQR/xdyY9c8zOrGXSYGCA8c0aEUSQnlCz9pTvTDJRDY76ZENGxBDkVYEh8+5rMlFIjsw5eXtBJZEWBIAjK5PCe0ieyRLNkvk/NEnFE6S8UR3Z9h6kLHCvFRVckDnUjsz/oUkqmvT9Q9CGDNnweLY86O7//mxD/uBE7F/+NOS8Rj6V5VsgywO8ZfHo0FmsU1merdb31IL7SYR5Kmv98frT9e/vD8rYA1frT+35md9uTmF99+Fvlcet1h+uP1h/X3/qyv7G4lny8Ftr4PyVNuAFFvAxzl9pJRqRREBehp2/YlxppY1Bv8bwjlppFYIt8xLD6T1qpdXYL2dPPGrlVDdXq4tyzCpP82nhXFt9qRcOFkXNMasq9x6zUssFq6LwmFW2v84qC1xnpVYNlkaRt37cvOoO9kIvGyww8hNWPq1neq1GqBV+Omz8TnfCeoKXesFgWVBPO/zZ4lwvGqwUwsNV/kzxWi91/MNV2f4WK3+WuNArlpQ4zRPhe+tatWTOuSqfzku9TrDKSY9UZfbyKndmWOnEWrXXiWnSpL6dlOXN7aS4MuWkqUozuWmy4ra4Sa7r6wMcqcp9R6qyQsaJAsbfVCCC9B1AaICeMEH+/Lx40wXyMEf9H/aslW3jffu33f/++vOznm5CdD9n+sn6H9YfTDbnrr63/tH6v3Y//tP6p89O8sS3FP6cGjKDhwyfP7owZlQMwRKjYAro35wgonA2J1wcL6gc0qVRgMI3nyRSRNuUqKZV48J7ycUTpEzRxGloU2J7W1IWuP2KCi7IGOrZgW9Mz7lo0jcPQRvalBgez5YHfcRnrXLvWSsjDgYEGN/QEUEE2Qk1dE8+a0XENTjuk80YEUOQWgVmbOisFREoqiUjckgLA0Dhs2REimiWzHsk5yWXT5D1RvVk20uRssAtV1RwQeJQe7LQOSsmm/TdQ9iGTNnwgLY86CO+TCH3nrMqpcHAAOObMiKIID2hpmycyxSY0AaHfrI1I2IIMqzAmvnXyYgoFFPmv0yBiSKtDQiIi2JOpYjny7yf3H/JBRRkvlGN2fZSpCxwyxUVXJA29MYscJECFU769iFwQ85seERbHnTkixQKF17ntaoAXlXnfbzDt+wqBfezxpctu2jLrjLgBRbwUVp2lRKNSCIgD2zZ3V2ZcNI9CpzLErQh6dcYYgevUiHYl4W7zVAHr1KjpL0JUOizkUp1cTp4k3RaOSf4L/XCwRo5dgevVi5YJKUdvNW+g9d7A9QrvWqwUoq8Ndr3ttDLBuvNqB28Wq1GqBV+Omz8TnfCeoKXesFgWVBPO/zZ4lwvGqwUY3bwaqUSOnirfQevN0tc6BVLSpzmiQh08ColR+/g1eoEq5y4g7c63YnqiV3pxG4MI/QhXsvjnekGpvrq2a63gzd8+cMjThQw/t4CEUSwwobOl/mXIjADYvCA4JNFF8aMiiFYQBRM8Pz7DkSUfm0PoOAzQf+lCEwU6conAuKimFMpou07eL+d/5LLJ0iKoqnR0LZDvV2k9l5yteCCC7KG2v8HLkSgsknfPYRtaNdheEBbHvQRN+l6PnfUebZGGgwMML5nI4II0hPq2Z7cpEvENTjukx0ZEUOQWwWObKhJlwhE8WW+Jl0ih7QwABQ+U0akiGbKQk26TD5B1hvVlG0vNcoCt1RRwQWJQ23KQk26TDbpu4ewDZmy4QFtedBHfBS+8DXp5ok4GBBgdFPGBBGkJ9SUHcNReGbIDB6ypxo7JoYgPwuMnXepjYkS09IxOaRlBaDwWDomRTRL5z8KT8UTpMwxHV2+vQ0pD1xvRQUXZAy1o/MfhaeiSd88BG3A0AHj2fKgI/f2GhdeZ9HC90EUfbyD9/ZqBYMdS0+xWP8ye3u1AS+wgI/R26uVaEQSAXk51tvL+ByvNgZg15bAgPqaebUK+96S2cyr1SjpdAIU+jyjUl2cZt7A53jVwsGiOHIzr1ouWBWFzbx5umvmzb1XO73SqwZLo8hKoy1wC71ssMCM2cyr1mqEWuGnw8bvdCesJ3ipFwyWBfUsI/Q5XrVosFKM2Myrljp+M+8uS7wOZIkLvWJJidM8Ef5mXq3k2M28ap1glZM283ZPxE5UT+xKJ/Z49yCMr5k3z2ScKGD8PQgiiGBB7SkT5Oh7EMSQGTxk+PzRhTGjYghWFAVTQP8eBBEl6h4EkUO6EgpQ+OaTRIpj2INg4glSpmjiNLQHsb1TLg/cEUgFF2QM9ewgsAfBRJO+eQja0B7E8Hi2POgj7vQ1vk7fPBcHAwKMb+iIIILshBq6p3b6MnENjvtkM0bEEKRWgRkb6PRlAkW1ZEQOaWEAKHyWjEgRzZIFOn2pfIKsN6ony7c13HsN1oILLkgcak8W6PSlsknfPYRtyJQND2jLgz7iz/Eab6dvIQ0GBhjflBFBBOkJNWXjfI6XCW1w6CdbMyKGIMMKrJl/nYyIQjFl/s/xMlGktQEBcVHMqRTxfFngc7xUQEHmG9WYbe86ygN3V1HBBWlDb8wCn+OlwknfPgRuyJkNj2jLg47csut0253XMkE808c7fMuuUnA/a3zZsou27CoDXmABH6VlVynRiCQC8sCW3Qif49WGBGzVEthSbwevUiHYl4W7zVAHr1KjpL0JUOizkUp1cTp4A5/jVQsHa+TYHbxauWCRlHbwmn0Hr/eGp1d61WClFHlrtO9toZcN1ptRO3i1Wo1QK/x02Pid7oT1BC/1gsGyoJ52hD7HqxYNVooxO3i1UgkdvGbfwevNEhd6xZISp3kiAh28SsnRO3i1OsEqJ+7gNac7UT2xK53YjWGEPgNnebwz3cBUXz3b9XbwljJOFDD+3gIRRLDChs6X+Z/jZQbE4AHBJ4sujBkVQ7CAKJjg+fcdiCikfQff53iZKNKVTwTERTGnUkTbdwh8jpfKJ0iKoqnR0LbD9s64PHALIBVckDXU/j/wOV4qm/TdQ9iGdh2GB7TlQR9xk27pbdKtpMHAAON7NiKIID2hnu3JTbpEXIPjPtmRETEEuVXgyIaadIlAFF/ma9IlckgLA0DhM2VEimimLNSky+QTZL1RTVm1reHem64WXHBB4lCbslCTLpNN+u4hbEOmbHhAWx70ER+FL71NuuELI1zBgADjmzIiiCA9oabsKI7CE0Nm8JA92dgRMQT5WWDs/EttRJSolo7IIS0rAIXP0hEpolm6wFF4Jp4gZY7q6LaXJOWBW6+o4IKMoXZ0gaPwTDTpm4egDRm64fFsedCRe3srF15n0ZogXtnHO3xvr1Iw2LH0FIv1L7S3VxnwAgv4KL29SolGJBGQl2G9vZTP8Spj0C8pxGZepcK+t6Q28yo1SjqdAIV5mVZT57LKXC0xTkdvWk9L52rAS71wsDKO3dGrlQuWRmlHb7Pv6PVeB/VKrxqsjyI//SjeqcnKykxrp8Fc6MWDtUbe15vXdVrWhWfj+Uyv2AgVw0+KjeLpTlhP8FIvGKwT6mlH8Pu8WtFg6RB292Z1l5x93b1aqYTu3mbf3evNGBd6xZKap3ki0jTPqyabJk4/0aqFc3p8i9LUSZZ6dkMu9WrB6ifu9G1Od6J6Ylc6sce7QVH5On2LRMaJAkbfoGCCCFbbnjJ7jr1BwQyZwUOGTy5dGDMqhmC5UTA/9G5QMFFiblAwOaTLpAhFVpapZ7LJRIm4S9E4LcRLLp4gb4pmVQO7FMX2krkicGkgFVyQNtTTBf8uBRVN+vohaAO7FMB4tjzoI+4Frny9wEX4pglXMCDA+K6OCCLITqire2ovMBPX4LhPdmREDEFqFTiygV5gJlBUX0bkkBYGgCK0CcBEiebL0tKztvOSyydIfaMas3RbyL23ZS244ILsoTZmgYZgKpv0BUTYhpzZ8IC2POgj/mpv5WsILjJpMDDA+M6MCCJIT6gzG+ervUxog0M/2Z8RMQQZVuDP/CtmRBSKM/N/tZeJIq0NAEiTFNPCRTKnksTzZkk6LZ11/CUXUJD9RjVn22uRisA1V1RwQerQm7PAl3upcNI3EIEbcmfDI9ryoCN399YuvM5v5UG8qo938O5erWCwewn1S/96unu1AS+wgI/R3auVaEQSAXlgd2+EL/dqQ9KvMbxmX61CsGMLd5yBZl+tRknjE6CwKMpk6kzgc7XEOM2+Sek90a8WDhbKkZt91XLBSils9i3yXbNv4b0R6pVeNVguRQb7Ubzzss4bM02cq/ELvXiw9MibfYvO8BV5PS08zb5qxUaoGH5SbBRPd8J6gpd6wWCdUM9DQp/yVYsGS8eIzb5qqeM3++4yxutAxrjQK5bUPM0TkeaFaUw1TZ2FsFUL5zT7mqrIq6ycJk61l3q1YPWTNvt2T8dOVE/sSid24yahz8lZHu80OLAOoJ4Ke5t9CxknChh/84EI0ncGoQECJ9P8z/oyA2LwgOAzSRfGjIohWF0UzP78GxNEFNLGhO+zvkwU6bIoAFKWzTR1TsrnVJRoOxNN4lnufMnlE2RG0bxpaGNiewFdEbhSkAouSB3qCUHg275UNukLiLAN7UsMD2jLgz7ift7a289rpMHAAOMbNyKIID2hxu3J/bxEXIPjPtmWETEEuVVgy4b6eYlAFHPm6+clckgLA0ARXOcnokRzZqF+XiafIPWN6szMtpB7785acMEF2UPtzEL9vEw26QuIsA05s+EBbXnQR3x+vvb285biYECA8Z0ZEUSQnlBndhTn54khM3jInuzuiBiC/Cxwd/5FNyJKVF9H5JCWFYTClKl7RWpORYnm6wLn55l4grw5qq3b3r1UBC7TooIL0oba1gXOzzPRpK8fgjbk6obHs+VBR+4Ddo5p59OqIF7dxzt8H7BScD9nfNkHjPYBKwNeYAEfpQ9YKdGIJALycqwPmPGVX20M+iWF2PirVNg3mNTGX6VGSRMUoDBPM+NOgHO1xDiNv4Gv/KqFg5Vx7MZfrVywNEobf6t946/3lqlXetVgfRT56Ucb9I2p6mxaOKdEC712sNTI+37z3OR53njaPM/0io1QMfyg2Cie7oT1BC/1gsEyoZ51hD7yqxYNVo4x+361Ugl9v9W+79ebMC70iiUlT/NENFVTlPW0cVaTVq2b0/ZbJFmRJNXUOIv2pV4tWPvEbb/V6U5UT+xKJ/Z49ygab9tvLeNEAePvURBBBGttT5k7R9+jIIbM4CHDp5YujBkVQ7DYKJgd+vcoiCh9IxBAEUwjXRwvqBzSRVKEImny2jfVJKIcwx4FE0+QN0VzqqE9iu3NdUXgJkIquCBtqGcLgT0KJpr09UPQhvYohsez5UEfcU9w4+0JbsTBgADjuzoiiCA7oa7uyT3BRFyD4z7ZkRExBKlV4MiGeoKJQFF9GZFDWhgAiuAWABElmi8L9QQz+QSpb1Rj1mwLuffGrQUXXJA91MYs1BPMZJO+gAjbkDMbHtCWB33E3/htfD3BJnwVhSMYGGB0Z8YEEaQn1JmN841fJrTBoZ/qz5gYggwr8GfeFTMmCsWZ+b/xy0SR1gYApKpTd5KbU0niebPAN36pgILsN6Y5M9ublEzgZiwquCB16M1Z4Bu/VDjpG4jADbgzYERbHnTc3t7cOaad3wpfMNH08Q7e26sVDPYuoX7pX09vrzbgBRbwMXp7tRKNSCIgD+ztjfCNX21IwB4ugTX1tfpqFYINW7jjDLT6ajVK+p4AhUXa1L6z/1qJcVp9A9/4VQsHC+XIrb5quWClFLb6mnTX6mu890e90qsGy6XIYDu6JOsky6e1c592oRcPlh55r29hEpN33sT3jV+1YiNUDD8pNoqnO2E9wUu9YLBOqOchoW/8qkWDpWPEXl+11PF7fXcZ43UgY1zoFUtqnuaJsBeNN0nu6dRp1cI5zb7GfjatKqa1s2xf6tWC1U/a7Ns9HTtRPbErndiNm4Q+K2d5vNPgwDqAeirsa/Z96MyGOVHA+JsPRBDB8hs6meZ/45cZEIMHBJ9JujBmVAzB6qJg9uffmCCikDYmfN/4ZaJIl0UBkDJrpr5uXiZKtJ2JwDd+qXyCzCiaNw1tTGyvqjOBywep4ILUoZ4QBL7xS2WTvoAI29C+xPCAtjzo4+3n7YybM211xi2XBgMDjG/ciCCC9IQat6f28zJxDY6L27L1f7nf5fmsQ/5th9793IJb0/qbt/+5Q/9ku3j/Sfe7Nk7273rbALtTaZsV/e53fXofr80vmz8093sEb/9286/65CQrnxXFycYg/2wTTfd6+owaS0GCF3jDgaZiJhDFIXqaipkc0uoEUAQ3G4go0exhoKmYyifIv6Paw3zrJrw3ey244ILsobaHgaZiKpv0BUTYhuzh8IC2POjjPcTf2UPnhkFnDwtxMCDA+PaQCCJIT6g9PIZD/MyQGTxkuMV0YcyoGIL8LHB3/pU/IkpUX0fkkJYVhKIoG+PzdUSUaL7Of4ifiifIm6Pauu1FUCZwsxcVXJA21LbOf4ifiiZ9/RC0IVc3PJ4tD7r7vz/7Pz5nZ7y27T/c3nzjz//ya45AqFybbz3PBDjLIutz+rqS/WolXmzfmOyU+55abv8xCwQXdFz/d+ed7ten7PrbJyedkfpo/TPb9fv27x9M1O831sruq37bthrfL0HtepddgJ2JMv92rqZ8lCH9mE9LkO1q8QddziufLUyZ2R/q7ocqtT8U9oeq+6FO7A+5/cH+vu6VWZjG/ubG2B+6P1Emqf2hsD90f6JME/tDbn8o7Q/dnyizzP5g7A/2T+T2T+T2T+T2TxT2TxT2TxT2TxT2Txj7J4z9E8b+idL+idL+idL+icr+icr+icr+icr+idr+idr+idr+icb+icb+iab7p5XVVyX2Z1ZalXa/pbKqKiuoslqq3P7Twv7MKqiM/ZmxPyu7f2ll41LZ/1pV25/ZaFT2v1E13c/qJPVVFO1DUMgfAm+zjXPkz+zIn9mRP7Mjf2ZH/syO/Jkd+TM78md25M/syJ/ZkT+zI39mR/7MjvyZHfkzO/JnduTP7Mif2ZE/syN/Zkf+zI78mR35MzvyZ3bkz+zIn9mRP7Mjf2ZH/syO/Jkd+TM78md25M/syJ/ZkT+zI39mR/7MjvyZHfkzO/JnduTP7Mif2ZE/syN/Zkf+zI78mR35MzvyZ3bkz+zIn9mRP7Mjf2ZH/syO/Jkd+TM78md25M/syJ/ZkT+zI39mR/7MjvyZHfkzO/JnduTP7Mif+Ub+TD/yRj7yeONSN/BLO/BLO/BLO/BLO/BLO/BLO/BLO/BLO/BLO/BLO/BLO/BLO/BLO/BLO/BLO/BLO/BLO/BLO/BLO/BLO/BLO/BLO/BLO/BLO/BLO/BLO/BLO/BLO/BLO/BLO/BLO/BLO/BLO/BLO/BLO/BLO/BLO/BLO/BLO/BLO/BLO/BLO/BLO/BLO/BLO/BLO/BLO/BLO/BLO/BLO/BLO/BLO/BLO/BLO/BLO/BLO/BLO/BLO/BLO/BLO/BLO/BLO/BLO/BLO/BLO/BL38Av9QOPlze9ibIPQGsfgNY+AK19AFr7ALT2AWjtA9DaB6C1D0BrH4DWPgCtfQBa+wC09gFo7QPQ2gegtQ9Aax+A1j4ArX0AWvsAtPYBaO0D0NoHoLUPQGsfgNY+AK19AFr7ALT2AWjtA9DaB6C1D0BrH4DWPgCtfQBa+wC09gFo7QPQ2gegtQ9Aax+A1j4ArX0AWvsAtPYBaO0D0NoHoLUPQGsfgNY+AK19AFr7ALT2AWjtA9DaB6C1D0BrH4DWPgCtfQBa+wC09gFo7QPQ2gegtQ9Aax+A1vcAtOoH4FFn5cADIMv3l3bUL+2oX9pRv7SjfmlH/dKO+qUd9Us76pd21C/tqF/aUb+0o35pR/3SjvqlHfVLO+qXdtQv7ahf2lG/tKN+aUf90o76pR31Szvql3bUL+2oX9pRv7SjfmlH/dKO+qUd9Us76pd21C/tqF/aUb+0o35pR/3SjvqlHfVLO+qXdtQv7ahf2lG/tKN+aUf90o76pR31Szvql3bUL+2oX9pRv7SjfmlH/dKO+qUd9Us76pd21C/tqF/aUb+0o35pR/3SjvqlHfVLO+qXdtQvfaN+qR91fMogbFLtBn1lB31lB31lB31lB31lB31lB31lB31lB31lB31lB31lB31lB31lB31lB31lB31lB31lB31lB31lB31lB31lB31lB31lB31lB31lB31lB31lB31lB31lB31lB31lB31lB31lB31lB31lB31lB31lB31lB31lB31lB31lB31lB31lB31lB31lB31lB31lB31lB31lB31lB31lB31lB31lB31lB31lB31lB31lB31lB31lB31lB31lB31lB31lB31lB31lB33lG/SVbtA/N/OyY/+nofnjmKdaM28fbxmkKLyPLiZWOXf06X1Prbc/sXrimdYfbw4m2gX43TdAwpPFJxxj/fRk/Uu7L7BZ67//tbd/1/3j7rc8bAj82v5nu9nrb7vf8h17dHb7R3+/EfnN+791BfS5OqD9SQrzzKpSohFJBORluzOrLqEztdD+8iDxJKlSYX+zgHqSVKlRcqoGUOhUN1eri3KI1PdBipd62WBVkh8hzRJT+o+QauWCdUl6hLTcHyH1Xm73Sq8arE6iNT/02VjoZYM1YHiVCtV6ptdqhFrhp8PG73Qn7PGSgFYwWBT0+0Xd61c7u0DO9aLBOiE8NlqXjeeBeK2XSjg2Wu6PjXqzxIVesaTAaZ4I31vXqiVzDoz6dF7qdYJVTjgLt0/ETtTjCaRGrFX7Jk+aq/zuzSRJMzMp3uTZpH5TvJncpXV9fXt9mxTZQ0Hxzi3/4mrclrLNX12Y3QyzkmGifK5ZaABLMhN1gbxHBRF0RqBT1N6Bg190f/mubb//XTdB/Dv74/pj2zz/rfsP5jyzLWM/Pln/IE1OsipJ3n47S/afRto06du568/sv/T+9ML9HPWz9Sf3v8X+oT90fzrrOTV0Bg8dPtNzYcyoGP1yH8AQzAOHzg0QgSj9Zck0c1qWF1QUaY8LAuKimFMponWXNdW0chaDl1w+QRIVzaQeFfZee1m1bUfy3gu44IILcod6uuAd1HMum/TdQ9iCA3qODGjLg74/NXBbldfVXTJ5U2fppMjSfHKVXJtJ9/ub66Su0/ruwdJFtXi+HrTQhTnOWGB88S0eEUSQnWCL97C8/9nb72y/+PHr7pc+Wf9q8KjA/e8OHBVwBeg5NUAGDxBu5NYf3AdkZ4D3WyKfnqw/fPie5682xvbT9cf2U+4f2e2W9a/ths331h92fvje/e7ja8+idv/ww+Rk/dOTzJz4+vdn1HAJkr7AMPqPIhBRKFbRk61eUEmk1Qrg8DlFIkU0p5hm09zp519y+QS5eFSnuL19zgRuE6SCC5KG2il6B/WcyyZ99xC2Iac4PKAtD3rjFO+yskrqq+tJdZt3vzd/U06aq7qYpGma36Vvrpr89s378Z2i8wHonGIjjQXGF98pEkEE2Ql1ih84OkQ+tX7m480vW5P4zZM/uf361V9cnfzF1dev/uqv/nxrIT/cmZ/N36cmr+7/wQf2W3PWW9nvoz/0nPz+YTHwfgHRtxpIjJ3BYycwkT/ZmcaP3N029uDtQ/gW9+HbxeDtt8tnzeYz8898MTNZnT47MWndzTdNkjT252n6/vtf61y7bSn65snkxFrSjXn/7X3z0Kal6P6fdsa2G55nJ89c4Z5Rwy2oJwIT6u1eIZKQPGhSuVBeUFGkhRAA8ZlQIkVEE1o108a4CF9yCQWJflQbur1qzwTuTqSCC9KG2oaWeeX/DB4TTvr6IXBDPnR4RFse9MaH3mRNnmXp9eRNk99MiiIrJnVX/Sa36XXTXFdp2f073o/vQwtXLL5iHj5CLogFxhfdhzJBBOkJ9aH//XONzJ2V+p+dFfrlxk5Z/7n+cJbnm+/gJcUX</t>
  </si>
  <si>
    <t>t5wfTupO9itxrmg8p0bD4NHAnaULY0bFEKRegWPzLhsyUSiWzX+pIhNFWjMQEBfFnEoRzbIV3Sg5jfVLLp8gI45p2Mrt7Xtl4D5FKrgga6gNm3dQz7ls0ncPYRvwa8CAtjzo+/smijdVdXObT67Tup4UpckmV/nt9aRort6k1+XVm9rcvB/frzlzb+fXUmksML74fo0IIshOqF97fN3Ew7Kg+9aJ+w/Q2a7AX9hDbZPuL511W//+4Xd92v2Dh8/UuaLznBodg0fnyf6NiCHIxKP4NyIKyb/57p5gokhrCALiophTKaL5t7L23Av3kssnyJCj+rd0W+69t4ktuOCCrKH2b95BPeeySd89hG3Ivw0PaMuDjnkdtve7c2UWoKuapE936A8HaPX2U8aXHw7YgDxXB7TAAjrGhwO0Eo1IIiBv6MMBWqHgGVGBEfRtvWoVggdCcX8X+HCAVmO/gHA+HKBVd+APB6hlg1Vp5A8HqOWCdUn44YAy2304oPTeUPVKrxqsTiIziz4bC71ssAaM+eEAtVYj1Ao/HTZ+pzthPcFLvWCwKKh9flP55tjnetFgnRjxwwFqqeN/OGCXJV4HssSFXrGkwGmeCP+HA7SSY384QK0TrHLSDwd0T8ROVE/sSif2aNf8vZ+mK3MZJsoXf82fCCJY0UKnqLHX/InRMXh08MmcC2NGxRCs3gmmev41fyJK7DV/Iop03REBcVHMqRRHsebP5BNkSNE0aWjNf3v1XBm4S5AKLsga6rlAaM2fySZ99xC2oTX/4QFtedD3Xw5+k+WJucomSZPeTYqivp1c3d1Uk7S+vsrtnsL13cPkJKp/c9rUzr8V0lhgfPH9GxFEkJ1Q/wb02N77uZM02XzKqfN6396cI/pk/bupKwTPqSEweAhwk/aFnY+PTp7ffv32P/z5N07cx3FmVD5BHh7FvRFRSO7N23FLRJFWEATERTGnUkRzb6GOWyafID+O6t62V8yVgSsDqeCCrKF2b6GOWyab9N1D2Ibc2/CAtjzojXsr3hTpXZJmk/zKvJkUeZFMrpr6bnKbXt1UTVObq+0qeFT3lrti0bk3I40FxhffvRFBBNkJdW+uk/offfHDRR+dnP/57Te+fmX/8rW/utquzu1Og3/hoNTJ+ofbj3XuD/H/SZM0SZpcJEmS/q+X54n9xc0a3UPTycOq3ub35knyh2X3v9oeYXeF+Dk1xAYPscAdag70d4H85O137q+H3Hw26/4c/j+vPzlJ08w0F89OPnde3zccpf0iQG5/aDbfV/0D+ynWk83Cqv03deP/w9yZnmbUMAvKjcCkertJiCQUj+o/yM9EkdZJAMTnUYkU0TxqmlfFtDAuwpdcQkEdGNWlmq2pMQGXygQXpA21S63zyr/IyISTvn4I3JBNHR7Rlgd9vJ8ezbwH+UtpLDC++DaVCCJIT6hNjf/pUWaADB4ggck86KdHmeESZH2BWfSvaBJRSG7R6XtfUEmk1Qrg8JlFIkU8s+j/9CiVT5CLR7WK5dZYeG8mWnDBBUlDbRUDnx6lsknfPYRtyCkOD2jLgz7ee4gy7ycEKmksML74TpEIIshOsFM8onuImKEzeOhwD+nCmFExBGla4O0G7iFiAlEcnv8eIiaKtMwgIC6KOZUimsUL3ENE5RMk0VEt3vbamjJwDxEVXJA71BYvcA8RlU367iFsQxZveEBbHnT3f3/2OUtgndufhqzcuF8dcGbXzsSFv6Vf9mkjfXUg9351QKm3n0Ke/NWBX9sdzvudTd4XB+4X/n5+klmj9pvuX+w78qGMSoFFZZRPByglGpFEQN7gpwOUQvu5mvjpAKXCvnGjfjpAqVFyshJQ6HNjSnWH/nSAVjZYWhSfDqgCXw7QqgVri/TLAfX+ywHey2Ve6VWDFUZkUNFHY6GXDZaAUb8coNVqhFrhp8PG73QnrCd4qRcM1gS1d6+baVK6NJ/rNYNVQvbhgMyk/u8GaJXWAqXIU3C+zxGvAzniQq9YUt00z0PguwFKydG/G6DVCZY48XcD6tOdqJ7YlU7sxive1Ul59yaZ3GXJ3aS4KZtuxtg0k5vb2yIp87urpHh4Db2zw8B0WTtD9H43oJFhonzxF/qJIII1KnSS+fi7Ae4PBtx3M/yj7XBY/3T9D+sfdv/70UPXyKvziUlP1t9zBeQ5NSAGDwg+eXNhzKgYgiU4wdTO35pBRCEt3Hs/FUBEkS4eIiAuijmVItrCfV17bm56yeUTJEXRvGho4X57e1MZuI+LCi7IGnrz7xvUcy6b9N1D2IYW7ocHtOVB3x82y3NTpE0xSe+ubidpetv93uS2miSJSTojWKeNefAyUS2b51MBVSKNBcYX3bIxQQTZCbVsH3x+VwD5hNOJvXjUbgZ0/+A/bXoxHn75HzedGJ/Y3tX7X3pmuzM+e/uf3/5H+3dv/8b+pt1JtIff8IP0D+x5p/TfPDu5+MqrkyZJnNs+z6lhNXhYceP3RVQ0tl/YpNk2yrz9++5XPtvssNhjaZsDat2/+ucP5/Tut2O6X/iF3aHZ9BZ/5WvfuP1/Xu1bjHe7N4+G5Asn1tY/2/wu6863o7G5sfaHznnWjDoogoI0ho1lopBsrPNNeUElkVZShMNFMadSRHOxmcmmReUCfMkFFBSKMW1stb3UqgrcUkYFF2QNtY31j+o5F0769iFwAz4WGNGWBx33movCRdc50zRAVzVpn+7QDSdaveB2IGosj6zhRBuVAovKGA0nWolGJBGQN9RwohUKbi4K7Jyv4USrENxKxF1aoOFEq1GyJQco9PkvpboDN5yoZYOlZdyGE7VasLYIG06qdNdwUnlvtXqlVw1WGJEjRR+NhV42WALGbDhRazVCrfDTYeN3uhPWE7zUCwZrgtqsp1kzbRqX6HO9aLBMjNdxolY6fsfJLkm8DiSJC71iSXnTPBD+jhOt5NgdJ2qdYI2Tdpx0T8ROVE/sSid2Y8Vu7+o0ubueNGmW7qaIV4fdvih8HSdVJsNE+eJvXxBBBKtS6CxzvO2L723mq5/aOeRud0K6fVEluXGF9Tk1rAYPKz4HfBe3L86etyepSbLJV8O7FsSxEKw/Cqa5/l0LIkrkXQsiiXTdFOFwUcypFNF2LXLbp+G0zC+5gIL6IJojDu1aZNs1bu/NawsuuCBrqCdC/lE958JJ3z4EbmjXYnhEWx708TZMF97um1waC4wvvn0lggjSE2pf+Q3TzIAYPCC48XRhzKgYguw7imcjopA8m69hmokiLRsIiItiTqWIZtoCDdNUPkFSHNWzba/iqgJ3q1HBBVlD7dkCDdNUNum7h7ANWbbhAW150HEbTZzZtDNhRZAu69MdvNFEqRfcBkQ91LE1miijUmBRGaXRRCnRiCQC8gYbTZRCwU1FgZvzNpooFYI7iLhJCzWaKDVKduIAhT73pVR36EYTrWywtIzcaKJVC9YWaaNJsW808V7G9UqvGqwwIkOKPhoLvWywBIzaaKLVaoRa4afDxu90J6wneKkXDNYEtVdP82nuLBLnes1glRixz0SrlNBnUuz7TLw54kKvWFLdNM9DoM9EKTl6n4lWJ1jixH0mxelOVE/sSif2aBfqjbfPxMgwUb74C/VEEMGaFDrJjLBQTwyIwQOCT95cGDMqhmDJTTC18y/UE1FiL9QTUaSLhQiIi2JOpTiKhXomnyApiuZFQwv12+vsqsAFhVRwQdZQm//QQj2TTfruIWxDC/XDA9ryoDeWLa9vrrKkuJlcXzflpKjTZHKdp93P0vQuu0rv0uKmeD++ZfP1VpTSWGB88S0bEUSQnVDL9oXW4M/WH2+um/mbjYP71cP1zve+zLaNtieJqZLJV9Pk4v4Xz7/+l9+4vfnGyR/d3vzl1zfdpMmJKyzPqWExeFhw47b+sTMYX9xG2d+rY/9ZoCH3R+sfYN8QcebHGTV8gtQ/imEkopAMY+4ieUElkdYshMNFMadSRPOLgS0IJp4gIY9qF7d32lWBSwqp4IKcobaLvjE956JJ3zwEbcgtDo9ny4OO29ZRuug6/1cF6fI+3cHbOpR6wU031L4dW1uHMioFFpVR2jqUEo1IIiBvsK1DKRTcwhNYOW9bh1IhuGGHO7RQW4dSo2TjC1Do815KdYdu69DKBkvLyG0dWrVgbZG2dVT7tg7vfXWv9KrBCiPyo+ijsdDLBkvAqG0dWq1GqBV+Omz8TnfCeoKXesFgTVBb9eD3Q7SiwTIxYl+HVimhr6Pa93V4k8SFXrGkvGkeiEBfh1Jy9L4OrU6wxon7OqrTnaie2JVO7MaKQYc1LY93ehiYH2uniN6+jtDFPA5MlC/+JgERRLAmhc4y35nvhxDDavCw4nPAd/H7IeuPu9/7m7ffWv9s8y+1I3K/N5QleTK5qJP3wt8VIY6RYFVSMP3172QQUSLvZBBJpOupCIeLYk6liLaTEfyuCBNQUDdEc8ehvYx6u/btvZlxwQUXZA31BCn4XREmnPTtQ+CGdjOGR7TlQR9vu3Lp7X1ppLHA+OLbWiKIID2htjZCuzIxIAYPCG5IXRgzKoYg+47i2YgoJM/mbVcmokjLBgLiophTKaKZtlC7MpNPkBRH9Wzbe/uqwEWMVHBB1lB7tlC7MpNN+u4hbEOWbXhAWx503AYU5xLqV8zDUPvoij7doRtQtHrB7UHUQx1ZA4o2KgUWlTEaULQSjUgiIG+oAUUrFNxsFLg5XwOKViG4s4ibtEADilajZIcOUOhxX1p1B25AUcsGS8u4DShqtWBtETag1MmuAaX23lf3Sq8arDAiQ4o+Ggu9bLAEjNmAotZqhFrhp8PG73QnrCd4qRcM1gS1Vw81oKhFg2VivAYUtdLxG1B2SeJ1IElc6BVLypvmgfA3oGglx25AUesEa5y0AaV7InaiemJXOrFHu1Jf+RpQ6vA9PY8wUb7oK/VMEMGiFDrL5K/UMwNi8IDgszcXxoyKIVhzE8ztvCv1TJTIK/VMFOlqIQLiophTKY5hpZ7KJ0iKoonRwEp9nT4s7NbeWwgXXHBB1lC7/8BKPZVN+u4hbAMr9cCAtjzo4+0ZrnzNFXUmjQXGF9+yEUEE2Qm1bO9KzzAzrAYPK2783sme4V9u/g2fPDj0z/cMl8nkRZGE7yJkjpGgPo3iaokoJFebu0heUEmkhRXhcFHMqRTRTG2oZ5gKKKgbo7ra7c11deAuQiq4IGuoXW2oZ5gKJ337ELghWzs8oi0POm4DSu2i64xqHqQzfbqDN6Ao9YLbg6jPPLYGFGVUCiwqozSgKCUakURA3mADilIouNkosHPeBhSlQnBnEXdpoQYUpUbJDh2g0Oe/lOoO3YCilQ2WlpEbULRqwdoibUDJ9w0o3nvsXulVgxVG5EjRR2Ohlw2WgFEbULRajVAr/HTY+J3uhPUEL/WCwZqgNuvBBhStaLBMjNiAolVKaEDJ9w0o3iRxoVcsKW+aByLQgKKUHL0BRasTrHHiBpT8dCeqJ3alE3u0uxm1twGlkGGifPF3M4gg/fofGh9wlvnO7GYQw2rwsOJzwHdyN+OfN7/rm5u9jPt9jDSx38XPkovwPgZxdAQrkoKJr38fg4gSeR+DSCJdSUU4XBRzKsVx7GMwAQUVQzRrHNrHKLar3t67GxdccEHWUE+NgvsYTDjp24fADe1jDI9oy4M+3o7q2tueY6SxwPjiG1oiiCA9oYY2Qkc1MSAGDwhuRV0YMyqGIPuO4tmIKCTP5u2oJqJIywYC4qKYUymimbZQRzWTT5AUR/Vs25v96sBVjVRwQdZQe7ZQRzWTTfruIWxDlm14QFsedNzWE6cL70xYGaQr+3QHbz1R6gU3BlEPdWytJ8qoFFhURmk9UUo0IomAvMHWE6VQcJtR4Oa8rSdKheCeIm7SQq0nSo2SvTlAoc99KdUduvVEKxssLSO3nmjVgrVF2npS7ltPvHftvdKrBiuMyJCij8ZCLxssAaO2nmi1GqFW+Omw8TvdCesJXuoFgzVB7dWDrSda0WCZGLH1RKuU0HpS7ltPvEniQq9YUt40D0Sg9UQpOXrriVYnWOPErSfl6U5UT+xKJ/ZoV+obb+tJJcNE+eKv1BNBBItS6Cwzwko9MSAGDwg+e3NhzKgYgjU3wdzOv1JPRIm9Uk9Eka4WIiAuijmV4ihW6pl8gqQomhgFF3Yt03Zh13uD4oILLsgaavcfWqlnsknfPYQtOKDnyIC2POjj7RZuvM0V4Ut2HLHA+OJbNiKIIDuhlu2d6RYmhtXgYcWN3zvZLfy0+xKZYySoT6O4WiIKydXmLpIXVBJpYUU4XBRzKkU0UxvsGWYCCurGqK52e7teHbgvkQouyBpqVxvsGWbCSd8+BG7I1g6PaMuD7v7vzyz5wzK6dat/GrKv4zakpM7U1DnXJoBbFnUfN1JHiudc3ntqveB+IWo8/3H90b2jeXA8n3W+xi4MfnJif8E6EHtqqbMwneH4/kNjyWdf8Ee7dhW460RJXmDko3SdKCUakURA3r7rZGrH4KeT1P08zdSSwb1GgZvz9p8oFYIbi7hJC/WfKDVKNugAhT77pVQXpf8kzae5c+Rf6nWDpUTegFJktb8BRasWLCXSBpRm34DivWvvlV41WFBEjhTdt13oZYPVYNQGFK1WI9QKPx02fqc7YT3BS71gsCiozXpZTzPnR+3O9ZrBMiHrP/Hnidd6pYT+k2bff+LNERd6xZLypnkeAv0nSsnR+0+0OsESJ+4/aU53onpiVzqxGwue56ZIr8wkvbu63c0Qq8NuZqSJrwGlSWScKGD03QwmiGBVCp1URt7N+IFdoO/+/N9209D9bwrucDRJ4lyofU4NtcFDjU8RvxjtL3CjwdfvcGwn/89OvnJ2OXvxlc0kdf1P6x+v/6H7639b/+P6/+vY61j/bPMv2IzMdjS6qnXS/Svtr/6NPfjy6f1pmM0qxO+6v343uOfBHDXB6qVgluzd82CixN3zYJJIV10RDhfFnEoRbc/DfziEiieoLaL55cCOR5M8rI833osoF1xwQc5QT6LSOp9mnkYeKpz03UPgBnY8gBFtedDH23vdeV/nmlvnfUM3OjmDgQHG975EEEF+Qr0vv/maGRCDBwR3qC6MGRVDkH5HsWxEFJJl8zVfM1GkdQMBcVHMqRTRPFug+ZrKJ0iKo5q27T2FTeDiSSq4IGuoTVug+ZrKJn33ELYhzzY8oC0POu5nUlLfCmQWwKuaqo936K4UrV5wExE1UQfoStGSFxj5GF0pWolGJBGQ5+hKcc5CZmrJ4AakwLz5ulK0CsHtRtyTBbpStBol23aAQp/ZUqo7dFeKWjdYSsbtSlGrBUuJsCulyXZdKY33Ar5XetVgQREZUHRRdKGXDVaDMbtS1FqNUCv8dNj4ne6E9QQv9YLBoqD25lVnjiqX5nO9ZrBMjNeVolY6flfKLke8DuSIC71iSXnTPA/+rhSt5NhdKWqdYImTdqV0T8ROVE/sSif2eFfmPZ3a3Zwwl3GigPFX5okggkUodFIZYWWeGBCDBwSfyLkwZlQMwRqbYHLnX5knosRemSeiSFcHERAXxZxKcRQr80w+QVIUTYyGVubz7UKu91rFBRdckDXU7j+0Ms9kk757CNvQyvzwgLY86OP9LErqWcfsPFshDQYGGN+zEUEE6Qn1bJE7idXfRWGG1eBhxZ3fUXQNi5qGH30C5Un9wsTxEhSrUSwuEYVkcXMXyQsqibTKIhwuijmVIprDDfQLM/EEFWRUg7u9g68J3KpIBRfkDLXBzZJyanwOlwknffcQuCGHOzyiLQ86cu+Jz7OaIJ7/SCKmVuJFsd4TpV5wqxC1nIfoPVGSFxj5KL0nSolGJBGQ5+g9cdqJmVoyuM0o8G7e3hOlQnBTEbdkod4TpUbJ5hyg0Ge2lOoO3nui1Q2WkpF7T7RqwVIi7T0x+94T7w18r/SqwYIicqCowV7oZYPVYNTeE61WI9QKPx02fqc7YT3BS71gsCiozXmo90SrGSwTI/aeaJUSek/MvvfEmyMu9Iol5U3zPAR6T5SSo/eeaHWCJU7ce2JOd6J6Ylc6sce7j5F5e09KGScKGH8fgwgiWIVCJ5XvzD4GMawGDys+HXxX9zHMZh+jefI+BnG8BGuSgrmwfx+DiBJ5H4NIIl1LRThcFHMqxTHsYzDxBBVENIsc2scot6ve3ksoF1xwQc5QT5WC+xhMOOm7h8AN7WMMj2jLgz7i7urM26lTSYOBAcZ3uEQQQX5CHW6E7mpiQAweENybujBmVAxB+h3FshFRSJbN211NRJHWDQTERTGnUkTzbKHuaiafICmOatq2dxQ2gUsnqeCCrKE2baHuaiab9N1D2IY82/CAtjzoyL0nzilw58LClw81fbyD954o9YJbhaiJOkTviZK8wMhH6T1RSjQiiYA8R+9J4ZI8U0sGtxkF5s3be6JUCG4q4p4s1Hui1CjZnAMU+syWUt3Be0+0usFSMnLviVYtWEqkvSf1vvfEe/neK71qsKCIDCi6KLrQywarwai9J1qtRqgVfjps/E53wnqCl3rBYFFQe/NQ74lWM1gmRuw90Sol9J7U+94Tb4640CuWlDfN8xDoPVFKjt57otUJljhx70l9uhPVE7vSiT3elfnc23vSyDhRwPgr80QQwSIUOqmMsDJPDIjBA4JP5FwYMyqGYI1NMLnzr8wTUWKvzBNRpKuDCIiLYk6lOIqVeSafICmKJkZDK/PNdiHXe6figgsuyBpq9x9amWeySd89hG1oZX54QFse9BH3C+eeborywWALgoEBxvZsVBBBekI92zvSL0wNq8HDiju/d7VfOE2qZPLVPLl4Ur8wdbwExWoEi0tFIVlc52bpCyqJtMoiHC6KOZUimsP19gtz8QQVZESD2zHd+6GHn7jAF1xwQc5QG9xAvzAXTvruIXBhh4uMaMuDjtx7UrjwOs8aulKo7gLTwztw74laL7hViFrO+L0navICIx+h90Qt0YgkAvIcvSfGJXmmlgxuMwq8m6f3RK0Q3FTELZm/90StUbI5Byj0mS2lugP3nuh1g6Vk1N4TvVqwlMh6Tzo5296T7qfe3hO9arCgiBwoarAXetlgNRix90Sv1Qi1wk+Hjd/pTlhP8FIvGCwKanPu7z3RawbLxGi9J3qlo/ee7HPE60COuNArlpQ3zfPg7T1RS47ce6LXCZY4Ye+JfSJ2onpiVzqxx7uPUXh6T8okk3GigPH3MYggglUodFL5zuxjEMNq8LDi08F3dR/DJFkyuaie+N0T6ngJ1iQFc2H/PgYRJfI+BpFEupaKcLgo5lSKY9jHYOIJKohoFjm0j5FtV72910wuuOCCnKGeKgX3MZhw0ncPgRvaxxge0ZYHfcTd1YW3UyeXBgMDjO9wiSCC/IQ6XHp3NTUgBg8I7k1dGDMqhiD9jmLZiCgky+bprqaiSOsGAuKimFMponk2f3c1l0+QFEc1bfm2xPtvleSCC7KG2rT5u6u5bNJ3D2Eb8mzDA9ryoCP3njjTaefCiiBe2sc7eO+JUi+4VYiaqEP0nijJC4x8lN4TpUQjkgjIc/SeOPfsZmrJ4DajwLx5e0+UCsFNRdyThXpPlBolm3OAQp/ZUqo7eO+JVjdYSkbuPdGqBUuJtPek2PeeeK/Ue6VXDRYUkQFFF0UXetlgNRi190Sr1Qi1wk+Hjd/pTlhP8FIvGCwKam8e6j3RagbLxIi9J1qlhN6TYt974s0RF3rFkvKmeR4CvSdKydF7T7Q6wRIn7j0pTneiemJXOrHHuzJvvL0nRsaJAsZfmSeCCBah0EllhJV5YkAMHhB8IufCmFExBGtsgsmdf2WeiBJ7ZZ6IIl0dREBcFHMqxVGszDP5BElRNDEaWpk324Vc782JCy64IGuo3X9oZZ7JJn33ELahlfnhAW150EfcL2y83RSlNBgYYHzPRgQRpCfUs70z/cLEsBo8rLjze1f7hfOkSCYX2ZP7hYnjJShWo1hcIgrJ4uYukhdUEmmVRThcFHMqRTSHG+gXZuIJKsioBrfc+iH/PYlccEHOUBvcYL8wE0767iFwQw53eERbHnTk3pPShdd51iqIl/XxDt57otQLbhWilvMQvSdK8gIjH6X3RCnRiCQC8hy9J6nP5Ck1g/uMAvPmbT5RKgR3FXFPFmo+UWqU7M4BCn1uS6nu4M0nWt1gLRm5+USrFqwl0uaTat984r1T75VeNVhRRBYUddgLvWywHIzafKLVaoRa4afDxu90J6wneKkXDBYFtTsPNZ9oNYNlYsTmE61SQvNJtW8+8eaIC71iSXnTPA+B5hOl5OjNJ1qdYIkTN59UpztRPbErndjj3cgovc0nocuFHJwoYPyNDCKIYBkKnVW+MxsZxLAaPKz4fPAoNjKeKXYy0qROJl9Nn/wFd+KACVYlBZNh/04GESXyTgaRRLqainC4KOZUimPYyWDiCUqIaBo5tJNRb9e9vRdNLrjggpyhnisFdzKYcNJ3D4Eb2skYHtGWB33E/dWlt1enkQYDA4xvcYkggvyEWtwI/dXEgBg8ILg5dWHMqBiC9DuKZSOikCybt7+aiCKtGwiIi2JOpYjm2UL91Uw+QVIc1bQ12xLvv1eSCy7IGmrTFuqvZrJJ3z2EbcizDQ9oy4OO3H3iXFD9SpkmQby8j3fo7hOtXnCvEDVRB+g+0ZIXGPkY3SdaiUYkEZDn6j5xrgHN1JrBjUaBe/N1n2gVgtuKuCkLdJ9oNUq25wCFHrelVXfo7hO1brCWjNt9olYL1hJh90ma7LpPUu+teq/0qsGKInKg6KroQi8bLAdjdp+otRqhVvjpsPE73QnrCV7qBYNFQW3OA90nas1gmRiv+0StdPzuk12OeB3IERd6xZLypnke/N0nWsmxu0/UOsESJ+0+6Z6Inaie2JVO7PEuzVe+7pM0fL3QI04UMPrSPBNEsAqFzir5S/PMgBg8IPhMzoUxo2IIFtkEkzvv0jwTJfLSPBNFujyIgLgo5lSKY1iap/IJkqJoYjSwNJ+mDyu5qffyxAUXXJA11O4/sDRPZZO+ewjbwNI8MKAtD/qIO4YrXztFmkmDgQHG92xEEEF6Qj3bu9IxzAyrwcOKO793t2PYJNnkq09rF2aOlqBUjWJwiSgkg+vcKnpBJZHWWITDRTGnUkTzt/52YSqeoH6Mam+31+qlgYsSqeCCnKG2t6F2YSqc9N1D4Ib87fCItjzoyK0ntQuvc6x5EK/o4x289USpF9woRA3nIVpPlOQFRj5K64lSohFJBOQ9aj3J3M/TTC0Z3GQUeDdv54lSIbiliFuyUOeJUqNkaw5Q6DNbSnUH7zzR6gZLycidJ1q1YCmRdp7k+84T7516r/SqwYIicqCowV7oZYPVYNTOE61WI9QKPx02fqc7YT3BS71gsCiozXlZTzOnjzvXawbLxIidJ1qlhM6TfN954s0RF3rFkvKmeR4CnSdKydE7T7Q6wRIn7jzJT3eiemJXOrGbyUd9c5Ulxc3k+ropJ0U3O5xc52n3szS9y67Su7S4ecjL3tlgYDqsnhF6O08KGScKGH8XgwjSr/+hAQInlV9Ya/9s/fH6dw9r5J+tf7VZM//uyf1s8X6JOzHV/Ucx7n/x/Ot/+Y3bm2+c/NHtzV9+fbOsnZy4wvKcGhaDhwWfzn1xw8UXmy9Mr0fYdnj//a8F9h1+tP7Bs5Nuov/JZnfhu/c7P02SdHUkRfYcku5f7xqeGXV4BEuIgqmrf9uBiBJ524FIIl36RDhcFHMqxTFsOzDxBAlfNOkb2nYotovU3mshF1xwQc5Qz2zSOp9mvm0HJpz03UPghrYdhke05UEfcSt07W2rMdJgYIDxDSkRRJCfUEMaoRWaGBCDBwS3oi6MGRVDkH5HsWxEFJJl87ZCE1GkdQMBcVHMqRTRPFuoFZrJJ0iKo5q27aWBaeAWSCq4IGuoTVuoFZrJJn33ELYhzzY8oC0POnKrSOPC61xYGcQzfbyDt4oo9YI7e6iJOkSriJK8wMhHaRVRSjQiiYA8V6tI6dI8U2sGtwUF7s3bK6JUCG4C4qYs1Cui1CjZTAMU+tyWUt3Be0W0usFaMnKviFYtWEukvSLlvlfEewfeK71qsKKIHCi6KrrQywbLwai9IlqtRqgVfjps/E53wnqCl3rBYFFQm/PQV0q0msEyMWKviFYpoVek3PeKeHPEhV6xpLxpnodAr4hScvReEa1OsMSJe0XK052ontiVTuzxLs033l6RSsaJAsZfmieCCFah0FllhKV5YkAMHhB8JufCmFExBItsgsmdf2meiBJ7aZ6IIl0eREBcFHMqxVEszTP5BElRNDEKruRapu1KrvemwwUXXJA11O4/tDTPZJO+ewhbcEDPkQFtedBH/JWSxttOEb4BxxEMDDC+ZyOCCNIT6tnema+UEMNq8LDizq/fH/woFD+37bjrj7tf7rUMQ6Ow+dvfdP/79eY/s/nF99//2hf7jTf9wPdxtesDT+0BJg6BoP6M4lqJKCTXmrtIXlBJpIUT4XBRzKkU0UxroAeYiScoCqN61u29dmngpkIquCBnqD1r8NMjTDjpu4fADZnW4RFtedBx+0ncfd2dDW2CeGUf7+D9JEq94O4f6iIP0U+iJC8w8lH6SZQSjUgiIM9x643zyPZMLRncORR4N287iVIhuE+IW7JQO4lSo2S/DVDoM1tKdQdvJ9HqBkvJyO0kWrVgKZG2kzT7dhLvpXav9KrBgiJyoKjBXuhlg9Vg1HYSrVYj1Ao/HTZ+pzthPcFLvWCwKKjNeaidRKsZLBMjtpNolRLaSZp9O4k3R1zoFUvKm+Z5CLSTKCVHbyfR6gRLnLidpDndieqJXenEHu3WRJb42kke5oowJwoYfWuCCSJYhUInle/K1gQzrAYPKz4dPIoPqCu+n54lZTJ5USRP/IQ6c7wEa5KCubB3H4OJEncfg0kiXUtFOFwUcyrFEexjUPEEFUQ0ixzYx8iSh1XvzHvP44ILLsgZ6qlSaB+DCid99xC4gX0MYERbHvTxNkx3Dte5stY53PB9SY5gYIDxHS4RRJCfUIfLb5hmBsTgAcG9qQtjRsUQpN9RLBsRhWTZfA3TTBRp3UBAXBRzKkU0zxZomKbyCZLiqKZtewtgFrjWkQouyBpq0xZomKaySd89hG3Isw0PaMuDjtx74ltnzIJ4VR/v0L0nWr3gViFqog7Qe6IlLzDyMXpPtBKNSCIgL3/ce+Jbl1NKBrcZBebN13uiVQhuKuKeLNB7otUo2ZwDFPrMllLdoXtP1LrBUjJu74laLVhKhL0nWbbrPcm8t9q90qsGC4rIgKKLogu9bLAajNl7otZqhFrhp8PG73QnrCd4qRcMFgW1Nw9ce6PWDJaJ8XpP1ErH7z3Z5YjXgRxxoVcsKW+a58Hfe6KVHLv3RK0TLHHS3pPuidiJ6old6cQe78q8xxN3c8JcxokCxl+ZJ4IIFqHQSWWElXliQAweEHwi58KYUTEEa2yCyZ1/ZZ6IEntlnogiXR1EQFwUcyrFUazMM/kESVE0MRpamc+3C7neywsXXHBB1lC7/9DKPJNN+u4hbEMr88MD2vKgN56tyHNTpFdmkt5d3e46L6oD9wun3m6KQhoMDDC+ZyOCCNIT6tki9wv/wLbAdn/+b9effO43BXuI7VV8rlA/p4ba4KHG3eBR9BA/EzURuy9GfFInMXHUBGVsFPNLRCGZX+er9IJKIq2/CIeLYk6liOZ9A53ETDxBbRnV+m7v0MsCtyJSwQU5Q219Q7ciUuGk7x4CN+R9h0e05UFH7krxuVkTxKv7eAfvSlHqBTcRUTN6iK4UJXmBkY/SlaKUaEQSAXmOrhTn8z9TSwY3IAXezduVolQIbjfilizUlaLUKNm2AxT6zJZS3cG7UrS6wVIycleKVi1YSqRdKWbfleK9QO+VXjVYUEQOFDXYC71ssBqM2pWi1WqEWuGnw8bvdCesJ3ipFwwWBbU5D3wRRa0ZLBMjdqVolRK6Usy+K8WbIy70iiXlTfM8BLpSlJKjd6VodYIlTtyVYk53onpiVzqxGysGnS21PN7ZYGA6rJ4RertSShknChh/h4MIIliFQieVkXc49F9EIYbV4GHFp4NHsZsh2szYfhElTyYXdfLeE/cxiOMlWJMUzIX9+xhElMj7GEQS6VoqwuGimFMpjmEfg4knqCCiWeTQPka5XfX23im54IILcoZ6qhT8IgoTTvruIXBD+xjDI9ryoI+47zrz9vBU0mBggPEdLhFEkJ9Qhxuh75oYEIMHBPemLowZFUOQfkexbEQUkmXz9l0TUaR1AwFxUcypFNE8W6jvmsknSIqjmrbtjYNZ4ApJKrgga6hNW6jvmskmffcQtiHPNjygLQ86cu+JcwrcubDwZUNNH+/gvSdKveBWIWqiDtF7oiQvMPJRek+UEo1IIiDP0XvifP5nasngNqPAvHl7T5QKwU1F3JOFek+UGiWbc4BCn9lSqjt474lWN1hKRu490aoFS4m096Te9554L9t7pVcNFhSRAUUXRRd62WA1GLX3RKvVCLXCT4eN3+lOWE/wUi8YLApqbx7qPdFqBsvEiL0nWqWE3pN633vizREXesWS8qZ5HgK9J0rJ0XtPtDrBEifuPalPd6J6Ylc6sce7Mp97e08aGScKGH9lnggiWIRCJ5URVuaJATF4QPCJnAtjRsUQrLEJJnf+lXkiSuyVeSKKdHUQAXFRzKkUR7Eyz+QTJEXRxGhoZb7ZLuR671RccMEFWUPt/kMr80w26buHsA2tzA8PaMuDPuJ+4dzXTZEn0mBggNE9GxNEkJ5Qz/au9Aszw2rwsOLO713tFzabfuHmqf3CzPESFKsxLC4ThWRxnZtFL6gk0iqLcLgo5lSKaA7X3y9MxRNUkDENbr69by8P3KBIBRfkDLXBDfULU+Gk7x4CN+BwgRFtedCRe08KF17nWYOXDaVJH+/QvSdaveBWIWo5D9B7oiUvMPIxek+0Eo1IIiDP0XvifP5nasngNqPAu/l6T7QKwU1F3JIFek+0GiWbc4BCn9lSqjt074laN1hKxu09UasFS4mw9yRPd70nufeyvVd61WBBETlQ1GAv9LLBajBm74laqxFqhZ8OG7/TnbCe4KVeMFgU1OY80Hui1gyWifF6T9RKx+892eWI14EccaFXLClvmufB33uilRy790StEyxx0t6T7onYieqJXenEHu8+RuHrPXnwIzAnChh/H4MIIliFQieV78w+BjGsBg8rPh18V/cx0qRKJl/Nk4sn7mMQx0uwJimYC/v3MYgokfcxiCTStVSEw0Uxp1Icwz4GE09QQUSzyKF9jGy76u29gHLBBRfkDPVUKbiPwYSTvnsI3NA+xvCItjzoI+6uLrydOrk0GBhgfIdLBBHkJ9Th8rurmQExeEBwb+rCmFExBOl3FMtGRCFZNl93NRNFWjcQEBfFnEoRzbMFuqupfIKkOKpp215PmAfum6SCC7KG2rQFuqupbNJ3D2Eb8mzDA9ryoCP3njjTaefCiiBe2sc7eO+JUi+4VYiaqEP0nijJC4x8lN4TpUQjkgjIc/SeOJ//mVoyuM0oMG/e3hOlQnBTEfdkod4TpUbJ5hyg0Ge2lOqi9Z44lydf6nWDpWTk3hOtWrCUSHtPin3vifdKvVd61WBBERlQdFF0oZcNVoNRe0+0Wo1QK/x02Pid7oT1BC/1gsGioPbmtvfE+U2Gc71msEyM2HuiVUroPSn2vSfeHHGhVywpb5rnIdB7opQcvfdEqxMsceLek+J0J6ondqUTe7wr88bbe2JknChg/JV5IohgEQqdVEZYmScGxOABwSdyLowZFUOwxiaY3PlX5okosVfmiSjS1UEExEUxp1Icxco8k0+QFEUTo6GVebNdyPXenLjggguyhtr9h1bmmWzSdw9hG1qZHx7Qlgd9xP3CxttNUUqDgQHG92xEEEF6Qj3bO9MvTAyrwcOKO793tV/YJFkyuaie/N0T4ngJitUoFpeIQrK4zgX5F1QSaZVFOFwUcypFNIcb6Bdm4gkqyKgGd3urXh64J5EKLsgZaoMb7BdmwknfPQRuyOEOj2jLg47ce1K68DrPWgXxsj7ewXtPlHrBrULUch6i90RJXmDko/SeKCUakURAnqP3pHJJnqklg9uMAu/m7T1RKgQ3FXFLFuo9UWqUbM4BCn1mS6kuWu+Jc+Rf6nWDpWTk3hOtWrCUSHtPqn3vifdKvVd61WBBETlQ1GAv9LLBajBq74lWqxFqhZ8OG7/TnbCe4KVeMFgU1OY89N0TrWawTIzYe6JVSug9qfa9J94ccaFXLClvmuch0HuilBy990SrEyxx4t6T6nQnqid2pRN7vPsYpbf3JHi30GNOFDD+PgYRRLAKhU4q35l9DGJYDR5WfDr4ru5j5EmRTC6yJ+9jEMdLsCYpmAv79zGIKJH3MYgk0rVUhMNFMadSHMM+BhNPUEFEs8ihfYx6u+rtvWZywQUX5Az1VCm4j8GEk757CNzQPsbwiLY86CPuri69nTqNNBgYYHyHSwQR5CfU4UboriYGxOABwb2pC2NGxRCk31EsGxGFZNm83dVEFGndQEBcFHMqRTTPFuquZvIJkuKopm17CWEeuFWSCi7IGmrTFuquZrJJ3z2EbcizDQ9oy4OO3HviXE/9SlkkQby8j3fo3hOtXnCrEDVRB+g90ZIXGPkYvSdaiUYkEZDn6D1xnhefqSWD24wC8+brPdEqBDcVcU8W6D3RapRszgEKPWZLq+7QvSdq3WApGbf3RK0WLCXC3pMi2fWeFN4r9V7pVYMFRWRA0UXRhV42WA3G7D1RazVCrfDTYeN3uhPWE7zUCwaLgtqbB3pP1JrBMjFe74la6fi9J7sc8TqQIy70iiXlTfM8+HtPtJJj956odYIlTtp70j0RO1E9sSud2ONdma98vSdF+G6hR5woYPSVeSaIYBEKnVTyV+aZATF4QPCJnAtjRsUQrLEJJnfelXkmSuSVeSaKdHUQAXFRzKkUx7AyT+UTJEXRxGhgZb5IHxZyC+/NiQsuuCBrqN1/YGWeyiZ99xC2gZV5YEBbHvQR9wtXvm6KIpMGAwOM79mIIIL0hHq2d6VfmBlWg4cVd37var9wlpTJ5EWRfPVp/cLM8RIUq1EsLhGFZHFzF8kLKom0yiIcLoo5lSKaw/X3C1PxBBVkVIO7vVWvCNyTSAUX5Ay1wQ31C1PhpO8eAjfkcIdHtOVBR+49ce69d541D+IVfbyD954o9YJbhajlPETviZK8wMhH6T1RSjQiiYA8R+9J6vQTM7VmcJ9RYN68zSdKheCuIu7JQs0nSo2S3TlAoc9tKdUdvPlEqxusJSM3n2jVgrVE2nyS75tPvHfqvdKrBiuKyIKiDnuhlw2Wg1GbT7RajVAr/HTY+J3uhPUEL/WCwaKgdueh5hOtZrBMjNh8olVKaD7J980n3hxxoVcsKW+a5yHQfKKUHL35RKsTLHHi5pP8dCeqJ3alE3u8GxmeSVY3KSxknChg/I0MIki//ocGCJxVvjMbGcSwGjys+HzwKDYynil2MlKTZJOnbmMQR0uwJCmYCfu3MYgokbcxiCTSpVSEw0Uxp1IcwzYGE09QP0RzyKFtjGK76O29ZXLBBRfkDPVEKbiNwYSTvnsI3NA2xvCItjzoI26urr2NOkYaDAwwvr8lggjyE+pvIzRXEwNi8IDgztSFMaNiCNLvKJaNiEKybN7maiKKtG4gIC6KOZUimmcLNVcz+QRJcVTTtr2DsAhcKkkFF2QNtWkLNVcz2aTvHsI25NmGB7TlQUduPWlceJ0LK4N4po938NYTpV5woxA1UYdoPVGSFxj5KK0nSolGJBGQ96j1JHM/TzO1ZHCTUWDevJ0nSoXgliLuyUKdJ0qNkq05QKHPbCnVHbzzRKsbLCUjd55o1YKlRNp5Uu47T7w36r3SqwYLisiAoouiC71ssBqM2nmi1WqEWuGnw8bvdCesJ3ipFwwWBbU3L2tPC/G5XjNYJkbsPNEqJXSelPvOE2+OuNArlpQ3zfMQ6DxRSo7eeaLVCZY4cedJeboT1RO70ok93pX5xtt5Usk4UcD4K/NEEMEiFDqpjLAyTwyIwQOCT+RcGDMqhmCNTTC586/ME1Fir8wTUaSrgwiIi2JOpTiKlXkmnyApiiZGQyvz1XYh13tx4oILLsgaavcfWplnsknfPYRtaGV+eEBbHvTGs+X1zVWWFDeT6+umnBR1mkyu87T7WZreZVfpXVrcFO8fwLP5uinCN+o4goEBxvdsRBBBekI92xd6Wj9bf9z5tfte1M/Wv9r0pn735N6Y3beSJqZKJl9Nk4v7Xzz/+l9+4/bmGyd/dHvzl1/ftI8mJ66wPKeGxeBhwZ3bFxubfbH5wpbICO2977//tUB/74/WP3h2sv7Z5k9tuq1th3WTJPmzkxTp7U26f71reGbU4RHUllEcKRGF5EhzF8kLKom0KCIcLoo5lSKaIQ209zLxBAl/VD+6vQOvCNxqSAUX5Ay1H03rfJr5DCkTTvruIXBDhnR4RFsedNxWkdw5pp3FbIJ4ZR/v4K0iSr3gzh7qEA/RKqIkLzDyUVpFlBKNSCIgz9Uq4nwBZmrN4LagwLx5e0WUCsFNQNyThXpFlBolm2mAQp/bUqo7eK+IVjdYS0buFdGqBWuJtFek2feKeG/Ae6VXDVYUkQVFHfZCLxssB6P2imi1GqFW+Omw8TvdCesJXuoFg0VB7c5DXynRagbLxIi9IlqlhF6RZt8r4s0RF3rFkvKmeR4CvSJKydF7RbQ6wRIn7hVpTneiemJXOrFW7c1tXlX5m3xyVVzdTooiqSdX1fXtpM5MVVzfpFldP/B4p4OB+bB6SujrFXk43wtzooDR9x2YIIJlKHRW+YV9h991s8OPu+ngX7/9z93kcrOu3v/OyBd2Gv69c0vCFZfn1LgYPC74hG4oNEP7A1/85ge4L+AI3YwaOsECn2Be6d0UYKLE3RRgkkgXJhEOF8WcSnEEmwJUPEE2Fs3IBjYFTPKwhGy8NywuuOCCnKGedoS++UGFk757CNzApgAwoi0P+ng7izu36OlSMak0GBhgfLdIBBHkJ9Qt8juLmQExeEBwm+jCmFExBOl3FMtGRCFZNl9nMRNFWjcQEBfFnEoRzbMFOoupfIKkOKpp296/ZwIXKlLBBVlDbdoCncVUNum7h7ANebbhAW150JEbOXxrdlkQr+rjHbqRQ6sX3HZDTdQBGjm05AVGPkYjh1aiEUkE5LkaOZwHOWdqzeCencC9+Ro5tArBHTrclAUaObQaJTtdgEKf21KqO3Qjh1o3WEvGbeRQqwVribCRw2S7Rg7jvU7ulV41WFFEDhRdFV3oZYPlYMxGDrVWI9QKPx02fqc7YT3BS71gsCiozXmgkUOtGSwT4zVyqJWO38ixyxGvAzniQq9YUt40z4O/kUMrOXYjh1onWOKkjRzdE7ET1RO70ok93qX51NvIkcs4UcD4S/NEEMEqFDqrjLA0TwyIwQOCz+RcGDMqhmCRTTC58y/NE1FiL80TUaTLgwiIi2JOpTiKpXkmnyApiiZGQ0vz+XYl13tp4IILLsgaavcfWppnsknfPYRtaGl+eEBbHvTxXhHYeTanN+08WyENBgYY37MRQQTpCfVs78oVgcywGjysuPPrfzTkUSh+bntxNw29ve+IQKOw+dvfdP/79eY/s/nF99//2hc/QrJpAr6Pa1o+sQGYGH9B8RnFshJRSJY1d5G8oJJIqybC4aKYUymiOdZAAzATT1ARRjWs2yviTODSPyq4IGeoDWuwAZgJJ333ELghxzo8oi0POnIzic+DmiBe3cc7eDOJUi+49YdayEM0kyjJC4x8lGYSpUQjkgjIyzqrd7LvKFl/+tBT4lk+n6mVg7uHAgvnbSlRKgT3CnFnFmopUWqU7LkBCpu0ce64ztUCY3WVPBSbx35KqxssKiN3lWjVgkVF2lVi9l0l3pviXulVg6VF5EUfPRtZYbJqmjuvD1notYPFQd5akjd5maelv8FEq9gIFcMPio3i6U5YT/BSLxgsEWrHHrhVRq0ZLBqyBhPTJbjS12CiVUpoMDH7BhNvurjQK5YUO9XzkFVNlXqaZ1u1bk6XSVFluakaz4coL/VqwcIn7jUxpztRPbErndiNRc9zU6RXZpLeXd3uZozVgfctPJcudnPGUsaJAsbftyCCCFap0Eln5H2LH9jPeXd//m+7aer+NwX3MuzHuF2hfk4NtcFDjU8hvxjtPncvWM+8WxvP0JH63eYL9N2v/m7zn/nkxK4wfG6QNl9N7//5T5+dvHfxlf91eXJ+sfzj+ckf/7uJLVn3n0jfdBzBX0if2o2Q3T/+yfr7/9YObvfv+i/2h/+anjyMs2t0Z9TRFax6CqbZ/p0SIkrknRIiiXS1FuDIKuO50mxORTmG7RImnqAQiaaoQ9sl5XZx3Xs144ILLkgc6slX6CPqVDjpC4jADW2XDI9oy4M+4qbszNvgU0mDgQHGN8pEEEF+Qo1yhKZsYkAMHhDczrowZlQMQfodxbcRUUi+zduUTUSR1g0AJM2rZupeE5lTWaI5tybxLLG+5PIJUuOo1m17fZ8J3MdIBRfkDrV1C7VmM9mkbyDCNuTchge05UFHbnRxzoY7Lxa+3afp4x280UWpF9yNRK3UIRpdlOQFRj5Ko4tSohFJBOT5G12cU5KZWjm4iylwct5GF6VCcM8SN2ihRhelRsneH6KwcMmbq+UdvM1FqxssKSO3uWjVgiVF2uZS79tcvLfcvdKrBguLyIg+Xk7rZhLOjeuFXjhYF+Q9LqZpMn+Di1auEcqFHxEbwtOdsJ7gpV4wWBrURj3U4KLVDBaLERtctEoJDS71vsHFmygu9IolRU7zPDTGTBuneWjVojndLVXaJNPC19qilQoWO3FrS326E9UTu9KJPd4V+9zb2tLIOFHA+Cv2RBDBshQ6zYywYk8MiMEDgk/tXBgzKoZg1U0wz/Ov2BNRYq/YE1Gk64UAiKezb07lOIrVeiafIC2KJklDq/XNdnHXe6/hggsuyBvqSUBotZ7JJn37ELah1frhAW150Ef8IZXc12fxMOkSBAMDjO7amCCC9IS6tsgNyeoPqTDDavCw4t7vHW4+vr9/MUvyZHJRJ++RG4+ZIysoa2PYYSYKyQ47t1pfUEmk9RjgKNxlZU7liOaG/V3HVDxBtRnTDJfbO/3KwC2NVHBB1lCb4VDXMRVO+vYhcANuGBjRlgcduXelcOF1/jZ4oVGW9PEO3bui1QtuMaL29AC9K1ryAiMfo3dFK9GIJALy/L0rTl8xUysHNygFJs7Xu6JVCG5H4t4s0Lui1SjZ1gMUFs3Ume3maoGH7l5R6waLyrjdK2q1YFERdq+U6a57pfRe7fdKrxosLSIv+qhRoayntXPleaEXDlYGefdKlqaFz0ae6fUaoV74GbExPN0J6wle6gWD1UFt1gPtK2rNYL0Yr31FrXT89pVdpngdyBQXesWSOqd5HvK8yqfuzyS0atWc/pXM5FU6rZ317lKvFax30gaW7sHYieqJXenEHu9WSOFrYCkzGScKGH8rhAgiWJxC55rvzFYIMawGDys+S3znt0LMZiuk4W+FEEdWsKgpmEX7t0KIKJG3Qogk0sVYgCMtprVvM4RIcgybIUw8Qb0RTUCHNkOy7dK596LMBRdckDfU86vgZggTTvr+IXBDmyHDI9ryoI+4oduzh9v54VwaDAwwvh8mggjyE+qH+Q3dzIAYPCC4k3VhzKgYgvQ7im0jopBsm6+hm4kirRsASDUtPB3dTJBoti3Q0U3lE+TFUX3b9ibFMnA1JhVckDjUvi3Q0U1lk75+CNuQbRse0JYHHbmHxZlROyNWBPHSPt7Be1iUesGNRtRHHaKHRUleYOSj9LAoJRqRRECev4elcCmfqZWDu5QCG+ftYVEqBPckcXcW6mFRapTs7QEK8y5/uATO1QIP3sOi1Q0WlZF7WLRqwaIi7WEp9j0s3hsFX+lVg6VFZEUfhbsopqmzJC70wguhcPjhSIskrz1fWDjT6zVCvfAzYmN4uhPWE7zUCwarg9qrh3pYtJrBejFiD4tWKaGHpdj3sHgzxYVesaTOaZ6HLMubqftbIa1aNaeHpftPFuU0cWq91GsF6524h6U43YnqiV3pxB7vmr3x9rAYGScKGH/NnggiWJtC55oR1uyJATF4QPD5nQtjRsUQLL0JJnv+NXsiSuw1eyKKdNEQACk8HzGbU0GOYs2eySfIi6KJ0tCavdku8XrvjFxwwQWJQz0PCK3ZM9mkrx/CNrRmPzygLQ/6iFuPjbfVopQGAwOMb9uIIIL0hNq2d6b1mBhWg4cVN3/vfOtxmlTJ5Kt5csFuPSaOrKCsjeKHiSgkP5y7SF5QSaT1GOBoPOeM5lSQaHY40HnMxBOUm1Hd8PaqwDJw+SMVXJA21G442HnMhJO+fgjckB0eHtGWBx25haV04XUGtwriZX28g7ewKPWC+4yoPz1EC4uSvMDIR2lhUUo0IomAPH8Li3Epn6mVg5uUAhfnbWFRKgS3JHFzFmphUWqUbO0BCqtp49I3V+s7eAeLVjdYU0buYNGqBWuKtIOl2neweK8KfKVXDVYWkRV99Gwk5bSpXMIXeuFgYZB3sOR5nfo/wqKVa4Ry4UfEhvB0J6wneKkXDNYGtVUPNbBoNYPVYsQGFq1SQgNLtW9g8SaKC71iSZXTPA8mbzxHZlq1aE7/SpGYalo4i92lXipY7MTtK9XpTlRP7Eon9nj3QUpv+0rwrqTHnChg/H0QIohgYQqdZ74z+yDEsBo8rPgM8Z3fBzFJlkwuKv4nWIgjK1jQFMyg/fsgRJTI+yBEEulCLMDRVRZn/ZxTQY5hH4SJJyg3osnn0D5IvV019160ueCCC9KGenIV3AdhwklfPwRuaB9keERbHvQRd3OX3ragRhoMDDC+HSaCCPITaocjdHMTA2LwgOBG1oUxo2II0u8oro2IQnJt3m5uIoq0bgAgXR6snSRzKkk03xZq52byCRLjqMZtewdjGbhUkwouyBxq4xZq52aySd8/hG3Itw0PaMuDjty/4pxAfqWskiBe3sc7dP+KVi+4y4gaqQP0r2jJC4x8jP4VrUQjkgjI8/evOF+DmVo5uEcp8HG+/hWtQnBHErdngf4VrUbJzh6i0JM95mqBh25gUesGi8q4DSxqtWBRETawVMmugaXy3hf4Sq8aLC0iK/poBbgw08SZuxZ64WBlkDewVFVRelzkmV6uEcqFHxEbwtOdsJ7gpV4wWBzUVj3QwKLWDJaL8RpY1ErHb2DZJYrXgURxoVcsKXOa5yHNcjOtnVmiVavmdLA0WVNOU2dP/aVeKljtpB0s3XOxE9UTu9KJPd4l+8rXwVKFL0t6xIkCRl+yZ4IIVqbQmSZ/yZ4ZEIMHBJ/duTBmVAzBwptgquddsmeiRF6yZ6JIlwwBkGxauUnmVJJjWLKn8gkSo2ieNLBkX6UPK7yV91bIBRdckDnU84DAkj2VTfr+IWwDS/bAgLY86CPuPK58rRZVJg0GBhjftxFBBOkJ9W3vSucxM6wGDyvu/t75zuM8KZLJRUbvPGaOrKCsjWKIiSgkQ5y7SF5QSaT1GOAw08IJMqeCRLPD/s5jKp6g3Izqhrc3BVaBux+p4IK0oXbDoc5jKpz09UPghuzw8Ii2POjIHSzOeWtncPMgXtHHO3gHi1IvuM2I+tNDdLAoyQuMfJQOFqVEI5IIyPN3sDhfg5laObhJKXBx3g4WpUJwSxI3Z6EOFqVGydYeoNB/iZBW4ME7WLS6waIycgeLVi1YVKQdLPm+g8V7W+ArvWqwtIi86KNwBy4RUgsHK4O8gyV8iZBarxHqhZ8RG8PTnbCe4KVeMFgd1GY91MKi1QzWixFbWLRKCS0s+b6FxZspLvSKJXVO8zwELxHSqua0sKTBS4TUWsF6J+5hyU93onpiVzqxx7sX4pl6dVPFQsaJAsbfCyGC9M1AaIDAueY7sxdCDKvBw4rPEt/5vZAsKZPJiyL5KnsvhDiygkVNwSzavxdCRIm8F0IkkS7GAhz+r9EzQY5hL4SJJyg3ovnn0F5IsV059961ueCCC9KGenoV3AthwklfPwRuaC9keERbHvQRt3TX3tYgIw0GBhjfDhNBBPkJtcMRWrqJATF4QHAj68KYUTEE6XcU10ZEIbk2b0s3EUVaNwAQ/52aTJBoti3U0c3kE+TFUX3b9grGKnCnJhVckDjUvi3U0c1kk75+CNuQbRse0JYHHbmFpXHhdUasDOKZPt7BW1iUesF9RtRHHaKFRUleYOSjtLAoJRqRRECev4XF7ts+lj5TSwd3KQU+ztvDolQI7kni9izUw6LUKNnbAxSaqfN491yt7+AtLFrdYFEZuYVFqxYsKtIWlnLfwuK9LfCVXjVYWkRWtB/uykxrZ15Y6HWDhUHewZLlTeAbLFq5RigXfkJsCE93wnqCl3rBYGlQO/VQA4tWM1gsRmxg0SolNLCU+wYWb5640CuWFDnN85DXvm8ttmrRnP6VrK4Cn2DRSgVrnbh9pTzdieqJXenEHu96feNtX6lknChg/PV6IohgXQqdZ0ZYrycGxOABwed2LowZFUOw7CaY5/nX64kosdfriSjSBUMIxNtmQQQ5ivV6Jp8gL4omScHlXcu0Xd71Xgm54IILEod6FhBar2eySV8/hC04oOfIgLY86CPuOm68bRbhm38cwcAA49s2IoggPaG27Z3pOiaG1eBhxc3fO991XGzufmz4X2AhjqygrI3ih4koJD+cu0heUEmk9RjgSKel7ygwESSaHQ50HTPxBOVmVDe8vSmwCtz9SAUXpA21Gw52HTPhpK8fAjdkh4dHtOVBx21fcR+H7gxuE8Qr+3gHb19R6gX3GFF/eoj2FSV5gZGP0r6ilGhEEgF5gfYV5z7ETC0d3KMU2Dhv+4pSIbgjibuzUPuKUqNkZw9QWBWF+7KouVrhwRtYtLrBsjJyA4tWLVhWpA0szb6BxXtd4Cu9arC4iNzoo2cjSaw1cz4eC710sDrIe1jytK7y1NO2cKYXbISC4cfEBvF0J6wneKkXDFYItWMPdbFoNYM1Y8QuFq1SQhdLs+9i8SaLC71iSa3TPA8mqYvOPjtdRKuWzeljyeusqCrPIZ9LvViw6Ik7WZrTnaie2JVO7NFuiRSJr5PlYbMM5kQBo2+JMEEEa1TolPNd2RJhhtXgYcUni+/8lkhqkmzC/goLc1gFC5uCibR3P4SJEnc/hEkiXZAFOLIsnxbOsjKnohzBjggVT1BtRHPQgR2ROnlYP6+9N24uuOCCxKGeX4V2RKhw0hcQgRvYEQFGtOVBH29fd+eGnVOUzg2H76tyBAMDjO+GiSCC/IS6YX5fNzMgBg8I7mNdGDMqhiD9juLbiCgk3+br62aiSOsGAJKm6bRKnCxzKks05xZo7abyCVLjqNZtexdjHbhckwouyB1q6xZo7aaySd9AhG3IuQ0PaMuDjtzL4luZzIJ4VR/v0L0sWr3gdiNqpQ7Qy6IlLzDyMXpZtBKNSCIgz9fLkrkfq5laObhRKXByvlYWrUJwWxI3aIFWFq1GyfYeoDBvisp3n5BW4qF7WdS6wbIybi+LWi1YVoS9LHW262WpvRcHvtKrBouLyIw+2qLOC5NPM2f+Wuilg9VB3svS/Web0vjvFFIrNkLF8HNio3i6E9YTvNQLBmuE2rEHmlnUmsGqMV4zi1rp+M0su2zxOpAtLvSKJdVO8zxkZWOMmVbOZ6JV6+Z0s2RJVpkm8d4rpFYL1j1pO0v3cOxE9cSudGKPdwE/9baz5DJOFDD+Aj4RRLBKhc46IyzgEwNi8IDgMz0XxoyKIViEE0z7/Av4RJTYC/hEFOnyIQBimi4Xeo5EMFGOYv2eySfIjKIp09D6fb5d7vXeFLngggtSh3o2EFq/Z7JJX0CEbWj9fnhAWx70Efchp97Oi0IaDAwwvnEjggjSE2rc3pk+ZGJYDR5W3P59MbKfrT/u4vTJox5jdX8yNljPTjZ//5vuf7/e/Jc2v/r++1/7fPfxv5tkSXJy/9tONu3FH20G8ePuv/6z9SebJuPvboanSRKbz8KNyd2f+tH6B65RnFFHUVDCRnG/RBSS+81dJC+oJNLaC3CkaV1M88LFMqeyRHO/gb5jJp6guoxqfre3BdaB+x+p4ILMoTa/wb5jJpz0DUTghtzv8Ii2POjI3Ss+P2uCeHUf7+DdK0q94AYjakcP0b2iJC8w8lG6V5QSjUgiIM/fveL0FjO1cnBnUmDkvN0rSoXgPiTuz0LdK0qNkv08QGFTTAuXwLla4MF7V7S6waIycu+KVi1YVKS9K2bfu+K9MfCVXjVYWkRe9NGzkVVdSXQuNS/0ysHSIG9dKZIi8fnIM71eI9QLPyQ2hqc7YT3BS71gsDyo3XqocUWrGSwYIzauaJUSGlfMvnHFmyou9IolhU71PBSFmZZOj9OqVXPaVoq66Kaa7osbLvVawYInbloxpztRPbErndjj3fvwtHh3c8VSxokCxt/7IIIIVqfQyeY7s/dBDKvBw4pPE4947+ML310J7Hzcj0hRINsdn/vH999h8e9/EEdSsIopmDb79z+IKJH3P4gk0tVXgKObIObOtYw5leQYdj+YeIL6IppxDu1+lNu1cu8dmwsuuCBvqOdTwd0PJpz0/UPghnY/hke05UEfcdN25u39qaTBwADj+18iiCA/of43QtM2MSAGDwjuXF0YMyqGIP2OYtuIKCTb5m3aJqJI6wYAkhae6wrmVJJovi3Us83kEyTGUY3b9vbFOnCdJhVckDnUxi3Us81kk75/CNuQbxse0JYHHblrxTkV7pxY+Hqkpo938K4VpV5waxE1UofoWlGSFxj5KF0rSolGJBGQF/jmijO3zdTSwX1JgZHztq0oFYK7kLg/C7WtKDVKdvMAhVkxbVwC52qBB29b0eoGq8rIbStatWBVkbat1Pu2Fe9Nga/0qsHaIvKi/XDneeWZFi30wsHSIO9aSZPSVP6uFa1eI9QLPyM2hqc7YT3BS71gsDqozXqoa0WrGawXI3ataJUSulbqfdeKN1Nc6BVL6pzmeUirJPGcE2/VqjldK7YPr56Wznp3qdcK1jtx10p9uhPVE7vSiT3eVfvc27XSyDhRwPir9kQQweIUOtmMsGpPDIjBA4JP8FwYMyqGYO1NMNnzr9oTUWKv2hNRpKuGAEg+rdxtWXMqyVGs2jP5BIlRNFMaWrVvtou83ssgF1xwQeZQTwRCq/ZMNun7h7ANrdoPD2jLg974tiLPTZFemUl6d3W768yoDtxtnPu6LZpEGgwMMLpvY4II0hPq2yJ3G/+gc4Hf7f78364/+dxvCnYg2897uEL9nBpqg4cad4T/AjqQv3gb5HAXsrfpmDl4gmo2hg9mopB8sPONekElkZZhgKOaFs51pDkVJJoL9vccU/EEVWZME9xs7wVsAjc9UsEFaUNtgkM9x1Q46euHwA24YGBEWx505N6VwoXX+drgdUh50sc7dO+KVi+4v4ja0gP0rmjJC4x8jN4VrUQjkgjIC/SuOJtJZ2rp4O6kwMb5ele0CsG9SNydBXpXtBole3qAwrJofPcFaRUeunlFrRssK+M2r6jVgmVF2LzSpLvmlcZ7NeArvWqwuIjc6KPVyaqpp5mzJWuhVw4WB3n3SlbVaVp4bwtSCzZCwfBTYoN4uhPWE7zUCwYLhNqwB9pX1JrBkjFe+4pa6fjtK7tc8TqQKy70iiWlTvM8FEXePRLuL722atmc/pU8z6u88jy/l3qxYM2TNrB0j8ZOVE/sSid248+gI6qWxztVDMyV1dNFXwNLk8k4UcD4GyFEEMESFTrjjLwRov7sCjOsBg8rPlc84k0P/JPz92OSlk/b8iAOnWDtUjBX9m95EFEib3kQSaRrrgBH2hTTxmk+5lSUY9j0YOIJKopomjm06ZFtl8i9N2cuuOCCxKGeQwU3PZhw0hcQgRva9Bge0ZYHfcQt24W39SeXBgMDjO94iSCC/IQ6Xn7LNjMgBg8I7lVdGDMqhiD9juLbiCgk3+Zr2WaiSOsGANIEmlWIJNF8W6Blm8onSIyjGrftXYpN4HJMKrggc6iNW6Blm8omff8QtiHfNjygLQ+6+78/+1zisXbsT0P+bOTmFWeK7ZxZEcAtzSPcSM0rjbd5RakX3F9EjdWP1z+zS0hv/3ZnrNa/3/zU2qpv25Wq+1WjfY/KQx+LXVH65WZ5yq4o2f6XX528/bvNAtfPH/pYfr1Zafxo/dvut3zHrqPd/7Znn/8nn60/3i1I2ZUu+6/pFPxm87f3/9b1L9afnSTPMtsN0f173/7d22+6QvpcHdICC+koXTFKiUYkEZCX7RpiHtphSveDOlNLBjc7BU7R2w2jVAhubeIGMNQNo9Qo2SIEFDrVzdXq4nTCJFXnrAuX8pd65WCVkvfCZHlZ+JthtHLBMiVthin2zTDemwZf6VWDxUpkdtFF2IVeNlgQ5J0wPq1neq1GqBV+Omz8TnfCeoKXesFgXVDPA6qi8WSLc71osFTIumACmeK1XiqhDabYt8F4s8SFXrGkxmmeCN9b16olc1pgfDov9TrBKifufilOd6J6Ylc6sRvHWLypqpvbfHKd1vWkKE02ucpvrydFc/UmvS6v3tTm5p7HO9cMTL7V801v94uRcaKA8fcCiCCCJS90yvp4L+Bhgd+9JYA3Xrii85waHYNHB5/auTBmVAzB8p5guuffGCCixN4YIKJIFyYREBfFnEoRbVOgrD0d6i+5fIIMKZonDW0KmO0asvc6yQUXXJA11JMB76Cec9mk7x7CNrQpMDygLQ96Y+BusibPsvR68qbJbyZFkRWTOkuSyW163TTXVVpWtw9Pe1wD52vmKKXBwADjGzgiiCA9oQbuv39u2+Cjk/X/XH+y/uVmQ+DTt988WX84y/N/b/1cUthGWPvrn6x/tvmnm2bayf0v2k4PVzSeU6Nh8Gg82bARMQSpdxTDRkQhGbbMuFBeUFGkRQMBcVHMqRTRDFvRjZKzS+Ull0+QEUc1bNtb8ZrAPYdUcEHWUBs276Cec9mk7x7CNmTYhge05UFvDNt188ZcFXk9ya7SpjN39d3k2lxlk7os6jdv0jdvMvOwnBzXsOWuYHSGrZIGAwOMb9iIIIL0hBq2nzz0Y2y/bPKr+3NFn6x/9bDydrL+H5sOjv9z00lind3mdJRdWLv/7b9ff2avdv6H9QeTTWfu99Y/Wv/X7sd/Wv/UFaHn1AgZPEK4iVt/cB8R267yG7viuG9i+bQztW+/uQnKr+6d7Prjk/X3u/j80n46xnbSfG/9YZqc7J3tFw5ufZicrH96kpkTn8OaUcMlSPujmEUiCsUspu755QsqibReARw+r0ikiOYV03KaOrdxXnL5BMl4VK+4vYmvCVytSAUXJA21V/QO6jmXTfruIWxDXnF4QFse9P23CZK77I0pridX18ZMivy6mFyneTK5Mnf1XW1uq6Q5iFcsXMHovGLoEhFnMDDA+F6RCCJIT6hX/MDR9PupNTSf6/M9+ZPbr1/9xdXJX1x9/eqv/urPH0xk54g+6ayTdT+bvzdJ0tz/gw82h9s7c2VbgR/aiH9//5u6mc3bb2fuvonn1NgZPHa4i3wIzOI+MD7y9c92kbJB2gXh7bfLZ00X+d+6ojGjRkOQ7wUm0dvxSyQhecTEuarxgooiLVQAiM8kEimimcSmqybeA/1MQEEaHtUl1ltT4b2bbcEFF2QNtUssvaN6zoWTvn0I3JBNHB7Rlgcd+SvGpQuvM35NAK/O0z7ewQ+CKfX2k8aXB8H2tk8Z0gIL6SgHwZQSjUgiIM9xEMxpumZqyWDD/xi2UKkQ7O4X2T3vQTClRkmTPKDQ5+OU6uIcBDNFMn24ieqxQdMqB6vU2AfBtHLBMiU9CNbsD4J5rwF7pVcNFiuRu0WPTyz0ssGCMOpBMK1WI9QKPx02fqc7YT3BS71gsC6ojX9d1NPEtz6sFQ2WijEPgmml1gKpyHNwvs8SrwNZ4kKvWFLjNE9E4CCYUnL0g2BanWCVEx8Ea053onpiVzqxVu1VmSVXSX43qe6u7IdI0nRydXd3OynMm+zu6ja5MXfX9zzeuWZgsq2eb3oOglUPgwVzooCxtxqoIII1LnTK+oSthg/tB5E3v/m+f6V90ZnL6uzh77br6Se+tfTn1FAZPFT4PA/bWTBZnZ5s7jP6+SawH226VX5ne67tSsA3H3YdsA0HapAES4dPn1lSSeJuOFBRpEueAIh7okqliLbhkOZ1MX04ktOf0HIJBdlYNCcL7zh0TPfr0w8/cYEvuOCCtKGeeNh7LDynzrhw0tcPgQvvOCAj2vKgj7iJ2bOM2rnF8OUgjmBggPHdIhFEkJ9Qtxi/iZkaIYNHCDeJB21ipoZLkPcFdtHXxExFIflFZ7p6QSWR1iuAw2cXiRTx7KK3iZnLJ0jGo5rFdGstvHevLbjggqShNov+JmYum/TdQ9iGvOLwgLY86CP+QkHpOfBWJZk0GBhgfK9IBBGkJ9Qrcr9QQI2GwaOB+0IXxoyKIUi9o/g1IgrFr3m/UEBFkRYNBMRFMadSRDNs/i8UcPkEGXFUw5Zt67v/gjAuuCBrqA2b/wsFXDbpu4ewDRm24QFtedBH/E3Q0nPqrEpyaTAwwPiGjQgiSE+oYYv7TVBqdAwenScbOCKGIBWPYuCIKCQD5/kmKBVFWkQQEBfFnEoRzcD5vwnK5RNkyFENXL6t9/6LwrjggqyhNnD+b4Jy2aTvHsI2ZOCGB7TlQUc+D+Y05Z0lK4J4WR/vwOfB1Hr7OePL82B7u6YMaYGFdITzYGqJRiQRkOc4D5a7JM/UksG+f4Er9HbtKRWCTf642fOfB1NrlPTKAwp9Lk6pLs55sKwqp7XzGPBLvXKwSo17HkwvFyxTsvNgnZztebDup97zYHrVYLESmVv0FMVCLxssCCOeB9NrNUKt8NNh43e6E9YTvNQLBuuC2vfXVRdl4xJ9rhcNlorxzoPppY5+HmyfJV4HssSFXrGkxmmeCO95MLXkyOfB9DrBKic8D2afiJ2ontiVTuzxbgJU3vNgRsaJAsbfBCCCCJa40Clr7E0AYnQMHh18aufCmFExBMt5gumefxOAiBJ7E4CIIl2IREBcFHMqxVFsAjD5BBlSNE8a2gQw2zVj/8VgXHBB1lBPBkKbAEw26buHsA1tAgwPaMuDPuK228p7RKuUBgMDjG/giCCC9IQaOHbbLTEaBo/Gkw0bEUOQekcxbEQUkmHztt0SUaRFAwFxUcypFNEMW6jtlsknyIijGrZyW9/9F4NxwQVZQ23YQm23TDbpu4ewDRm24QFtedBHfKa+8p6TCt184QwGBhjfsBFBBOkJNWyHOFNPjJDBI4SbuAOfqSeGS5D2RzGLRBSKWfSfqSeSSOsVwOHzikSKaF4xdKaeySdIxqN6xWprLfwXg3HBBUlD7RVDZ+qZbNJ3D2Eb8orDA9ryoP+P+3c1ybOmzCdlclNMOlt5N6mb6s2krrt/kN6UV9fNw6DH9YqFKxidV6ylwcAA43tFIoggPaFe8Qlf6/zxw+/4585H/fxzF4SlXQi6n6jvB6OG0OAhxM0k+BXPtK5Our/vRw39bCcxKoL0L/CM3gZgIgnJMno/20lEkdYtAMTnGYkU8TxjmtfTzLclzCQUpOVRXWO9NRn+i8K44IK0oXaNlal9F4Vx4aSvHwI3ZBuHR7TlQUc+GFa78Doj2ATx8j7ewQ+GKfX2k8aXB8P2/k8Z0gIL6SgHw5QSjUgiIM9xMKxwSZ6pJfeTPPFgmFIh2O0v8nveg2FKjZKmeUChz8gp1cU5GJbmzbRyPp0v9crBKjX2wTCtXLBMSQ+GNfuDYf6LwvSqwWIlcrfocYqFXjZYEEY9GKbVaoRa4afDxu90J6wneKkXDNYFtfGv02RaOrPFuV40WCrGPBimlUo4GNbsD4b5LwrTK5bUOM0TETgYppQc/WCYVidY5cQHw5rTnaie2JVO7MaHv8mTmzR/M7m7rtJJkRTNpDH5</t>
  </si>
  <si>
    <t>bTf9rOubvPv76/TNPY93rhmYbKvnm76DYWki40QBo289MEEEa1zolPUJWw//vZvB2gX2TbvK/S8Fdhs6/BTZd2DGz+Dxwyd/6L5Dh29btvche4ZuOjBDIlg9HGFyySSJvOnARJGuegIgnrkqkyLepkOSNlNjXIQvuYSChCyalg1sOqTbm6XSwF1hVHBB2lDPPao08246UOGkrx8CN7DpAIxoy4M+4r7m2ncQLQ1fhuEIBgYY3zASQQT5CTWMB+hrZkbI4BHCLeFh+5qZ4RLkfYFd9PY1M1FIftHT18wkkdYrgMNnF4kU8eyiv6+ZyidIxqOaxe3VUmngrjAquCBpqM1ioK+ZyiZ99xC2Ia84PKAtD/qIP1pQ+87ApZk0GBhgfK9IBBGkJ9Qrkj9awIyGwaOB+0IXxoyKIUi9o/g1IgrFr/k/WsBEkRYNBMRFMadSRDNsgY8WUPkEGXFUw7a9WioN3BVGBRdkDbVhC3y0gMomffcQtiHDNjygLQ86ckexcx+7s2B5EK/o4x26o1irt58zvuwo3ts1ZUgLLKRjdBRrJRqRRECeo6PYuCTP1JLBzjGBK/Ru+ioVgm1iuNkLdBRrNUq6rQCFPhenVBeno9heNdE4x/6lXjlYpUbuKFbLBcuUsKM4zXcdxan3lqpXetVgsRKZW7QPb6GXDRaEMTuK1VqNUCv8dNj4ne6E9QQv9YLBuqD2/VWTTBvfrr5WNFgqRuwoVksdv6N4lyVeB7LEhV6xpMZpngh/R7FWcuyOYrVOsMpJO4q7J2Inqid2pRO7cYzQV40tj3euGZhsq+eb3o7iQsaJAsZf9CeC9B1AaIDAKWvkqyaY0TF4dPCpnQtjRsUQLOcJpnv+TQAiCmkTwHfVBBNFuhCJgLgo5lSKaJsAgasmqHyCDCmaJw1tAhTbNWPv7WELLrgga6gnA4GrJqhs0ncPYRvaBBge0JYHfcRdG423w9dIg4EBxjdwRBBBekINHLtrgxgNg0fjyYaNiCFIvaMYNiIKybB5uzaIKNKigYC4KOZUimiGLdS1weQTZMRRDdv2Kqk0cDcYFVyQNdSGLdS1wWSTvnsI25BhGx7Qlgd9xEeyGm+bbSkNBgYY37ARQQTpCTVshziSRYyQwSOEm7gDH8kihkuQ9kcxi0QUiln0H8kikkjrFcDh84pEimheMXQki8knSMajesXtLVZp4FoyKrggaai9YuhIFpNN+u4hbENecXhAWx70EV810fiumkjD9244goEBxveKRBBBekK94hO+90S7aoIZQoOHEDeT6Cefkubk7Xfv268nm7D9pvOZoi8/ESMjKAEC3+htAiaSkGyj98tPRBRp7QJAfL6RSBHPN4aum6ASClLzqM5xe6dVGrikjAouSBtq51jWvsbLcy6c9PVD4Ias4/CItjzouIfDjHNMOzNYB/FMH+/gh8OUevtJ48vDYXsPqAxpgYV0lMNhSolGJBGQ9+hwWO0SPFML7qd44tEwpUKw31/k9rxHw5QaJW3zgEKfjVOqi3M0zOTJtHTuFr3UKwdr1NhHw7RywSIlPRpW74+Gee+peqVXDZYqkbdFD1Qs9LLBcjDq0TCtViPUCj8dNn6nO2E9wUu9YLAuqG1/kXYW0ZktzvWiwVIx5tEwrdRaIBV5Ds73WeJ1IEtc6BVLapzmiQgcDVNKjn40TKsTrHLio2H16U5UT+xKJ9aqvSqz5CrJ7ybV3dXdpLhJ08nV3d3tpDBvsrur2+TG3F3f83hnmoGptnq26T0a1sg4UcD4mw9EEMEKFzphfcLmw4fdb/zd5jffd7S0L1JTVGcPf7ddTj/xLaU/p4bK4KHCZ3kn/V2G728uj/hs/YltRPms++nvupn/Jyd1N3N5dpKDGwrEKAhWBseYOhJJYm8oEFGkK5oAiG8mSqSIt6GQ18W0MS7Cl1xCQboVTbqGNhSa7fKz9zKyBRdckDbUM4u88Dm0cy6c9PVD4IY2FIZHtOVBH2/fcmcHnaXkK9XDBqIgGBhgdDvIBBHkJ9QOHqBvmRkhg0cId4GH7VtmhkuQ9wV20du3zEQh+UVnunpBJZHWK4DDYxeZFPHsor9vmconSMZjmsVse0tVFrh3jAouSBpqsxjoW6aySd89hG3AKwID2vKgj/ejBJ1XdO5DdF4xfK+GIxgYYHyvSAQRpCfUK5I/SsCMhsGjgftCF8aMiiFIvaP4NSIKxa/5P0rARJEWDQTERTGnUkQzbIGPElD5BBlxVMO2vSoqC9z9RQUXZA21YQt8lIDKJn33ELYhwzY8oC0POnK3sGf3NsuCeGUf79Ddwlq9/ZzxZbfw3q4pQ1pgIR2jW1gr0YgkAvIedQu7J7cztWKwLUxgCn17vlqFYA8Y7vUC7cJajZJWKkChz8Qp1cVqF/bfJKFWDhapkduF1XLBKiVsF86yXbtw5r2E6pVeNVirRN4WbbJb6GWD9WDMdmG1ViPUCj8dNn6nO2E9wUu9YLAuqG1/Y/Jp7VymO9eLBkvFiO3CaqnjtwvvssTrQJa40CuW1DjNE+FvF9ZKjt0urNYJVjlpu3D3ROxE9cSudGKt2jd50lzld28mSZqZSfEmzyb1m+LN5C6t6+vb69ukyA6w5p/62oWzXMaJAsZf8yeCCFa40BnrT2xvg23+sDdF7Bogft7NHT/p5p/dj+uPu/ni2291f/nN+qNnthPkxyfrH6TJSVbdt8PaRtiHyyc+vyvwme0T/ujhhgrbUHv/kZLuD/1h7nwxn1NDZ/DQ4dO+Lhj/NMm6Kd8Xo/jVSQf8s81E/JfbLhp7E8d/tnP3TYf19uMuNpqTppokXSV4+7ebdYJv/tuTJAuH0hW9GTV6ghVGwRTULo183EXvty6gP6YCsXYnnFbpBRVFukKKgLgo5lSKaLsTTTWtfO0kTD5B7hbN4IZ2J/LtYrb32rIFF1yQO/TTFN+gnnPZpO8ewja0OzE8oC0PemMtszdZnthek6RJ7yZFUd9Oru5uqklaX1/laVkW13cHaD329PJ11rKQBgMDjG8tiSCC9IRaS6Cd5KEFOd0cKvuo80rftg7IboxMXSF4Tg2BwUOAW8Tnt1+//Q9//o2TpNp6Os8tazMqmyAJCwycv7GEiMKybsaF8oKKIi0fCIiLYk6liGbdQo0lTD5BbhzVum1vs8oC15NRwQVZQ23dQo0lTDbpu4ewDVm34QFtedBHfGos9XYCG2kwMMD41o0IIkhPqHU7xKkxYoQMHiHc2R341BgxXIK0P4pZJKJQzKL/1BiRRFqvAA6fVyRSRPOKoVNjTD5BMh7VK24v0soCN6NRwQVJQ+0VQ6fGmGzSdw9hG/KKwwPa8qCP+INTqe+2i6yUBgMDjO8ViSCC9IR6xUN+cIoZKoOHCjeN/e9N/bAL2HfshRUn9375o41Z/Of1Jw97yvZ3fLSxkp9ufGOaZqa5+JxvfPgqVWl/CHyTihkoQeYX2EVvfzKRhOQWfd+kYqJISxYA4rOLRIp4djH0TSoqoSAjj2oYt7dpZYHr0ajggrShNox14JtUVDjp64fADTnG4RFtedAbx3hbVGll3uST3FyZSVE0ZlLn9c3kLrsr7+6u0jK/enjc4zpG53vdOcbwjR+OYGCA8R0jEUSQn1DHKOs5hHsLO/v0w/X/b5JkSKshMWIGjxhuHDethumjVsP1Dxy9hkMB3fVw7psOTzYdiIqmQ2IcBQVC4CuHmg6JQBR7GWg6JKJI6xsC4qKYUymi2cumnD7s6z02l0w+QfIe1Vxu79vKAjeoUcEFuUNtLr2Des5lk757CNuQtxwe0JYHHfmTCL42wjqIV/XxDv5JBKXefs748pMIe9eoDGmBhXSUTyIoJRqRREBe3v8kQul+UGdqyf0cT/wmglIheNAVN3uhbyIoNUrOiwIKfS5OqS7ONxGSqpg2tUv5S71ysEqN/U0ErVywTEm/ibC/Qi0LXKGmVg0WK5G5RU8SL/SywYIw6jcRtFqNUCv8dNj4ne6E9QQv9YLBuqD2/ZXJPdniXC8aLBVjfhNBK7UWSEWeg/N9lngdyBIXesWSGqd5IgLfRFBKjv5NBK1OsMqJv4lgr1BzZ4aVTuzx7k9k3m8iNDJOFDD+/gQRRLDEhU5Zj2F/ghgxg0cMn+4dfn/i/a+5QjmjhlKwzCiYhg5tURCBYm9REFGky6QIiItiTqU4ii0KJp8gf4tmcUNbFNsbvLLAnWxUcEHuUE9VQlsUTDbpu4ewDW1RDA9oy4Pe2MsqucvemOJ6cnVtut+bXxeT6zRPJlfmrr6rzW2VNA9zp7j20rOh8eA9BMHAAKPbSyaIID2h9vIJDdOb62k3Jmrz9yZJmvt/8IH9wJQ9jWb3Mh72QX7/4DMf2qhdsXtOjZ3BY4cbzX4HtZt8/bNdpGyQdkHYXd079fpFZkQEOV/gF33bFkwSilH0t0ozUaTFCgDxGEUmRTyjWBjPMtJLLqAgFY/pFPPt/V154EI2Krgga6idYukd1XMunPTtQ+AGrCIwoi0P+oi/w5D5vsOQh287cQQDA4xvFYkggvyEWsUDfIeBGSGDRwg3hIf9DgMzXIK8L3CL3u8wMFFIdtFpfF9QSaT1CuDwuUUiRTS3GPgOA5VPkIxHNYvbu8PywGVwVHBB0lCbxcB3GKhs0ncPYRvyisMD2vKgj/j23sz3HYY8kwYDA4zvFYkggvSEekXgc6tPub2XGQ2DRwP3hS6MGRVDkHpH8WtEFIpf839klYkiLRoIiItiTqWIZtgCH1ml8gky4qiGLdvWd+9lTAsuuCBrqA1b4COrVDbpu4ewDRm24QFtedAbw1YWb6rq5jafXKd13Zk7k02u8tvrSdFcvUmvy6s3tbl5/wCGzZl8O8OWS4OBAcY3bEQQQXpCDdsPOrv1rfXvHlrYrGl7WNSzv7r+9OGI3N9srg76T92vfHTfNPfZ+hf2GNuk+0vn3da/f/hdn3b/4Hf3v8sVnefU6Bg8Ok82cEQMQSoexcARUUgGLnXmkBdUFGkRQUBcFHMqRTQDV9bTwrc9y+QTZMhRDdz2Ppw8cMERFVyQNdQGzjuo51w26buHsA0ZuOEBbXnQkb81kLvwOktWBPHqPt6hvzWg1dvPGV9+a2Bv15QhLbCQjvGtAa1EI5IIyHN8a8C5MzhTSwbPlApcobdpT6kQPECKm73Atwa0GvvVhPOtAa26ON8aMEUybXz+TKscrFIjf2tALRcsU8JvDeTF7lsDufeCnVd61WCxEplb9ITuQi8bLAhjfmtArdUItcJPh43f6U5YT/BSLxisC2rfXxfV1DQu0ed60WCpGPFbA2qptUAq8hyc77PE60CWuNArltQ4zRPh/9aAVnLsbw2odYJVTvqtge6J2InqiV3pxB7vJkDu+9ZAbmScKGD8TQAiiGCJC52yxt4EIEbH4NHBp3YujBkVQ7CcJ5ju+TcBiCixNwGIKNKFSATERTGnUhzFJgCTT5AhRfOkoU2A7W1ZeeD6Myq4IGuoJwOhTQAmm/TdQ9iGNgGGB7TlQR9x223uPc1fSoOBAcY3cEQQQXpCDRy77ZYYDYNH48mGjYghSL2jGDYiCsmwedtuiSjSooGAuCjmVIpohi3UdsvkE2TEUQ3b9rKqPHD9GBVckDXUhi3Udstkk757CNuQYRse0JYHfcRn6nPvmfrwdRmOYGCA8Q0bEUSQnlDDdogz9cQIGTxCuIk78Jl6YrgEaX8Us0hEoZhF/5l6Iom0XgEcPq9IpIjmFUNn6pl8gmQ8qlfcXj6VB24To4ILkobaK4bO1DPZpO8ewjbkFYcHtOVBb7widqttfK9YuILRecVaGgwMML5XJIII0hPqFZ/wqc4Pu9/4u81vvjeV7YvUFNXZw99tv0dpP2L+W1eonlNDZfBQ4aYR+zKnyer0xDrFjae2n3C3FvJ3diF086X3h692PvpgpytIM2qQBFlfYBW9fb9EEpJT9H6sk4giLVcAiM8qEiniWcW8LqaNcRG+5BIKsvGoZrHeegvvRUILLrggbajNYueO/F/rZMJJXz8EbsgtDo9oy4OOfB7M5/+aIF7Txzv4eTCl3n7S+PI82N4OKkNaYCEd5TyYUqIRSQTkOc6DORfhZ2rJYN//GL5QqRBs8hf5Pe95MKVGSa88oNBn5JTq4pwHy6pyWvt2frXKwSo19nkwrVywTEnPgzX782DeO2Fe6VWDxUrkbtFTFAu9bLAgjHoeTKvVCLXCT4eN3+lOWE/wUi8YrAtq419XXZSNS/S5XjRYKsY8D6aVSjgP1uzPg3mzxIVesaTGaZ6IwHkwpeTo58G0OsEqJz4P1pzuRPXErnRi791EkmdNmU/K5KaYFFlxN6mb6s2krrt/kN6UV9fNQ/LwzjUDk231fNN3Huyh0RzmRAGj7zgwQQRrXOiU9Qk7Dj9++B3/3M1kf/65S8LSpLY/0d8RxgyhwUOIz//AnYi0rk66v+9HDdx6YEZFsIY4whSTSRJ564GJIl37BEA8M1YmRbythzSvp5nnEBqVUJCWRZOzga2HYnutVBG4KIwKLkgb6hlIZWrv1gMVTvr6IXADWw/AiLY86CNuai58p9CK8E0YjmBggPFtIxFEkJ9Q23iApmZmhAweIdwVHrapmRkuQd4X2EVvUzMTheQXnenqBZVEWq8ADp9dJFLEs4v+pmYqnyAZj2oWt/dKFYGLwqjggqShNouBpmYqm/TdQ9iGvOLwgLY86CP+YkHhOwBXZNJgYIDxvSIRRJCeUK9I/mIBMxoGjwbuC10YMyqGIPWO4teIKBS/5v9iARNFWjQQEBfFnEoRzbAFvlhA5RNkxFEN2/ZeqSJwURgVXJA11IYt8MUCKpv03UPYhgzb8IC2POgj/kZo4TuFVuTSYGCA8Q0bEUSQnlDDFvkboczoGDw6TzZwRAxBKh7FwBFRSAbO941QJoq0iCAgLoo5lSKagQt8I5TKJ8iQoxq47b1SReCiMCq4IGuoDVzgG6FUNum7h7ANGbjhAW150JEPhjnTaWfJihBekfTxDn0wTKu3nzO+PBi2t2vKkBZYSMc4GKaVaEQSAXmOg2GFS/JMLRk8ACBwhd6uPaVCsNsfN3uBg2FajZKmeUChz8Up1cU5GJaaZJr4dkS1ysEqNfLBMLVcsEwJD4YV+4vCisBFYWrVYLESmVv0OMVCLxssCGMeDFNrNUKt8NNh43e6E9YTvNQLBuuC2vfXme9awXO9aLBUjHgwTC11/INhxf6iMH+WuNArltQ4zRPhPximlRz7YJhaJ1jlpAfDCntRmDszrHRij3cTwHgPhhkZJwoYfxOACCJY4kKnrLE3AYjRMf9/9v5tSZLkuhJEfyWkn9CIdBdzM1NzM46ch6qkI48n08Mjw8JnBMOiUCIiI+ZQuhs4QnJE+jy0CFAgSFDAAxBEdw8FVwLskeHDnJFCXRpZt8QvePzCfMkxtQh3j/JQVVt7uy11r26wG1lVealaa6vZ3kv3XmqKRwff2rloTKg0BO08wXbPPwQgUok9BCBSkTYiESIuFlMqi4MYAjD5CTKkaJ/UNQRY3SuVBy4KoxIXZA31ZiA0BGByk757CLeuIUD3gtY80gdsuzXeI1qFNBgYwfgCjkhEkJ5QAce23RKjYfBo7CzYiDQEqbcXwUakQhJsXtstkYq0aCBEXCymVBbRBFvIdsvkJ8iIvQq21b1SeeCiMCpxQdZQC7aQ7ZbJTfruIdy6BFv3gtY80gd8pt54z0kFb8JwBQMjGF+wEYkI0hMq2PZxpp4YIYNHCBdxez5TTwyXIO33IhaJVChi0X+mnshEWq8AHj6tSGQRTSuGztQz+QmSca9acXWvVB64KIxKXJA01FoxdKaeyU367iHcurRi94LWPNKtVsxfZcnVKHs1uGlE5CBP8mpQmex6UCRleZU1/3w5evXOHrRi7gpGoxVLaTAwgvG1IpGIID2hWnGHz3b+b41+shqq1Yx3PxX4UmdDfwR9s5MYP4PHD1eSR+hHOxv+tnG6idkT+IudxJgIMr9ALnq9v0QmJLXo/WInkYq0ZAFEfHKRyCKeXExGleekyXMuQ0FG7lUwrq6WygOXhVGJC9KGWjCOR6n/i51MctLXDyHXpRi7V7TmkY58Jqxw0Ws0YBWkN9qmt/czYUq820nj92fCNupPGdIcC2kvZ8KUEI0IIgDPcSbMuCBP1JBB738fulCJEDT6i/Se90yYEqPELw8g9Ak5Jbo4Z8LsZWFV7kL+XI8crFJ9nwnTwgXLlPRM2OaysDxwWZgaNVisROoWPUkx08MGC0KvZ8K0WI0QK/x02Pgdr4FtAZ7rAYN1QS/8q2RYOSvFqR40WCr6PBOmhUo4E7a5LMyfJc70iCU1TvNEBM6EKSFHPxOmxQlWOfGZMHtZmDszLHRg79QEckOE5ePdawY22+r9pu9MmElkPFGC0acOTCKCHhe6Zd1h6kC7LIwZQoOHEN//oXOHpDq6/eHdBn/Qhu3T23dF4wdmZAR9xB62mUwmkccPTCrS/idAxLNrZbKIN34IXRhGZShIzaINWsf4wayulzKBC8OoxAVpQ70LaUB6xw9UctLXDyHXMX4AVrTmkT5gc3PhO41mgjdiuIKBEYwvHYlEBPkJlY57MDczI2TwCOHKcL/mZma4BHlfIBe95mYmFZJe9JibmUyk9Qrg4ZOLRBbx5KLf3EzlJ0jGvYrF1f1SJnBhGJW4IGmoxWLA3EzlJn33EG5dWrF7QWse6QP+ckHhOwhnUmkwMILxtSKRiCA9oVqR/OUCZjQMHg1cF7poTKg0BKm3F71GpELRa/4vFzCpSIsGQsTFYkplEU2wBb5cQOUnyIi9CrbV/VImcGEYlbgga6gFW+DLBVRu0ncP4dYl2LoXtOaRPuBvhXo+ot8ItkwaDIxgfMFGJCJIT6hgi/ytUGZ0DB6dnQUckYYgFfci4IhUSALO961QJhVpEUGIuFhMqSyiCbjAt0Kp/AQZslcBt7pfygQuDKMSF2QNtYALfCuUyk367iHcugRc94LWPNKRD4c5RXkjyfIgvXSb3r4Ph2nxbueM3x8O28g1ZUhzLKR9HA7TQjQiiAC8R4fDShfgiRoweARAoAm9nj0lQtDvj0u9wNEwLUaJbR5A6NNwSnRxjoaZPBmWTh/6cz1ysEb1fDRMDRcsUsKjYWZzXZgJXBemRg2WKpG0RQ9UzPSwwXLQ59EwNVYjxAo/HTZ+x2tgW4DnesBgXVCr/jxNh2NntjjVgwZLRY9Hw9RQ+z8aZjbXhfmzxJkesaTGaZ4I/9EwLeTYR8PUOMEqJz0aZux1Ye7MsNCBPdwRwNh7NMzIeKIE448AiEQEDS50wxp7BECMjsGjg2/sXDQmVBqCZp5gu+cfARCpxB4BEKlI25AIEReLKZXFQYwAmPwEGVK0T+oaAaxulzKB68KoxAVZQ70ZCI0AmNyk7x7CrWsE0L2gNY/0AZtux94DWoU0GBjB+AKOSESQnlABxzbdEqNh8GjsLNiINASptxfBRqRCEmxe0y2RirRoIERcLKZUFtEEW8h0y+QnyIi9CrbV7VImcF0Ylbgga6gFW8h0y+QmffcQbl2CrXtBax7pAz5RP/aekgrfh+EIBkYwvmAjEhGkJ1Sw7eNEPTFCBo8QLuL2fKKeGC5B2u9FLBKpUMSi/0Q9kYm0XgE8fFqRyCKaVgydqGfyEyTjXrXi6nYpE7gujEpckDTUWjF0op7JTfruIdy6tGL3gtY80q1WvCjS5CLJbgbjm4ubQX41Gg0ubm6uB7l5ld5cXCdX5ubynT1oxdwVjEYrltJgYATja0UiEUF6QrXiDh/u/FXzGz9vf/OdqKyfjUw+Prn/p9WnKI98n6F8Sg2VwUOFi8btD3T+qL38683yIysF3zR/+3kjpz86KpMkeXKUgd/iJAZBkNUFUtDr6yUyISlB77c4iVSk5Qgg4pOCRBbxpGBW5sPKuBg+5zIUZNtexeDq4igTuAqMSlyQNtRiMMt99rlTLjnp64eQ61KD3Sta80hHPu3lPJbS6LsqSC/bprf3015KvNtJ4/envTZyTxnSHAtpL6e9lBCNCCIA79FpL/fOeaJGDNr6+5CFSoSgh18k97zHvZQYJVZ4AKFPxynRRTruZZpEmruQP9cjB4tU38e9tHDBKiU97rW5CcwEbgJTowZrlUjcoockZnrYYD3o9biXFqsRYoWfDhu/4zWwLcBzPWCwLqh1f1WYYeWcF5/qQYOlos/jXlqohONem5vA/FniTI9YUuM0T0TguJcScvTjXlqcYJUTH/eyN4G5M8NCB9aivc7Ho7F5lQ0yc2EGeV6ZQZmVV4Ob9Ka4ubkYFdnFfUHxbjUDe231dtN33KtIZDxRgtEHCkwighYXumP9pTVOWGeJPc61dle83+wdP2r2n82Pyw+a/eLtd5q/fNpsZ+9Ogj30Db+xE4P37o+L2d763W71l8ufLf+vQZLe3/w1TpKvZs738Sk1YgaPGL7ba8j90yBtdnpfDN7XBw3/37T779+unDn2lNwP7Ja9Hb2sbkxr/gW/GFTjJjxPjm7/um0PvPsHR02wgpF1RW9CjZ6gsyjYedqOyAdN9D5zEfoalRBlLpEMU6dCekalIm2MIkRcLKZUFtHmElXh3fVS+QlStmjj1jGVKFb3SRWBG8KoxAW5Y4fdiWdRT7ncpO8ewq1jKAEsaM0jfcAWldJ3/qwI34DhCAZGML6iJBIRpCdUUe7TosIMlcFDhUvJbYvKz5qA/Y29HvboztL9Xutn/q+NrL4Tm/Z3vNe6nV+31ubRKDXV2QNr872RpbA/BGwszEAJMr9ANfrmFUwmFLnot7EwqUhLFkDEJxeJLKLJxaCNhcpQkJF7FYyrS6WKwC1hVOKCtKEWjGU29tpYqOSkrx9Crksxdq9ozSN9wAfgSt8BuCKVBgMjGF8xEokI8hOqGPdwAI4ZIYNHCBeK+z0AxwyXIO8L5KL3AByTCkkvOpXvMyoTab0CePjkIpFFPLnoPwBH5SdIxr2KxdWFVkXghjIqcUHSUIvFwAE4Kjfpu4dw69KK3Qta80i3WvHG5FcX4zwZXF++uhjk44vx4CK5NIPL3JQ36dV1UmU37+xBK+auYDRaMZMGAyMYXysSiQjSE6oVwa9bjYr7fmOrGd91UX9KpW5w6rgIPHp6/efXf/Fnf3mUjFejYs+HVSdUcoLs24tkI1KhSDb/B66YVKR1AyHiYjGlsoim2YrCM7d/zuUnSIq9arbVHVZF4FIyKnFB1lBrNu+innK5Sd89hFuXZute0JpH+oA/KV8Oncm30Wy5NBgYwfiajUhEkJ5QzRb5k/LM6Bg8Orisc9GYUGkIUnEvAo5IhSTgfJ+UZ1KRFhGEiIvFlMoinoDzf1Keyk+QIXsVcPmq3ntvCZpxiQuyhl7A+T8pT+UmffcQbl0CrntBax7pyN8ZcB5vaSSZCdLLt+nt+zsDWrzbOeP33xnYyDVlSHMspH18Z0AL0YggAvDSo2ZNNx8bWL6+/9xA4X5eJ2rk26me970BLULwECmu+QLfG9BilJzFBBBmJhs6v9cyVSOM882BpEqH49yF/LkeOViwVN8cyIaVs2D9kR4uWLGE3xwozPqbA4X3YpoXetRg3RLp3EePdVkUo9Ewd6awmR47WCDkHx4omwdkXA2LwgX4RA/YCAHDz4kN4vEa2BbguR4wWCXUm4Fxk/CMs26c6kGDhUP49YHmmRiWnq8PqKH2//WBdb54GcgXZ3rEkoqneSLSojCVGWbOMlircXM+QTBKkqyBOyydpe9cjxYsfdIPETQPxxrUFtiFDuzhDgk8O7xmR1rIeKIE4w8JiEQELTB0Sxt7SECMjsGjg2/9XDQmVBqCdp9gH+gfEhCpxB4SEKlIG5UAkUZluY+kTalM4g0KqqH7NvXnXH6CLCnaQHUNClY3XxWBq8yoxAWZQ703CA0KmNyk7x/CrWtQ0L2gNY/0Ad89W3nP/ofv6nAEAyMYX8QRiQjSEyriQHeu9u5ZZjQMHo2dRRuRhiD19iLaiFRIos1rzSVSkRYNgEjZ1D8nkymVSTTRlifDyifamPwEWbFX0ba6gqoI3ClGJS7IHGrRFrh/lspN+v4h3LpEW/eC1jzSB3z8vvIevw9fqeEIBkYwvmgjEhGkJ1S07eP4PTFCBo/QzkKOSEOQjnsRckQqFCHnPxZPZCKtIwCPMq+GIyeVKZVKNCE3KjzjuudcfoJM2auQW90eVQTuA6MSF2QOtZALnY1ncpO+gAi3LiHXvaA1j3Qr5MbJTfrK5JeDi0tjBnl2mQ8uR1kyuDA35U1prsdJtRchl7uC0Qi5ShoMjGB8IUckIkhPqJDb4cub7dWorZhr/9kkSXX3Cz+xA1erBa2f994L/Lv7j7rff4/TFbun1NgZPHa4xHOG770vfmrpvaPtD3a647P8zTqeNpTrUHVcLsuMmaAqCPSk19VLZEKSk96vchKpSMsZQCQbl0PjtiZOqVyiCcqqSIZj4yL4nEtQkLJ7VZTVSoB47wuacYkLcodaURa58X+ak0lO+g4i5LokZfeK1jzSB3w9UOU7uj8Of9neEQyMYHRJySQiyE+opDyA64GYETN4xHAh6aIxodIQ5GeBtuu4p4dJiCLx/Pf0MKlIywtAZOQ57jelEomm70ZJ7jlb85xLUJA/+9R349XVLuPAXT1U4oL8odZ3gbt6qNyk7x/CrUPeAQta80jHPdhfOKt2I9jCH5Y32/T2fbBfi3c7Z/z+YP9GuClDmmMh7eNgvxaiEUEE4PkP9jsbbBM18u1UzzvYr0UIns/EdV/gYL8W43ZR2fFgf7Pv9Zy/0AKMc67fFMXQeGa7auRgver5XL8aLliwhOf6x6P1uf6x9/qWF3rUYNkSydxHii8zaT4snXuumR46WB7kx/pH+WiUNZtEZ6440QM2QsDwY2KDeLwGtgV4rgcM1gj1VqDJG2Y4du7wTvWowbrR47l+NdRSABV5EE43+eJlIF+c6RFLCp7mkaiyfGyGpbMK1mrYpGP9RZPZimHlfIDP9WDBwic91d88GmtQW2AXOrAWLXYNmOXj3YgGduLqzajvVP84lfFECcafHxCJCPpf6H52B0vKzpfBMkNl8FDhm0DQgTI5e2v21tHsrbO3/uf/eXrUbtrtRV+v79oFv27+9kPrPmnv/mqCO8uSLJklo2J0ctR+GeEuqM3f2q7Cu/c2lc2U5u4W2bQqm/jaH7Inpg3y8Ki9g+z+0rBfLn/0B0fLny9/bH/aTnvu+hLLT/7gKPWuyYS6JoIuZh/bWyITyvjD73BhUpG2XwEizS6uHDu3cVMqlXgDkDwph0nuYvicy1BQAURbw64JyOr6qXHgPjEqcUHu0G97/Mt6ymUnfQkRdl0zkO4lrXmkD/f4WyNRnQWlkaiZNBgYwfgSlUhEkKBQibqH42/MCBk8QrgyddGYUGkIErJAzHmPvzGpkNScM408ozKR1hGER54NU+cIYUqlEk/M+Y+/UfkJMmWvUm51K9U4cM0Ylbggc+ilnP/4G5Wb9AVEuHUJue4FrXmkD/fjU42Qc062GiGXS4OBEYwv5IhEBOkJFXLkj08xo2HwaOws2og0BKm3F9FGpEIRbf6PTzGpSIsGQGSUDys3lSmVSjTVFvj6FJWfIC32qtpWV1GNA3eLUYkLUodatXkX9ZTLTfoCIty6VFv3gtY80of73fdGtTmfgEa1GWkwMILxVRuRiCA9oaot8nffmdExeHR2VnFEGoJU3IuKI1IhqTjfd9+ZVKRFBCBSDivjZDKlMokm4gLffafyE2TJXkWcWdV8780+My5xQeZQi7jAd9+p3KTvH8KtS8R1L2jNIx35HJnPuFcE6RXb9PZ+jkyJdztn/P4c2UayKUOaYyHt5RyZEqIRQQTg+c+RZS7kEzVy8IyAQCB6jXZKhOB5AFz3hc6RKTFKbPUIwmTsuyBWizDOQbIiNUO3FH2uRw4WrL4PkmnhghVLepCs2Bwk894e80KPGqxbIp376PEYmzTLh6kz4jM9drBAyE+SpSYvs9LzWd8TPWAjBAw/JzaIx2tgW4DnesBglVBvBprEkflPkmlRg5Wjz5NkWqiEk2TF5iSZN2Gc6RFLSp7qkRibJB8NM6feqdW4OUfJssSUTc12m4LP9WDB0ic+SlYcr0FtgV3owB7uoGDkPUoWvrPjEU+UYPxBAZGIoAWGbmljDwqI0TF4dPCtn4vGhEpD0O4T7AP9gwIildiDAiIVaaMSIGLtjr4PlBCZHMSggMlPkCVFG6hgX9lyWvWVA3eNUYkLMod6bxAaFDC5Sd8/hFtwQU+RBa15pA/Yo+s5JdGIuFIaDIxgfBFHJCJIT6iIY3t0idEweDR2Fm1EGoLU24toI1IhiTavR5dIRVo0ACJpMaycTKZUJtFEW8iiy+QnyIq9irbVNVTjwL1iVOKCzKEWbSGLLpOb9P1DuHWJtu4FrXmkD/iE/Mh7sKqSBgMjGF+0EYkI0hMq2vZxQp4YIYNHaGchR6QhSMe9CDkiFYqQ85+QJzKR1hGAR5EXXlMHkUk0HRc6IM/kJ0iUveq41d1P48BtXlTigsSh1nGhA/JMbtL3D+HWpeO6F7TmkT7gj3GOfEetyvDVF45gYASj6zgmEUF6QnXcPj/GyQyVwUOFCzruxzjL0Ukjou2/v/n3ft71Bc5hj1/gZC6EoLIIJKnPGMxkQlKkvi9wMqlISyJCZGSGWe70AU2pXOKJ0tAnOKkMBXm/T1laru6sKgOXkFGJC5KHXpaGPsFJZSd9CxF2HcIUWNKaRzry8THPnLcMf99+vE1v38fHtHi3s8bvj49tlKcypDkW0j6Oj2khGhFEAJ7v+JizPzNR4waPBfShEZUIwSMAIu3nOzymxShx0gMIU3tDpwvhVI0wzuGx0C1kauRguer58JgaLlivhIfHys0tZGXgFjI1arBqiXTuo4lykSepfftc2Gd67GB5kB8eGycN3mxY5i7AJ3rARggYfk5sEI/XwLYAz/WAwSqh3gzkaTp03yNxqgcNFo4ez46poZYCqMhzcLrJFy8D+eJMj1hS8TRPxCg1aZZ4bMO1Gjfn7FjZ5DV74ZWzDXOuBwtWPunZsdJeQ+bOEQsd2MOdfKS+s2NlKuOJEow/+SASEXTA0P3sXicfxFAZPFT4JhCafDxZhWt2F66j5Y/aOceb5UfWuv2m+dvPb/+6+Yey2fc8Ocru43T73eJJZWP15G78sR5aHKWBCYcrsBNqYAXNyD52qUQmsScZRCrSHipAJBsVwypzSu0plcuBTDKYDAV5XLTD65pkrG6eKgOXiVGJC5KHevOS5YlnT3vKJSd9CRFyXYOM7hWteaQP2Cmd+o633V+6LggGRjC+ziQSEeQnVGfuwSnNjJDBI4TLSxeNCZWGIB8LxJzXKc2kQlJzzjTyjMpEWkcAHuNRMiw9VmkmlXhazm+VpvITZMpeldzq6qkycJcYlbggc6iVXMAqTeUmfQERbl1CrntBax7pA/5OQeo78nY/BRIEAyMYX8gRiQjSEyrkyN8pYEbD4NHYWbQRaQhSby+ijUiFItr83ylgUpEWDYDIOB8mTiZTKpNooi3wnQIqP0FW7FW0rW6eKgNXiVGJCzKHWrQ1i5o6O+CnXG7S9w/h1iXauhe05pE+4C+Ept7zbUYaDIxgfNFGJCJIT6hoi/yFUGZ0DB6dnUUckYYgFfci4ohUSCLO94VQJhVpEQGI5Pkwz1xMplQm0URc4AuhVH6CLNmriFvdPFUGrhKjEhdkDrWIC3whlMpN+v4h3LpEXPeC1jzSkc+CORNRI8uKIL1ym97ez4Ip8W7njN+fBdtINmVIcyykvZwFU0I0IogAPN9ZMPewYqIGDtr8BfrQa7NTIgQ9/bjsCx0GU2KUWOMBhGMzGnq++K5FeACHwbTIwXrV92EwLVywYEkPg21uEisDN4mpUYNlSyRzHz0eo/HYVOVw5Az5TA8eLBDy02AN4HEyaoSN85k+0SM2QsTwk2KjeLwGtgV4rgcM1gn1bmCUNfuBwtfU1aIGa0ef58G0UAnnwTZ3iflTxpkesaToqR6JJC3LtBqmuQt4rQbOORCWjrLUnmk0zjfvXI8WLH/iE2H2NjF3mljowB7urCDznggL38rxiCdKMP6sgEhE0AVDd7WxZwXE6Bg8Ovjuz0VjQqUh6PgJ9oL+WQGRSuxZAZGKtFcJEBmN0uHYfdvzlMrlIKYFTH6CPCnaRgWby5bTqrkcuE+MSlyQO9T7g9C0gMlN+gYi3IILeoosaM0jfcA+3cx74KqUBgMjGF/GEYkI0hMq49g+XWI0DB6NnWUbkYYg9fYi24hUSLLN69MlUpEWDYDIqBwPKzeXKZVLNNkWcuoy+QnyYq+ybXUBVRm4UYxKXJA71LIt5NRlcpO+gQi3LtnWvaA1j/QBn5PPvMerKmkwMILxZRuRiCA9obJtH+fkiREyeIR2lnJEGoJ03IuUI1KhSDn/OXkiE2kdQXiUST5MnAPlKZVLNCUXOijP5CdIlb0qudUVVGXgTjEqcUHqUCu50EF5JjfpG4hw61Jy3Qta80gf8Jc1M9+Zqyp8j4UjGBjB6EqOSUSQnlAlt88vazJDZfBQ4ZIO/LJm+7HMwv5w/6nM7U9t/tLq4aPlz2zz03Yzl5/cfvtoNEpNdfbkaNPTtH9r59jvLj+9u1Ls/rawrQ9vBi4LY0ZYUDIEatPn/WUyIYlN3yc2mVSktQ4gYsVm5jZcTqlc4qnN0Cc2qQwFCb1PvVmtbpaqApeFUYkLkodeb6Zp7v3GJpWd9C1E2HUoTmBJax7pyAfEfBoy/BX6apvevg+IafFuZ43fHxDbSEplSHMspH0cENNCNCKIADzvATHn6zVRAweN/32IRCVC0OQvEn++A2JajBKvPIBwPPT0D7X44hwPq9JkmDm16HM9crBa9Xw8TA0XLFfC42HV5q6wKnBXmBo1WLREMvexkK/GlUfJz/TQweKgOBxW5lmjDpzZ7ESP1wjxwk+JjeHxGtgW4LkeMFgh9DuBcTIeJs4wn+pRg1Wjx6Nhaqj9Hw2rNleF+dPFmR6xpNypHoksG+XDsfP0Uq2GTToYlo7SsSetneuxgmVPeiyssheFuVPEQgf2cMcZue9YWJXKeKIE448ziEQE3S90L7vXcQYxVAYPFb4BXNt42j2/a6tuZxtfHF40O/e/b36h2ZY3v/nDoyoZJU+OStPExv5QPbmbRjS/6zf2OjE7tvgfRAMLYgwFPcc+9qJEJrEHFkQq0lYpQKQcZrmzrk+pTA5kXMFkKEjYon1c17hidX9UFbgRjEpckDr0m5R0ZPzjCiY76TuIsOsaV3Qvac0jfcBW59x3Qq3KpMHACMZXlEQiggSFKso9WJ2ZETJ4hHAh6aIxodIQJGSBlvNanZlUSGLOmUaeUZlI6wjCoxy7mUypTOJpOb/RmcpPkCh7VXKrC6SqwI1gVOKCxKFXcn6jM5Wb9P1DuHXpuO4FrXmkD/hLA7nvyNr9CVVBMDCC8XUckYggPaE6jvylAWY0DB6NnTUbkYYg9fai2YhUKJrN/6UBJhVp0QCIjIaVk8iUSiSaZgt8ZoDKT5AUe9Vsq/ujqsCFYFTigsSh1myBzwxQuUlfP4Rbl2brXtCaR/qAP/KZew+nGWkwMILxNRuRiCA9oZot8kc+mdExeHR21nBEGoJU3IuGI1IhaTjfRz6ZVKRFBCDSJEVnOZxSiUTTcIEvfFL5CZJkrxpudX1UFbgPjEpckDjUGi7whU8qN+nrh3Dr0nDdC1rzSDf/9ydP7qTLH4c0Ws/HvoyLZqPOigDNwoy2aUY79uUcXLytxrudO/47OPb15vZd7NiXMqQ5FtJejn0pIRoRRABeuj7x1XXeS4kYdPML9KHXY6dECDr3cdkXOu+lxCgxwAMIneimanRRTnulaWmGpU+maZGDRUpx2qsqM4+B64/0cMEqJT3ttbkMrApcBqZGDdYqkcZ9vNdyB3umhw3WA/lJLx/WEz1WI8QKPx02fsdrYFuA53rAYF1Qy/9Rbr9U4tsAaFGDtUJ4ysufKl7qoRJOeW0uAPOniTM9YkmR0zwSvteuVkPmnPDy4TzX4wTLnPh0l730y50aFjqwhzsPMN7TXaGrMxw8UYLx5wFEIoJWF7pljT0PIEbH4NHBt3YuGhMqDUFbT7Df888DiFRizwOIVKQNSYSIi8WUyiLeMMDXN37O5SfIkKKNUtcwYHU7VBW47otKXJA11LuB0DCAyU367iHcuoYB3Qta80gf8GEq4z1MVUqDgRGML+CIRATpCRVw+zhMRYyQwSOEi7jlT+4iYj969+kXvy38+mj5q/aLwW+WH9+5k5cfHC1/1MTnt83/7EeEm0j8apQ8/IZwG+D3br9tf/FXydHy10epOfIprAk1XIK034tYJFKhiEX/oS0iE2m9Anj4tCKRRTSt6D3b85zLT5CMe9WKqyupqsAdY1TigqSh1oqhA1tMbtJ3D+HWpRW7F7Tmkf4Pd+9qZq6ub8rBzeXIDPLsVTa4yEszSNLEXFy+unmV7KfZl7mC0WjFShoMjGB8rUgkIkhPqFZUfMrJash/1UjB95Yf3n5n+cHyPfvPq+87vbn/Y/+1EVfvt9Ko/fn6WTFKRklydvePRZJ81f5vNAp86IkYSIMHEpeUyP0TT46af/rW7bvDoz/8w6LBlTYRKb54kYUrGhNqNATJX6AYvXYSIhOSYHRWrWdUJtKiBfDwCUYii2iCsXmTcn97kclQkJN7lYyru6+qwGVmVOKCrKGXjGnqm+CfctlJ3z+EXZdo7F7Smkf6gE/5G8+JsTIJ3bThDAZGMLZopBIRJChUNHJP+VOjYfBo4MrPRWNCpSFIvgLJ5mvyUalQNJv3lD+VirRoIERcLKZUFtFEm/c0+HMuP0FG7FGyNZzu6vv937iIz7jEBVlDLdn8R/y53KTvHsItLNiQBa15pCPfBuY0IzYSLPipeZNs09vzsTA13u2c8ftjYRu5pgxpjoW0h2NhaohGBBGAl4HHwtSIQfu/QBR6+nhqhKDVH9d6/mNhaowSxzyA0CfilOiiHAsbNUEdGndHTY8cLFL9HgvTwwWrlOxYWANndSys+VvvsTA9arBWibQtepZipocN1oMej4XpsRohVvjpsPE7XgPbAjzXAwbrglr2B9LFqR41WCv6Oxamh9r7sbBNmngZSBNnesSSIqd5JLzHwtSQIx8L0+MEy5zwWJh9ItagtsAudGAt2huTX12M82aDefnqYpCPL8aDi+TSDC5zU96kV9dJld3c8fHuNQObbfV+03MsrLy/YRDmiRKM3/QnEhG0uNAtK9j0HxX33pHWXezbMhKpG5w6vm9z0ZhQaQh6dYLNnL/DT6QSu8NPpCLtMiJEXCymVBbROvxNFk8zF7/nXH6C9CfaBXV1+NNVQ9h/hRaXuCBrqKW+d1FPudyk7x7CravD372gNY/0AZ/5KjxnvsokkwYDIxhfnRGJCNITqs7in/miRsjgEcJF3F7PfFHDJUj7vYhFIhWKWPSd+aIykdYrgIdPKxJZRNOK/jNfXH6CZNyrVsxW0sJ/SReXuCBpqLWi/8wXl5v03UO4dWnF7gWteaQP+ANPhefMV3l/u7IgGBjB+FqRSESQnlCtGPcDT9ToGDw6uE500ZhQaQhScS/6jUiFot+8H3iiUpEWEYSIi8WUyiKagPN/4InLT5AhexVw+are+2/s4hIXZA21gPN/4InLTfruIdy6BFz3gtY80q2Aq8yrq2J0kw5ykzU/5KYaXOYX48Hl1WV2UVwWJq/uhU1cAZe7gtEIOCMNBkYwvoAjEhGkJ1TAKQ7tr87n/6pVd+82ys62sB50s+6ahPZUepIlydmTo0kbjKMXX0tGR4tv/Nlf/tm/vf4fmyB88+h/+fPr/8/R6bOj9VH++9Pro8R7mJ8aYIMHGNeAR8zT/NRwCKqCQEt6XcBEJhQp6TvNT2UirWYAD5+SJLKIpiQbnB5P1nMuQUGu7lVKmpXy8F8cxiUuSBpqKelf1VMuOenbh5Dr0pLdK1rzSNubw/7DA+3hFYt/cX31l3/2zW84AqHSir4+XxHg2ejhbZ6+M2J+tBIFuDkm5oT7thru9mMWCC6o8/7Znv66G0q258Detwrkd20j7k17Suvztl9n/+79Rousf+72+7ffbc9v2Z9oNF7zyy6qjSwr/mCq5vsoW/oJ75Ys68XsK03+Gz+ZlaOR/cHYH6rmhzSzPxTND1lif7D/mLX/aH81T+0P9jcb+6smtz+UzQ+F/YXC/r6x/feN7d+V9u9K+5sr+5ur5u+qJLE/NH+sGnmzsjZ4uTx4XkezM2InNmInNmInNmInNmInNmInNmInNmInNmInNmInNmInNmInNmInNmInNmInNmInNmInNmInNmInNmInNmInNmInNmInNmInNmInNmInvoid6CNm5BHDvdVNwOY2YHMbsLkN2NwGbG4DNrcBm9uAzW3A5jZgcxuwuQ3Y3AZsbgM2twGb24DNbcDmNmBzG7C5DdjcBmxuAza3AZvbgM1twOY2YHNfwOb6gOEJSV/2bOBqG7jaBq62gatt4GobuNoGrraBq23gahu42gautoGrbeBqG7jaBq62gatt4GobuNoGrraBq23gahu42gautoGrbeBqG7jaF7haHbhHxww6Aid7L89ttM5ttM5ttM5ttM5ttM5ttM5ttM5ttM5ttM5ttM5ttM5ttM5ttM5ttM5ttM5ttM5ttM5ttM5ttM5ttM5ttM5ttM5ttM5ttM5ttM590TrXRwsXFcLzDk2wFjZYCxushQ3WwgZrYYO1sMFa2GAtbLAWNlgLG6yFDdbCBmthg7WwwVrYYC1ssBY2WAsbrIUN1sIGa2GDtbDBWthgLWywFjZYC1+wFrpgtS/lXbCstIl2qWvmPUoR/lp97l1yDKxSlQ09bp231Xi3hcqOh/f/pRFl37FzU/vX1XkI1/H9j+6P0W9kmD3P/53md7y2vTvbfvvMtu9uf3j/j82/pv1a0ofWmnd3tKL5p7sp7N2ZfNvi+8Lw9v7kvuvbAXczXfsbP73926H9r73fKMPvLT86SpOjQK9OGeVtRcM8z6+EaEQQlfAmanjbu3Di4X0lQvBApqQd5z+8r8QoOdcIIPQ12pToohzeD7TPtLDBAqU5uW8K/8l9LVywRElP7o83J/e9t8C80KMGC5VoO40+GzM9bDDzd29kUawneqxGiBV+Omz8jtfAHu/itIDBoqBuy5rEDEe+tqwWNFgnpAf3vZnipR4q4eD+eHNw35slzvSIJQVO80QEDu4rIUc/uK/FCVY54UbWPhFrUI/3khqwFu1VdZkUaVEMXr2q0kF+kZSD6ia5HLwqr169um42ucWr+0fFu838dxf9ukXs5s232Qxfd/GIJsrPtSEN0JJsSl1E3qYSEQwgd9mt3v51s638zH5Xrv3623u3P3yy2pm2f39//Osflz9t/vfr9lz/6VN3kXhKjYfB44Fv2sCQHC1/0WyZP2+31u03Dn7d7LDb/fXR8p+Wv0pHR7OOE1/EwAgGtoLtot8xTKRCsnmULibPqEykg2aAh2/3SWQRzeZRDEvfLpVJT5BjRRutLpNHubIE+C/54hIX5Az1bsK3pqdcatI3D6HWZfHoXs+aR7oVgOmVucySvByUr24uB3k1SgbVhbkcJJdXzU+UJs/Gl+/EF4DOnmMjACtpLDB+8QUgkYggOaECsHWu2nP/dpBg+/6Ntrn9mzvXiLX+tvJu+cvlz7wCj8jX4HxxgeeiMaHSEKRWgRyzY50PhkfuQc3XqIQ4oszF4xmVh7QwACx8kozIIpokG5XDLHfxe87lJ0h7vWqyalXD/bdocYkLEodak3kX9ZTLTfruIdy6RFn3gtY80q0oK4syvRq/Gg8us3EyyIvrm0F1lV8OsipLqpvq4iK7jv3BJivKPN7c+5oviAXGL7ooYxIRZCdUlD0+g7/80fI/LX+9/MXy54PlT+xf2ibcT+7bby7ST6mkDU56V2XGpCFIsAJl5m2UMalQNJn/O5pMKtLSgBBxsZhSWcSTZYnf0UElKMh8feqy0epmpVHgqiwqcUHa0Osy76qecslJ3z6EXIcwA1a05pFuD0Q9WSsSq7cium89/bBR6IPthSm22UZy36buAe7barygqQlVTv9w+/32lPv7998qas+7Lz/CHbhrQ6w9RnVkWids395bVwSfqiOYYxHsw1mrhWhEEAF46dHy9dHmuqzl62a9/qUJ9nv33zW9F82hM29Hy9+0H/BsP3R6+8Ohi/FEzRj0ZQlEpc+sq0UImrBwrRgw62oxbpcijllXi27PZl01bLCeyc26jWQZec26arhgRROadUeba7ZGgWu21KjBuibSxeizMdPDBotJn2ZdNVYjxAo/HTZ+x2tgW4DnesBgUVBvGcbVcFy4MJ/qMYNlQubVDSSKl3qo/Xt1R5tLtvxJ4kyPWFLfNA+E36urhRzbq6vGCRY5qVd3ZC/ZcieGhQ6sRXtlrl9VSVkNLq+NGeSX13aWcJkNkpu0LC7SV5eXF+aOj3dTGtilazemPq/uKJXRRPnFnwoQiQh6Y+jett3g2K+zbTY4HzSb29/d7WfsJmb1Hbff2L1p61K9+2fv5Q53TtbA5Q5PjrLE189+Sg2gwQOI7xtdm8StGLZ3PbR7/Pfu9vj2+ocvbBUfxteelfVafJnhEbQgBZtM/+SCSIUyuciHxsXkGZWJtHUK8PDtWYks4g0u0qFxGrGfc/kJcrNof9Y1t1jdFzUKXABGJS5IGupNiHdRT7ncpO8ewq1rbNG9oDWPdKsc8zK5qa7yYpCXJhvk4+vR4OIqSwZZnrwap9c3SZ7dv81RlaNvqJFJY4Hxi68ciUQE2QlVjv/ciJw3jWJ5s/yktfjaC64agfP5xuB7d1/DXy3ftLONreu/7O9IzVeb/58lSeA7vsyoGDwquBx00ZhQaQgyMC7bbr/nvkr3a1QqFNmWuK1oz6hMpKUD4eFiMaWyiCbbxpnnkwDPufwEibFX2ba6umkUuIuLSlyQNNSyzbuop1xu0ncP4dYl27oXtOaRvruL66ZMiptXyeAmTW4G+VVRNRKvqgZX19d5UmQ3F0l+n16jyjZn7m1kWy6NBcYvvmwjEhFkJ1S2PbYBu+/gurtw9Kf2EtLlr5f/uPxZ87+f3/cCX5wOzOho+feugDylBsTgAdlZsRFpCJIvrtgCjTYiFZJi892+xaQiLRsIEReLKZVFNMlWlt7T9FR+gqTYq2RbXdY0Cty+RSUuyBpqyeZd1FMuN+m7h3DrkmzdC1rzSFvNFpJi/RqCfSLMBNiVZrTNbu+GYCXe7ZTx37EhWBnBHItgL4ZgJUQjggjA68MQ3H4FwQ7Kv3c3GPdZgpWcQfeXQER6LcFKhKDXC9eGIUuwEqPEMgUg9Ik+Jbp9W4K1sMGK1rclWAsXrGlSS7DZWIK9FzO90KMGK5tICKPPxkwPGywnvVqCtViNECv8dNj4Ha+BbQGe6wGDRUG9RwhZgrWYwTLRpyVYC5VgCTYbS7A3SZzpEUvqm+aBCFiClZCjW4K1OMEiJ7YEm+M1qC2wCx3Yg50QeO+KGRUymii/+BMCIhFBMwzd3UaYEBADYvCA4DtBF40JlYag1yfY3PknBEQqsScERCrSLiVCxMViSmVxEBMCJj9BUhRtjLomBMWqoVwEJgRM4oKsoVb/oQkBk5v03UO4dU0Iuhe05pE+XC+u/wMjY2ksMH7xJRuRiCA7oZItlheXGBWDR2Vn3UakIcjAuG4LeHGJVEi6zTmKfEZlIi0dCA8XiymVRTTZFvLiMvkJEmOvsm28qvLeq7NmXOKCpKGWbSEvLpOb9N1DuHXJtu4FrXmkD/fwvd8GErozwhkLjF982UYkIshOqGw7wMP3xAAaPIC4wlMevt+2ZXScuSdGRZD7ccEYaPQRqVAEo//MPZGJtGgBPHyCkcgimmAMnbln8hOk5F4F4+oeplHgXi0qcUHSUAvG0Jl7Jjfpu4dw6xKM3Qta80jHdQLnLnaNBKyC7NJtdnt3Aivxgn4pVMF9mZ3AygjmWAR7cQIrIRoRRABeH05g7NPASsag5UugIL0+YCVC0OCFC8OQD1iJUeKTAhD6JJ8SXRQfcFkNzdiF+7keN1jQ+jYCa+GCJU1qBK42RmDvTVEv9KjBwibSwah/bqaHDVaTXo3AWqxGiBV+Omz8jtfAtgDP9YDBqqDeIniTxakeM1gn+jQCa6ESjMDVxgjsTRJnesSSAqd5IAJGYCXk6EZgLU6wyImNwNXxGtQW2IUO7MGOJ3KfEThNZDRRftHHE0wigl4Yurk9vPEEM4AGDyC+cXTRmFBpCFqDgt2gd57ApBJ3nsBkIu1pAjw8m0smi5jzhMSzCaXyE+RQ0T6qY56Qrm6qSwN3D1KJC5KGerPgXdRTLjfpu4dw65gnAAta80jfHfW6uCgvs8tqMC6yfJAnN9Xgwlw1PyTp6Oo6Mzfj1XY2qsLz+IbT0CUXzlhg/OIrPCIRQXZCFV7QN3x/kuv/kS0/O7pzCN9+N72bULjIP6WSNzj5ndUZkYYg0eLqzG8PZlKhqDOvPZjJRFohEB4uFlMqi2jqLGAPpvIT5L9e1dloVcy9t3XNuMQFSUOtzgL2YCo36buHcOtSZ90LWvNIH+5B/NxnD05TcSwgfvHVGZGIIDuh6ox/EJ8ZEIMHZGfFRqQhSL64Ygv004hUSIrNprXHVJ5RqUjLBkLExWJKZRFNsgUO4lP5CZJir5JtdYdSGrgUi0pckDXUki1wEJ/KTfruIdy6JFv3gtY80nENus5s2oiwLMgu22a3b4OuFi/oY0I11JfYoKuNYI5FsA+DrhaiEUEE4PVh0AU/1avlDJqxBCLSZ9HVIgStV7g2DFh0tRglDiYAoU/0KdFFsegW42Hh3Kk/1+MGS1rPFl01XLCoCS26aba26KbeW5xe6FGDpU2khFFn20wPG6wnfVp01ViNECv8dNj4Ha+BbQGe6wGDVUG9SfAmi1M9ZrBO9GjRVUPt36K7ThIvA0niTI9YUuA0D4TfoquFHNuiq8YJFjmpRbd5ItagtsAudGAPdkRgvBbdXEYT5Rd/REAksl3/Q+sDbm8jjAiIATF4QPCtoIvGhEpD0OwT7O78IwIildgjAiIVaZsSIeJiMaWyOIgRAZOfICmKNkZdI4LV5W9p4DY/KnFB1lCr/9CIgMlN+u4h3LpGBN0LWvNIH+6pKuP13BppLDB+8SUbkYggO6GS7QBPVREDaPAA7izxiDQEyboXiUekQpF4/lNVRCbSKgPw8Ck8IotoCi90qorJT5BDe1V4ZiUIvFdqzbjEBUlDrfBCp6qY3KTvHsKtS+F1L2jNIx3XBFK42DWarQiyy7fZ7d0EosQLTspQyfVlNoEoI5hjEezFBKKEaEQQAXh9mECgr7RpGYPDPoGC9FpAlAjB0R4uDEMWECVGyYQMQFgU6XA8Ni6MUzXGKEaQqgmuM/E+1+MGy1rfRhAtXLCwSY0gxcYI4r356YUeNVjeRGr40WOdZKPK03if6aGDdUVuBimKLM/Gw7Hzk8MnesBGCBh+TGwQj9fAtgDP9YDBIqHeMQQ+2qbGDJYNoSMkbTJG6nOEaKESHCHFxhHizRZnesSSeqd5IEyVFbnnRu9aDZvjChlXxSg1w8zptjjXgwXLntgaUhyvQW2BXejAHuycofBaQ8Yymii/+HMGIhFBjwzd9B7gnIEYQIMHEN9QumhMqDQELUPBLtE/ZyBSiTxnIDKR9joBHmlVpsO8dIrdKZVMzHGDu/I95/ITpFLRButRed8aN6wunUsDtwhSiQtyh3rzEBo3MLlJX0GEW3BBT5EFrXmkD/cjboXXUBK+IMcRC4xffKFHJCLITqjQ6/kjbkTyBie/s0gj0hAkWlykBT7iRqRCEWn+j7gRmUgrBMBjVJXD0t1qmFK5RNNo43yYObP5cy4/QRbsVaOt7nlLAxf3UYkLUodao4U+5cbkJn0DEW5dGq17QWse6cM9p1V4P+VWiWMB8Yuv0YhEBNkJ1WgRzmkRA2LwgOys24g0BMkX122B5hqRCkm3ucfFz6hUpGUDIFJVw3zk7D1NqVSi6bYqGabO3uFzLj9BZuxVt1WrMu+9FGvGJS5IHWrdFjqsxeQmfQERbl26rXtBax7puFZeZ7v0rTJLguzMNrt9W3m1eEGvEyqkvsRWXm0EcyyCfVh5tRCNCCIArw8rL/g9Ny1n0KclUJI+M68W4bZIZJp5tRgl5iYAYdDMq8UYxcxblMOxx8yrxg0Wtp7NvGq4YGkTmnmzZG3mzbzXMb3QowYLnEgPP7I9GJNVw9QpJWZ66GBl6d3MqwZshIDhx8QG8XgNbAvwXA8YLBLqPUPg825qzGDZ6NHMq4bav5l3nS1eBrLFmR6xpN5pHog8L9NsmDszRa2GvRczrxosWPakZt7m0ViD2gK70IE92PnB2GfmzcLX4jyiifKLPj9gEhF0ydBtL39+wAyIwQOCbxFdNCZUGoImoGDX550fMKlEnh8wqUjblwCR0PyASeUQ5gdUfoLMKNovdcwPstWNb1ngCj8qcUHqUO8FAvMDKjfpC4hw65gfAAta80gf7iGssc+be+/yEsQC4xdftxGJCLITqtsO7xAWM4AGD+DOOo9IQ5Cse9F5RCoUnec9hMVkIq0yAI/wISwmmWhCL3AIi8pPkEp7FXqre+KywMV/VOKC3KEWeoFDWFRu0lcQ4dYl9LoXtOaRbv7vTx4IA6vf/jgk6Po1jjjz0lurAwlutoUpt9lGMo5kXuOIEi84V0OV2C+Wn1jjSCO8WhXm9G08chD0awu5V3bvH6XNv9ke2Lr9oStkT9Uhy7GQ9eIUUUI0IogAvHRtEnEBnaiBgpM7gQD02juUCME5Ha7rQvYOJUbJuAtA6EQ3VaOLYuxIq2RonEv/XA8crDxyZ0c6Nn5jhxYtWHqkxo7NdX1Z4Lo+NWqwAIn06+OWue+6PjVssAjITR3+6/rUWI0QK/x02Pgdr4FtAZ7rAYNVQS/t80b3OYXfqR40WChkhg5/onipR0rwc2yu6/MniTM9YkmB0zwQ/uv6tJA5Xg7/dX1qnGCNE9s47HV97sSw0IFtxwHjJLtOXlWDK1NeDvLi1dXg4rq6HlT5xWV+fWNuRlf3fLy7x8B2WruD9No4chlNlF/8cQCRyHb9D60PuAn9yYMt6Pmf/Zt/87/++Z/924uj5S9tf//2r46W/2n5vv3bo/HdVvHsrRdHVZI4n9WnVO4G545v1Vw0JlQagm6cYCPn7+QTqVA6+d4vdTCZSNuICA8XiymVRbQWfpWVHiP1cy5BQf4T7YG6eviri9yywM18VOKCrKEW+rnxKaZTLjnp24eQ62rid69ozSN9uC7b0uvWMNJYYPziyzMiEUF6QuVZBJctMSAGD8jOmo1IQ5B9e9FsRCokzebc1D2jMpFWDYSHi8WUyiKaZgtcpkzlJ8iJvUq21c1sWeCqPSpxQdJQS7aQv5bJTfruIdy6FFv3gtY80nG/z1G52DUarAiwK02xzW7vNgslXnDKhUqoL5XNQhmyHAtZLzYLJUQjggjAy7psFkqg4EBNoPS8NgslQnB6hgu4kM1CiVEyhQIQ+qSZEl0Um0WWDHNnanyuxw0WHrnLIksyv8tCixasPFKXxeYuvCxwF54aNVh/RHIVHU7O9LDBGtCry0KL1Qixwk+Hjd/xGtgW4LkeMFgU1EremytO9ZjBMiEzWfjzxEs9UoLJYnMDnj9HnOkRS8qb5nkImCyUkKObLLQ4wRInNlnYi+/ceWGhA3uwXfzKa7IYy2ii/OJ38YlEBB0rdAsaoYtPDIjBA4Lv3lw0JlQagoacYG/n7+ITqUTu4hOZSDuJCA8XiymVxUF08Zn8BDlRtC0KNn0tp1XTN3CDHZW4IGmotX+oi8/kJn33EG7BBT1FFrTmkW4V23VejKtXN1eDq+L6YpAn19eD6mZ8ObguzUVpLpOrPL9/2qMqNp/vInxTjCMWGL/4io1IRJCdUMX20Ba7/NDeX3fUiLVP2y8/33/a2Xb6P2v0298uP2q1XKPcfnX7bvtdjI/bYcEnt9/+UyvdHnxIY/nB8tP2pz6z3+BwReopNVIGj9TOUo5IQ5CVe5FyRCokKZe5mDyjMpGWE4SHi8WUyiKalBuPhu6vgj/n8hMky16l3OpetCxw0R2VuCBpqKWcd1FPudyk7x7CrUvKdS9ozSMd15DhvrywUWdVkN54m97eHRlKvOBEDBVXXypHhjJkORayXhwZSohGBBGA1/nhCyVQcPgmkHpeR4YSIThqwxVcyJGhxCgZWQEIs7Iamsq4ME7VGKP4MtLKDN2DoOd64GAB6tmYoUULFiCpMaPaGDO8t6i90KMGy5BItj568UYmGSee420zPXawHsjdGaNRmeTjYeo0jZ7oARshYPg5sUE8XgPbAjzXAwarhFrbF9mwzF2YT/WYwbohtGhkvqn8Sz1SgkWj2lg0vNniTI9YUu80z0Oal3a753wkajVsjk1jlDabrWaLYFxgz/Vgwaon9mpUx2tQW2AXOrAWLXY60/LxbisD+2r11tJn1sgTGU+UYPTWP5OIoJuF7k57/SIGk7vBueN7uC9OPtoxxeq74HYC8qbZfjeb6EHzl9fNb/rdvX/l9d2dl3e/azUuuf1+u3f/pP3fe7d/0/xeu/d+v52XrPbszU982I5HPmk25fdXpH7+5Oitk/PJs7eOWh/MPy1/sfzH5q//afnT5f9pMb25/cHt39r/VvP7f/jkwYfKn6xXo6knR+3FnA0V2zp4fbftby9qtV8xt3/sJ8ufOV+9CXXVBG1IwYbWO7tgUok7u2AykfZPAR4NqGE5dtawKZVLtAlGZfJh7lys51yCgqQv2gt2jDDy5L7jnXuv4ZtxiQtyh3qbMyozz62Ip1xy0ncQIdcxwwBWtOaRPlwDcSNKPX6U+0MKgmBgBOOLUiIRQX5CRSnfQcwMiMEDgitVF40JlYYg/fYi3YhUSNLN4yBmMpGWDYBHVg4r53xgSmUST7j579qj8hPkxV512+pqtjxw1x6VuCBxqHVbwEVM5SZ9/xBuXbKte0FrHunI1hNfdzAN0vN/wxhDKxFYkPVEixec+aE66stkPdGGLMdC1of1RAvRiCAC8Lo+BqIFCg4VBXLPZz3RIgRHiLiKC1hPtBglozgAYTpu0oznjjwtxL07T9TAwfrTr/NEjRasP0LnSZ6unSe591q2F3rUYBUSqdZHAi4pymKY5y7oMz10sBrIjSdlOm7eQ+PEe6LHa4R44afExvB4DWwL8FwPGCwRamEf8J2oMYNFQ+g7aZAWHt+JGmn/vpN1rngZyBVnesSSYqd5HkbjPKuGpVNn12rYHN9JVWVpOUyNC+u5HitY8qS2k+bJWIPaArvQgT3cDv/IazvJZDxRgvE7/EQigk4WujON0OEnBsTgAcE3dS4aEyoNQaNOsOXzd/iJVCJ3+IlMpB1GgEc6HmbeHSSRykG0+Jn8BIlRtFnqavFnq46w90a9GZe4IHOodwKhFj+Tm/QFRLh1tfi7F7TmkT5gu/DI68zIpcHACMbXbUQigvSE6rZ+7cJE7gbnjku039uFrSIlrpqgrvSiSIlUSIrU+So9ozKRFkSARzkaVu5e6pRKJZ4iDbmFmQQFOb9XSbq6Yi4PXBpIJS5IHWpJGnQLM8lJX0GEXJcm7V7Rmke6+b8/eZBFrdT845D27NmG4lOdJkC3KJJtupFsKGOvDUWJdzuJ7GhD+WerL+4/FXcnct5su04akfTbo+WPG9nx0yMrle70yUfN/7Oy6jPrHbkzlLxnJdLaVDK6N5UsP3YF4Kk6ADkWAJmp5J7eKH1iGp32mQvxH6oRGxFiAG3X5020QMEBokDeeT0mSoTguBBXbSGPiRKjZOwGIHSim6rRRbGX+I79P9fDBquK3FySmnzkd5do4YJlReouMRt3iff2uRd61GBxEalT9NmY6WGDJUHuLPFfOKPGaoRY4afDxu94DWwL8FwPGCwKauGeFj5v8akeNFgnZLaSQKZ4qYdK8JWYja/EmyXO9IglBU7zRPivnNFC5nhK/FfOqHGCVU7sJzHHa1BbYBc6sK0Yu6wK02wZB6Ysq0F+WZaDy/FN0fxjcnVxcVEU6cX1HR/v3jCwWVbvD71+kkLGEyUYfy5BJCLoUaFbzH9Z/q7ZqtztGd+//455++nx3zY//aCH/r12P/n+k6PmT/xi+Q/LXy3/cfnT5U/uvlz+68w3qCAGw+DBwDdvLhoTKg1B+02wtfN37olUWJ1746LyjEpF2jdEiLhYTKksonXtjfHvKZn8BAlRtC3qatoXqxav99LAGZe4IGuotb93UU+53KTvHsKtq2ffvaA1j/TdhTM3F6/S7OJmcHN5+WqQZ2k6uBhdjgfJVVaVV2l+nWX3ix5Xr/k6+mNpMDCC8fUakYggPaF67cfL18vf3fX+b7+//OhoPSF4cNi0/YVG131qf/L2+3+66vq3F9N8cD8PeLP82Cq75cd3v2qb618dpUny1dS43/qn1FAZPFQ7qzkiDUFeFqg5b6OeyIQi5kbDxLioPKNSkRYUgIhPzBFZRBNzo8wMjc+CwSQoSJe9qrnVbXN54PpAKnFB1lCrOf+qnnLJSd8+hFyXnOte0ZpH+j/cjRIuXiVFng7MOMkGeXFzOaiK8cUgS2/Sy+ukKq7MfWDiyjnnE9DIudANPM5gYATjyzkiEUF+wuXcR416s/cDvttosU9WUu2ffUe6nhy1vthP7W9u3bF3OtDn4iAGw+DB2FmwEWkIUi8u2G6/57618WtUKhTFlgwLF5NnVCbSkoHwcLGYUlnEE2yjynN4+jmXoCAh9irYVnfK5YFLAqnEBVlDL9i8q3rKJSd9+xByXYKte0VrHum78/fpq8KYdDS4eTW+HOTJRT4o07IY5KMbU40uL/NydPPOHgRb7gpGI9gqaTAwgvEFG5GIID+hgu0/3v7g7mTQ7d/Za5rtUPS3yw9v/64dhBZfdX/Y5CmVpcFZ7qzEiDQEObUXJUakQlFi7vMTz6hEpKUAoOETYkQW8YTY0PimoEx6gjTXqwyrVkXbey/XjEtckDL0MsyzpqdcatI3D6HWJcK617PmkV4dXLonHvvgkqcvdr/2PrrpNt1IB5cq38ElLd7tFLLjwaX/bfne7ffaDtbd93Ptx3Ab2fSmnVS+f3eG6U07ofzo7uD0fd/rx8t/WP50+Q+OY0rrw032w7qftGfJP3KF4Kk6BDkWAtnRJRfEP1RDNCKIALzN93CHR8tfLn8xyF2AJ2rA2wmad2ZJixD0ouMyLXBmSYtxuxZwzixp0UU5s5QVlecOzed64GBJkZ9aGqWV/9SSGi5YU4SnlkyyPrVkvNcbvdCjBiuLSJiiXv+ZHjZYDfo8taTGaoRY4afDxu94DWwL8FwPGCwLas2eJnkj7TyyXY0aLBWyY0uBVPFSD7X/Y0vrNPEykCbO9IglNU7zSPiPLWkhxz62pMYJljnpsaXmiViD2gK70IFtVfh1UowvEzO4eJW8GuSmNIPq8vpycPnq5rIqyiRLru7roHdnGNgqq3eHvmNLZiTjiRKM3oZnEhH0p9AN5v1306wV4r73fm9q/ej2b+6cEvbnTPLV5v8nT/LE/lPm/nTEUyp3g3PHt20uGhMqDUGnTbCZsxfffNDsPJ3r8jUqIUqL3pkknlF5SPuEAAvf/pDIIlqHPs+HY+cqPefyE6RA0U6oo0VvVlegmcCddlTigsShlvveRT3lcpO+ewi3jh49sKA1j/TdB2/Tm9Gr0VUyGF1dpYP88lU+KK+bP3p9M7ouqrzIyvTynT0oNGdjsFFoqTQYGMH4Co1IRJCe9ArNdvDbUYD9FNmntz9sv7f6WqbUiDEweAx2VmpEGoKE26NSIxKKqtSIPKTVAmDhU2pEFtGUWmaGY6f1+DmXnyAV9qrU0lVh9142NeMSFyQOtVLzLuopl5v03UO4dSm17gWteaTvziBdVK/Sq2I0KNPsZpCnmRlcjqpycF2Nk9Gry1djk1+/swel5vNaZNJgYATj</t>
  </si>
  <si>
    <t>KzUiEUF6gpXa3UFxa6/4Sfu1/e/YCwn+SyPTPm5PJ935Nj68P5tkj4fffteeFLc/Do1HEzylRsHgUdhZqxFpCFKuQKt5LRJEJhyR5rtGislEWioAHj6ZRmQRTab5PyZLpSdIg72qtNV9QyZwgRSVuCBlqFXayKTJMHNW6VMuO+nLh7Dr0mndS1rzSFuhFtJfPbtccxe9RnnlAXqlqbbp7d3lqsS7nTW+zC5XZQhyLAS9uFyVEI0IIgAvRV2uSsCgnakPCadECFqXJNLM73JVYpQ4gACEPtGlRBfF5Zqm2dD9IeDneuBgSenb5aqFC9YUqcs137hcvdfyvNCjBiuLSIuiUnumhw1Wg15drlqsRogVfjps/I7XwLYAz/WAwbKgl+llZYalb/CtRQ2Wij5drlqoBJdrvnG5etPEmR6xpMZpHomAy1UJObrLVYsTLHNil2t+vAa1BXahA3u4nfnc63I1Mp4owfideSIRQUsK3WCyOvPEKBg8CvgGzkVjQqUhaLP1sa0jMoncmScykTYHAR6+TSKRxSF05pn0BGlQtBvq6sybVRvXe6nSjEtckDL0kj/YmWeyk758CLuuznz3ktY80gd8Gin3el0LaTAwgvF1GpGIIEHBOq3X00hE7gbnvrM6I9IQpFqBOuvyuBIJcUSai8czKg9plQBY+CQakUU0iRY6jcTkJ0iBvWq01S07JnBtEpW4IHGoNVroNBKTm/TdQ7h1KbTuBa15pA/4NFLu9biGLh1wBgMjGF+hEYkI0pNeofVxGokYA4PHYGelRqQhSLg9KjUioahKjchDWi0AFj6lRmQRTamFTiMx+QlSYa9KbXWBjglciUQlLkgcaqUWOo3E5CZ99xBuXUqte0FrHunILlfjotdor9D9AeXjT9fu3eWqxAt6kVDptFeXqzIEORaCXlyuSohGBBGAlx4tXx9tPui6fH1vdk2bv8rXcL18X1i5J0d/dPLW4mtHd0Pm1cD5iVl+5tZiE3V4QPOUQDR6h69KhKBRSqACA55aJUaJ3whAmBbuXDVVA4xiqzVlOazGLuDP9cDBGta3rVYLFyxiUlttubHVem/ueaFHDZYykfR9PFPNxo14cGaHmR46WILk1tosKyrj+brpiR6vEeKFnxIbw+M1sC3Acz1gsEKodwdm7LsW4FQPGiwaQnetyauh+3qYl3qoBHdtuXHXerPFmR6xpNppnohRXplyWFQu2LUaNsdhmyd5lnuy2rkeK1j1xC7b8ngNagvsQge2RZtemuub/GqQFIUZjEbX5aBMXlWDJDGJKcpyVJn7sujdmQa25urdqddlW8l4ogTjzwaIRAQNMXSD+9Nmw/Pt23ftdW6vm63Rt+2WqPmf3fB80u6Gml+0Ho7Nnmi15Wl+xrmWT6khMHgI8N2ji8aESkPQ4etjl0dkwpkJeC22RCbSziTAIy094/AplUm8yUBD0O3IfM4lKMiEov1R12hgdUuYCdz6RiUuSBxq8Z+NxsPMuMidcslJ30CEXNdsoHtFax7pA/bZGp/PtgjdbuAMBkYwulJjEhHkJ1Sp9eqzZXI3OPddJRqThiDTCiRah3uDSYij1Fw8nlF5SKsEwKLKXTSmVBrRRFpuhrnHvkHlJ8iBfWq0Irmv6IX3qqYZl7ggc6g1WsBoS+UmffkQbh0SDVjQmkf6gI22xme0LUbSYGAE40s0IhFBetJLtB6MtswYGDwGO0s1Ig1Bwu1RqhEJRZVqRB7SagGwcEuZKZVGNKmWFcPMJ9WY/AS5sFeptrrQpwjc0EQlLsgcaqkWcNpSuUlfPoRbl1TrXtCaR7r5vz95cqdQ/jgkxXp23DrXthFhaYBmUWTbNKM5blMX3rfVeEGbEqqh5G5Nt+M2vfdtWjsn6rjVhiDHQtCH41YL0YggAvA235V1AZ2ogYLOJoGO801FtQhBG5NAmPm9r1qMEjcQgNBzukmLLorx1f8JIDVssJAobK/5eOy1varhgpVEaHst0rXttfDe7vNCjxqsJyIdij4bMz1ssAbILa/+r8mqsRohVvjpsPE7XgPbAjzXAwaLglqij6t0mDhN8qd60GCdENpd/ZnipR5q/3bXdZZ4GcgSZ3rEkgKneSL8H5PVQuZYXf0fk1XjBKuc1ObaPBFrUFtgFzqwrfSGuviWj3c7GNgXq7eEPptrkcl4ogTjd+aJRATdKHRX2a95gsjd4NzxvZqLxoRKQ9BXE+zkujryREJRO/JEHtKmIMDCtzkksojWkDf5cOQ8mfGcy0+QAkUboa6G/Oo+sCJwxRuVuCBxqNW+d1FPudyk7x7Crash372gNY/0AXsnCq+9NZcGAyMYX6ERiQjSk16h9eGdIMbA4DHYWakRaQgSbo9KjUgoqlIj8pBWC4CFT6kRWURTannmPYlE5SdIhb0qtXxV2L1XNc24xAWJQ63UvIt6yuUmffcQbl1KrXtBax7pAz4yXnhdrkYaDIxgfKVGJCJIT6hSYxwZZ4bA4CHYWagRaQjyrUCoec0RRCYcheY7Ms5kIq0TAA+fRiOyiKbRslE6HPtEGpOgIAv2KtJWl/gUgXuZqMQFSUMt0vyresolJ337EHJdKq17RWse6cifknUaIhrdVQToWefvFr29G1uVeLeTxpfZ2KoMQY6FoBdjqxKiEUEE4G2+Itt+O/ZfBk5dMVEDBr1MfWg4JULQuCTRZn6DqxKjxP8DIPSpLiW6KAbXMjfD+1LzWE1pgYMlpW+LqxYuWFOkFtdiY3H1Xu7zQo8arCwiKYoaw2Z62GA16NXiqsVqhFjhp8PG73gNbAvwXA8YLAtqle7PFqd60GCl6NPiqoVKsLgWG4urN0uc6RFLSpzmiQhYXJWQo1tctTjBKie2uBbHa1BbYBc6sK3CHd3kN8mFGVwUF1erzeF1uue2/NhrcQ1epPKYJ0owflueSETQkEL3l4q2fNLRlCcGwOABwLduLhoTKg1Bf62PDR2RSeSmPJGJtC0I8PBtD4ksojXl03ExTCoXwedcgoIcKNoJdTXlV7eBFYHr3ajEBUlDLff9q3rKJSd9+xByXU357hWteaQP+BjS2GtyDd8q4AgGRjC+RiMSEeQnVKP1ewyJyN3g3HeWZ0QagkwrkGdd5lYiIY5Kc/F4RuUhrRIAC59GI7KIptG8X/t8zuUnSIG9SrRyVdC9NyXNuMQFiUMt0UKfcGVyk757CLcuhda9oDWP9AEfQxp7za2VNBgYwfgKjUhEkJ70Cq2PY0jEGBg8BjsrNSINQcLtUakRCUVVakQe0moBsPApNSKLaErN+7HP51x+glTYq1JbXZ9TBC5EohIXJA61Ugt9wZXJTfruIdy6lFr3gtY80nfzTjO6ujT5q8FFfnMzyK/zq8FleVUOzPV1dX1xkZblan4bV6nlrmC8VY4TaTAwgtGVGpOIID2hSu2flx/Y8eZRa5l9r+2jvV5+Yqeeto/WSrdR8tWR+Wp7+MhF+SmVssEp7yrMmDQE+RUXZrffu33XReVrVCoxJRmTh7QsACw8kozJIpokK/1fgqXyE+S8PiXZeHVdzjhw/xGVuCBlqCWZd1FPudyk7x7CrUOSAQta80hHPnPk/C5TI7JGQXrpNr19nznS4gWd4ahG2ueZI20IciwEfZw50kI0IogAvPTRmaMnR3d/k7uQT9TIQZc5ruS8XjUtQtBSLhBo/sNHWowSZzaA0Ce+lOiiHD6qknSYehpdauBgben58JEaLlhchIePxqP14aOx9xadF3rUYIkRSVLUsj/TwwbLQp+Hj9RYjRAr/HTY+B2vgW0BnusBg2VBrdb92eJUDxqsFD0ePlJD7f/w0TpLvAxkiTM9YkmJ0zwR/sNHWsixDx+pcYJVTnr4qHki1qC2wC50YA+3GV/6Dh+NUxlPlGD8ZjyRiKAxhW40e2nGEykbnDK+a3PRmFBpCDpr+BYu0IwnUonajCfykDYEARa+/SCRxUE045n8BDlPtPPpasanq96t9xKkGZe4IGWo5X2oGc/kJn33EG5dzfjuBa15pA/4rFHpO2t0/2k4QTAwgvElGZGIID2hkqzXs0ZM7gbnvrM2I9IQJFpcm3U5WJmEoio0Ig9plQBY+BQakUU0hRY4a0TlJ0iBvSq01Q0548CVR1TigsShVmiBs0ZUbtJ3D+HWpdC6F7TmkT7gs0al76zROJcGAyMYX6ERiQjSk16h9XDWiBkDg8dgZ6VGpCFIuD0qNSKhqEqNyENaLQAWPqVGZBFNqQXOGlH5CVJhr0ptdUPOOHDlEZW4IHGolVrgrBGVm/TdQ7h1KbXuBa15pA/424ql96yRkQYDIxhfqRGJCNITqtT6/7YiMwAGD8DOMo1IQ5BtBTLN61clMuHoM9+3FZlMpFUC4OFTaEQW0RRa6NuKVIKCHNirRFtdjzMOXHhEJS5IGmqJFvq2IpWc9O1DyHVptO4VrXmkIx8+cq5po7qKIL1H9znt/fCREu920vgyHz5ShiDHQtDL4SMlRCOCCMB7dPjI+VhN1IBBc3kfGk6JEHSSS7SZ/8yREqPEkA0g9KkuJbooZ47SKh2WzgOiz/XAwZLS95kjLVywpkjPHG0uPBoHLjxSowYri0iKok79mR42WA16PXOkxWqEWOGnw8bveA1sC/BcDxgsC2qVnhXZeFj4ht5a1GCp6PPQkRYq4dDR5sYjf5o40yOW1DjNIxE4dKSEHP3QkRYnWObEh47sjUfu1LDQgW3RmqvLqsxeDa6vrrNBXr2qBpc3F5eDtDTX5lVxMS5e3b+H3p1hYGus3h16Dx2FrxZw3fcLEYzflScSEXSk0A3mL5td4Wu7czla/sTuDG+/c/tXR8v/0uxkPl5+1OwQ7/aaH/7p3U4yNUly+91Ran+shsYzqH9KDYLBg4Dv31w0JlQagiZbH7s6IpPInXkiE2lvEODh2yMSWUTrzAeOITHpCbKgaDPU1Zdf3ZAzDtx5RCUuSBlqxT8yaTLMnCbHUy476cuHsOtqzHcvac0jfcAHkTxt8Uamhe8XcAQDIxhfphGJCBIULNN6PYhE5G5w7jurMyINQaoVqLMueyuREEekuXg8o/KQVgmAhU+iEVlEk2ihg0hMfoIU2KtGW92RMw5cekQlLkgcao0WOojE5CZ99xBuXQqte0FrHukDPohUeQ8iVdJgYATjKzQiEUF60iu0Pg4iEWNg8BjsrNSINAQJt0elRiQUVakReUirBcDCp9SILKIptdBBJCY/QSrsVamt7sgZBy49ohIXJA61UgsdRGJyk757CLcupda9oDWP9AF/Z7HyHUQqE2kwMILRlRqTiCA9oUqtj+8sMikbnPKuwoxJQ5BfcWHm/84ik0pMScbkIS0LAAuPJGOyiCbJAt9ZpPIT5Lw+JVm5uiOnDFx6RCUuSBlqSRb4ziKVm/TdQ7h1SDJgQWse6bjnjlLnmjYiaxSkl2/T2/e5Iy3e7ZzxJT53pA1BjoWgj3NHWohGBBGA94VzR79c/sJ37kgLGDSY4wLO61DTItzWZsxzR1qMEk82gNCnuZToopw7qpJ8OHIu/XM9cLCk9HzuSA0XrCnCc0fl5q6jMnDXkRo1WFlEShR1Es70sMFq0Oe5IzVWI8QKPx02fsdrYFuA53rAYFlQi3R/tjjVgwYrRY/HjtRQ+z92VG7uOvJniTM9YkmJ0zwR/mNHWsixjx2pcYJVTnrsqLR3Hbkzw0IHthXhkLPC8vFuDAM7Y/Xm0HfsqExlPFGC8XvwRCKCfhS6v+zVz8rkbnDu+K7NRWNCpSHorAn2ch0uCSahqC15Ig9pWxBg4dseEllEa8kH/KxUfoIUKNoIdbXkVzfllIGrj6jEBYlDrfYDflYqN+m7h3Drasl3L2jNI324ftZGoTm3e41Cy6TBwAjGV2hEIoL0pFdoPfhZmTEweAx2VmpEGoKE26NSIxKKqtSIPKTVAmDhU2pEFtGUWsDPSuUnSIW9KrXVjTll4AokKnFB4lArtYCflcpN+u4h3LqUWveC1jzSd5/wSS/N9U1+NUiKwqw+8Pqq2u+H9e3nAVzBaJRaLg0GRjC+UiMSEaQnVKkpPqzfOltDn9ZnhsDgIdhZqBFpCPKtQKh57RFEJhyF5vuAD5OJtE4APHwajcginkZLqmHuc7gyCQqyYK8ibXVZThm4/YhKXJA09CLNu6qnXHLStw8h16XSule05pGObHH1zTBNkJ7Zprd3i6sS73bS+DJbXJUhyLEQ9GJxVUI0IogAvAy1uCoBg16mPjScEiFoXJJoM7/FVYlR4v8BEPpUlxJdFIvrKEnNMHGu/XM9crCm9O1x1cIFi4rU42o2HlfvHTov9KjB0iLSoqgzbKaHDZaDXj2uWqxGiBV+Omz8jtfAtgDP9YDBuqCW6YF0capHDdaKPk2uWqgEk6vZmFy9aeJMj1hS5DSPRMDkqoQc3eSqxQmWObHJ1RyvQW2BXejAHm5j3tNxazaIhYwnSjB+Y55IRNCSQneYlMY8MQQGDwG+fXPRmFBpCHpsfWzqiEwiN+aJTKStQYCHb4tIZHEYjXkmQUEWFG2GuhrzxaqN670SacYlLkgaasUfbMwzyUnfPoRcV2O+e0VrHukDPoo08hpdw/cMOIKBEYyv0ohEBPkJVWn9HkUicjc4953lGZGGINMK5FmXwZVIiKPSXDyeUXlIqwTAwqfRiCyiabTQUSQmP0EK7FWire7KKQPXH1GJCxKHWqKFjiIxuUnfPYRbl0LrXtCaR/qAjyKNvAbX8D0DjmBgBOMrNCIRQXrSK7Q+jiIRY2DwGOys1Ig0BAm3R6VGJBRVqRF5SKsFwMKn1Igsoim10FEkJj9BKuxVqa3uzCkDlyBRiQsSh1qphY4iMblJ3z2EW5dS617Qmkf6cD+t3yi13BWMRqlV0mBgBOMrNSIRQXpClVovn9YnUjY45Z2FGZGGIL/iwizwaX0ilaiSjMhDWhYAFj5JRmQRTZKFPq3P5CfIeb1KstXlOGXgtiMqcUHKUEuy0Kf1mdyk7x7CrUuSdS9ozSMd+dxR6qL3VlklQXrFNr19nzvS4gXN4ahG2ue5I20IciwEfZw70kI0IogAvPRo+fpoc/ho+Xp41KzdvwxGT+7+mt3/NW9//uGa3s2Pb394p3xdK7pezC+s45OjPzp5a/G1o1GaJLffTY39ceUIdAVrog4W6G3HxaPXHqdFCPrYBZrQf+ZJi1FiBwcQplk5LF0Ip2qEsc49pcPEMwpVIwdrmvbckxPuH+nhgkVNeO6pStbnnirvHT4v9KjB0iaSwo8e6zxPjBlWlQv7TI8drEnyw0+ZScdJ5QF8ogdshIDh58QG8XgNbAvwXA8YrBLq/UJVpcPKM21XgwYLh/AA1HiceqybL/VQ+z8Atc4XLwP54kyPWFLxNE9Emo1HSeF5KGo1bs4pqDzN0rzy3FNxrgcLVj7pUajm2ViD2gK70IE93MFA6jsKdf9kwTxRgtEHA0wigiYZuuntYzDApGxwyvgO0kVjQqUh6PLhezv/YIBJJeZggMlD2pxEWCROg9qUyiPeaGA0zHIXv+dcfoKsJ9oPdYwGqtF9J7nyXss04xIXJA211A+MBqjcpG8fwq1jNAAsaM0jfcAnn1LfyacqlQYDIxhflBGJCNITKsp6PfnE5G5w7jurMyINQaLF1VmXn5ZJKKpGI/KQVgmExajy9fKJRKKJtNwMc4+llspPkAV7FWmra3uqwD1MVOKC3KEWaYHDT1Ru0tcP4dYl0roXtOaRPuDDT6nv8FOVSYOBEYwv0ohEBOlJL9J6OPzEjIHBY7CzWCPSECTcHsUakVBUsUbkIa0WAIvUPdqbUnlE02pZMcx8Wo3JT5AMe9Vqq4t7qsBNTFTigtSh1mqB409UbtK3D+HWpdW6F7TmkT7gDz6mvuNPVS4NBkYwvlYjEhGkJ1SrMT74yAyBwUOws1Qj0hDkW4FU8zpaiUw4Gs33wUcmE2mdAHiY1HiEzJRKJZ5QS8th5tx+P+cSFKTCXpXa6vKeKnAdE5W4IHPoldpoPMyMi9wpl5z0FUTIdUm17hWteaQjH4vyNcpMkN54m97ej0Up8W4njS/zsShlCHIsBL0ci1JCNCKIADzfsahUcQzqj75x8b/eHC3/S/Mv+nj5UbNKd+v94QNZ/HBBXZGZqCMDutv7UIxKhKCVXaIE/WeglBgljnAAYeG5XXiqBhjlCFRalcPKp9y0wMHy1fcJKC1csH5JT0Btbn6qAjc/qVGDVUwkex/Fu7RX/eROP8BMDx2sPvIDUGWVFNlw7MwUJ3q8RogXfkpsDI/XwLYAz/WAwQqh3xkUWTkcO4vGqR41WDX6PAClhUo4ALW5AcqfLs70iCXlTvNIpKMqH+XD0vlQ1GrcnANQo6Qox8bzBJ/rwYKFT3wAyt4F5U4SCx3Y9pG4qF6lV8VoUKbZzSBPMzO4HFXl4LoaJ6NXl6/GJr++4+PdlwY25uq9qfcAVCHjiRKMPxogEhH0w9Dt7S+bLcxru2U6Wv7E7ktvv3P7V46dz5/e7WNX3364+3FoPIaBp9QoGDwK+PbRRWNCpSHo8fWx1yMyiTwdIDKRtiYRHlk6LHzTASKVaNMB/xfTqPQEuVC0SeqaDazuD6oCN0JRiQvyhnoHMDJp4hn5nHLZSd9AhF3XcKB7SWse6QM+GJV5D0aFb19wBAMjGF+sEYkIEhQs1no9GEXkbnDuO0s0Ig1BqhVItC6vLZEQR6m5eDyj8pBWCYBF5r7yfErlEU2khc5FMfkJkmCvKm11h1AVuBSKSlyQOtQqLXQuislN+vYh3Lo0WveC1jzSB3wuKvOeiwrfu+AIBkYwvkYjEhGkJ71G6+NcFDEGBo/BzlqNSEOQcHvUakRCUbUakYe0WgAsCt+xKCKNaFItdCyKyU+QC3uVaqtLhKrArVBU4oLMoZZqoWNRTG7Slw/h1iXVuhe05pE+4I8/Zt5jUZU0GBjB+FKNSESQnlCp1svHH4mUDU55Z2VGpCHIr7gyC3z8kUglqiYj8pCWBYBF6ptxEmlE02Shbz8y+QmSXq+abHWLUBW4FopKXJAz1Jos9O1HJjfpy4dw69Jk3Qta80hHPv/kVllVEv6UeLlNb8/nn9R4t3PGl/f8kzoEORaCHs4/qSEaEUQAnuv80y+Xv3BcA4WsofcE1BdX0joB/701Bf57ezLqyHshlDpM23WAdhhKjRC0tQvkoPcwlBqjxB2OIMyN50IoNcI4p6HS8TB3qu3neuBgMev3NJQeLljNZKehGjir01DN33pPQ+lRgzVNpIEfteiykWkKs/s0lB46WIvkp6HSkcnycpg4910nesBGCBh+TGwQj9fAtgDP9YDBGqHeJ2SmKD3PxakeNVg3+jsOpYfa+3GoTb54GcgXZ3rEkoKneSRMmqRFNSydka7VuDnHoVJT5iMzrJzC51wPFqx8wuNQ9tlYg9oCu9CBbbcEkNPD8vFuUwP7dPVW1XMcqrqv+zBPlGDskQCViKA7hu52+3TYUrkbnDu+h3TRmFBpCPp8gj1e2LVBJRRxQkDlIW1SAiyM+8tEUyqPaCMCv8OWy0+QBEXbo/CIoOF011G+/xsX8RmXuCB1qKW/32HL5SZ9+xBu4REBsqA1j/QBO2xzzymo6v7AgCAYGMH4Go1IRJCe9Bptd4ctNQYGj8HOWo1IQ5Bwe9RqREJRtRqRh7RaACxS42vwE3lE02p+iy2XnyAZ9qrV0lVp998SxSUuSB1qrea32HK5Sd8+hFuXVute0JpH+oA/L5R7TkNV9zcTC4KBEYyv1YhEBOkJ1mqUzwtRo2DwKOys1og0BClXoNa87gkiE45M83xeiMpEWioAHlmaeMrelEolmlbzfl6IS0+QC3uVatmqsvsvieISF+QNtVQLfV6Iy076BiLsusRa95LWPNLN//3Jw/fVipU/Dqmyns24xsW30WN5gG9RmG2+kcy4o8TrxlUC3s4jO7px/7m9qsnaNj9uB5PvL9/c2Tc/aX789p2b8/Xyt9Z++5PlT++dtp81UsuaQj9txdjfNP/07faY02dbJlyHV9cVjKfqYORYMHrx5SohGhFEAJ7Ll+texXZNPrdT5tvvBhZ1+Q/2wNqbL6zd7Xfuf8fvHvRG3fcSqCMD2qz6EJNKhKClSiIS/VZcJUaJMwlA6EQ3VaOLYsMdJSbQf9MiB+uYwodbNFtR92PwR3q4YCGT+nDzjQ/Xe9PRCz1qsJqJFDEq+Gd62GDdkXtwfVhP9FiNECv8dNj4Ha+BbQGe6wGDdUG/WfCni1M9arBWCO23/lTxUg+VYL/NN/Zbb5o40yOWFDnNI+F77Wo1ZI7z1ofzXI8TLHNi021+vAa1BXahA2vRJhdFeX09SgfVqzyz9+ON7f145Z6vJzZe062R8UQJxh8SEIkIGmPopvZfbr9z+63b7yx/Z7edb+wP77fDgU/bPWr2xLRf4nAu2lMqV4NzxTeELhoTKg1BSw/fvXk/wEGlQpkF5M6894xKRNqIBGj49oJEFhGnAO4Lcp5z6QmSnWjP0zUFMKuWsfeuqBmXuCBlqIW9b01PudSkbx5CrWsE0L2eNY90K8Wqi5uL8cWrq0FaJPkgv7wpB+UozQZZWuVpXuSmHO9FijlbgI0UK6TBwAjGl2JEIoLsJJZira+2kV5fdU9wnlKJGZzYzrqLSEOQRHvRXUQqFN2V+nrrRCLS7A/Q8OkuIouIuit1GoGfc+kJMluvuqtY1Wn/5U5c4oKUsYPucq/pKZea9M1DqHXpru71rHmkD/hTtMbrkw1doeAMBkYwvu4iEhFkJ1R39fApWiplg1PeWZERaQjSay+KjEiFo8iGqXND9oxKRVoZACI+TUZkEU2Teb9b+pzLT5D2ehVl41UR99/lxCUuyBpqUeb/GC2Xm/TdQ7h1qbLuBa15pFtVViTpdXaVvBpcjqvUds6qQZlcX+x9MJm7gtGostBtCc5gYATjqzIiEUF6QlXZF06aH/lOmdvvrP78KC1vv5uOb7+bPCnsZ1CPlr+689zaP/jm9q+b3/j5naBrfvLz9iiUz1xLjJHBY7SzjCPSECRkXMZ1nkQnEqKIuVE2NC4qz6hUpAUFIOITc0QW0cRclvonm0x+gmzZq5grV7Xff9sTl7ggd6jFnHdRT7ncpO8ewq1LzHUvaM0jfddiu75MR2MzHpR2DJq/umkk4PVN1fzRi3F5ed3Iv9Grd/Yg5pxPQCPmKmkwMILxxRyRiCA9oWLuP97+YPmb5Ud3iuwDe+Zm+dvlh6svCH1w9018+/fFV91f0H1KZWxwxjtLMyINQXrFpVmgw0akQhFlWTYcOxPDMyoXaWUAmPhUGZFFNFWWDCtfh41JT5D1ehVl1aqG+6974hIXZA21KPOt6SmXmvTNQ6h1abLu9ax5pFtNdn1z8SrNLm4GN5eXrwZ5lqaDi9HleJBcZVV5lebXWXa/5nE1WeEKxlvVKPRZcWcwMILRNRmTiCA7oZrsx43m+t3dEefb7y8/Olqfi7bfDGqlWvvR7Y/u5qLNT95+/09Xp9TtoNROTe8/0P3x8pO2Gdf+qr2N6Kv2O0JftZ8UcoXqKTVUBg/VrmKOSUOQlnEx5z32zWRC0XKp7xtCTCbSegLw8Cg5JotoSm6UNRtxp9nlOZegIFv2qeVGyX3tH3nvVZlxiQuShlrL+Vf1lEtO+vYh5DrUHLCiNY/03ccezcWrpMjTgRknjfIrbi4HVTG+GGTpTXp5nVTFlbkPTFw1N3YFo1Fzoa+UO4OBEYyv5ohEBPkJV3P21Obd14ZeLz9ZKbV/tndK3h3pbKTee2tV9/ETe9TztRV295++ube7uYLxlBoMgwdjZ71GpCFIvbhe8zffmFQogi1x7/+eUZlISwbCw8ViSmURT7CNKs9X455zCQoSYq+CbXXvxihwkQqVuCBr6AWbd1VPueSkbx9Crkuwda9ozSMd+bJ1X0MtDdAri2qb3t6/76gFvJ01/pv4vqM2GDkWjD6+76iFaEQQAXgH931HbWS2ywDv+45ahOA3u3A9GPi+oxbjdr3Z8fuORZEOx+6B8VSNMdJXHiszNE7kz/XIwWrW81ce1XDBcib8yuMoXX/lceS9AOSFHjVY00QqeDve47QYJU1Bdj4gMz12sATJP/U4Sooyq7Jh5nxGTvSIjRAx/KDYKB6vgW0BnusBg4VCv1doIAwzJ+pTPWqweAg/+Fhlufe+dTXU/j/4uM4YLwMZ40yPWFL1NI9EWZXpOB2mznlbrcbN+erjKC3TZDwaVs690bkeLVj8pN9+bB6ONagtsAsd2MOdGRS+bz+OMhlPlGD8mQGRiKBFhm54yTMDYjAMHgx8N+miMaHSEHT/8K1fYGZApBJ5ZkBkIu1aAjyyajwsCuPiMqVyiTc5SJskn7sIPucSFKRF0Z6pa3KwulhoFLgrikpckDv0u4HQ5IBJTvoOIuS6JgfdK1rzSB+wcbfwfSdylEuDgRGML9uIRAT5CZdtezTuEkNl8FDtLOqINASJGRd1/n4+kQlF0/mNu0Qm0noC8Bhl1WhYur/mN6WSiSfqsvFwXLkIPucSFCTNXkVdvpIA3otZZlzigtyhFnXpuNmMeD5CSSUnfQkRcl2irntFax7pAz4hX/g+Qnk/FBIEAyMYX9QRiQjyEyrqejghz2RscMY7azMiDUF+xbVZoOFGpEIRZ4ET8kwu0soAMEnTrCiHhXE2EKdUNtH0WTKsnLuC51x6guzXqzpbXeQxClzMQiUuyB5qdeY/KU+lJn0DEWpd2qx7PWse6QP+FGXh+xTlqJAGAyMYX5sRiQiyE6rN9vIpSmaMDB6jndUckYYgH+NqrutTlExCFE3n/xQlk4q0oABEyiofD/PCuXGdUslEU3SZGbrv2nzO5SdImr1KutUdIaPAnS9U4oIUopZ0gS9SUrlJX0GEW5em617Qmkf6gC99KXxfpByFvrXuFrgQwfiajkhEkJ5QTdfHpS9MyganvLNEI9IQ5FdcogUabkQqFHHmv/SFSUVaGQAio3w8GmaFU7xMqWSiibOyIZi7+D3n8hNkv17F2eqqkFHg7hcqcUHyUIuzwN0vVG7SVxDh1iXOuhe05pE+4JuQC++nKUPfTncGAyMYX5wRiQjSEyrO8JuQmcQMTmxnCUakIciivUgwIhWOBPOdQicSkWZ/gMYoS43n3oMplUs0/eW/D5lKT5DfepVfq8s9RoHbWqjEBYlDLb/89yFTqUnfP4Ral/rqXs+aR7pVX8lFUV5fj9JBZUejo9H1eFAmr8q9jzt9n5KspMHACMZXX0QiguwkVl/2uOcb+0N7FtR+tGj52VGjxtrmmHOn/5TK1eBcdxZkRBqCvNqLICNSoQiyPHcReUYlIi0IAI20GhWeww5TKpeIgsz9mYXnXHqClNerIFvd7DEK3NRCJS5IHDsIMveannKpSd8/hFqXIOtez5pHuvm/P2lFWf5OWHH9xfXVX/7ZN7/hCIRKcDlz61tVGv6GebHN0/fNSD9aiYzafDbSCfdtNdztxywQXFAs/cx+COPu84NHy09vf3A3Q3xi54rW4PVRo5o+ar+c8a1GQ32v/dTGm+UnLlZPG1Z/MFVTe5QW/dx2y4r1YvaVWZWOnjQ/ZPYHY38YexKimk4up+P9SpCTw4nlcGI5nFgOJz4OJ3oORs4B/3ZQQ2FuKcwthbmlMPdRmOsp4G+MPi9bKrWlUlsqtaVS+6jUaiqPPjjVQUX2NJ1b/OcW/7nFf+7Df67Hj1cG4VeoGvgLC39h4S8s/IUP/kIH/0GpsCz+OFTw+vxIcu775NT918x8LErvImBglcVu6NkvvK3Gu10U+vhEclvYrIP5E/sB5HXNW30g993241FvWh/tf20/o3v31d3VB5DtL7RV8NPmz33kovtUTXe7aBA/gqyFaEQQAXjLX95/zuG91ZK8tp+ldskSuwb/avnzRpH8pv368SdWlbTHCv9V+1Hk9ivIR8v/vfljn7XfBfuWi/tEzX17A7PzZ479XQ8tRPBTlXg3I/CdYy3G7Zq843eOPTdaaNHF+cJxMR4lnu/BPtdDB2uR/BPHaW5K7yeO1XDBaiT8xHE6Wn/iOPXeovBCjxqsSaJdyuM2hjvYMz1ssLZ070ZQrCd6rEaIFX46bPyO18AebzO0gMHKoG5rjcyoUa5eq5caN1guZF82TtNx4sP6Uo+1/08brzPFy0CmONMjlhQ6zVPhC3Kthsz5qrEP57keJ1jphDtJ+0SsQT3eOmrAWrQXV1eXV+XFeHCd55vzH1f7HFzn9q8ums3eMpXRRPm59p8BWpI9qIvI21QigiEOujn9qd3mtI3WZiP0evnb5n/3d77Yw7mBzan95Z9t7vE5Kk1y+910lCTtCd7JtEie3N8Zc/ut5nffHd19bT+w98v7Y8BvvBtZYggNHkLBbvIuiqGN4of21PORPShz+92G+Yd2y9nehfRJ+xVCeyj6B13x/oqN6r8+evyfOPpKI5Wb8I9Sk7RddLssn9ot7e9aL4LtHLT/mc+b+Nvf+sR+1fDz4d1/r/k3fHaUpkny75vVu/vzb6yXwV7M1PyX/86aGVZHt9/7182vf9r+9z9qSDQ7Z9cSTqhLKJjo9bIpJlKhWAGcGfYZlYd0Egmw8G2wiSyieQA6NuJMioISItpLdvgA0vR+bpx6b/OYcYkLsgZtw8TkJ30FEX4dZgBgUWse6Zj3Rua+zzmnWYBdOU622e19JKLEC7afUNUZbSSipJtjdHsZiSghGhFEAN4+RiJK7mDjqxf1p4QI9rgEqi4wElFilHSKAIROR/pUjS7SSKQqy2HpzJbP9dDBWtT3SEQLF6xG0pFIthmJeK+HeKFHDdYkkYx99HyMyiodDQvnsz3TYwcLjHwuMhqnSeGfjWjxGiFe+DGxMTxeA3s8G9ECBksETeprcYN1QzgbGad5YDaixUqYjWSb2Yg3ZZzpEUsqnuqpSIos94a6VgPnTEhGVVJ4P+VwrgcLVj/xmCQ7XoN6PCbRgD3YMYln/9bsN3MZTZRf/DEJkci2MAitD7hhPcgxCTGEBg+hYIf5+zHJ9gaYuISChmcvG2UilahjEiIPaY8WYOHbdBNZRByTBDfnTIqCEiLaX3aNSVZX76SBy5SoxAVZg7Z3YvKTvoIIv64xSfei1jzS9szkkztxF/EEiVOlN/LVBFgWj0+GRhuXOMc7b6vxgq0pVH32MS5p/xUfWWnjovpUTTXHqPYyKlFCNCKIADzxqOTXjdT8rl0++YhEyRnsf/Wi/JQQwVaXQNEFRiRKjJKGEYDQZ2pRoos0IgmaVbTQwfqjGJEkZeYfkWjhghVIOiIxmxGJ90KfF3rUYB0SSVjUZz3TwwZrinw6Ejg1osVqhFjhp8PG73gN7PFkRAsYrAxqdZ+O8yL1i3stbLBayAYjVRI6M6KFSpiLmM1cxJsnzvSIJWVO80wEJiJKyJyJSGAYosUJ1jnxMMQcr0E9HoZowFq0N+mrfFRk2eA6K6tDGYZk3mFIIaOJ8os/DCESEXSy0O1ob8OQorTd+KqXYQgxhAYPoWAP+WAYsrU9tDH78O4vdnLxXjvB+E5XZCfTukiO2qHJ5/e//Ont39394pOjo688mGKMExv3Mkn+X81Pf9AE9jftv+d18++2v/2jozbav73bl95+/36dxmVixxq/tTf5Nb/3W+vV+b//6j/nR7ffac2Yv2vHHveX9B3dz0faLfL/3vzL/uru205Pjm6/d/dfXN8e81H7L7792/Y3fLJ83SBu/0t2V908a98+un3XPnBNmD64/y9bpJ8dNb+32Ws3/403y8+GrkdjQn00BO3SXrbaRCpRhyxEHtIOL8DCt20nsog4ZAlu75kUBaVJtEPtGrKs7ltLAxfoUYkLsgZrG8akJ30DEXpdM5buNa15pOMeRcld7Bo1HLyEZjzaZrf32YoSL9jTQsVslNmKkmqOUe1ltqKEaEQQAXgxZytKzmAHrRfBp4QIdssEQi4wW1FilDSdAISFT6Up4UUargQtLlroYAHqe7iihQuWIOlwZbwZrngvb3uhRw0WIpF0fWwoH1VZWg7dD/dMDx4sLfIRyyjNK6+p/EQP2AgBww+KDeLxGtjjOYsWMFglWAJfCxusHLI5yygpQ4MWLVbCoGW8GbR4c8aZHrGk5mkeilGRj8deb12tBs4ZtxR56R/AnevBguVPPHMZH69BPZ65aMAe7MzF/w3o4GVbj2mi/OLPXIhEBI0tdJt6kDMXYggNHkLB3vL3M5dYMxfioyHonvayBSdSiTpzIfKQdnwBFt7tPJFGxKFLcNvPpCioTaKda9fQZXWTZxq4mZVKXJA2WHsyJj3pK4jQ6xq6dK9pzSN9dxnYA7nllce93gbmO9lSBWgW+IfA+r0LzAn2bTXY7Wds95vAfvngG16vXWAblVnZC76UiCNf8JUlT2aVKX3pTUsil5OQXcR0YpGf+JCf6JEbOXJ8Q95e5tUAn/uAz/XA8Uddn03vrvBqCNQ+ArWaAPvirgb1uQ/1uR41nrqFzZv2uq4G9MIHeqED3T4s78SsP77OzL2Fxwcfnv/3XIF8X6LUwsVfTLQG/R/tRd2frzfF7V7Xfjji3WYb3n4aot3Yt/d537UM2vn06y9+gbL5DS6iTxuiTf3Sso1dv+wFlVlufxg3P+S2nOX2vsq8sD9Utrql9gfjKXFqnjFKnL25siF3YsmdWHInltyJJXdiyZ1Ycic+cid6ckZOTpTZ5pbb3HKbW25zy21uuc0tt7nlNrfc5j5ucz03/H3cuVDauy4bjrXlWFuOteVYW4615VhbjrWPY63mSK+l9hLMhti5JXZuiZ1bYueW2Lkldm6JnfuIneuJ4ZVKVW7t7ZgNr4XltbC8FpbXwvJaWF4Ly2vh47XQ8XpQke1fIn30wFY7X2EeBVlk3tXBwCqrsg/v22q8oB8CLcv/cPv9+wHE5233fT2XeFh137Nt6rbLbr+z9P66pf7RXR+++V0f2/b8B7Yp3jrI7kx+7U+7i/qdp6+t+v95+aPg77pDcfu3wyNjLWqfucL5VB3O7YpINP9pIRoRRABeenT7/72z+bmATtRAQS8GPi5Yfpa6EH5NjRC0XQimAH7DnhajxLwAIPQ0+LXoovj1fGaF53rYYE2Se/XM2If2j/RowaIktOplm9szs8DtmWrUYGkSbaHQR2Omhw2WgO4dEYr1RI/VCLHCT4eN3/Ea2OONixYwWBPUs6DxaFg4MZ/qMYNVQmbO8+eJl3qk/Vvzss29mf4ccaZHLKlumufBb8rTQuaY8vx+PDVOsMQJ95j2iViDerx31IBttzGpyS/zy+vBxZXJBvlFWg0uXqXZoBqnl9djc3mV5pd3fLzbyn930acfL7BZazaXqYwmys+1AQ3QkmxCXUTephIReB7Q3em/NBvD927fbZ1X9+eUPmi2p7+7/Xa7X3zv9od/er+V/E1rr7LOrLt//me7j739q+Z/f906ut7c723v3Ft3O89fLv9x+ZPB8lfLXy//fvnz5X9sfvyn5a+fHGVJ85/64Ogrb09nzvT3lBpGg4cR3/LdRdJayryRPFr+ym4KW1teu7W3vffftG659e/YRDlNrEHtg3fe+YbyX23Xpl2j792vyerf6Aj4hBpwgWVFsHX1UPkalQrF6ZYPjYvJMyoTqdEG4OHbCRNZxLO6pUNTuvg95/IT5HzRtq/D55at7kTMAhddUokLkoZ6b+Nd1FMuN+m7h3DrMLkBC1rzSLeKtCzK9Gr8ajy4zMbJIC+ubwbVVX45yKosqW6qi4vs+n67FVWRpq5YNIo0k8YC4xdfkRKJCLITqkh/vDXjaMTOj5b/qVGQv1j+fLD8if1LKyd/svz1n1ol6iL9lEra4KRx/eiiMaHSECTYXlQZkQpFlSVD2wx8TOUZlYq0NCBEXCymVBbxZJn33OVzLkFB5utVl2WrMu69V27GJS5IG3pd5l3VUy456duHkOsSZt0rWvNIt6cPnqyLQWSniU965UG2ZpttJKdJ4XWaKPGC4zxUOf2yPcD5wb2t5F47eSyfv2r00482JpEHRpS7n/vPq18NWkKUvHOMdy+WECVEI4IIwMvWlpDhkauht+XB3W4MfqU9u/s721L99WA0zJ+s/q5c/93o/u/SYbb+u3z9d8X67zZ/Il3/3ObPmvXfjR/9ieb3JZu/Xf0b8/Wfztf/ZbP+ObP+r5TrnyuH7jw3US8XOAQV6FivMUaJEBx54vI0ZIxRYpSMDgGEPt2pRBfFGFNUw8y58s/1uMEaKnfGjKuAM0aLFiyiUmdMvnHGeK8Pe6FHDZZSkRRHJ8ozPWywEvbqjNFiNUKs8NNh43e8BrYFeK4HDBYF9S7FmytO9ZjBMiFzxvjzxEs9UoIzJt84Y7w54kyPWFLeNM9DwBmjhBzdGaPFCZY4sTMmP16D2gK70IG1aK/M9asqKavB5bUxg/zyuhyUry6zQXKTlsVF+ury8sLc8fFugwN9Ae1W2OuMMTKaKL/4cwgiEUE3Dt1N79MZ4wrgU2oADR5AfM/rojGh0hA0JwV7Qf9Mg0iFMtPwO02ITKRNVYCHb2tJZBFvpJEOE+fHGZ9z+QlyqGgb1TXRMKv+t/dGuBmXuCBpqPcK3kU95XKTvnsIt66BRveC1jzSh+s08dwg0Si8QhoLjF98hUckIshOqMLryWlCJG1w0jurMiINQYLtRZURqVBUWcBpQqQiLQ0IEReLKZVFPFkWcpowCQoyX6+6bHUVVRa4XoxKXJA29Los5DRhkpO+fQi5LmHWvaI1j3S8y8Ws2Mpc7BqpFf66fbrNbu/OEiVecByGKqX4zhIl7xzj3YuzRAnRiCAC8NLfO0sQZ4lyucAhokC3ep0lSoTgyBCXoyFniRKjZPQGIPTpTCW6vTtLtLjBGtqzs0SLFiyiUmfJ5nq0LHA9mho1WEpF0hudyM70sMFK2KuzRIvVCLHCT4eN3/Ea2BbguR4wWBTUu5KQs0SLGSwTPTpLtEgJzpLNdWj+HHGmRywpb5rnIeAsUUKO7izR4gRLnNhZYu9Ac+eFhQ7swc4d/F/aLmU0UX7x5w5EIoLuG7qb7mnuQCRtcNL4PtVFY0KlIWggCvZv/rkDkUrsuQORirTziRBxsZhSWRzG3IFJUJD5RJufrrnD6jamLHDDFpW4IG2oFX5w7sAkJ337EHJdc4fuFa15pA/X8pt5DSGVNBYYv/jCjEhEkJ5QYXaAll9iAA0ewJ1FHpGGIFv3IvKIVCgiz2/5JTKRVhmAh0/jEVnE03gByy+TnyCH9irxqpUgqAISj0lckDT0Ei9g+WVyk757CLcuhde9oDWPdFxnSe5i91aVJ0F2/o9KY2AlWgxylmjxguMwVHJFd5ZoeecY7z6cJVqIRgQRgPf7b5YgzhLtcoFDRIFo9TlLtAjBkSGuRQPOEi1GyegNQJiOy2rongtN1Rij+EvGyTD3+EvUuMFK2q+/RI0WLKVCf0merP0leeL3l6hRgwVVpL8fvXdVkafjYe7ULjM9drAoyk0maZpkRdJUBY/VRI3YCBHDD4qN4vEa2BbguR4wWCXUu5SA1USNGawbMqtJlZdeq4kaaf9Wk3W6eBlIF2d6xJJ6p3keRlWWmWpo09Jj3LUaN8dvkhZ5nqWN7CtcaM/1aMHCJ3WdNA/HGtQW2IUO7MEON3Kf6yQPXWjkoInyiz7cYBIRNObQnfbhDTeYATR4APH9sIvGhEpD0KcU7BO9ww0mlbjDDSYTaYMV4DFKjbHtCSebKZVNzCFH6qzTz7n8BLlUtMnqGHLko/ueeO695XHGJS5IHurtQ2DIQeUmfQcRbh1DDmBBax7pw/UX5z4by307ShALjF98pUckIshOqNLrx1/MJG1w0jurMyINQYLtRZ0RqVDUmd9fzKQiLQ0AkXxUDvPEKV6mVC7xxFkyGhY+dcYkKMh/vaqz1XV4eeB+QypxQfLQq7OAy5hKTvoOIuS65Fn3itY80nE9KM6s2giuLMgu32a3dw+KEi84MkP1UnwPipJ3jvHuxYOihGhEEAF4v/+6CeRBUS4XOF0UqFevB0WJEJwl4qI05EFRYpTM5ACEmZWbo9KFcarGuHcPihY3WEl79qBo0YKlVOpByTYeFO8tgS/0qMGCKhLgj2a1eTJOmgyWu7DP9NjBoqjwoIyTJCvSYerzoGgRGyFi+EGxUTxeA9sCPNcDBquEepsS8qBoMYN1o0cPihYpwYOSbTwo3nRxpkcsqXea5yHNChtpd6qo1bg5HpSsSWx5lg8LJ9pzPVqw8Ik9KNnxGtQW2IUO7MFOJozXg5LLaKL84k8miES2RUFofcCddk+TCSJpg5PG97AuGhMqDUFzUbC3808miFRiTyaIVKRdUYCIGaXDceo7r0DkchiTCSZBQf4TbYy6JhP5qo/tvQNxxiUuSB5qyR+cTDDJSd9BhFzXZKJ7RWse6cO1CBuvccRIY4Hxiy/PiEQE6QmVZwdoESYG0OAB3FnqEWkIsnUvUo9IhSL1/BZhIhNplQF4jExWjoalc0c7pZKJJ/UCDmEmP0Eq7VXprS7KywM3H1KJC3KHXukFHMJMbtJXEOHWJfS6F7TmkW7+70+e3NWDPw4JuX6tKM73tZFwRYBlMS62WUazojjxvq3GC07OUAXWpxXFiq7b792+e/sd+5P2r40w+2T50d0vpwF7ijIWORaLXuwpSohGBBGAJ7WnWI3cauXvPdDGyw/v/vJJs0DvNWL7k9vv/HdjXFEuJDiSFCher3FFiRAcQOJCNmRcUWKUDPIAhE50UzW6KJaVzAwT48L9XI8brLhyy4rJC79lRYsWLLlSy0qxsax4rxt8oUcNFl6RXn88JfBdy6OGDdZIuVvFfy2PGqsRYoWfDhu/4zWwLcBzPWCwKKi3Mt5ccarHDJYJmU/Fnyde6pESfCrFxqfizRFnesSS8qZ5HvzX8mghcywq/mt51DjBEic2pxTHa1BbYBc6sO0mLTX5ZbNvHlxcmWyQX6TV4OJVmg2qcXp5PTaXV2l+ecfHu2kOdA+0G2evOSV0+5CDJsov/vSDSETQskP33vucfhx95e3pzJn+nlLDaPAw4ntiF40JlcZ24Q/QEOwI/TMQIhXKDGQ0dJ4meEZlIm3AAjx8G0wii5jDD9834Kn8BJlUtJl6VN23hh/jVa/ceyHjjEtckDTUO4bQ8IPJTfruIdyCC3qKLGjNI93qvMvLq+uLm6wamDy/GuTj8mZwUSRmkI8uy1ejy4tXmbl/m6PqPJ/LpZTGAuMXX+cRiQiyE6rzHpuQ7T82Su9uxvLtRrp9evt3zW/4/vLjo+VPG6FmRds/Ln/W/O/nf7qWfD9f+ZXt7/m/mn/41dGLUzM6Wv69K0pPqVEyeJR2lnFEGoKM3IuMI1KhyLiAa5lIRVpLECIuFlMqi2g6riyHpZPfcy4/QabsVcetLvfLA9c1UokLsoZax3kX9ZTLTfruIdy6dFz3gtY80nG/o+KU5o0yqwLsyrHZZrd384oSLzhDQ4XVYZhXlLHIsVj0Yl5RQjQiiAA86f0+vzevbGlh5UKCc0qBxvWaV5QIwakkLl1D5hUlRsl0D0Do06RKdHs3r2hxgxW3Z/OKFi1YcqXmlWpjXvHeaPhCjxosvCKdjg59Z3rYYI3s1byixWqEWOGnw8bveA1sC/BcDxgsCuotTMi8osUMlokezStapATzSrUxr3hzxJkesaS8aZ6HgHlFCTm6eUWLEyxxYvNKdbwGtQV2oQN7sEONsc+8YhIZTZRf9KEGk4igVYfuvfc01GBGyeBRwre8LhoTKg1Be1Kw4fMONZhUIg81mFSkjVWEiIvFlMriEIYaVH6CTCnaLHUMNUxy3wM33iscZ1zigqyh3hEEhhpUbtJ3D+HWMdQAFrTmkT5cE/LYZ04x4XuMHLHA+MXXcUQiguyE6rhDNSEzw2jwMO4s9Ig0BCm7F6FHpEIRel4TMpOJtNYAPHw6j8gims4LmJCp/ASZtFedt7rSzwTuaKQSFyQNtc4LmJCp3KTvHsKtS+d1L2jNIx3XvOLMpo1yS4Ps/Ef6MLASRQaZV7R4wRkaKrwOwryijUWOxaIP84oWohFBBOD9/ssru5lXtAsJzikFEtdnXtEiBKeSEuXqNa9oMUqmewDC4JVBWoyxLCyFc5b0XI8brLv9WljUaMHCK7SwmHRtYTHeCxFf6FGD5Vek1h8L19E4bcSOc6Q602MHy6XcxzIqiyJLi2HqfBNP9IiNEDH8oNgoHq+BbQGe6wGDVUK9pwm4WdSYwbohc7MUxnhukHqpR9q/m2WdLl4G0sWZHrGk3mmeh9GoKpPxMHWWklqNm2NpSdOsMlWzM8pdaM/1aMHCJzW2NA/HGtQW2IUO7MEOREqvsSWT0UT5xR+IEIkI2njovvxgByLEMBo8jPh+2UVjQqUh6G0Kdov+gQiRSuSBCJGJtCkL8ChGxl5C5CxmUyqZmHMR35fpqfwECVW00+qai2SrNrr3+sgZl7ggd6j3EKG5CJOb9BVEuHXNRboXtOaRPlwfc+n1v+TSWGD84ss9IhFBdkLl3r58zMQoGTxKO6s5Ig1BRu5FzRGpUNRcwMdMpCKtJQCR4JWSTC7R1FyVeDq0z7n8BPmyVzW3un/QBG6UpBIX5A61mgu5mZncpG8gwq1LzXUvaM0jHdfl4pz9NPrMBNmNt9nt3eWixAuO2VB5dRguF2UsciwWvbhclBCNCCIA7/efaNnR5aJcSHB+KVC6XpeLEiE4rcQFbMjlosQomfoBCNNxWQ0znzJVYty7y0WLG6y7PbtctGjBwit1uZiNy8V75+ILPWqw/IrU+qPdSJWl1TB3PtYzPXSwWipMLiZNq6p5RJwJ7USP2AgRw8+JjeLxGtgW4LkeMFgk1FuakMlFixksGz2aXLRICSYXszG5eLPFmR6xpNxpnodqPC7Gw9z53tVq2ByPy6hMx6ZqHgsn2nM9WrDsiT0u5ngNagvsQgf2YIceldfjUshoovziDz2IRARNPHRXvq+hBzFKBo8Svhl20ZhQaQgal4KtoH/oQaQSe+hBpCJtuQJE7PmJPHE276ZULgcx9GDyE+RL0Taqa+hRrHrk3pslZ1zigtyh3iGEhh5MbtI3EOHWNfToXtCaR/pwHcuV18ISumvJGQuMX3w1RyQiyE6omjtYxzIxjAYP485yj0hDkLJ7kXtEKhS553csE5lIaw3AwyRpMiwLn9wjkokm90KOZSY/QULtVe6tbh80geskqcQFuUMt90KOZSY36SuIcOuSe90LWvNIN//3J//hgdDx6rm/uL76yz/75jccgVDJOZ+UC1+35G+WwmglKm1jeHHCfVsNd/sxCwQX1GL/R6Ojvn3XV7v9/vKjI2uAaGTXm9t3b79/L6g87pctY4WLaCOpyj+Yqtk+SpV+urtlynox+0qT/Kons6pI7Q/G/lA2P4xH9ofc/jBufigT+0NmfyjsD/ZPVPZPVPZPVM2fGCXJqP0xb38c2x9HSftj1v5YtD9W9sc0bX807Y/tn83aP5u1fzZr/2ze/tm8/bN5+2fz9s+a9s+a9s+a9s8W7Z8t2j9btH923P7Zcftnx+2fHbd/tmz/bNn+2bL9s1X7Z6v2z1b2zzbQ2x+z9sei/dH+2dEobX807Y+lr4xoFzyXL7h33uJc5RO7yid2lU/sKp/YVT6xq3xiV/nErvKJXeUTu8ondpVP7Cqf2FU+sat8Ylf5pF3lk3aVT9pVPmlX+aRd5ZN2lU/aVT5pV/mkXeWTdpVP2lU+aVf5pF3lk3aVT9pVPmlX+aRd5ZN2lU/aVT5pV/mkXeWTdpVP2lU+aVf5pF3lk3aVT9pVPmlX+aRd5ZN2lU/aVT5pV/mkXeWTdpVP2lU+aVf5pF3lk3aVT9pVPvGu8ol+lY18lfE5VbPIc7vIc7vIc7vIc7vIc7vIc7vIc7vIc7vIc7vIc7vIc7vIc7vIc7vIc7vI83aR5+0iz9tFnreLPG8Xed4u8rxd5Hm7yPN2keftIs/bRZ63izxvF3neLvK8XeR5u8jzdpHn7SLP20Wet4s8bxd53i7yvF3kebvI83aR5+0iz9tFnreLPG8Xed4u8rxd5Hm7yPN2keftIs/bRZ63izxvF3neLvK8XeS5d5Hn+kXGS5VeENnFru1i13axa7vYtV3s2i52bRe7totd28Wu7WLXdrFru9i1XezaLnZtF7tuF7tuF7tuF7tuF7tuF7tuF7tuF7tuF7tuF7tuF7tuF7tuF7tuF7tuF7tuF7tuF7tuF7tuF7tuF7tuF7tuF7tuF7tuF7tuF7tuF7tuF7tuF7tuF7tuF7tuF7tuF7tuF7tuF7tuF7tuF7tuF7tuF7tuF7tuF7v2LnatXuxHA/KOxZbl7HO7wud2hc/tCp/bFT63K3xuV/jcrvC5XeFzu8LndoXP7Qqf2xU+tyt8blf4vF3h83aFz9sVPm9X+Lxd4fN2hc/bFT5vV/i8XeHzdoXP2xU+b1f4vF3h83aFz9sVPm9X+Lxd4fN2hc/bFT5vV/i8XeHzdoXP2xU+b1f4vF3h83aFz9sVPm9X+Lxd4fN2hc/bFT5vV/i8XeHzdoXP2xU+b1f4vF3h83aFz9sVPveu8Ll+hXFZL/QVNAu8sAu8sAu8sAu8sAu8sAu8sAu8sAu8sAu8sAu8sAu8sAu8sAu8sAu8sAu8aBd40S7wol3gRbvAi3aBF+0CL9oFXrQLvGgXeNEu8KJd4EW7wIt2gRftAi/aBV60C7xoF3jRLvCiXeBFu8CLdoEX7QIv2gVetAu8aBd40S7wol3gRbvAi3aBF+0CL9oFXrQLvGgXeNEu8KJd4EW7wIt2gRftAi/aBV54F3ihW+A2Yb+z3r79cWg/1+fhhdTrs6iCLCrvY4qBVe7lLGoX3rfVeEH3JLqZ+8XGwO47tvCRNUg88sR/u/m55k9+tPyw7b9/q9kU2t/aeiqa39H8kTfLD7Y8GG/u/03O/8Rdu/79o7T5dzf/mTe3P3QF7qk6cNsbBeZJByVEI4IIwNt8z9MFdKIGCpo0Bf18r5NfiRC0ZEra9H4nvxKjxNoIIHSim6rRRfHw+y6ie66HDVYfuYU/SwIWfi1asPxILfybu1ZN4K5VNWqwCIlabOijMdPDBktAd6MIxXqix2qEWOGnw8bveA3s8e5dCxisCTvMaaph5QR9qgcNlgmZcz8dl97LVtVICc79zWWr/iRxpkcsKW+aB8J/2aoWMse1779sVY0TrHHCfbV9ItagHm8TNWBbKXZ9U46Sm8tBNUpHg9HouhqUyfXFIElMYoqyHLWfu7R8vDvIf3fRr8PLuy97qyoSGU2Un2uvGaAl2W+6iLxNJSIwJKAb0Z883Ia+3x6pb3aHg+Yvr5uf/d29af918wtr79brdmtpf+Hv7I+rn/77dkv72u4h76xhT46WnzX7yR/c/q39p2bD2fymn7V2ss1v+PHoK8ufLH82+tdPjs7eenE0TjLjCutTalgNHlZ8D7i9xf9szbzdjneGuv1dm39D+48fNvv8Jojv336/NeB90v7vvdu/af6o3c432/vNH7V9gw9bU94ny9dHb33jL6//l4uj5a9u323NeOuuwdFXthfpXx/d/nXbKXjXdgQsKHtU4/Z7d/+u+2XK7eF5u3Cu1ZpQV0tgThFshL3GNiYVirEtGWYuJs+oTLZFR4DJjvtqJotojrbMmt2dBf85l6Cggoh2kR2WtmJ1Z2kRuISWSlyQNdRbJf+qnnLJSd8+hFyHpw1Y0ZpHuhW4xU2ZFDevksFNmtwM8qui+b2vqmpwdX2dJ0V2c5Hk9wk2qsD1+N6K0E1tzlhg/OILXCIRQXpCBW4fB1JfnA4CZ0+ZATF4QHBp6qIxodIQZN9eNBuRCkmz+c6eMqlIywZCxMViSmURTbR5Dyg+5/ITJMVeNdvq/tEicKEslbgga6g1W+DUKZWb9N1DuHVJtu4FrXmkY35qM/WKsDTArhyX2+z27VbR4gUHhaiG+vK5VbSBy7HA9eFW0UI0IogAvC63ihYoOJkUCD6fW0WLEBxD4jou4FbRYpSM8wCEPoGmRLdnt4oaNlh9+nWrqNGC5UfoVik216oWgWtV1ajBIiTSrOijMdPDBktAn24VNVYjxAo/HTZ+x2tgW4DnesBgTdDL+Ub+OTGf6jGDVaI/s4oaaf9mlWJzl6o/R5zpEUuqm+Z58JtVtJBjm1XUOMESJzWrFPYCVXdeWOjAHmwv33voochkNFF+8Xv5RCKCthW6D43QyycGxOABwTdvLhoTKg1BV06wtfP38olUYvfyiVSk/USEiIvFlMriIHr5TH6CpCjaF3X18ld3ZhaBS1CpxAVZQy/+A718Jjfpu4dw6+rldy9ozSPdSraySl9VN+Wrwc3Nhf291+WgHL9KB2mWFhfFVZWXWf5OfMnmVKaNZMulscD4xZdsRCKC7IRKti/4iz9fftRe2PWt2x/c/s2da3jbIXz659/8y+urvzz6w+urb/75vWSzltMqSTJXQJ5SA2LwgOCS7YsxedNE5PN7A++b5cetofeHAb/u8ufLHz/ZWHQH95/ebCXvKlB33lxnKpxQ4yXI8r1oQyIVkjZ0PsTPqEyk5Qnh4WIxpbKIJg3TtBgWYxfB51yCguzbqzZc3cBZBK5UpRIXZA21NvSv6imXnPTtQ8h1icPuFa15pOMaPZz5tJF7JsjOf8QPAyuRcZjRQ4l3O2f892f0UAYuxwLXi9FDCdGIIALwOo0eSqDgUE+g+LxGDyVCcISHC7mQ0UOJUTIKAxD6JJoS3b6NHlrYYPXp2eihRQuWH6nRY3OzaBG4WVSNGixCItGKPhozPWywBPRq9NBiNUKs8NNh43e8BrYFeK4HDNYEtZ4PGT20mMEq0aPRQ4uUYPTY3CfqzxFnesSS6qZ5HgJGDyXk6EYPLU6wxImNHvYWUXdeWOjAHuzUIPMaPQoZTZRf/KkBkYigb4XuQyNMDYgBMXhA8M1bz1OD9lc+az9A8uArH3cf9xgV4QECMXSCVqBgO+kfIBCpRB4gEJlIW5gIDxeLKZXFYQwQmAQFiVi0F+saIKxusywC15NSiQuyhnrDERwgMMlJ3z6EXNcAoXtFax7pwzUEey+1un8wBLHA+MXXiUQigvSE6sQIhmBiQAweEFwnumhMqDQE2bcXzUakQtJsXkMwkYq0bCBEXCymVBbRRFvIEMzkJ0iKvWq21ZWUReCOUSpxQdZQa7aQIZjJTfruIdy6JFv3gtY80nE9H7mLXSPCQhfqlGWyzW7vng8lXnDchmqoL6HnQxm4HAtcL54PJUQjggjA6/R8KIGC8z2B4PN6PpQIwWkeruNCng8lRslUDEDoE2hKdPv2fGhhg9WnZ8+HFi1YfqSej3Lj+SgDng8tarAIiTQr+mjM9LDBEtCr50OL1Qixwk+Hjd/xGtgW4LkeMFgT9HI+4PnQYgarRI+eDy1Sguej3Hg+vDniTI9YUt00z0PA86GEHN3zocUJljix56M8XoPaArvQgT3YXn7u9XxUMpoov/i9fCIRQdsK3YdG6OUTA2LwgOCbNxeNCZWGoCsn2Nr5e/lEKrF7+UQq0n4iQsTFYkplcRC9fCY/QVIU7Yu6evnVqvXrvU5wxiUuyBp68R/o5TO5Sd89hFtXL797QWse6cO16eY++8U4kcYC4xddsjGJCLITKtn4Nl1mQAweEFyy9WrT7b5/z2PRZYZNkOz7kIhMKiSJ6HyWn1GZSKsUwsPFYkplEU0hhiy6VIKCJNynRByvbmsbB+7foxIXZA21RAxZdKnkpG8fQq5DIwIrWvNIx/V7GBe7RvWFrqopy9E2u337PbR4wVEbKtq+fH4PbeByLHB9+D20EI0IIgCvy++hBQrO9gSKz+f30CIEJ3m4kAv4PbQYJRMxAKFPoinR7dnvoYYNVp9+/R5qtGD5Efo9xqO132Psvd7thR41WIREohV9NGZ62GAJ6NPvocZqhFjhp8PG73gNbAvwXA8YrAlqPR/we6gxg1WiP7+HGmn/fo91jngZyBFnesSS6qZ5Hvx+Dy3k2H4PNU6wxEn9Hs0TsQa1BXahA3uwwwPj83uMUxlNlF/84QGRiKBvhe5DIwwPiAExeEDwzVuvwwMbz+bnv7P8TbsLP3laH9VHaZIlg7MyeTs8PiAGTtAIFGwm/eMDIpXI4wMiE2kDE+HhYjGlsjiM8QGToCANi3ZiXeODdNVs9t4BOOMSF2QN9XYjOD5gkpO+fQi5rvFB94rWPNKH6wo2XotJJo0Fxi++SiQSEaQnVCXyXcHMgBg8ILhKdNGYUGkIsm8vmo1IhaTZfK5gJhVp2UCIuFhMqSyiibaAK5jKT5AUe9VsqxvixoEr/6jEBVlDrdkCrmAqN+m7h3DrkmzdC1rzSMd1fBQudo0Iy4Ps0m12e3d8KPGCwzZUQ30JHR/KwOVY4HpxfCghGhFEAF6n40MJFJzuCQSf1/GhRAjO8nAdF3J8KDFKZmIAQp9AU6Lbt+NDCxusPj07PrRowfIjdXzkG8eH9563F3rUYBESaVb00ZjpYYMloFfHhxarEWKFnw4bv+M1sC3Acz1gsCbo5XzA8aHFDFaJHh0fWqQEx0e+cXx4c8SZHrGkummeh4DjQwk5uuNDixMscWLHR368BrUFdqEDe7C9/MLr+DAymii/+L18IhFB2wrdh0bo5RMDYvCA4Js3F40JlYagKyfY2vl7+UQqsXv5RCrSfiJCxMViSmVxEL18Jj9BUhTti7p6+WbV+vVezTfjEhdkDb34D/Tymdyk7x7CrauX372gNY/04Zp0C6/9opDGAuMXX7IRiQiyEyrZIph0iQExeEBwydavSfe37Wc9ProXvTZUK6NukQye5cnXw0ZdYvAEKb8XoUikQhKKzif6GZWJtFYhPFwsplQW0XRi0KjLJChIxb0KxdXFbePAVXxU4oKsoRaKQaMuk5z07UPIdSnF7hWteaTjuj6cS9pov3GQXbbNbu+uDyVecOCGSrcvoetDGbgcC1wvrg8lRCOCCMDrdH0ogYITPoHi87o+lAjBeR4u5EKuDyVGyVwMQOiTaEp0+3Z9aGGD1adn14cWLVh+pK6P8cb14b3p7YUeNViERKIVfTRmethgCejV9aHFaoRY4afDxu94DWwL8FwPGKwJaj0fcn1oMYNVokfXhxYpwfUx3rg+vDniTI9YUt00z0PA9aGEHN31ocUJljix62N8vAa1BXahA3uwI4Sx1/URvr7mEU2UX/wRApGIoG+F7kMjjBCIATF4QPDNW78jhP/a/vy77QDhbngwSsbJ4OtpchYeHhDDJmgDCraS/uEBkUrk4QGRibR9ifBwsZhSWRzG8IBJUJCERfuwruFBuWo1ey8DnHGJC7KGerMRHB4wyUnfPoRc1/Cge0VrHunDdQaPvTaTShoLjF98jUgkIkhPqEaM4AwmBsTgAcE1oovGhEpDkH170WxEKiTN5nUGE6lIywZCxMViSmURTbSFnMFMfoKk2KtmW10VNw7c/UclLsgaas0WcgYzuUnfPYRbl2TrXtCaRzqu38N5z/Rb1f1S+9jl2+z27ffQ4gVHbaiG+vL5PbSBy7HA9eH30EI0IogAvC6/hxYoONsTCD6f30OLEJzk4Tou4PfQYpRMxACEHoGmRbdnv4caNlh9+vV7qNGC5Ufo9yiTtd+j9N709kKPGixCIs2KPhozPWywBPTp91BjNUKs8NNh43e8BrYFeK4HDNYEvZz3+z3UmMEq0Z/fQ420f7/HOke8DOSIMz1iSXXTPA9+v4cWcmy/hxonWOKkfo/miViD2gK70IE92F5+6fN7lOHrax7RRPlF7+UziQjaVug+lN/LZwbE4AHBN28uGhMqDUFXTrC18/bymVQi9/KZVKT9RISIi8WUyuIQevlUfoKkKNoXdfTyy9F967f0Xs434xIXZA29+Pf38qncpO8ewq2jlw8saM0jfbgW3dJnvyhTaSwwfvElG5GIIDuhko1v0WUGxOABwSVbvxbdN/Zf1vwbrFX3/QdG3fYrH1/POoy6zOAJUn4vQpFIhSQUnU/0MyoTaa1CeLhYTKksounEkFGXSlCQinsViqvL28rAdXxU4oKsoRaKIaMulZz07UPIdSnF7hWteaSb//uTB8rCKqU/DinCfl0glYttowWzANsicFU2Blai8R66QDK3dn1bjRccwKFS7qeNzrD2jJUX5E2j4Wyr7aOjVoL8xpo/br/faJZGb/zo3qnx5pFz5AsGEdjOoYxAjkWgFzuHEqIRQQTgbewcw6PlL5e/HoyGuQvyRA0ZHOIJRJ3X2KFECI7scK0WMnYoMUpGXwBCnwpTooti7Bhlw8zp1Huuxw1WFLmzIy9yv7NDixYsKVJnR7ZxdnhvdHuhRw0WFpEwRSeiMz1ssBr06uzQYjVCrPDTYeN3vAa2BXiuBwwWBbVmHzciyYn5VI8ZLBMyZ4c/T7zUIyU4O7KNs8ObI870iCXlTfM8BJwdSsjRnR1anGCJEzs7suM1qC2wCx3Yuwfh4mZ8c50NyjzPBrkpysHFeJQMUjNK85tX4/zqVXxnR+V1duQymii/+GMCIpHt8h9aH3Bv+YWW+PvN3vBDa/sfNH953fzs7+7tHa+bX/i8+X+2Q363dfzJ8mejo3Hinrg/pUbB4FHAN2/LnzXk7uwt7XgECsXDPfaTo7dOzifP3jpqrS//tPzF8h+bv/6nZvP+fz65nwyYJEsGZ1XydpP1mz/b7LubP2uParxuhxCv7wcKr29/eDc6cL4qE2psBU1AwS7TPzogUok8OiAykTYvER4uFlMqi2ijg8CpBSY9QXIW7c+6Bgf5qs3svQxwxiUuyBnqTUiaFEPjs5gwyUnfPYRc1+Cge0VrHunDdQVXXouJkcYC4xdfOxKJCNITqh0juIKJATF4QHAZ6aIxodIQZN9eFBuRCkmxeV3BRCrSsoEQcbGYUllEk2whVzCTnyAp9qrZVlfFlYG7/6jEBVlDrdlCrmAmN+m7h3DrkmzdC1rzSMf9wsfIuaaNCisC9MomMFv09m7uUOIFZ3CoiNqnuUMZgRyLQC/mDiVEI4IIwHOYO5wD9IkaMjjHE4g4r7lDiRCc2uHaLGTuUGKUTL8AhD7RpUQXzdzhXPnnetxgSenZ3KFFC5YUqbmj2Jg7vBe3vdCjBguLSIiivdGZHjZYDXo1d2ixGiFW+Omw8TteA9sCPNcDBouCWqOPzTAduzCf6jGDZaJHc4cWKcHcUWzMHd4ccaZHLClvmuchYO5QQo5u7tDiBEuc2NxRHK9BbYFd6MAebIN+lHjdHWMZT5Rg/A49kYigGYVuLiN06IkBMXhA8I2ci8aESkPQaxNs7vwdeiKV2B16IhVplxAh4mIxpbI4iA49k58gKYo2Rl0d+vGqoeu9bG/GJS7IGmr1H+rQM7lJ3z2EW1eHvntBax7pwzXkNprN56oI3yHjCAZGML5mIxIRpCdUs7EcucQoGDwKuFCL4chtv9XxLE++vqMjlxhbQR3oRT0SqZDUY+Zi8ozKRFrAEB4uFlMqi2jiMeDIZdITJOdetePqhrYycOcelbggZ6i1Y9CRyyQnffcQcl3isXtFax7pyPYOXwuvCtIrtunt3d6hxAtO4VA1t097hzICORaBXuwdSohGBBGA57B3+LSeEjI4yRNoOK+9Q4lwW55R7R1KjJL5F4DQJ7qU6PZu79DiBktKz/YOLVqwpEjtHdXG3uG9p+2FHjVYWERKFBXaMz1ssBr0au/QYjVCrPDTYeN3vAa2BXiuBwwWBbVIL8ph6rQpnuoxg2WiR3uHFinB3lFt7B3eHHGmRywpb5rnIWDvUEKObu/Q4gRLnNjeUR2vQW2BXejAHu6owKOJ36qqRMYTJRh9VMAkIuhGoZtL0qiAGQWDRwHfvXFHBauvoD85arbr9lvg319+vNu8gBlgQe9PsNf0zguYVOLOC5hMpD1LhIeLxZTK4gDmBVR6ggwt2qV1zAuq5L67XHkv+ptxiQtyhnorMiobDeGZF1DJSd89hFzHvABY0ZpH+oANwiOf2aQK35jjCAZGML6CJBIR5CdUQfINwsyAGDwguJh00ZhQaQjSby+SjUiFJNl8BmEm</t>
  </si>
  <si>
    <t>FWndQIi4WEypLKJptoBBmMpPkBR7FW2re+CqwMV+VOKCrKEWbQGDMJWb9N1DuHVptu4FrXmkI3s8fCosDdIbb9Pbt8dDixccxaEiao8eD20EciwCfXg8tBCNCCIA75HHI3W3giZqyOA4TyDifB4PLUJweIdrs4DHQ4tRMgQDEPpElxLdvj0eatxgSenX46FGC5YUocejStcej8p7K9sLPWqwsIiEKNocnelhg9WgT4+HGqsRYoWfDhu/4zWwLcBzPWCwKKg1euATHmrMYJnoz+OhRtq/x2OdI14GcsSZHrGkvGmeB7/HQws5tsdDjRMscVKPR/NErEFtgV3owB5uhz71ejwyGU+UYPwOPZGIoBmFbi4jdOiJATF4QPCNnIvGhEpD0GsTbO78HXoildgdeiIVaZcQIeJiMaWyOIgOPZOfICmKNkZdHfps1dD13rI34xIXZA21+g916JncpO8ewq2rQ9+9oDWPdKvZkuz6qrgejwav0qtXg7ys8kFlyubvrq6L0SgxY3NzH5i4ms2pTRvNlkuDgRGMr9mIRATpCdVsX/Dlftjosx9+scPf/Oyvbt9tftOb5cfNT360/MR6SH+y/FlyL9is5XScZM5t/VNqNAweDVywfTEgnzeEP2ii8a3bH9z+TWvF7TDfjpM8f3I0Qgy3zlQ4oUZMkOV70YZEKiRt6JyyPKMykZYnhIeLxZTKIpo0DBhumfQEqbdXZbi6YK0KXJlHJS7IGWplGPpAB5Wc9N1DyHVJw+4VrXmkI5s3nOm0EXsmSK/cprd384YSLzhjQ7XaPs0bygjkWAR6MW8oIRoRRACew7yRuyBP1JDBOZ1Aw3nNG0qE4FQOl2Yh84YSo2S6BSD0iS4lur2bN7S4wZLSs3lDixYsKVLzhtmYN7zXrL3QowYLi0iJokJ7pocNVoNezRtarEaIFX46bPyO18C2AM/1gMGioBbpIfOGFjNYJno0b2iREswbZmPe8OaIMz1iSXnTPA8B84YScnTzhhYnWOLE5g1zvAa1BXahA3u4g4DMa94oZDxRgvEHAUQigm4UurlkDwKI0TB4NPBdnHoQcLT8+fLHq692j5JxMvh6lpyhQ4EjV/gm1PAJOnyCHaV/KkCkEnkqQGQi7UwiPFwsplQWhzAVYNIT5GHRXqxrKlCsesjei/tmXOKCnKHecASnAkxy0ncPIdc1Fehe0ZpH+oBNvp6efKMTx9JgYATj60QiEUF+QnViBJMvMSAGDwguFV00JlQagvTbi2QjUiFJNq/Jl0hFWjcQIi4WUyqLaJotZPJl8hMkxV5F2+patypwTx+VuCBrqEVbyOTL5CZ99xBuXZqte0FrHunITo7cRa9RYeGbZKptent3cijxggM3VETt08mhjECORaAXJ4cSohFBBOA5nByFC/JEDRkc2glEnNfJoUQIjuhwbRZycigxSkZdAEKf6FKi27uTQ4sbLCk9Ozm0aMGSInVylBsnh/dGtRd61GBhEQlRtDk608MGq0GvTg4tViPECj8dNn7Ha2BbgOd6wGBRUGv0kJNDixksEz06ObRICU6OcuPk8OaIMz1iSXnTPA8BJ4cScnQnhxYnWOLETo7yeA1qC+xCB/ZwO/S518lRyXiiBON36IlEBM0odHMZoUNPDIjBA4Jv5Fw0JlQagl6bYHPn79ATqcTu0BOpSLuECBEXiymVxUF06Jn8BElRtDHq6tBXq4au98K8GZe4IGuo1X+oQ8/kJn33EG5dHfruBa15pA/YfZt7XBWjVWtOEA2MYWzRxmUiSFCoauP6b7nhMHg4cM2mNuCuvLcmSZPB2Th5G/XeuiI34UZOkPB7kIlcLiSdmLmoPONSkdYqhIiLxpRLI5pQ9NpvyfwEebhHoWhJ3QmL1d+5uM/I3AWpQ60VAxZcMjvpG4iwC6tFbFVrIu/Ilg7j4mclYPDmmCrZ5rdnT4ceMDh7QxXc/kwd+hDkWAh6cHXoMRoRRgCfw9bhbNVP9JjBEZ5A03l8HXqI4MQOl2p+Y4cepGT0BUD0ijAlvD1bO3YADtaWXr0dO8AFa4vM3GHxrNwd9u+99o4dgIM1RqROUfU92wE3WBh6NHjsANYIwcKPSBvB4w20LczzHTCDFUIt3f0mjx1AgzWjN5fHDlB7t3k8yBYvQ9nibAfQknKneSi8Tg895shWjx2AgiVP6PVoH4sNrC28CyXewx0dGI/doyGayoiiDPcwOiAyEbSs0I0nfXRADIfBw4Fv8NSjgy98uyNv5wfV7vMDYvgETUDBXjMwPyByiT0/IFKRdi8RIi4aUy6Ng5gfMPkJkrFoh9Y5P0jXnWbvvX0zMndB6lBvQsLzAyY76RuIsOucHwCrWhN5H7BJ2PgNJ5k0GhjDPahGIhNBokJVI90mzI2IwSOCC0cXjwmXhyAN96PgiFxICs7jFOZykRYQhImLxpRLI5qE83uFyQQFqbFfDZetq73/1j4yd0HyUGs4v1+YTE76BiLkOiUcsKg1kXdkC4jzawZWlOVBfqNtfvu3gCgBg+M5VFPt1QKiDEGOhaAfC4gSoxFhBPA9soCM3I/WRI8ZHPAJRJ3fAqKECI7zcK0WtIAoQUpmYgBErwhTwtu/BUQLHKwtfVtAtHDB2iK2gOQPLCDeK9le7AAcrDEicYo2UGc74AYLQ78WEC1YIwQLPyJtBI830LYwz3fADFYItXIPWkC0oMGa0acFRAuVYQHJH1hAvNnibAfQknKneShCFhAl5vgWEC1QsOTJLSD58QbWFt6FEu/hNvMLvwXEyIiiDPfQzCcyEXSs0I1njGY+MSIGjwi+x3PxmHB5CPpxgn1foJlP5BK9mU/kIm0lIkxcNKZcGofRzGcSFKRG0X6ps5lv1n1f7118MzJ3QfJQbwmCzXwmOekbiJDrbOYDi1oTef+HO+YXN+Ob62xQ5nk2yE1RDi7Go2SQmlGa37wa51ev9iLhvH6MQhoNjOEeJByRiSBPoRLuC57V9xsd92Ej4N4Mmr+8bn72d/c67nXzC583/8/aWO9GAz9Z/mx0NE7cdfUpNwwGDwOu2xpR+t69kLUssVg8HKI8CX0b5M7rnOdP3nnnG81vt/+mRhMPbr+3/MjOXJo8gXh9nRugCTfYgvrQj7gkciGJy8xF5RmXirSyIURcNKZcGtG0Zcjry+QnSNn9SstirUL8t/WRuQtSh1pahr2+THbSNxBh16ktgVWtibwjG0WcYwSrFsdBfuk2v/0bRZSAwSEeKvb2ahRRhiDHQtCPUUSJ0YgwAvgc3wrxaj8lZnAMKNB0fqOIEuK2XOMaRZQgJZMzAKJXhCnh7d8oogUO1pa+jSJauGBtERtFxg+MIt4b317sABysMSJ1iqrv2Q64wcLQr1FEC9YIwcKPSBvB4w20LczzHTCDFUIt3YtymDq/gHW6A2iwZvRpFNFCZRhFxg+MIt5scbYDaEm50zwUIaOIEnN8o4gWKFjy5EaR8fEG1hbehRKvBYydELWUvDvGwK5ZvWv0G0WCd+A8Jooy3MOUgchE0LJCN570b4UQw2HwcOAbvF2/FWLjUbWnhXb7SAgxboLun2CTGRgcELlsq4oAF3w3GhgcEKlI25YIEReNKZfGQQwOmPwEWVi0NescHJTrFrP3VsEZmbsgdah3H6OyEQvewQGTnfQNRNh1Dg6AVa2JvA/YVzz2m1IqaTQwhnuQi0QmgkSFysUYvmJiRAweEVwxunhMuDwEabgfBUfkQlJwfl8xkYu0gCBMXDSmXBrRJFzQV8wkKEiN/Wq4al3t/XcKkrkLkodawwV9xUxy0jcQIdcp4YBFrYm8I3s/nJOBRpSNkiC/bJvf3r0fWsDgXA7VVPv0fmhDkGMh6MX7ocVoRBgBfA7vh3Fhnugxg5M9gajzej+0EME5Hq7VQt4PLUjJMAyA6BNhWnhxvB+pv0GmBg7Wlp69H2q4YG2Rej9Gycb7MfLeDfdiB+BgjRGJU7SBOtsBN1gYevV+qMEaIVj4EWkjeLyBtoV5vgNmsEKolfs4G1bGBfp0B9BgzejR+6GGSvB+rLPFy1C2ONsBtKTcaR6KgPdDizm690MNFCx5Yu9H81hsYG3hXSjxWsCX+WWSjpKLQXlxkw+at6QYXI4uqsHN1UVxNcryZHxxcUfJu2MM7JrVu0av92MUvhDnEVGUYfxmPpOJoGOFbjwfN/PvO/Sepv7dwcoPmn/4jt2VtnvND5Zvmu1n6w+xf+ITey7T/rk7j4MrTk+5cTJ4nPCdn4vHhMtD0KUT7Ab9LX4ml9gtfiYXaYMRYeKiMeXSiNfiD9g0qAQFCVO0i+pq8Y9Gq27wyHsn4IzMXZA81BsF78KekslJ30CEXFeLH1nUmsj7gE29pdelMUql0cAY7kHYEZkI8hQq7NimXmY4DB4OXL/tauq9uwAwTbJkcFZuXwD4zjvfkLp7mQEU5P5+hCORC0k4Zi4qz7hUpFULIeKiMeXSiKYbQ7KRyU+QjvuVjevL4kahKwCp3AWpQy0bg58FobKTvoEIu07dCKxqTeQd2RpSufhZJZgF+eXb/PZvDVECBsd2qJDbqzVEGYIcC0E/1hAlRiPCCOBzWEOc4nmixwwO/gSazm8NUUIEx3y4VAtaQ5QgJbMyAKJXhCnhxbGGBD4LogYO1pa+rSFauGBtEVtDsgfWEO+dcS92AA7WGJE6RdX3bAfcYGHo1xqiBWuEYOFHpI3g8QbaFub5DpjBCqGW7qH7Y9SgwZrRpzVEC5VhDckeWEO82eJsB9CScqd5KELWECXm+NYQLVCw5MmtIdnxBtYW3oUS7+FOECq/NSSXEUUZ7mGCQGSyLQhCSwRuPOkTBGI4DB4OfIOnniCshgemHR5U28MD8YdBmJET9P8E28zA6IDIJfbogEhF2rhEiLhoTLk0DmJ0wOQnyMOizVnn6CBfN5m9VxDOyNwFqUO9/wiPDpjspG8gwq5zdACsak3kfcAfBqn8lhMjjQbGcA+CkchEkKhQwRjhwyDMiBg8IrhmdPGYcHkI0nA/Co7IhaTg/K5hIhdpAUGYuGhMuTSiSbjQh0GoBAWpsV8Nt76bbhS6cJDKXZA81Bou9GEQKjnpG4iQ65RwwKLWRN5x3R/ub/ZZUVYE+Zltfvt3fygBg5M5VFPt1f2hDEGOhaAf94cSoxFhBPA53B/Oj+RM9JjB2Z5A1PndH0qI4CQP12pB94cSpGQcBkD0ijAlvP27P7TAwdrSt/tDCxesLWL3R/HA/eG9CO7FDsDBGiMSp2gDdbYDbrAw9Ov+0II1QrDwI9JG8HgDbQvzfAfMYIVQK/eg+0MLGqwZfbo/tFAZ7o/igfvDmy3OdgAtKXeahyLk/lBiju/+0AIFS57c/VEcb2Bt4V0o8R5sMz9N/O6PsYwoynAPzXwiE0HHCt14xmjmEyNi8IjgezwXjwmXh6AfJ9j3BZr5RC7Rm/lELtJWIsLERWPKpXEYzXwmQUFqFO2XOpv543Xf13vV34zMXZA81FuCYDOfSU76BiLkOpv5wKLWRN6Ha+BtJJzXjxG+tsYRDYzhHiQckYkgT6ESjm7gJYbD4OHA9ZvawLv1CZAiGTzLk6/DLt53vuGK4IQbQUHy70c5ErmQlGPmovKMS0VathAiLhpTLo1owjFk5GXyE+TjfnXj+i64UeiGPyp3QepQ68awkZfJTvoGIuw6hSOwqjWRd2QXiLebVwX5Fdv89u8CUQIGJ3SokturC0QZghwLQT8uECVGI8II4HO4QNwf957oQYNDPoGo89tAlBDBkR6u1YI2ECVIyVwMgOhVYUp4+7eBaIGDxaVvG4gWLlhcxDaQ6oENxHsn3IsdgINFRiRPUfk92wE3WBn6tYFowRohWPgRaSN4vIG2hXm+A2awQqi1e9AGogUN1ow+bSBaqAwbSPXABuLNFmc7gJaUO81DEbKBKDHHt4FogYIlT24DqY43sLbwLpR4D3eGMPLaQO7PFcBEUYbxZwhMJoKeFbrzZM8QmOEweDjwHZ56hrAaH2RJngzO0p0/AsKMnKABKNhm+mcHTC6RZwdMKtslPEBl110rk8YhzA6o/AR5WLQ565odpMmqy5x6rxickbkLUod6/xGcHVDZSd9AhF3X7ABZ1ZrI+4B9wyOv6SQN38LjiAbGcA+CkchEkKhQwRjBN8yMiMEjgmtGF48Jl4cgDfej4IhcSArO6xtmcpEWEISJi8aUSyOahAv5hqkEBamxXw23vmUuDV0dSOUuSB5qDRfyDVPJSd9AhFynhAMWtSbyjmz/8IqyNMhvvM1v7/YPLWBwModqqn3aP7QhyLEQ9GL/0GI0IowAPpf9w3mEc6IHDQ73BKrOa//QQgRHebhYC9k/tCAl8zAAoleFKeHt3f6hBg4Wl57tH2q4YHGR2j/SdGP/SL33vr3YAThYZETqFO2gznbADVaGXu0farBGCBZ+RNoIHm+gbWGe74AZrBBq6R6yf6hBgzWjR/uHGirB/rHOFi9D2eJsB9CScqd5KAL2Dy3m6PYPNVCw5IntH81jsYG1hXehxHu43fzUb//IZERRhnvo5hOZCFpW6M4zRjefGBGDRwTf5Ll4TLg8BA05wb4v0M0nconezSdykfYSESYuGlMujcPo5jMJClKjaL/U2c3P1o1f781+MzJ3QfJQbwmC3XwmOekbiJDr7OYDi1oTeR+wgzf1GzJyaTQwhnuQcEQmgjyFSji6g5cYDoOHA9dvjTh9717QWsPu8rMmGD+4/Vv7D7fftj/xvvXktrbeb7e/72MbpbtfeNNE8PPlm0Hzl9dNTH93r4JfN7/wefP/7O9q//HT5n+ftP+Zu5/84jCm/ZjI2cW/bcJqP/m5mw2YGH5B5ehHdhK5kGRn5qLyjEtFWvMQIi4aUy6NaKozZANm8hMk835F5/rWuDR0FyCVuyB1qEVn2AbMZCd9AxF2naoTWNWayDuyh8SZWK2ONEF+5Ta//XtIlIDB8R4qA/fqIVGGIMdC0I+HRInRiDAC+B55SHJ3W3yixwwOCAWazm8hUUIEx4G4VAtaSJQgJTM1AKJXhCnh7d9CogUO1pa+LSRauGBtEVtIzAMLiffyuBc7AAdrjEidoup7tgNusDD0ayHRgjVCsPAj0kbweANtC/N8B8xghVBL96Icps7r0U53AA3WjD4tJFqoDAuJeWAh8WaLsx1AS8qd5qEIWUiUmONbSLRAwZInt5CY4w2sLbwLJd67p+HiZnxznQ3KPM8GuSnKwcV4lAxSM0rzm1fj/OrVHiwkmd9CUsiIogz3MH8gMhG0rNCN5xfmD1AH/W5f+ZPlz0a2Qe58cp9yw2DwMOAbu+25AxSLL+zA/d8nf9JOaaokye6mBd4dIzFogpafYGcZmBYQucSeFhCpSHuVCBEXjSmXxkFMC5j8BKlXtB/rnBYU676y9/rBGZm7IHWotxyjMvNcT35KZid9AxF2ndMCYFVrIu8Dthl7WvVWI46l0cAY7kEjEpkIEhWqEWPYjIkRMXhEcLno4jHh8hCk4X4UHJELScH5bcZELtICgjBx0ZhyaUSTcEGbMZOgIDX2q+HW99KlocsGqdwFyUOt4YI2YyY56RuIkOuUcMCi1kTekQ0fuYufFWXhO3GqbX77N3woAYPDOFRT7dXwoQxBjoWgH8OHEqMRYQTwOQwfzj7RRI8ZHOcJRJ3f8KGEuK3XuIYPJUjJBAyA6BVhSnj7N3xogYO1pW/DhxYuWFvEho/ygeHDe0/cix2AgzVGJE7RBupsB9xgYejX8KEFa4Rg4UekjeDxBtoW5vkOmMEKoVbuwW+GaEGDNaNPw4cWKsPwUT4wfHizxdkOoCXlTvNQhAwfSszxDR9aoGDJkxs+yuMNrC28CyXew23me8zRdt9YyYiiDPfQzCcyEXSs0I1njGY+MSIGjwi+x3PxmHB5CPpxgn1foJlP5BK9mU/kIm0lIkxcNKZcGofRzGcSFKRG0X6ps5lfrfu+3osAZ2TuguSh3hIEm/lMctI3ECHX2cwHFrUm8j5gz27u9WNkiTQaGMP4Eo7JRJCnUAnH8uwyw2DwMOC6je/ZvfsESMizywyaIM/3IhKZXEgi0TmLecalIq1QCBEXjSmXRjSNGPDsUvkJUm+vEjFbXwmXhS76o3IXpA61RAx+4YPKTvoGIuy6NCKyqjWRd2TDh3Hxs6ovdAtOlSTb/PZu+NACBodxqGjbp+FDG4IcC0Evhg8tRiPCCOB7ZPgw3i98aDGD4zyBpvMaPrQQweEdLtVChg8tSMkEDIDoFWFKeHs3fKiBg7WlZ8OHGi5YW6SGj2y0MXxk3pvhXuwAHKwxInWKqu/ZDrjBwtCr4UMN1gjBwo9IG8HjDbQtzPMdMIMVQi3di3LoBn26A2iwZvRo+FBDJRg+1tniZShbnO0AWlLuNA9FwPChxRzd8KEGCpY8seGjeSw2sLbwLpR4LWDsu5CWknfHGNg1q3eNXsPHvUiBiaIM9zAtIDIRtKzQjSf7C+PMcBg8HPgG74ub6s8bxvZj4t+6/UGzI7cDAu9M4OFnPB5+Ffydd74h/S44M2iC1p9ghxmYGhC5xJ4aEKlIe5YIEReNKZfGQUwNmPwEKVi0L+ucGqTr/rL3isEZmbsgdai3HvZLH5l3asBkJ30DEXadUwNgVWsi7wM2Bxu/sySTRgNjuAetSGQiSFSoVoxgDmZGxOARweWii8eEy0OQhvtRcEQuJAXnNQczuUgLCMLERWPKpRFNwoXMwVSCgtTYr4Zb3z2XhS4UpHIXJA+1hguZg6nkpG8gQq5TwgGLWhN5RzZ+FC5+VpTlQX6jbX77N34oAYNDOVRT7dX4oQxBjoWgH+OHEqMRYQTwOYwfzkdroscMjvUEos5v/FBCBId4uFYLGj+UICWTMACiV4Qp4e3f+KEFDtaWvo0fWrhgbREbP/IHxg/vdW4vdgAO1hiROEUbqLMdcIOFoV/jhxasEYKFH5E2gscbaFuY5ztgBiuEWrmHvvShBg3WjD6NH1qoDONH/sD44c0WZzuAlpQ7zUMRMn4oMcc3fmiBgiVPbvzIjzewtvAulHgPt5lf+I0fRkYUZbiHZj6RiaBjhW48YzTziRExeETwPZ6Lx4TLQ9CPE+z7As18IpfozXwiF2krEWHiojHl0jiMZj6ToCA1ivZLnc18s+77ei/sm5G5C5KHeksQbOYzyUnfQIRcZzMfWNSayPuAvbuF349RSKOBMdyDhCMyEeQpVMLRvbvEcBg8HLh++2JE3iw/sP7d1nrbRMD+ZMi/e7T8+fLH29/18Dp0iaERZPV+JCGRC0kSZi4qz7hUpPUIIeKiMeXSiKYIQw5dJj9Bou1XEK5vbctCd/FRuQtSh1oQhr/rwWQnfQMRdp2KEFjVmsg7sr3DKQWsxhsH+aXb/PZv71ACBkdvqETbq71DGYIcC0E/9g4lRiPCCODLtu0dI/93PZSYweGdQNP57R1KiOCoDpdqQXuHEqRk3gVA9IowJbz92zu0wMHa0re9QwsXrC1ie8f4gb3De3nbix2AgzVGpE5R9T3bATdYGPq1d2jBGiFY+BFpI3i8gbaFeb4DZrBCqKV70N6hBQ3WjD7tHVqoDHvH+IG9w5stznYALSl3mociZO9QYo5v79ACBUue3N4xPt7A2sK7UOK9exqQr0FaSt4dY2DXrN41+u0doRtrHERRhnuYDRCZCFpW6MaT9hVwYhgMHgZ8Y7fzV8CfYJ/8aPbyHy0/tW6Zpgg8+PzHke/jH97tJTHCgv6gYBsaGC0QuWzrjgAXfL8aGC0QqUgbmwgRF40pl8ZBjBaY/AR5WrR56xwtlOsmtPeuwBmZuyB1qPcn4dECk530DUTYdY4WgFWtibwP2C889ptNKmk0MIZ7EJREJoJEhQrKGH5hYkQMHhFcW7p4TLg8BGm4HwVH5EJScH6/MJGLtIAgTFw0plwa0SRc0C/MJChIjf1quPUlclnoZkAqd0HyUGu4oF+YSU76BiLkOiUcsKg1kXdkd4jzXupGlOVJkF+2zW/v7hAtYHByh2qqfbpDtCHIsRD04g7RYjQijAA+hzvE+WhN9JjB2Z9A1HndIVqI23qN6g7RgpSMywCIPhGmhbd3d4gaOFhbenaHqOGCtUXqDsmTjTsk99709mIH4GCNEYlTtIE62wE3WBh6dYeowRohWPgRaSN4vIG2hXm+A2awQqiVe8gdogYN1owe3SFqqAR3yDpbvAxli7MdQEvKneahCLhDtJiju0PUQMGSJ3aHNI/FBtYW3oUS7+E280uvOyQPX2/ziCjKMH4zn8lE0LFCN54RmvnMiBg8Ivgez8VjwuUh6McJ9n3+Zj6TS+xmPpOLtJWIMHHRmHJpHEQzn0pQkBpF+6WuZn4+WvV9c+9dfjMyd0HyUG8JQs18KjnpG4iQ62rmI4taE3kfsMG39Pox8lQaDYzhHiQckYkgT6ESjmXwZYbB4GHAdRvf4DtO8vzJO+98o/nt9t/UaOLB7fes23f5yY5eX2awBfWhH3FJ5EISl5mLyjMuFWllQ4i4aEy5NKJpy4DXl8pPkLL7lZbrK+Hy0EV/VO6C1KGWlkGvL5Wd9A1E2HVqS2BVayLvyEaRysXPqsUsyC/f5rd/o4gSMDjEQ8XeXo0iyhDkWAj6MYooMRoRRgCfwyiSuzBP9JjBMaBA0/mNIkqI4NAPl2pBo4gSpGRyBkD0ijAlvGhGEaep7/kOwMHa0rdRRAsXrC1io0j2wCjivRnuxQ7AwRojUqeo+p7tgBssDP0aRbRgjRAs/Ii0ETzeQNvCPN8BM1gh1NJ93KgmJ+jTHUCDNaNPo4gWKsMokj0winizxdkOoCXlTvNQhIwiSszxjSJaoGDJkxtFsuMNrC28CyXew50yVH6jSC4jijLcw5SByGRbEISWCNx40qYMxDAYPAz4xo47ZTh5Wh/VRybJksFZlby961SBGFxBa1CwAw1MFYhcYk8ViFSkPU2EiIvGlEvjIKYKTH6CFC3at3VOFfJ1/9l7B+GMzF2QOtRbk/BUgclO+gYi7DqnCsCq1kTeB2w6rvyOFSONBsZwD1qSyESQqFAtGcN0TIyIwSOCy0oXjwmXhyAN96PgiFxICs5vOiZykRYQhImLxpRLI5qEC5qOmQQFqbFfDbe+nC4P3ThI5S5IHmoNFzQdM8lJ30CEXKeEAxa1JvKOawzJnOtqRVkR5Ge2+e3fGKIEDA7tUE21V2OIMgQ5FoJ+jCFKjEaEEcDnMIY4B+8TPWZw7CcQdX5jiBIiOOTDtVrQGKIEKZmUARC9IkwJL5oxxLn4z3cADtaWvo0hWrhgbREbQ4oHxhDvnXIvdgAO1hiROEUbqLMdcIOFoV9jiBasEYKFH5E2gscbaFuY5ztgBiuEWrkHvyCiBQ3WjD6NIVqoDGNI8cAY4s0WZzuAlpQ7zUMRMoYoMcc3hmiBgiVPbgwpjjewtvAulHgPtpmfJX5jyFhGFGW4h2Y+kYmgY4VuPGM084kRMXhE8D2ei8eEy0PQjxPs+wLNfCKX6M18IhdpKxFh4qIx5dI4jGY+k6AgNYr2S53N/PG67+u9NXBG5i5IHuotQbCZzyQnfQMRcp3NfGBRayLvw/X2NhLO68cI32/jiAbGcA8SjshEkKdQCUfz9hLDYPAw4Lothrc3TYpk8CxPvr6rt5cYXEE96EdMErmQxGTmovKMS0VayRAiLhpTLo1oWjLk7WXyE6TofqXk+h65PHQ7IJW7IHWopWTY28tkJ30DEXadWhJY1ZrIO7IxxNvgq4L8im1++zeGKAGDQztU3O3VGKIMQY6FoB9jiBKjEWEE8D0yhqTuZvdEjxkc+wk0nd8YooS4Lde4xhAlSMmkDIDoFWFKePs3hmiBg7Wlb2OIFi5YW8TGkOqBMcR7ndyLHYCDNUakTlH1PdsBN1gY+jWGaMEaIVj4EWkjeLyBtoV5vgNmsEKopXtRei4PPN0BNFgz+jSGaKEyjCHVA2OIN1uc7QBaUu40D0XIGKLEHN8YogUKljy5MaQ63sDawrtQ4rWAk+z6qrgejwav0qtXg7ys8kFlyubvrq6L0SgxY3Nz/7x4d4yBXbN61+g1htw3CmCiKMP4UwUmE0HLCt14fmGq8OHyU9sqf7iTbH72V83W81vNP37c/ORHzZ7z223HO7l3hdx9cTsbu8LxlBsOg4cD3+B9MSKfN4w/aMLxrdsfNDtyO0jwjg6Olj9f/vjuC+RVkmRPjkbI4MCZqSbcuAm6f4JNpn9wwOQSeXDApLJdwANUdt2zMmkcwuCAyk+QhUVbs67BgUlWLWbjvZtwRuYuSB3q3ceobMSCb3BAZSd9AxF2XYMDZFVrIu8D9hF7bu22cjF8qY8jGhjDPchFIhNBokLlYgQfMTMiBo8IrhhdPCZcHoI03I+CI3IhKTivj5jJRVpAECYuGlMujWgSLuQjphIUpMZ+Ndz60joTuomQyl2QPNQaLuQjppKTvoEIuU4JByxqTeQd2fvhFWVpkN94m9/evR9awOBcDtVU+/R+aEOQYyHoxfuhxWhEGAF8Du+Hs0800WMGJ3sCUef1fmghgnM8XKuFvB9akJJhGADRK8KU8Pbu/VADB2tLz94PNVywtki9HybdeD+M94a4FzsAB2uMSJyiDdTZDrjBwtCr90MN1gjBwo9IG8HjDbQtzPMdMIMVQq3cQx8FUYMGa0aP3g81VIL3Y50tXoayxdkOoCXlTvNQBLwfWszRvR9qoGDJE3s/msdiA2sL70KJ93Cb+R6ftN03ZjKiKMM9NPOJTAQdK3TjGaOZT4yIwSOC7/FcPCZcHoJ+nGDfF2jmE7lEb+YTuUhbiQgTF40pl8ZhNPOZBAWpUbRf6mzmZ+u+r/cOwBmZuyB5qLcEwWY+k5z0DUTIdTbzgUWtibwP2L6b+v0YuTQaGMM9SDgiE0GeQiUc3b5LDIfBw4HrN7V998l9KOzVTLs5d4khE2T7fqQikQtJKjonMs+4VKR1CiHiojHl0oimFEPOXSY/QQLuVyiuL34zoev8qNwFqUMtFIOf/KCyk76BCLtOpQisak3kHdn24UysVvuZIL9ym9/+bR9KwOBIDpVue7V9KEOQYyHox/ahxGhEGAF8DttH7sI80WMGh3oCTee3fSghgiM8XKoFbR9KkJI5GADRK8KU8PZv+9ACB2tL37YPLVywtohtH+aB7cN7/9uLHYCDNUakTlH1PdsBN1gY+rV9aMEaIVj4EWkjeLyBtoV5vgNmsEKopXvQ9qEFDdaMPm0fWqgM24d5YPvwZouzHUBLyp3moQjZPpSY49s+tEDBkie3fZjjDawtvAsl3sOdGWR+20chI4oy3MPMgMhE0LJCN570mQExHAYPB77BU88M7j/5cffJ8FEyTgZfz5KzL84P3nnnG+IJAjGAgjagYLcZmCAQucSeIBCpSPuXCBEXjSmXxkFMEJj8BOlYtEfrnCAU616z91bBGZm7IHWotyHhCQKTnfQNRNh1ThCAVa2JvA/YLuxp31vdOJZGA2O4B91IZCJIVKhujGEXJkbE4BHBpaOLx4TLQ5CG+1FwRC4kBee3CxO5SAsIwsRFY8qlEU3CBe3CTIKC1NivhltfN2dCdwhSuQuSh1rDBe3CTHLSNxAh1ynhgEWtibwjm0ByFz8rysL32lTb/PZvAlECBgd0qKbaqwlEGYIcC0E/JhAlRiPCCOBzmECMC/NEjxkc8QlEnd8EooQIDvRwrRY0gShBSqZiAESvCFPC278JRAscrC19m0C0cMHaIjaBlA9MIN673l7sABysMSJxijZQZzvgBgtDvyYQLVgjBAs/Im0EjzfQtjDPd8AMVgi1cg+aQLSgwZrRpwlEC5VhAikfmEC82eJsB9CScqd5KEImECXm+CYQLVCw5MlNIOXxBtYW3oUS7+E283O/CaSSEUUZ7qGZT2Qi6FihG88YzXxiRAweEXyP5+Ix4fIQ9OME+75AM5/IJXozn8hF2kpEmLhoTLk0DqOZzyQoSI2i/VJnM79a9329t/nNyNwFyUO9JQg285nkpG8gQq6zmQ8sak3kfcA+3tzrxygSaTQwhvElHJOJIE+hEo7t42WGw+DhwPVbPz7eNMmSwVmZvL3jd0CY4RNk/l5kI5MLSTZmLirPuFSkNQsh4qIx5dKIphoDLl4qP0Ey7lU0Fuu73orQDX5U7oLUoRaNQRcvlZ30DUTYdalGZFVrIu/IFhDj4md1YPB6m1GyzW/vFhAtYHA8h8q4fVpAtCHIsRD0YgHRYjQijAA+hwWkcGGe6DGDAz6BpvNaQLQQwXEeLtVCFhAtSMlMDIDoFWFKeHu3gKiBg7WlZwuIGi5YW6QWkGK0sYAU3ivfXuwAHKwxInWKqu/ZDrjBwtCrBUQN1gjBwo9IG8HjDbQtzPMdMIMVQi3dQxYQNWiwZvRoAVFDJVhA1tniZShbnO0AWlLuNA9FwAKixRzdAqIGCpY8sQWkeSw2sLbwLpR4D3d+YLwWkCKVEUUZ7mF+QGQiaFmhG0/6/IAYDoOHA9/gqecHq9GBSdJkcDbefXRAjJyg/yfYZgZGB0QusUcHRCrSxiVCxEVjyqVxEKMDJj9BHhZtzjpHB+m6yey9QXBG5i5IHer9R3h0wGQnfQMRdp2jA2BVayLvA/YMG7/hJJNGA2O4B8FIZCJIVKhgjOAZZkbE4BHBNaOLx4TLQ5CG+1FwRC4kBef1DDO5SAsIwsRFY8qlEU3ChTzDVIKC1NivhltfLVeE7gukchckD7WGC3mGqeSkbyBCrlPCAYtaE3lHdn84J95WlOVBfqNtfvt3fygBg5M5VFPt1f2hDEGOhaAf94cSoxFhBPA53B/OxudEjxmc7QlEnd/9oYQITvJwrRZ0fyhBSsZhAESvCFPC27/7QwscrC19uz+0cMHaInZ/5A/cH96b317sABysMSJxijZQZzvgBgtDv+4PLVgjBAs/Im0EjzfQtjDPd8AMVgi1cg+6P7SgwZrRp/tDC5Xh/sgfuD+82eJsB9CScqd5KELuDyXm+O4PLVCw5MndH/nxBtYW3oUS7+E28wu/+8PIiKIM99DMJzIRdKzQjWeMZj4xIgaPCL7Hc/GYcHkI+nGCfV+gmU/kEr2ZT+QibSUiTFw0plwah9HMZxIUpEbRfqmzmW/WfV/v3X4zMndB8lBvCYLNfCY56RuIkOts5gOLWhN53xl4r67S5PqVGVxfVVeDvHyVDsqLV+PBVZ4Vl7m5Sa/N/cLHlXBeP0YhjQbGcA8SjshEkKdQCfcFu+pnyze3P7j9W2tUvf22tfK+b+2nrYP1263I+9j+vuYXNt7dKkly+wffuxOBrdK7Gx78aPn/s3JvsPzJ8heN9vvF8p9cEXvKjZjBI4ZLvB48vvbzINXuHl9i5AR1oR9RSeRCEpWZi8ozLhVpRUOIuGhMuTSiacqQx5fJT5Cq+5WU6+vgitAlf1TugtShlpRhjy+TnfQNRNh1akpgVWsi78gGEef4wKrEcZBfus1v/wYRJWBweIeKvL0aRJQhyLEQ9GMQUWI0IowAPodBxPl574ke83ZyZhpElBDBYR8u1YIGESVIycQMgOgVYUp4+zeIaIGDtaVvg4gWLlhbxAaR8QODiPdWuBc7AAdrjEidoup7tgNusDD0axDRgjVCsPAj0kbweANtC/N8B8xghVBL96BBRAsarBl9GkS0UBkGkfEDg4g3W5ztAFpS7jQPRcggosQc3yCiBQqWPLlBZHy8gbWFd6HE204XoJOhlpJ3xxjYNat3jX6DSPAqnMdEUYZ7mC4QmQhaVujGk/55EGI4DB4OfIOnHh1sfV68SAbP8uTru84PiOETNAEFe83A/IDIJfb8gEhF2r1EiLhoTLk0DmJ+wOQnSMaiHVrn/KBcd5q9Nw3OyNwFqUO9CQnPD5jspG8gwq5zfgCsak3kfcC24rHfk1JJo4Ex3INqJDIRJCpUNcawFRMjYvCI4MLRxWPC5SFIw/0oOCIXkoLz24qJXKQFBGHiojHl0ogm4YK2YiZBQWrsV8Otr6ArQvcKUrkLkodawwVtxUxy0jcQIdcp4YBFrYm8I1tAnGPvRpSNkyC/bJvf3i0gWsDgeA7VVPu0gGhDkGMh6MUCosVoRBgBfA4LyMjXv9OCBid8AlXn9YBoIYLzPFyshTwgWpCSoRgA0afCtPD27gFRAweLS88eEDVcsLhIPSDjZOMBGXuvhXuxA3CwyIjUKdpBne2AG6wMvXpA1GCNECz8iLQRPN5A28I83wEzWCHU0j3kAVGDBmtGjx4QNVSCB2SdLV6GssXZDqAl5U7zUAQ8IFrM0T0gaqBgyRN7QJrHYgNrC+9Cifdwu/ml1wMyDt+F84goyjB+N5/JRNCyQneeEbr5zIgYPCL4Js/FY8LlIWjICfZ9/m4+k0vsbj6Ti7SXiDBx0ZhyaRxEN59KUJAaRfulrm7+eLRq/I69F//NyNwFyUO9JQh186nkpG8gQq6rm48sak3kfcA23tJryBin0mhgDPcg4YhMBHkKlXBsGy8zHAYPB67f1DbelYM3S/JkcJbu/AUQZuQESb8fxUjkQlKMmYvKMy4VablCiLhoTLk0ognGgIOXyk+Qh/vVi+v74MahW/6o3AWpQ60Xgw5eKjvpG4iw6xSMwKrWRN6R7R+Vi5+VgFmQX77Nb//2DyVgcDKHKri92j+UIcixEPRj/1BiNCKMAD6X/aNwgZ7oQYPDPYGo89s/lBDBUR6u1YL2DyVIyTwMgOhVYUp4+7d/aIGDxaVv+4cWLlhcxPaP7IH9w3sv3IsdgINFRiRPUfk92wE3WBn6tX9owRohWPgRaSN4vIG2hXm+A2awQqi1e1EOU6fD93QH0GDN6NP+oYXKsH9kD+wf3mxxtgNoSbnTPBQh+4cSc3z7hxYoWPLk9o/seANrC+9Ciffuabi4Gd9cZ4Myz7NBbopycDEeJYPUjNL85tU4v3q1B/tH5bd/5DKiKMM9zA6ITLYFQWiJwJ3nFzrl7zc7xw+Xny/fDJq/vG5+9nf3HpDXzS983vw/2zy/21j+ZPmz0dE4cc/kn3LDYPAw4Ds7F48Jl4egDSfY7AU6+EQusTv4RCrS/iFCxEVjyqVxEB18Jj9BNhRtkTo7+Pm61+u97G9G5i5IHepdwKhsira3g89kJ30DEXadHXxgVWsi7wN27VZ+y4eRRgNjuAfZRmQiSFSobIvh2iVGxOAR2V3BEXkI0nA/Co7IhaTg/K5dIhdpAUGYuGhMuTSiSbiga5dJUJAa+9Vw61vgxqGr/ajcBclDreGCrl0mOekbiJDrlHDAotZE3nFNGLlzXa0oK4L8zDa//ZswlIDB+RiqqfZqwlCGIMdC0I8JQ4nRiDAC+B6ZMHJ3X3mixwxO2ASizu/BUEIE52m4Vgt6MJQgJUMpAKJXhCnh7d+DoQUO1pa+PRhauGBtEXswigceDO/Vay92AA7WGJE4RRuosx1wg4WhXw+GFqwRgoUfkTaCxxtoW5jnO2AGK4RauQc/waEFDdaMPj0YWqgMD0bxwIPhzRZnO4CWlDvNQxHyYCgxx/dgaIGCJU/uwSiON7C28C6UeA+2mZ8nfg/GWEYUZbiHZj6RiaBjhW48YzTziRExeETwPZ6Lx4TLQ9CPE+z7As18IpfozXwiF2krEWHiojHl0jiMZj6ToCA1ivZLnc388brv671cb0bmLkge6i1BsJnPJCd9AxFync18YFFrIu/DtdE2Es7rxwjfEOOIBsZwDxKOyESQp1AJR7PREsNg8DDguq0Rpe/dC1nLEovFF4Yo/jv2nrQfKqmSJLv76oa36U8MmiDP9yMSiVxIIjFzUXnGpSKtUAgRF40pl0Y0jRjy7DL5CVJvvxJxfcPaOHRvHpW7IHWoJWL4qxtMdtI3EGHXqRGBVa2JvCMbPryNuyrIr9jmt3/DhxIwOIxDRdteDR/KEORYCPoxfCgxGhFGAJ/D8OEUGRM9ZnCcJ9B0fsOHEuK2XOMaPpQgJRMwAKJXhCnh7d/woQUO1pa+DR9auGBtERs+qgeGD+9Fay92AA7WGJE6RdX3bAfcYGHo1/ChBWuEYOFHpI3g8QbaFub5DpjBCqGW7kHDhxY0WDP6NHxooTIMH9UDw4c3W5ztAFpS7jQPRcjwocQc3/ChBQqWPLnhozrewNrCu1DiPdxpwchr+LgfJsFEUYbxpwVMJoKWFbrxZE0LmGEweBjwjd32tOCzZsf8g9u/tf9w++278cGnzbbPfr372+3v+9jGTDVXeHL/lfMmCsHhATOGgg6gYKPpHx4wuUQeHjCpSFuXCBEXjSmXxiEMD6j8BJlYtD3rGh6UyarNXHov7puRuQtSh3oHEhweUNlJ30CEXdfwAFnVmsj7gD3CI6/BpAzfeOOIBsZwD5KRyESQqFDJGMEjzIyIwSOCq0cXjwmXhyAN96PgiFxICs7rEWZykRYQhImLxpRLI5qEC3mEqQQFqbFfDbe+0a0MXdNH5S5IHmoNF/IIU8lJ30CEXKeEAxa1JvKO7P/wirI0yG+8zW/v/g8tYHA2h2qqffo/tCHIsRD04v/QYjQijAC+R/4P4/3ghxYzON0TiDqv/0MLEZzl4Vot5P/QgpQMxACIXhGmhLd3/4caOFhbevZ/qOGCtUXq/yjTjf+j9N609mIH4GCNEYlTtIE62wE3WBh69X+owRohWPgRaSN4vIG2hXm+A2awQqiVe+jSFTVosGb06P9QQyX4P9bZ4mUoW5ztAFpS7jQPRcD/ocUc3f+hBgqWPLH/o3ksNrC28C6UeA+3mZ/6/R+ZjCjKcA/NfCITQccK3XjGaOYTI2LwiOB7PBePCZeHoB8n2PcFmvlELtGb+UQu0lYiwsRFY8qlcRjNfCZBQWoU7Zc6m/nZuu/rvUpvRuYuSB7qLUGwmc8kJ30DEXKdzXxgUWsi71bCYdetx5dwTq1qJVwujQbGcA8SjshEkKdQCfcFC++HjVz74ReHAc3P/ur23eY3vVl+3PzkR8tPbr/d+k6Te/1250bNxq5wPOWGw+DhwPXbFyPyecPYuna/dfuD279pvbjez3o8/KpHI2g/sY7f22/baL1uTb+v22FMo45vf3jn3HVmxAk3ZIJs349UJHIhScXMReUZl4q0TiFEXDSmXBrRlGLIucvkJ0jA/QrF9aVuZeiqPip3QepQC8XgVX1UdtI3EGHXqRSBVa2JvCPbPpyJ1Wo/E+RXbvPbv+1DCRgcyaHSba+2D2UIciwE/dg+lBiNCCOAz2H7cD5aEz1mcKgn0HR+24cSIjjCw6Va0PahBCmZgwEQvSJMCW//tg8tcLC29G370MIFa4vY9mEe2D68d7u92AE4WGNE6hRV37MdcIOFoV/bhxasEYKFH5E2gscbaFuY5ztgBiuEWrqHPvuhBg3WjD5tH1qoDNuHeWD78GaLsx1AS8qd5qEI2T6UmOPbPrRAwZInt32Y4w2sLbwLJd7DnRlkfttHISOKMtzDzIDIRNCyQjee9JkBMRwGDwe+wftiRN4sP7Bzg60vffg/B778+fLH21/18M4GiKERNPgE+8jAbIDIJfZsgEhF2plEiLhoTLk0DmI2wOQnSLSi3VfnbKBYd5G9dwHOyNwFqUO9wQh/1YPJTvoGIuw6ZwPAqtZE3gdsBPY05q0iHEujgTHcgyIkMhEkKlQRxjACEyNi8IjgotDFY8LlIUjD/Sg4IheSgvMbgYlcpAUEYeKiMeXSiCbhgkZgJkFBauxXw60viStDN/9RuQuSh1rDBY3ATHLSNxAh1ynhgEWtibwj2ztyFz8rysK31lTb/PZv71ACBkdvqKbaq71DGYIcC0E/9g4lRiPCCOBLj5avjzYej+Xre5eH54PVEz10cIYn0HZ+l4cSIjixwyVb0OWhBCkZewEQTZ4MjQviVA8xltPDONP28x2Ag2Wmb6eHFi5YZsROj/KB08N7qduLHYCD5UakUx8N9bNROXTPaWY7QAfLhNzskZpkXKUBx4cWsREihh+VNozHG2hbmOc7YAarhVrMBz/0oQUN1g+Z48OYwrPveLkDVIbjo3zg+PBmjbMdQEtKn+ahyIoqaQS2s6rUetwc10eWJJVJhrnX+qFFC9ZAufWjPN7A2sK7UOI93EZ/7rd+VDKiKMM9NPqJTATdLHRTGqPRT4yIwSOC7/9cPCZcHoJenWAzGGj0E7lEb/QTuUjbjACTstkAj51cplwu0br9VeLRkc/JBAX5UbSL6uz2V+vGsPcyvxmZuyCDqDcIwW4/k5z0NUTIdXb7gUWtibxbHZdnmclHlxeD0c3F9WA0um5+b3I9HiSJSUxRlqPK3MubuDrOZ9ioEmk0MIbxdRyTiSBPoTpOfnNf8w9W9tlf+Dv74+qn/74dOby244S72++eBG67+8I1ec1v/PHoK+0ddv/6ydHJ0/qoPkpNkhyduGL8lBtjg8cYV4ZfDPNnW+S3Lgn0x+0JukSft/bj5mc/b/8zHx3ZEdKD1XljRfn2n3/95Ojts7f+x/nR6dn8a9PmjzQ//+7w6Gv/08CYh980Wf5m+VH7TZMfdn7fZGg9zOtf/uXyR39gl7r5V/yD/eE/2h9+PTq6X3rXYk+4iy0ofr3IZyYXknzOXFSecalIyzZAZFSknp3AlMslmnoO2J2p/ARFqVfxXK2vu6tClxhSuQvyh1o8Bz+FQmUnfQ0Rdl3qGVnVmsg7slfGmZGsHg7e8JMm2/z27pXRAgaHl6ic3adXRhuCHAtBL14ZLUYjwgjg83llPB/3nuihg9NPgb7zemW0EMFZJy7bQl4ZLUjJwBCAWFXDwoVwqkcYxSpTpsPC16RUAwerTM9WGTVcsMpIrTLVaGOVqbz3373YAThYbUQ69fEDkuXDyrltmu0AHawScqtMXqSj3DP6PtkBsBEChp+UNorHG2hbmOc7YAZrhVrLh76NogYNVo8enTJqqASnzDppvAwljbMdQEsKn+qhyKsm1pULdq2HzTHKGJObsWdKd74DWLAAin0yzdOxgbWFd6HEawGXVfqquilfDW5uLuws5roclONX6SDN0uKiuKryMrtP2N6dZGA3rd5Nen0yVSojijLcw3yFyETQykI3pB0fEd/u/R+d/vk3//L66i+P/vD66pt//uArKbb17orIU25EDB4RfO8HfCXlyQ5TEmxI8uSo/edPm/990v6X7kYnDycg/9MgTZKju9901I403mvnJx88nIaknV94/2R7AvLz5Y9dSznhLqWgVynYCwdmHUQusWcdRCrSJitAJK2GbmfolEsl2qgjzRJP6/Q5maGgQog2kZ3DjnTdFvde+zgjcxckEPUGKfhtFyo76XuIsOscdgCrWhN5H7Dl2/NlbCtlM2k0MIZ7kLJEJoJEhUrZCJZvZkQMHhFcyrp4TLg8BGm4Hx1H5ELScV7LN5OLtIAATEb5sMpdVKZcKtGEXMjxTSUoSI/96rj1nYBV6KJHKndBAlHruJDjm0pO+hYi5DplHLCoNZF3ZM+Kc2xrhVke5Dfa5rd/z4oS8Hby+DJ7VpQhyLEQ9ONZUWI0IowAPr9nJbN/88U1se2+3za/7a4X+Wb52Z0ru+0PfmTX9+6frc19+Zn91WYF7UJ+unx9t9xtz7L9Zva3br/fNhWdizjRBwicdgpUpN8Zo4QIzjZxcRh0xihBSgaECMRR0VRPF8apHuP+vTFa4GA169sbo4ULVjOxNyZ/4I3xXhL4YgfgYFUTyeFHer8osqY2O5+R2Q7YwXIkN8eYPM1Sn//6ZAfERogYflbaMB5voG1hnu+AGawX6k1D0B2jBQ1WkD7dMVqoDHdM/sAd400bZzuAlhQ/zUNRjqvmuTDOlFHrcXPsMYVJxuV4WDpfvfMd0IJFUO6PyY83sLbwLpR4D3eoUPj9MUZGFGW4h6ECkYmga4ZufmMMFYgRMXhE8H2mi8eEy0PQExRsBwNDBSKX6EMFIhdpOxNgMmrKqfta1ymXy2FMFZgEBflRtI3qnCqYdQPaezvkjMxdkEHUG4TgVIFJTvoaIuQ6pwrAotZE3gfscy785pBCGg2M4R50HJGJIE+hOi6Gz5kYEYNHBNdx/434nMdJnmt9zkPXWk64aymoRP1oWSIXkpZ1vmLPuFSkNRQgkplkWOQuLlMul2hSNux0ZjIU1Ih+tez6vsMqdIsllbsgg6i1bNjpzGQnfRERdp1iFljVmsg7skXGOcWw8nQc5Jdu89u/RUYJGBwmoupyrxYZZQhyLAT9WGSUGI0II4DPb5FxlumJHjo4jBQoPL95RQkRHD3iwi1oXlGClMzvAIjG+K0rSoT7t65ogYNVpm/rihYuWGXE1pXxA+uK9wLEFzsAB6uNSKc+Drn3kqzZDtDBKiF3rqSmrEYB44oWsBEChp+UNorHG2hbmOc7YAZrhVrLB40rWtBg9ejTuKKFyjCujB8YV7xJ42wH0JLCp3ko8jRJhonzsaj1sDm+lWyUFJXn5tbzHcCCBVBuWxkfb2Bt4V0o8R7uuGPst60E73l6TBRluIdxB5GJoJWFbkhjjDuIETF4RPC9338D4467uwdGyTgZfD1LzrRTD9eKTrgrKmhZCrbEgaEHkUvsoQeRirTXChAZFcOxs1BPuVQOZObBZCgoFKK9ZOfMo1x3x713fc7I3AUJRL1PCs88mOyk7yHCrnPmAaxqTeR9wEbssd/AU0mjgTHcg6IlMhEkKlTRxjBiEyNi8IjgitbFY8LlIUjD/eg4IheSjvMbsYlcpAUEYFIOM2cDY8plEk3HBW3YTIKC7NivjFvf/FiFrvOkchfkD7WMC9qwmeSkLyFCrlPFAYtaE3lHdq44X9i3RqP7aaOPX7bNb9/OFTVgcJaIyqo9OlfUIcixEPThXFFjNCKMAD6/c8W4oE/00MFppEDe+Zwraojg7BFXbQHnihqkZIAHQCwS90pP9Qj37VzRAwerTL/OFT1csMoInSsNnrVzpfl7v3NFDxysNiKZ+mjmnyRNgc9d0Gc7QAerhMK5Uibj1POQnOwA2AgBw09KG8XjDbQtzPMdMIO1Qi3lA84VPWiwevTnXNFD7d+5skkaL0NJ42wH0JLCp3kocmMyzzdMaj1sknMlK8rCc3vZ+Q5gwQIoda7Yp2MDawvvQon3cPv8pc+5MkrCNy89IooyjN7npzIRdLLQDSm/z0+NiMEjgu/9XDwmXB6CPp1gI+jt81O5RO7zU7lIW4wAk2qYjJ1Uplwqh9Do5xIUpEfRDqqj0d+Quu8J3/+di/uMzF2QQNS7g0Cjn0tO+hYi5Doa/dCi1kTeB2xALn12jVGSSqOBMdyDjCMyEeQpVMbxDcjUiBg8IriM+2/GgJwmWTI4K5O3+zUgU1dUUI/6EbRELiRB63zRnnGpSCspQGRUeqT5lEslmp4NGZC5DAWFol9Bm661T+B6SS53QQJRC9qQAZnLTvoeIuw6FS2wqjWRd2TrSuXiZzVqFuSXb/Pbv3VFCRgcJqISc6/WFWUIciwE/VhXlBiNCCOAz29dKVzQJ3ro4DhSIPD81hUlRHD4iOu2oHVFCVIywQMgmtz30RU1wv1bV7TAwSrTt3VFCxesMmLrSvbAuuK9lfDFDsDBaiPSqY8n0Y0UL51ZbLYDdLBKKKwrJk/H3o+u6AEbIWD4SWmjeLyBtoV5vgNmsFaotXzQuqIFDVaPPq0rWqgM60r2wLriTRpnO4CWFD7NQ5GP0twT61oPm2RdScwo9Xy/9nwHsGABlFtXsuMNrC28CyXew515VH7rSi4jijLcw8yDyGRbHoSWCNyQxph5ECNi8Ijge78Dnnm88843RFMPk6TJ4Gzc/9SDuKaCpqVgUxyYehC5xJ56EKlIu60AkVHh+T7alEvlQKYeTIaCUiHaTXZOPfJ1f9x7NeaMzF2QQNQ7pfDUg8lO+h4i7DqnHsCq1kTeB2zHrvw+HiONBsZwD5qWyESQqFBNG8OOTYyIwSOCa1oXjwmXhyAN96PjiFxIOs5vxyZykRYQgEk5TJ1ZcMplEk3HBd3YTIKC7NivjDPrgh+4/ZLLXZA/1DIu6MZmkpO+hAi5ThUHLGpN5B3Xu+JW51aXFUF+Zpvf/r0rSsDbyePL7F1RhiDHQtCPd0WJ0YgwAvj83hXnbG+ihw7OIwXyzu9dUUIEp4+4agt6V5QgJSM8AOI48392RYlw/94VLXCwyvTtXdHCBauM2LtSPPCueK8LfLEDcLDaiGTqdsiLZFwMK+cjMtsBOlgl5N6VLB8lvofkZAfARggYflLaKB5voG1hnu+AGawVaikf9K5oQYPVo0/vihYqw7tSPPCueJPG2Q6gJYVP81AYkzXK2rhg13rYHO9KnlReo835DmDBAij3rhTHG1hbeBdKvAfb5zeJ37sylhFFGe6hz09kIuhkoRvSGH1+YkQMHhF87+fiMeHyEPTpBBvBQJ+fyCV6n5/IRdpiBJiMms1v6uQy5XI5jE4/k6AgP4q2UJ2d/vG6Key9EnJG5i7IIOrtQbDTzyQnfQ0Rcp2dfmBRayLvw/UgNzrO69cIXxrkiAbGcA86jshEkKdQHRfDg0yMiMEjguu4A/Ygy767YtrvrlT9O5CJKyqoR/0oWiIXkqJ1vmjPuFSklRQgkqbD+3G3Q88SqUTTs2EHMpOhoFD0K2jLtfYJXPzI5S5IIGpBG3YgM9lJ30OEXaeiBVa1JvKO7F3x9hqrIL9im9/+vStKwOA0EZWYe/WuKEOQYyHox7uixGhEGAF8fu+Ksysz0UMH55ECgef3righgtNHXLcFvStKkJIRHgBx7NmgT/UI9+9d0QIHq0zf3hUtXLDKiL0r1QPvivfCwBc7AAerjUinPhpFl0keuDJICx2sEgrvSmrGqadnerIDYCMEDD8pbRSPN9C2MM93wAzWCrWWD3pXtKDB6tGnd0ULleFdqR54V7xJ42wH0JLCp3koTFpmw8q4YNd62BzvSlYl5XiYOb0g5zuABQug3LtSHW9gbeFdKPEe7sxj5PWujBIZUZRh/JkHk4mglYVuSCPMPJgRMXhE8L3fAc88pN9dSZMiGTzLk6/3PPVgrqmgaSnYFPunHkwukaceTCrSbitAJB0N3bbNKZfKYUw9qAwFpUK0m+yaeoySVX985L0fc0bmLkgg6p1ScOpBZSd9DxF2XVMPZFVrIu8D9mOPvD6eUfg2KUc0MIZ70LREJoJEhWraCH5sZkQMHhFc07p4TLg8BGm4Hx1H5ELScV4/NpOLtIAATEbJ0Dg16ZRLJZqQC9mxqQQF6bFfHbe+MXEUugaTyl2QQNQ6LmTHppKTvoUIuU4ZByxqTeQd2bziFWZpkN94m9/ezStawOA4EdVV+zSvaEOQYyHoxbyixWhEGAF8fvPKyJnrJnrs4ERSIPC87hUtRHD+iOu2kHtFC1IyxAMgFrm7RzjVI9y7e0UNHCwzPbtX1HDBMiN1r4zSjXtl5L0z8MUOwMFyI9Kpj4bR2aipmc4UMdsBOlgm5O6VtCoz4781SA3YCAHDT0obxeMNtC3M8x0wg7VCreVD7hU1aLB69OheUUMluFfWSeNlKGmc7QBaUvg0D0VeZpXnmrFaD5vkXjFlkg7T3AX2fAewYAEUu1eap2MDawvvQon3cDv9qd+9ksmIogz30OknMhG0stAdaYxOPzEiBo8Ivvlz8ZhweQgadYKNYKDTT+QSvdNP5CLtMQJMqmHhNjRMuVQOo9PPJChIj6IdVGenP1s3hb3XQs7I3AUJRL07CHb6meSkbyFCrrPTDyxqTeR9wCbk1G/YyKXRwBjuQcYRmQjyFCrjYpiQiRExeERwGfclMyGvDMdZkieDs7T3z6ww109QffqRr0QuJPnqfK2ecalI6yZAZFQNU+dZmymXSjT1GjYcMxkKykK/8nV9JeAodNEjlbsggajla9hwzGQnfQ8Rdp36FVjVmsg7slPFmV6tIjVBfuU2v/07VZSAt7PHl9mpogxBjoWgH6eKEqMRYQTwBZwquQv7RI8dnD4KFJ7fqaKECM4aceEWdKooQUoGdgBEU7hvg5rqEe7fqaIFDpaZvp0qWrhgmRE7VcwDp4r3hsAXOwAHy41IqD4OeTkeVs7B82wH6GCZUDhViizxtUhPdgBshIDhJ6WN4vEG2hbm+Q6YwVqhFvNBp4oWNFg9+nSqaKEynCrmgVPFmzTOdgAtKXyahyJPi/GwdHoMaj1sklNlZMbJ0Pi+s6IGCxZAuVPFHG9gbeFdKPEe7ogj8ztVChlRlOEeRhxEJoJeFrojjTHiIEbE4BHBN38HPOKQfVs+T1LKt+WZKyroWQq2xIGhB5FL7KEHkYq02QoQGY2HibMeTLlUDmTowWQoKBSivWTn0KNYt8e912HOyNwFCUS9TwoPPZjspO8hwq5z6AGsak3kfcDea8/EwSrasTQaGMM9KFoiE0GiQhVtDO81MSIGjwiuaF08JlwegjTcj44jciHpOL/3mshFWkAAJmVTC51Uplwq0YRc0HvNJChIj/3quPX9iKPQpZdU7oIEotZxQe81k5z0LUTIdco4YFFrIu/I3pXcxc8Ks/AVSNU2v/17V5SAwWEiqqv26l1RhiDHQtCPd0WJ0YgwAvgC3hXnXGSixw7OIwUCz+9dUUIEp4+4bgt6V5QgJSM8AGI2ytOhc62neoz7d69ogYOFpm/3ihYuWGjE7pXygXvFe0fgix2AgwVHpFQfdd5MVWbN1snpUpjtAB4sFXL/yig35agohrnXwaKFbISQ4aeljePxBtoW5vkOmMGKoVb0QQeLFjRYQ/p0sGihMhws5QMHizdxnO0AWlL+NA9FmhUmzzwd+1oPnONhGY3zalxVnkJ4vgNcsBDKXSzl8QbWFt6FEu/h9vxzv4ulkhFFGe6h509kImhqoXvTGD1/YkQMHhF8G+jiMeHyELTsBFvCQM+fyCV6z5/IRdptBJjk4yYbeo+sErkcRtOfSVCQH0Vbqc6mf7XuD3vvg5yRuQsyiHqLEGz6M8lJX0OEXGfTH1jUmsj7gN3Iude7cf9ZVEE0MIbxdRyTiSBPoToughuZGRGDRwTXcf8NuJHtkoyT1jymsiEPXWs54a6loBL1omWZXEha1vmKPeNSkdZQgEiVp8OxU+lNuVyiSdmgEZnKUFAjetWy6fpiwDR03SOVuyCDqLVs0IhMZSd9ERF2XWIWWdWayLv5vz+5U7T5O2G5+heNKvmzb37DEQyFWs1dPK1MDd2HVJTpNk+fk8UPVqJAV2YWJ9q39Wi3H7RAaEGV+TOra+7MEQ89KfeGltvvHrX2lM+tOGn7ip/c/nUjaz528bKCcvQHUz27RxnST2+3BFkvZl+xGS99Yn/M2x+L9sfS/pgl7Y/tr2btr2btr2btr+btr+btr+btr+btr+btr5r2V037q0X78+PK/liNmh/TJLM/jsb2x6z9maz9mcy0P979fOnN0Nq45vK4eic0zmCetME8aYN50gbzpA3mSRvMkzaYJ20wT9pgnrTBPGmDedIG86QN5kkbzJM2mCdtME/aYJ60wTxpg3nSBvOkDeZJG8yTNpgnbTBP2mCetME88QbzZIdgGnkw8flRE8t5G8t5G8t5G8t5G8t5G8t5G8t5G8t5G8t5G8t5G8t5G8t5G8t5G8t5G8t5G8t5G8t5G8t5G8t5G8t5G8t5G8t5G8t5G8t5G8t5G8u5N5bzHWKJ5zN93bQxrduY1m1M6zamdRvTuo1p3ca0bmNatzGt25jWbUzrNqZ1G9O6jWndxrRuY1q3Ma3bmNZtTOs2pnUb07qNad3GtG5jWrcxrduY1t6Y1vqYPprDdsRU9qKft4E8bwN53gbyvA3keRvI8zaQ520gz9tAnreBPG8Ded4G8rwN5HkbyPM2kOdtIM/bQJ63gTxvA3neBvK8DeR5G8jzNpDnbSDP20Cet4E89wbyfIdA4jpGOCRu4rho47ho47ho47ho47ho47ho47ho47ho47ho47ho47ho47ho47ho47ho47ho47ho47ho47ho47ho47ho47ho47ho47ho47ho47ho47jwxnGhjGP7lt/F0SqtPw7pxP48z/6pdJoGSeTehwHDqtKIQ8/15G/r4YLuM61IXH7YDpO/bRtltov2RTfze3e9R9vNan7+vaPl399+a/nZnYJsu2gfPDmyU2rbHrv9u9sf2j/o4v9Uz39b8DC9zlqMRoQRwLexOd+bnJ09qYkeMehXE7QAvQ5nLUTQnYZ39kIOZy1IicULgOiEN9XDi2JuTjxm4ec74AYLyho37EIrs7Hf26yGC9aUNVwHUJe3OX1wh2QaukNSDRysLqI9Ovp8zHbADVaF7j0wCvZkB7BGCBZ+RNoIHm+gObZzWsxggdB3eLPEF+rTHWCDRUNmafbnjJc7QCVYmtMH10f688XZDqAl9U7zWPieiVqPmeNm9gE93wEoWPSEW9T2sdjAcuwGNXgt4OskK8zV6HJQ3BQXg9Ho+mZQJXlqDTMX+VV2XWTp1R0l70bx31306X+x+y/vdjGTsUTpubaUAVaSbaWLydtcJoLBJrrj/OXWJvPjLwwnlp9Yb8Vv7S7nH5a/snaMN/aHT26/dfv9Oz/H423qx61rozVZfGQdIc1PtNvU/+c3v/lvBvNvNLvU5t/8G/vbj85nR6fXf37TsPjG3e8ZpUly+93CWjo+W37mivBTboQNHmF8v7j8+WNT0dYEaPWTnzaRa3aWR4tv/Nn/+8+/efXknXe+0fzSt27fbXaa/9yay3/X7u0/aS0qzfb+1/an7Pr8clA0kf3x/3DUnn5+08Tv7vRz84d/2Bp1ftj8K/6p2bT+tvmnj26/tf6v3X7/DzZxb36wkX9ydPvX7ZK+e+9s+v+z9289kmTXlTD4VwLfE1kRFrDLOXZR43sgU6lClioys8IzmRne1RD8Eo6PGDUpSGzMUwMkSxTVQ0pFkZxpoUiRItX60EDPYJLFLFWyroBeZx48/sL8krFz3MPDy+OcY2tvs23mToagCmbGLdfaZ9vZa+9lZsfcRrN8b/lz5656X3ZNCJZ2Jx2xIBWRe2Kce+rrskSoRjxAw9tdC9Lo7WaYUBcuyY9QMUhdZOOtMJsjF9PQOZqi3An7hlSjJEmPegki9BrvhQGWdSTIu7+3uQTu01YBclUW75Ib2tlgwt3dOQ7W2WDyVxj/bpwNJkZNwgjgu+Vs+N7dwkUMDq460XFMiOCQiqDPQs4GEyRl0gNA9GovJrxenI0iSfPTyiuruNDBmtK1ucGFC5YVsrmhtswN76mDb7YADhYYkixFZfdZC9xgYejW3OCC1USwcIrYCB7fQHOYG1zMYI3ga3adhTQ7FzZYN7o0N7hQJcwNtWVuePeL8xagKSWPkxYhc4OJuX9zgwsULHp0c0Md38BymBscvAZwOUuyLFNJlJd5EanLaRZNLi/n0TzL52qhJrN0sY69t1cM9Mu8ftFvbmgaS5TeAOaGIBPCqAptOr9gbti3hprXiV69s34C9Pv2Cx/VTeQHpv18YR/+NQ+Srl4R+g/mb/VPvfr//s3Rn/zlN//qW6vP35998y/+j29+42j0zT//5tFXJ4vFn18e7bgXV99TYQdDMIwaDyPeF6I20Sf1/3y6frbWvvvmurl///objdVhLKDNKpifXb1J5/Pl5yaO/9t1gP/km7P/8lfmEyc7nsaPInOm3SbaK8PCWEp2uX63ciqcF+N92dgTJo6ddLiCVGScCvcW+bosFeqgFCDi7ZcFafTmVeSqqAJ2hSRFQg0g9YWNdoXezLW9p2WeCXMnbB781idsV0jSo16FCL1GuwJY1pEg7z7tisxFzojPPEgu2SU3tF3BhAtOk1DlOJxdweSvMP7d2BVMjJqEEcB3y65wvoT3Ph8xOIrqRMwxIYJjJ4pIC9gVTJCU2Q0A0Su/mPB6sStKrU/LyoX8jRbIwZLStVvBhQtWFbJbkW+5Fd7jAt9sARysLyRVig72zlrgButCt24FF6wmgoVTxEbw+Aaaw63gYgZLBFuy+7eNxy1Qg1WjS7OCC1XCrMi3zArvdnHeAjSl4HGyImRWMDH3b1ZwgYI1j25W5Mc3sBxmBQfvqngUk6SsZtFkNo8jNY3jaJLUf63KOC3zssim1Xqb9naKgW6Z1y36zYqCxhKlN4BZIciEMKhCW87mEfutrnLHqPC+LEowEBoPBN7XuWLx0eoFneaZhOtX6n9i/2Je+PnxF9ycW5H7yp9PL//KegtP7r/+9M2vnK9chfyLBsL2v2A9in82X/tRboJcxa+Zw8zUyeZNr7cdB+c+d182/IShYSdNqiCVvh0HQSrUWSdAxNvyCtLozXEoivI09r32XpQhYR8ntXaNhsPmWNQ0dNatKHfC3sHuXvwr+1iYHfUaRNg1+g3Aqo4EeffpNygXOaMfg+cuZekuuaH9BiZccB6Eir/h/AYmf4Xx78ZvYGLUJIwAvlt+Q+mWF/f5mMFxUidijgkRnB1RRFrAcWCCpAxgAIhe+cWE14vjUMXpaeWVVVzkYFHp2nHgwgXrCtlx2DrYNg0dbMsGDlYYkixFp3NnLXCDlaFbx4ELVhPBwiliI3h8A83hOHAxgyWCrdn928bjFqjBqtGl48CFKuE4bB1n698uzluAphQ8TlaEHAcm5v4dBy5QsObRHQd7hq17i3jKxGsl2kwlWRInUZxWk0jpUtWd42UR5dVkHieL+XQyWV+P3l4x0C/z+kW/41DRWKL0BnAcBJkQJlVo09nsOPxk+c/Lf1z+bPn/XP6/l79e/mJ92NnN4Hv93IOZoyerxx5CTz0IRkfj0cHbPReP+7I8CDO5TlpAQSp9z/MFqVBniQARb0MpSKO3eX6ZxoFb3SQZEnZJUuPUOM/fnHiaho6xFeVO2DvYvYF/ZR8Ls6Negwi7xnk+sKojQd59zvO1i9xXzCkZQXLZLrmB5/lcuOC0BZVWg83zufwVxr+TeT4XoyZhBPA55vnOvLrPxwwOa7oQc1yI4GSGItL883wuSMp4A4Dok19ceD3N8+t9z3l34hstkINFpeN5PhsuWFeo8/wsvpnnZ95zPt9sARysMCRZis6+zlrgBitDp/N8NlhNBAuniI3g8Q202/N8NmawRLA1u3/beNwCNVg1Opzns6EKzPM328Vboe3ivAVoSsHjZEVgns/F3Ps8nw0UrHnkeX6dFjewbs/zWXit8k1mk0mez6LLIrmMVLaYRxN1mUTFZZbO4+niUs/0ipK3Vwz0y7x+0TvPzxIaS5Re//N8SSaESRXadNLn+abttDfOf3t1T735exLHr5n/grN8ychoPDJ4q+ficV+WB2Ee10n7J0il51m+JBXqHBEg4m0mBWn0N8tPqtMsczF8Q5ghYYckNU1Ns/wsuZ76rv7k4n4mzJ2wd7D7Av/KPhZmR70GEXZNs3xkVUeCvPuc5TubPaPM0iC5fTuUmQsXnLSgsmq4WT6Tv8L4dzPLZ2LUJIwAvhQ9lJmLGBzTdCLlmBDBmQxFogUm+UyQlMEGANErvpjwepnkB46DYuMGC0rXc3wuXLCmkOf4W4cyZ6FDmdnAwepCkqRofpy1wA1WhW7n+FywmggWThEbweMbaI45PhczWCDYej388k42bLBodDnI50KVGORvHcrs3y/OW4Cm1DtOWoQG+UzM/Q/yuUDBokcf5NtDmd17xFMmXgMYO+fOUPI2ioFmmdcs+gf5GY0lSm+AQb4gE8KYCu04mwf5e3cos2SENR5hvF9scSjz0UEcySy5IoTxZCf9sCAVGWvDReR1WSLUoSpAw9tbC9LozdgI9eCS/Aj1gtRDNtoam7N7s9CRzKLcCfuGVJskSY96CSL0Gn0NYFlHgrz79DUKFzkjVFWQnN4lN7SvwYS7u3McrK/B5K8w/t34GkyMmoQRwHfL13Cae/f5iMGxVSc6jgkRHFER9FnI12CCpMx5AIhe7cWE14uvET6SmQ0drCldWxtcuGBZIVsbW0cyZ6EjmdnAwQJDkqWo7D5rgRssDN1aG1ywmggWThEbweMbaA5rg4sZrBF8zR48kpkNG6wbXVobXKgS1sbWkcz+/eK8BWhKyeOkRcjaYGLu39rgAgWLHt3asEcyu/eIp0y8BjB2Jp6h5O0VA/0yr1/0WxuaxhKlN4C1IciEMKpCm859</t>
  </si>
  <si>
    <t>PZJZMowaDyPeF6Im0QEcySwZe8LEsZMOV5CKjFPhfwhDkAp1UAoQ8fbLgjR68yrCRzKLUiTUAFJf2GhXbM7uzUJHMotyJ2we/NYnbFdI0qNehQi9RrsCWNaRIO8+7Qrnaz2N+MyD5PJdckPbFUy44DQJVY7D2RVM/grj341dwcSoSRgBfLfsCqdnd5+PGBxFdSLmmBDBsRNFpAXsCiZIyuwGgOiVX0x4vdgVwSOZ2cjBktK1W8GFC1YVsluxdSRzFjqSmQ0crC8kVYoO9s5a4AbrQrduBResJoKFU8RG8PgGmsOt4GIGSwRbsgePZGajBqtGl2YFF6qEWbF1JLN/uzhvAZpS8DhZETIrmJj7Nyu4QMGaRzcr7JHM7i3iKRPvqnggB+oZSt5OMdAt87pFv1lR0Fii9AYwKwSZEAZVaMvZPGLnHsksGQiNBwLv636/jmSWDD9haNhJkypIpW/HQZAKddYJEPG2vII0enMcgkcyizIk7OOk1q7RcNgc3puFjmQW5U7YO9jdS/BIZlF21GsQYdfoNwCrOhLk3aff4GxJjX4MHyNW7JIb2m9gwgXnQaj4G85vYPJXGP9u/AYmRk3CCOC75Tf4j2TmYgbHSZ2IOSZEcHZEEWkBx4EJkjKAASB65RcTXi+OQ/BIZjZysKh07Thw4YJ1hew4bB3JnIWOZGYDBysMSZai07mzFrjBytCt48AFq4lg4RSxETy+geZwHLiYwRLB1uzBI5nZqMGq0aXjwIUq4ThsHcns3y7OW4CmFDxOVoQcBybm/h0HLlCw5tEdB3sks3uLeMrEayUadOSfoeTtFQP9Mq9f9DsOFY0lSm8Ax0GQCWFShTadzY5Dp0cyS0ZH49HB2z0Xj/uyPAgzuU5aQEEqfc/zBalQZ4kAEW9DKUijt3l+8EhmUYaEXZLUODXO8zeH92ahI5lFuRP2DnZvEDySWZQd9RpE2DXO84FVHQny7nOenzh3pFqeqTjIrtxlN/BAnwsXHLeg2mqwgT6Xv8L4dzLQ52LUJIwAPsdA35lX9/mYwWlNF2qOCxEczVBUmn+gzwVJmW8AEH36iwuvp4F+4ExmNnKwqnQ80GfDBesKdaCvts5kVqEzmdnAwQpD0qXo8OusBW6wMnQ60GeD1USwcIrYCB7fQLs90GdjBksEW7QHz2RmowarRocDfTZUgYG+2jqT2b9dnLcATSl4nKwIDPS5mHsf6LOBgjWPPNBX9kxm9xbxlInXKl/o3D9DydssBhpmZsPoneir8LmGt2ii/Pqf6EsyIcyq0K6TPtFnH8osGRmNRwbv9Vw87svyIEzkOun/BKn0PM2XpEKdJAJEvN2kII3+pvmhQ5lFGRJ2SFLX1DTNV5vje1XoUGZR7oS9g90YBA9lFmVHvQYRdk3TfGRVR4K8e53me6VZGmRX7bIbeprPhAvOWlBdNdw0n8lfYfy7meYzMWoSRgBferR8dZRtRvrLVw2HM3OBg/OaTiQdEyI4nKFItcBInwmSMuEAIJrZkXPK9YAPsZexfuBwKDZusLgwh/rO6vKnLeCC5YU81N86oFmFDmhmAwcLDUmeovlx1gI3WCDoQ/0iTuKiOtXOe1oftkCsiYjhPLFhPL6B5pjsczGDlYIt4JMyTk9T3/04bNhg9aCN9pM4VqfuyehbLbBKzPa3jmn27xrnLUBTKh8rL3Rc6ar03NQz4iOXmfCXKknLuhFQLrRPWqAFqyB9zG9PbHbvF0+ZeA1g7Bg8Q8nbRQY6aWYn6R/zZzSaKL8BxvyCTAhDLLQdbR7z792RzZIR1niE8WZy+V7rFw7Z5yQ+NF/7oI79X5vjn+vf+Tf1D7w6qeP9hVMNzNEJR//+v9bvJ/r3j2+fb+B8PdHV98y3bV5S9P95r253zeEIW49oXL+w6Mgcb1H/hneu/tsasvnXa1h2CnH05CjRUVYePT5/cHZy9Ob/nhXrBf0Pq2yxJOr/vn8dDMePp9Xmx/PNT1+9YyYk68A8fvNN+8tPzFf/wxfy0FD6Zf21xH7taPnzmu937T/6yoT8j47qf+1v7PkSH9U/9L49rmN1arZNW3vgxKl5EdPHq0CZ/P+HP7LnZLty8r5sThLGt53MCQSpyFg/LiKvyxKhDp0BGsGZgyCV3syf0GxCkh+hapJ660brZ3PCsQodXC3KnbB3SHWOkvSolyFCr9H7AZZ1JMi7V+/HWSSMXlchdireZTe098OEu7t1HKz3w+SvMP7deD9MjJqEEcDn836cxfk+Hzg40etE0zEhgtM7glYLeT9MkJQJGAAx1WXlfiXdAz7GXsyfIlX6NPc9LMuGDhaYrv0fLlywxJD9n61TrFXoFGs2cLDYkDTqba1W5DpP0lOdueCftYAP1gq6DZQmeVEUtcT0PuHBhayJkOF8sXE8voHm8IG4mMGqwVbzaaqS09IZ6sctYIOVpFMfiItVwgfaOtPav3uctwBNqYKcvNBlnMf1hl06NcaIj1zGB0rzOEkrfaqdqu1JC7hgOaQbQfZ8a/eG8ZSJ1wDGDhg0lLwtZaCtZraVfiNI02ii/AYwggSZEEZaaG+6rwdcS4ZR42HE28c6kjfR2T7L+oNbZ1mvTbKPrKPxxXOtryP3pa9dfuub3/j6t768OsP6aPmj3SOsPzUr8pn93Iurv61/Xf3jJ9vxTVfxdZxrbRvb7SnEygLZcu9eHH3lzydfnx89SZ370n3Z9SFMLzvpkgWpyDgf/odeBKlQh64AkbRUpedlQA9kyfTmfuS6zE8rb3MuSZFQLUjNZaMBsjkzWYWOwhblTthC+C1TnJX+o7BF6VGvRYReowECLOtIkHevBohzTGJ0ah5kl+yyG9oAYcIFZ1KoyBzOAGHyVxj/bgwQJkZNwgjg8xkghQv4fT5wcJTVibRjQgTHVhTJFjBAmCApox8EovuN7Q/4AHtxP8qy8Ex73miBHCwuXZsfXLhgeSGbH1uHYqvQodhs4GChIenTW4ld6CLLT0tnep+1AA9WCbr1keS6SAvPEQoPWyDWRMRwstgwHt9AczgfXMxgueDL+KyMT5X3PiYubLCEdOp8cLFKOB9bB2T7t47zFqAp5Y+TF6qo25J6s/YaH0zgMsZHXb3LIvGYpU9aoAUrId33sEdlu7eLp0y8q5KCHHRoKHk7yUA3zewm/b5HQaOJ8hvA9xBkQphkoS1p8wMw3LOyJQOh8UDgfV8/Z2WTjsrePIXiOSs78ESGYPQJQ8VOmldBKn37EoJUqLNQgEiaFKfeZliQSm+uRBnX/ZBzrvOGMEPCVk5q+oLTa0tqM70OHZctyp2wf/C7mSRX/vOyRelRL0SEXnBZH2PLOhLk3aspoVzsjIgMHvKm0l12Q5sSTLjgrAhVgMOZEkz+CuPfjSnBxKhJGAF8PlPCf242Fzo4Z+pE2TEhgjMlimIL2BJMkJS5DAKxyN07yQM+xF6MiSrLPaO6N1ogBwtM18YEFy5YYsjGxNbZ2Sp0djYbOFhsSBr19phfVVV2mnuNCS54sFIwjAlVqLJWI86p3cMWiDURMZwsNozHN9AcxgQXM1gw2FI+eIo2GzVYQzr1JbhYJXyJrWO0/TvHeQvQlPrHSYtEV0msPT3eiA9cyJco8qrQp6kT7ZMWaMFCSPcl7IHa7t3iKROv1W7QgY2GkreZDDTUzIbS70tUNJoovwF8CUEmhGEW2pU2+xKdnqgtGR2NRwfvB3d77OtXN31aR+3F1beNXbF6nOFdY1Esf2da95Ptl4/V0fvJUb79FMo0iU+O7EMaH1qT49vbP/zqC5H8wmuxzHMSdmHeb3YlBMNMmCp20rsKUunblRCkQh2GIkTqXsH9GOYDWS792RK6Lk5eW0KSIWEnJ7V8jbbE5nxoFTr1W5Q7YQNh9zLBU79F2VEvRIRdoysBrOpIkHevroR2saslpI6D7LJddgO7Ely44KAI1X+DuRJc/grj34krwcWoSRgBfH5Xwple9/nQwSFTF8qOCxGcKFEUm9+V4IKkTGUQiGnqdSW4EHtyJdRpnrmQv9ECOVhgOnYl2HDBEkN1JfTWAeA6dAA4GzhYbEgS9VZqJypNktPCqdbOWoAHKwXDlYjTtExPc+cF+bAFYk1EDCeLDePxDbTbrgQbM1gw2Eo+eBQ4GzVYQ7p0JdhYBVwJvXUWuH/nOG8BmlL/OGmR1F1Jlp1Wzu59xAcu5EqkaWHeu+1zJdhowUJIdiW0PRXcvVs8ZeK1yhg6eNJQ8jaTgYaa2VB6XQmd0Gii/Pp3JSSZEGZZaFdKdyXYp4JLRkbjkcF7QY4j0aEhsR3kHUvi+ukJHfQmJANOGC120sEKUunZm5CkQh2JIkTqttJ9mNUDWS79eROqOs2duvcNYYaE/ZzU+DV5E3pz2rUOnWEuyp2wgbA7muAZ5qLsqBciwq7Jm0BWdSTIu/6//3SyEin/MSQrO/UonNetEZRpgGVe6l2WPXkUzmT8Kh8uODZC1SDLo1i9EvMny/eWPztavn+UmBdOfrxcnRu3OgrslRE79hWan5r3jZoTvLZPCHvXjNh/6YrMPX5kFBaZbtwLJkZNwgjguzEu1rZFnXMn139y5t59PnpwHtWJ/GNCBIdPFFkXMDCYICkDHACiE94DPrxezIvcHCWqXcjfaIEcrDx08yJJqsrzgsg/bYEXLD5k92LrpHMdOumcDRwsQyQReyuv/Seds3GDRYJuXPjAPmwBVhPBwiliI3h8A83hWXAxgzWCrfD9+8bjFqjBskH0LPx7xlstsEp4FltnnPv3i/MWoCklj5MWvstvxMcsY1f4gD5pARSsenSnwh5s7t4jnjLxWqWelYs4m5ZRnCodqULl0WSRTaNKzet2tMjjaTZdUfK2lIH2mtlW+p2KjEYT5TeAUyHIhDDZQnvT/3n1ztW3r95Zfr45tfx9Ox83reYn1pXITvRriXPd7smy1ThbvJdz8bgvy4Mwk8O7uqu/vfqui8ufyHKRmeprF5PXZZlQZ4kAD2+PKEijt3l+fFo5l+kNYX6EPY/UCDVO8zfnF+vQsdSi3Ak7B1vr+9b1sTA36vWHcGuc5QNrOhLkbYVZNVlMisl8FqV5rCI1XZRRmaRZlKWVSlWudFmsFUufwsypP40wU9RYYPwGEGaCTAibFFmYbURY6rxO78ky0ziz9iJMkAdhK+1GhAlyERFhmXcAL8iEWgQAHl4RJkijRxHmfjHEG8L8CPtbtyJMbQq29zTYM2HuhJ2jhQhzr+tjYW7U6w/h1ijCgDUdCfJevV1kWuU6zi4jXZZV/b1lGU2LRV7/NZ5NzG0Z6eTy7d5FmNNLNiJMU2OB8RtAhAkyIWxSsAizZ7iag0c/WL6/uhH1pZFjyw/rT7+0h5eaO0yv/tYeS/r+yVH9E79Y/nj5K3tv73tWui1/7b5Z6p5sNDQejfbCTZAHYfvFhVu9ar91cfkTWS4iwi0+zbSLy+uyXKilA2HiovFAlkZv0k1rjyn1hjBBwrbYrXbbnH+pQ8eainInbB5s7eZd2MfC5KhXIEKuUbwBizoS5L2yNvPZTE2mVaSzOI+UmsbRNE7nUZHNJqmaz5TOp2/3Lt6UKxZGvOXUWGD8BhBvgkwIuxQq3v6lVmgf2yPlX119176F7IdfuEPWPCC0Umhbz2Zdff/m+as8fs39dqV7srHQeCzaSzdBHoTdF5duoZmbIBcp6eai8rosFWrdQIi4aDyQpdGfcjvNvcJNkh9hS+xWuOWbGu89iPBMmDth6+ALN8+6PhbmRr3+EG6Nug1Y05Egb6vb5lmVzzKVRSq+nEUqiy+jaa6TaLYoL8tJEi/SQr3du27TrlgY3VZQY4HxG0C3CTIhbFKobvtVrcQ+qLVbWLkd2eeoPq0/9Y59d9v79kko+xw3X9QJBkrjgWov6gR5EHbmbkSdIBcRUZed5i4qr8tSoRYVgIhX1AnS6E3UJfq08qo6SYKEDbNbVbc5+U2HDvQT5U7YO9iqzruwj4XJUa9AhFyjrAMWdSTI28q6tJxPdJbPorjIk0gl8SSalvoyKstFPC/jyeXldWz6lHXOTdjIutCBFM5YYPwGkHWCTAi7FCrrfrn1bPoPVxLt0+ULK+te1Ort46t3r/7+6r+ZA5LN1wr9mopfi09UbG9/87/+SDAIGg9Ce8kmyIOw7eKSzb7I4LenR+6V+RNZRiLCLTCNE6RCLRsIEReNB7I0ehNuqt7dnev0hjBBwpbYrXArNzXee/7WmTB3wg7CFm7ehX0sTI56BSLkGoUbsKgjQd6redylUmViTmqOs0Wk0sU0mlZxFi0myTwulb7M1OTt3oWbczhjhFtFjQXGbwDhJsiEsEu1EG6h2Roi2gQDoPEAtBdtgjwIW26Xok2QkYhoU+794nVZKtSSARDxijZBGr2Jtjz3nMz6hjBBwnbYrWjbnGikQ+dUiXIn7CBs0eZd2MfC5KhXIEKuUbQBizoS5G1FW3w5LaazRRpNZkkZqem81naXWR5ls9lUzea6LON10vcp2pw5UIu2tcNOiAXGr3/RJsmEsEvBou3mNZO3XgtZ//Xq3eUn5mWSzXLOFY57suHQeDhaSzhJHoQNGJdwAatUkouQeEtdVF6XpUItHQARn3iTpNGbeFOnlXOZ3hDmR9gVO9VueXxd5nPv0TJnwtwJWwdbu/nW9bEwN+r1h3Brkm7Imo4Eea/mbdOiyKu4jCbF5TxSl4vLaJJcxlGiZvE8m07mi2Txdu/SrXLFwki30BvN3TIW4jeAdBNkQtikUOn2M/NGb/O+6aPlT5evrr539d2rd8zRpFffWf5mdU6KVW06dCqMJGWNU24vzwR5EPZYXJ41TtgkGYmItOQ01i4ur8tyoVYJgIlXpQnS6FGleZ9SEOVH2AC7VWmbczny0GkrotwJO0gLleZ9SkGUG/X6Q7g1qjRgTUeCvK1Ku1xkeT7Pp1GSGEWX5LNa2820vQnusv7cZZkOMGBLnElgZFpKDQZGcACZJsiEsEsxZNoLc4p8LdW+ffWOvYfNHF/3JfMuXfMm3c+v3q0120fLF18GZJtgCDQegvayTZAHYdPtUrYJMhKSbe73Bb4uy4VaNgAmXtkmSKM32Zaell7ZJsmPsCF2K9vSTYn3noFwJsydsIOwZZtvXR8Lc6Nefwi3RtkGrOlIkLeVbfmijPPFPI4WabyI1CyvonJeVdHs8lLFebaYxGq9z/Yq2xJXMIxsy6jBwAgOINsEmRB2KVS2/cS+VffT1am/9pVudrr2anXuQa3ZXpjb3K7PB/7Z8kfLXy1/vfzH5c/r//7pz1Zn8735ONLJ0fJHrojck42IxiPSXsUJ8iDswQQV53+tmyQXEf0We486lqRCLR8IEReNB7I0epNvZRnQb5IECTtjt/pt8wr9PHQsgih3wt7B1m/ehX0sTI56BSLkGgUcsKgjQd7rudtknmaTRbSYTue1xEvTaJJMiyieZVU5S9Vllq0XvlcB57TIjYBT1GBgBAcQcIJMCNsULOBqrfa5OazKvuzjg6Or71x9174BZPOuECvePjCnKn9sPnn1g7VsM0+Z1vLut8vPzM+Y29/M23trmWe/mqTmoKs0jl9LtfuFjvdkY6XxWLWXdoI8CNszQdp5TzGWpCKi7EKGqiAXamEBmHilnSCN3qRdkunT9UlADm0nyZCwaXar7TZv5s9Dpy2IcidsHmxt51/Zx8LsqNcgwq5R3AGrOhLkvbr1LZknyVxX0VQvzOt9Z3FUVspIwjjJ4zidLgaZzjmTwIg7TQ0GRnAAcSfIhLBPoeLuR9Yq/eDq25E9deHV8lNrmuavKa8iEySocYLtFZkgD8Kmiiuy0IMIglxEJFl8WmgXl9dluVDLAcLEReOBLI3eJFnILJXkR9jouhVkm7ft56EjFES5E/YOtiALmaWS3KjXH8KtUY4BazoS5G30WEhmec6150mswsXO6Ks8wK5SapedPdX+5LZ28oCl6Kb8NKuxaoPW/f6nr/Lh7u4bvtiC4ujny89Wd5wt/+3I3rC0fsDTvAXXTLWOth7kNMbmauj1avnh0fIny/eWPztavn+UmNvSzOHuvzu6fjL01fITcyub/e9V/fGTWw+M/nL5S1dk7vEjo7DIrFXVn339r5DUc2H8Yz5GTcII4MuOrv5utXynJqa/jvRpcnL9J+d46z4f/e6+7UGP673ABI4JcVfKeSDiMi45jd2T29f5IHdrhAdka33GhHdLe3nwtdJdKi9Ok9yF/I0WyMHKs0E++s9/+fgbrn3gVhokVeU5k+lPW+AFi88GrwPpLXFg43e8EgcWm08SvNkCOFiGSNL1dgflDvhZC9xgkdjghhPEB/ZhC7CaCBZOERvB4xtoO5gftcAM1gi+ro/zLDBp5cIG68ZfdLVpvNUCa0nAimTD460N463QhnHeAjSl5nHywnf9jfiYU7AOfquTjeJJC6Bg2fsWaZOwkTu+gbWD9ykT776O7gv3zXGmsyxoNFF+A0zuBZkQBlpoc8qY3AsS1DhBvH9z8bgvy4MwfcM7udDkXpBL75N7QS7UySHCxEXjgSyNvZjcS/IjbHSk9ic45bWkNlPe0GkrotwJewdf4Qcm95LcqNcfwi24po+xNR0J8t7bx5wK9/DSqLHQ+8udscD4DaDGBJkQNilUjfXxlJNgRDQekfbyTZAHYQvG5VvoKSdBLkLyzfuUkyAVavVAiLhoPJCl0Zt6Cz7lJEmQsDN2K982x3PkoTNXRLkT9g62fAs+5SRJjnoFIuQa9RuwqCNB3nv7dqHCfeOD0W8VNRYYvwH0myATwi6F6jeRlwsJhkDjIWgv2AR5EDZdgmBrfLmQICMR2RZ6uZAgF2rVAJh4dZsgjd50W2jqJsmPsCF2K9s2B3TkoVNXRLkTdhC2bAtN3SS5Ua8/hFujagPWdCTIe2/f3F2cKlcsatVWxNRYYPz6V22STAibFEO1sd/cLUlZ45RbqzRJHoQ9tkOVJslISKV5HzSX5EKtEgATn0qTpNGbSgu8uVuUH2ED7FSlFZuzOIrQ+Sqi3Ak7CFulBd7cLcqNev0h3JpUGrKmI0HeVqUlk2qezvIkqpXbIlJppqNpUpXRZVXEyXw6L7S6fLt3lebcgo1KC73F3BkLjN8AKk2QCWGTQlXaL1evBTIq7b1ak724eufqr4+W/6MWaL+zM7XfLD+rP75cu6DmZUBX3zPvBTIfT7VHH9yTDYPGw9BeuQnyIOy7BOXmfTJJkkrvkk2QC7VkAEy8kk2QRm+SzXdf+BvC/Ai7YbeSbXMwRxE6bEWUO2HrYEu2RKfxaeZ0wx4L06Neggi9RtUGLOtIkPfeHmhcnOauWBjVllJjgfEbQLUJMiHsU7hqkz3QWDIcGg9He/UmyIOwBePqLfA0giQXEfnmP9BYkgq1dABEvOpNkEZv6i1woLEoP8Ku2K1625zPUYTOXBHlTtg62OotcKCxKDfq9Ydwa5RuwJqOBHlb6ZaW84nO8lkUF7XWU0k8iaalrn+gXMTzMp5cXl7Hpk/p5qzwRrpl1Fhg/AaQboJMCJsULN221NoPVwLt0+ULK+JemHdyX71rb2x7tRJphX5Nxa/FJyo2f8v84zbBIGg8CO0FmyAPwq6LC7Zmo1SQkYhsi903wL4uS4VaNhAiLhoPZGn0J9uU54W9bwgTJGyJ3eq2zbEcReisFVHuhB2Er9t8C/tYmBz1CkTINQo3YFFHgrxX97NdKlUmcRxNYjufW0yjaRVn0WKSzONS6ctMTd7uXbiVrlgY4aaoscD4DSDcBJkQdqkWwi00WUNEm2AANB6A9qJNkAdhy+1StAkyEhFtyt3ovS5LhVoyACJe0SZIozfRluenlXNff0OYIGE77Fa0bY7bKEKHqIhyJ+wgbNHmXdjHwuSoVyBCrlG0AYs6EuS9Em1Zlc8ylUUqvpzZxxSiaa6TaLYoL8tJEi9S8+/3LdoqVyyMaNPkWED8BhBtgkwIuxQq2n5VF/oPli/NG9hujsT7gmVaf+p3R9ZO/bT+1Dv28Lz37QvAzYl6LSxUwUBpPFDtxZ0gD8LWjIu7kIUqyEVE1mXuWy9el6VCLSoAEa+sE6TRm6xL9GnlvQNOkiBhw+xW1m2O7ShCR7GIcifsHWxZ513Yx8LkqFcgQq5R1gGLOhLkbWVdMa1yHWeXkS5L8/a3soymxSKv/xrPJpNJnqeTy7d7l3WJMwmMrsupwcAIDqDrBJkQtilU1/3PWpK9sO/W/WD9SrflS6vUPqw//dLIPHOa8dHV39ZfrfXcyVH9E79Y/rjWg/+4/NnyvZWq+7X75tZ7stHQeDTaizdBHoQNGBdvgde5SXIREW/xaaZdXF6X5UKtHQgTF40HsjR6U29aB55fkCRI2Ba7VW/5ptB7D0w4E+ZO2DzY6s27sI+FyVGvQIRco3oDFnUkyNuqt2qymBST+SxK81jV37soozJJsyhLK5WqXOmyWKuaXtVb4gqGUW8FNRgYwQHUmyATwjYFqzczZ7t6Z/m51WHZiX7N/Qate7LMNM6svRIT5EHYTHElFhqjCXIRUWKZswy8LsuEWgUAHl4dJkijNx0Wn6Zeb1SSH2F/61aGbd6gX4RORRDlTtg52DLMt66PhblRrz+EW6MKA9Z0JMjbqjCVlYs4m5ZRnCodqULl0WSRTaNKzSuVFXk8zaZv96/CUlcwjAojv2IYIziAChNkQtilyCrMvD/3M/PBnodgD0T+ZKPM3Or5nixbjbNtr8wEeRD2126UmSAXEWVmTgq9zeR1WSbUygDw8CozQRo9KrPKuUxvCPMj7HndKrPNu/GL0IEHotwJO0cLZeZe18fC3KjXH8KtUZkBazoS5G2kWUhxeQ4+5akt77MDVZCd3mW3OaYVA0uRUPlpVmPVBq37ebOv8uHu7hu+2II66ee1HrIvsl3+25G9c3z95g1zw9jyt7Vy2ro9zDiR9k1py1fLD4+WP1m+t/zZ0fL9o8TIKyOsfnd0/cqOV8tPzBty7X+v6o+f3HqTxy+Xv3RF5h4/MgqLzFpT/dnX/wpJPRfGP+Zj1CSMAL706OrvVst3amL666jOuZPrPzlz7z4f/e6+7UGPq73A+9yYEHeFnAciQcSdxm6j5XU+yN0aEToYGoDo1WdMeLe0V+CEe7bu0mV2GjtX/40WyMHKs0EOnw8eODT+T1vgBYvPBq8D6S1xYOO3PjjeYvNJgjdbAAfLEEm63pZw7oCftcANFokNbjhBfGAftgCriWDhFLERPL6BtoP5UQvMYI1g63r/vvG4BWqwbPxFV3vGWy2wlgSsSDI83tov3grtF+ctQFNKHictfJffiI85BcvgtzrZJ560AApWvW+R9ggbueMbWDt4nzLx7usQv3SfT1o3lusTeGCaKL/+Z/iSTAjzLLQ3bTnDl2SrcbZ4L+ficV+WB2ESh3d1gRm+JJd+Z/iSTKgzRICHr0eUpLEPM3xRfoQ9j9QINc3wy80ZHGXoXBVR7oSdg631AzN8UW7U6w/h1jTDR9Z0JMh7b+9xLd1v2jXCLPy2ckcsMH4DCDNBJoRNiizMmm9xlWSmcWbtRZggD8JW2o0IE+QiIsK8t7hKMqEWAYCHV4QJ0uhRhHlvcRXlR9jfuhVhmyM1ytBJKaLcCTtHCxHmvcVVlBv1+kO4NYowYE1HgrxX07F8NlOTaRXpLM4jpaZxNI3TeVRks0mq5jOl8+nbvYswp5dsRFhKjQXGbwARJsiEsEmhIuxfli/N8XbBd/+wX/AjGQuNx6K9bBPkQdh8u5FtglxEZJv/ZduSVKh1AyHiovFAlkZvuk37DyUW5UfYErvVbZvzNMrQGSmi3AlbB1u3+db1sTA36vWHcGvUbcCajgR57+1bG8tT5YqF0W0ZNRYYvwF0myATwiaF6rbh3tooGSiNB6q9qBPkQdiZuxF1glxERJ3/rY2SVKhFBSDiFXWCNHoTdaG3NooSJGyY3aq6zWEbZegEFVHuhL2DrepCb20UJUe9AhFyjbIOWNSRIO+9PfquPNWuWBhZp6ixwPgNIOsEmRB2KVTWyRx9JxkEjQehvWQT5EHYdnHJ1niKiiQjEeEWmMYJUqGWDYSIi8YDWRq9CbfQ0XeiBAlbYrfCbXPgRhk6RUWUO2EHYQu30NF3ouSoVyBCrlG4AYs6EuS9t0ffle7u2Qg3TY0Fxm8A4SbIhLBLtRBuLY++kwyAxgPQXrQJ8iBsuV2KNkFGIqLNf/SdJBVqyQCIeEWbII3eRFvo6DtRgoTtsFvRtjlOowydkSLKnbCDsEVb6Og7UXLUKxAh1yjagEUdCfK2oi2+nBbT2SKNJrOkjNR0Xmu7yyyPstlsqmZzXZbxOun7FG3OTdiItpwaC4zfAKJNkAlhl4JF282bim69Waj+69W7y0/M+4ia5ZwrHPdkw6HxcLSXcII8CBswLuFCVqkgFyHxlrqovC5LhVo6ACJe8SZIozfxpk4r5zK9IcyPsCt2q902h2mUoRNSRLkTtg62dvOt62NhbtTrD+HWKN2ANR0J8l7N26ZFkVdxGU2Ky3mkLheX0SS5jKNEzeJ5Np3MF8ni7d6lm+91kWX4NeUuGQvxG0C6CTIhbFKodPuZeSmkeWXh0fKny1dX37v67tU7y0+Xv736zvI3yxf1n15a1abjWsJ94qJ8T5ayxim3l2eCPAh7LC7PmidsgoxERFpyGmsXl9dluVCrBMDEq9IEafSo0vxPKUjyI2yA3aq0zWEbZegAFVHuhB2khUrzP6UgyY16/SHcGlUasKYjQd5WpV0usjyf59MoSYyiS/JZre1m2t4Ed1l/7rJMBxiwVa5YGJUWfmW5IxYYvwFUmiATwibFUGkvrr5dS7FX5o0f9ha2F1fvHn3JvI3NvIvt86t3a8n20fLFlwHVJhgCjYegvWoT5EHYc7tUbYKMhFSb+40zr8tyoVYNgIlXtQnS6E21paelV7VJ8iNsiN2qts1BHGXocBVR7oQdhK3afOv6WJgb9fpDuDWqNmBNR4K816ptMk+zySJaTKe1wsvStFZ40yKKZ1lVzlJ1mWXrde9TtSXOJDCyraIHAyE4gGwTZELYpVDZ9pPlq1qSfcc8MHr1g+UHtUq7+q59fnTzpKn1Pz8wx7p8bD559YM/W5/p8n79iRfmyBfzM8Y8rVXdq+XvVl9NUvOm3TSOX0u1+/3V92RjpfFYtdd3gjwIuzNB33mPUZGkIiTs/OM4QS7UwgIw8Qo7QRq9Cbsk06c6czF8Q5ghYdPsVtpVGxngPSDhTJg7YfNgSzv/yj4WZke9BhF2jeIOWNWRIO+VcZrMk2Suq2iqF1WkprM4Kiu1iNQsTvI4TqcLtd5rexV3iSsYtbiryK8gxgj2L+4kmRD2KVTc/chO2j64+nZU/4999ZudueWvKZ8ikySocYKtFZkkD8KmiiuywG1sklxEJFl8WmgXl9dluVDLAcLEReOBLI3eJFlg1ibKj7DRdSrIqs0L86vQIQii3Al7B1uQBWZtotyo1x/CrUmOIWs6EuTd60HGPs+zCr9dON9lN/BBxly4u/vG799BxtzIKCwynRxkzMWoSRgBfLcOMtabg4y1+z76+3z0u/u24EHGXIi7Uk70IGMuyN0aIXSQMRdeLwcZK1ULZGev/EYL5GDl6fogYzZesPhQDzKukpuDjCvvK/nfbAEcLEMk6Xq7g/IeZMzGDRaJTg8yZoPVRLBwitgIHt9A28H8qAVmsEbwdX2cFadx7oL9uAVssG50eZIxG6vAScabDeOt0IZx3gI0peZx8iJwkjEXc+8nGbOBgmXvW6RNwkbu+AbWDt6nTLz7OrqvvCcZrx+Ig2mi/AaY3AsyIQy00OaUMbkXJKhxgnj/5uJxX5YHYfqGd3Khyb0gl94n94JcqJNDhImLxgNZGnsxuZfkR9joSO1P4+R+c1pHFTqBRZQ7Ye/gK/zA5F6SG/X6Q7g1Tu6BNR0J8t7bZ5sq7/HFVUaNBcZvADUmyISwSaFqTOLZJskQaDwE7fWaIA/CnovrtcZnmyQZiai2wLNNklyoVQNg4lVtgjT2QrVJ8iNsiN2qts1hHFXohBVR7oQdRES1SXKjXn8It0bVBqzpSJD33r43qPKed1wpaiwwfgOoNkEmhE2KodrY7w2SpKxxyu1VmiAPwh7bpUoTZCSk0rwPKklyoVYJgIlXpQnS6E2lBd4bJMqPsAF2q9I2J29UoeNURLkTdhC2Sgu8N0iUG/X6Q7g1qjRgTUeCvK1KSybVPJ3lSVQrN/MS70xH06Qqo8uqiJP5dF5odfl27ypNuWJhVJqmxgLjN4BKE2RC2KRQlfbL1WPlRqW9Zw7Au3rn6q+Plv+jFmi/szO13yw/qz++XD90bh4mv/qeea7cfDzVHn1wTzYMGg9De+UmyIOw7xKUm//OVkEqvUs2QS7UkgEw8Uo2QRq9STbffUVvCPMj7IbdSrbNuRtV6DAVUe6ErYMt2RKdxqeZc67yWJge9RJE6DWqNmBZR4K89/Y4lcp7eHGVU2OB8RtAtQkyIexTuGqTPU5FMhwaD0d79SbIg7AF4+otdDebIBcR+eY/TkWSCrV0AES86k2QRm/qLXCciig/wq7YrXrbHL1RhY5TEeVO2DrY6i1wnIooN+r1h3BrlG7Amo4EeVvphh113Ld0y12xMNKtoMYC4zeAdBNkQtikYOl2+/jiT5cvrIh7Yd7pePWuvbHt1UqkFfo1FQNHGEsGQeNBaC/YBHkQdl1csDUbpYKMRGRb7L6V4nVZKtSygRBx0XggS6M/2Vbv7s51ekOYIGFL7Fa3bQ7jqEIHrIhyJ+wgfN3mW9jHwuSoVyBCrlG4AYs6EuS9up8NOu64b+HmHM0Y4RZ+b7kjFhi/AYSbIBPCLtVCuIUma4hoEwyAxgPQXrQJ8iBsuV2KNkFGIqJNufeL12WpUEsGQMQr2gRp9Cba8vy0cp5v+oYwQcJ22K1o25zFUYXOVxHlTthB2KLNu7CPhclRr0CEXKNoAxZ1JMh7JdqyKp9lKotUfDmzjylE01wn0WxRXpaTJF6khXq7d9HmzAEj2ipyLCB+A4g2QSaEXQoVbb+qC/0Hy5fmDR43R6p8wTKtP/W7I2unflp/6h17+Mr79gWS5kSWFhaqYKA0Hqj24k6QB2FrxsVdyEIV5CIi6zL3/P51WSrUogIQ8co6QRq9ybpEn1beO+AkCRI2zG5l3eYUjip0toood8LewZZ13oV9LEyOegUi5BplHbCoI0HeVtapfDZTk2kV6SzOI6WmcTSN03lUZLNJquYzpfPp273LusoVi6+Y2+CpscD49S7rRJkQdilU1v1LLdc+bhB1XOUmGguNx6KtchPlQdh9u1BuolxElJvXRRWlQq0bCBEXjQeyNHpTbtr7tKksP8KW2KVwq0mta/z6Ty7uZ8LcCVsHW7j51vWxMDfq9Ydwa9Bt0JqOBHlb3VZNFpNiMp9FaR6rSE0XZVQmaRZlaaVSlStdFmtB06du8513nMbE9wejBAcQboJMCLsUKtz+p5mwXb2z/Nyqs+xEv+Z+d9Y9WWYaZ9ZehgnyIOyl3cgwQS4iMixz7gCvyzKhVgGAh1eFCdLoTYXFp6nHFZXlR9jfulVhyaZie088OBPmTtg52CrMt66PhblRrz+EW6MKA9Z0JMh7NT3LykWcTcsoTpWOVKHyaLLIplGl5pXKijyeZtO3+1dhiSsYRoWl1GBgBAdQYYJMCLsUWYWZN+d+Zj68b1/2YY7S+2SjzNzrdk+WrcbZtldmgjwI+2s3ykyQi4gyM2dM3WbyuiwTamUAeHiVmSCNHpVZ5VymN4T5Efa8bpVZuqnigZMOZLkTdo4Wysy9ro+FuVGvP4RbozID1nQkyLvPM4pT78ArC7IrdtkNe0YxG+7uvvF7d0YxOzIKi0wXZxSzMWoSRgBfWi/GUbY5qHj5an1UsdocVazqZDxa/vfli6u/rWP/vl3FLyzqZ/US1ov54+XPlj/eXsskPjLvLT51heA+PwS7m7/cQcdsiLtqUPKgYzbI3ULT8qDjLNbum0Ae8CH2ctixLrLT0jtc4yIHS9gGOXxEZRI67JiPF6xiG7wOpLdUho3f5rDj+s8+bfFmC+BgPSNp4FsxL7RW1WnpzO+zFuDBkrMBD2dJludFoTzu3sMWiDURMZwsNozHN9B2MD9qgRmsGOxWoUiL08SZG49boAaLCPHU41qRew4DeasF1u5PPb7ZOd4K7RznLUBTCiAnLdI0Vao4VU51MeIDlzn6WKk4SUvPG5GetEALVsJvkXYLG77jG1g7eJ8y8e6pQ5DGvvOP01jRaKL8BjAIBJnsioTQAoGNb1uDQJCtxtnijaKLx31ZHoQxH97thQwCQS49GwSCTKgDSoCH0mXpfoPuA1kufboEzsfU3hDmR9j4SB1So0ugNhPlwJktstwJ2wdb+vvW9bEwN+pFiHBrdAmANR0J8t7Xu2hrdeYUzUadaWosMH4DqDNBJoRNiqzOgJtoBZlpnFl7JSbIg7CVdqPEBLmIKDH/TbSCTKhFAOBRJYXzmb8Hskx61GH++2gl+RG2uG51mN7U7MBBLLLcCZtHCx3mv49Wkhv1EkS4NeowYE1HgrytDiumVa7j7DKqW7eq/t6yjKbFIq//Gs8mk0mep5PLt3vXYc5hoNFhOTUWGL8BdJggE8ImBeuw5efLF8uP7OPm61sHXtqHzj+sP/3SPJZef/LV0dXf1l/9bPn+yVH9E79Y/nj5q+U/Ln+2fG/1gPqvM+e63pONhsaj0V67CfIgbL+4dqtX7bcuLn8iy0VEu9XbhnZxeV2WC7V0AEySuDiNcyeZB7JkehNwWp9Wzpn6G8IECZtjtwou31T7wGEsstwJWwhbwdUL676r5bEwOep1iJBrlHDAoo4Eee/ri4RqCadcsTASLvyCc9dYEeI3gIQTZELYpVAJJ/siIcFYaDwW7QWcIA/C7osLuNDwTZCLlIBzUXldlgq1bgBEquTUP34TpNKfejstvC8TkuRH2Ba7FW/Fps4HTmSR5U7YPvjiLfAyIUlu1GsQ4dao3YA1HQnyttotSWd6MdFlpBZ6Eqkim0STJNdR/YurdDqfT+bzdWz61G7aFQuj3cLvOXfEAuM3gHYTZELYpFDthr7b++Xy/at3rr7X3bu9RQOl8UC1F3aCPAg7czfCTpCLiLBL3DvK67JUqEUFIKJ0eVo6uTyQ5dKbsitOs9TF7w1hfoRNs1tlV25UQODYFlnuhP2DrewC7/eWJUe9ChFyjdIOWNSRIO99PSS5lnbOuxyNtKuoscD4DSDtBJkQdilU2okckiwaBI0Hob1sE+RB2HZx2dZ03p4oIxHxFpjKCVKhlg2ASHAqJ0ilN+2m1GnpJPiGMEHCttiteKs2dT5wOIssd8IuwhZvgYOSZclRr0KEXKN4AxZ1JMh7Xw9KrsWb8+KuxVsSfuG5IxYYv/7FmyQTwi7VQry1OyhZNAAaD0Br4SbJg7DldijcJBmJCDfvQcmiVKglAyCSqKw4LZwF8IEsmd6kW1563vHyhjBBwqbYqXRLNkd5JKHjWUS5E/YRtnQLHJcsS456HSLkmqQbsqgjQd5WusWX02I6W6TRZJaUkZrOa4V3meVRNptN1WyuyzJeJ32f0s1zXHKahN+S7ogFxm8A6SbIhLBLwdLt5h2Xt95JWf/16t3lJ+bth82izhWOe7Lh0Hg42gs5QR6EDRgXcgHjVJKLkIRzmnGvy1Khlg6ASJKWtRx1boIPZMn0JuF8972/IcyPsDd2q+A2x4AkoaNdRLkTNhC2glOed6k9FuZGvQoRbo0CDljTkSDv1extWhR5FZfRpLicR+pycRlNkss4StQsnmfTyXyRLN7uXcBVrlgYAZdSY4HxG0DACTIhbFKogPuZeam4edv10fKny1dX37v67tU7y0+Xv736zvI3yxf1n15a7aZj8/JqF+V7spQ1Trm9SBPkQdhjcZHWPG0TZCQi1ZLT9YP6Dq0myIVaJQAmWVpveu5DMx7IkulNq6nT3GeUivIjbIPdarXNwSBJ6LAXUe6EfaSFVvM+vyDKjXoVItwatRqwpiNB3larXS6yPJ/n0yhJjK5L8lmt8GY6Ull8eVl/7rJMBxi2eQ9DXrvohGBgBAcQa4JMCLsUQ6y9uPp2rchemde62TvbXly9e/Ql895d89bdz6/erZXbR8sXXwbEm2AINB6C9uJNkAdh0+1SvAkyEhJv7tcKvi7LhVo2ACZZmZ5mhZPMA1kyvYm39LRULn5vCPMjbIvdirdsU+i95yecCXMn7CNs8ZZ6DrR4LMyNehUi3BrFG7CmI0HeVrzlizLOF/M4WqTxIlKzvIrKeVVFs8tLFefZYhKr9W7bq3hzvhbIiDdFDQZGcADxJsiEsEuh4u0n9hW8n1oHdPXyNztpe7U6KaFWbi/M7W8rW/Solno/Wv5q+evlPy5/Xv/3T3+2OirwzceRTo6WP3JF5J5sRDQekfZaTpAHYQ8maDn/C+AkuYioOM/pKq/LUqGWD4BIFp9qp9/wQJZKbxKuCry/V5QgYXfsVsNt3rmfhM5REOVO2D/YGq70nUr2WJgc9SpEyDWKOGBRR4K81xO4yTzNJotoMZ3Oa5mXptEkmRZRPMuqcpaqyyxbL3yvIs5pmRsRp6nBwAgOIOIEmRC2KVjE1Xrtc3PElX0hyAdHV9+5+q59S8jmfSJWwH1gzgT+2Hzy6gdr6WaeQq0l3m+Xn5mfMTfFmXf91lLPfjVJzfFYaRy/lmr3DTD3ZGOl8Vjh8u7mHOTV4ccuXvdleRG2a4Lc856RLElFRO2FDFdBLtRCAzBpMFwFyfQm+BLzBIdT0r4hzJCwlXar+DZv909CJzaIcidsIWzFlxbFae59wkGSHfVKRNg1Sj5gVUeCvFc3yCXzJJnrKprqhXk58CyOykoZoRgneRyn08Ugc7vMFQwj+XJqMDCCA0g+QSaEfQqVfD+yVuoHV9+O7MkNr5afWlM1f015dZogQY0TxHWai8d9WR6ETRXXZaGHFgS5iAiz+NTtP74uy4VaDgAmaVqdKrcz/ECWTG/CLGSmSvIjbHfdyrLNG/uT0DEMotwJOwhflnnW9bEwN+pViHBrFGXAmo4EeRtVFhJb/9dv/uX/xcGfJ7S87mgRZFfusvvGf/nzP3cpKA9YinrKT7Maq67RJu53R32VD3d33/DFFpRIP19+trovbflvR/a2pvUjobVy+sxMvI62Hv00xudqIPZq+eHR8ifL95Y/O1q+f5SYm9fMcfG/O7p+lvTV8hNzw5v971X98ZNbj5j+cvlLV2Tu8SOjsMistdWfff2vkNRzYfxjPkZNwgjgS+vFOMqOrv5utYbLV6cmtL+O9Glycv2ntP7cf1++uPpb61jbs8u2F/Wzegn/9BuT/7I4Wv6P+nf8zt6H+Jv6G769fGmnm2b+dxRtL7MrKvf5UdmtB56o4GoyMOVjQtwVih6IuEhMTmP3tPh1Psjd2uMBCau/9avfHcqPCfCWqvMgbKXoVC1aU++TqFzkYE3bIB/95798/A3XDnMrEZKq8jw5+6ct8IJlbYPXgfSW7LDxO17JDovNJzbebAEcLHAkUXzbpS2VOnVPAc5aYAdL0AY7nCSpKpMq86TJwxaINRExnCs2jMc30HYwP2qBGSwX/NYhzpJTtx3xuAVssIT8BW33UJnvjoO3WmAtCViRbHi8tXO8Fdo5zluAppQ/Tl6oNM6T7NR9LuWIDzwFq+K3aFtGVZR1HrufB3vSAi1YCb9F2i5s+I5vYO3gfcrEu69uQeK+U8+0seF3st+iifIbwCwQZEKYnqGdMMMsECSocYJ4s+jicV+WB2HUh7d3IbNAkMtuAQ9wwfvAkFkgyIU6pgSYJFp7niJ7IMtlL7wCSX6E3Y7UFjV6BZtjRJLQ2TCi3AkbCF/wB+7ZleRGvQgRbo1eAbCmI0Hee/vgVeJ+1ZyRZBU1Fhi/ASSZIBPCJoVKsj6euxKMiMYj0l7DCfIgbMG4hgs9dyXIRUjDeZ+7EqRCrR4AEd8RCw9kmfQm4IKPXUkSJGyO3Sq4zVkiSeiAGFHuhO2DreCCj11JkqNehAi5RgkHLOpIkPfevvjIc7dFLeHS8BvXHbHA+PUv4SSZEHYpVMJJvPdIMgQaD0FrzSbJg7DpEjRb03uPJBmJKLfAe48kuVCrBsAk1aVnkvhAlktv4i0wfRPlR9gVO9Vu6eYwkTR0Qowod8I2wtZugembKDfqRYhwa5JuyJqOBHnv7fvF6w+uWBjpFn7XumsSCfEbQLoJMiFsUgzpxn6/uCRljVNuL9UEeRD22C6lmiAjIanmfdxdkgu1SgBM0qQ4zZxcHshy6U2qBV4vLsqPsAt2K9U2x4akoaNgRLkTthG2VAu8XlyUG/UiRLg1SjVgTUeCvK1USybVPJ3lSVTLt0Wk0kxH06Qqo8uqiJP5dF5odfl271LNuXcZqZZSY4HxG0CqCTIhbFKoVPvl6o1FRqq9VwuzF1fvXP2142metSVq3lN09T3zyiLz8VR7RMI92TBoPAzt5ZsgD8K+S5Bv3geYJKn0rtsEuVBLBsAkrNsEufSm22L/EX6i/AhbYre6bXOESBo6FkaUO2H/YOu2RKfxaeY0xx4L06Nehwi9RukGLOtIkPfeHsOcnOauWBjpllFjgfEbQLoJMiHsU7h0kz2GWTIcGg9HewknyIOwBeMSLvCQgiQXEQ3nP4ZZkgq1dABEyrxyGw0PZKn0puAChzCL8iPsjN0quM05ImnobBhR7oTtg63gAocwi3KjXoMIt0b5BqzpSJC3lW9pOZ/oLJ9FcVHrPZXEk2ha6voHykU8L+PJ5eV1bPqUb84qb+SbosYC4zeAfBNkQtikYPm2pdh+uBJpny5fWCH3wrw3/Opde6/bq5VQK/RrKn4tPlGx+Vvmn7sJBkHjQWgv2gR5EHZdXLQ126aCjESkW+y+J/Z1WSrUsgEQyVP3UxYPZJn0ptyUOi29pqkkQcKu2K1025wekoaOhBHlTthE+NJNeV4N/ViYHPUiRMg1ajdgUUeCvFc3uF0qVSZxHE1iO6ZbTKNpFWfRYpLM41Lpy0xN3u5duzkfPDLaTVNjgfEbQLsJMiHsUi20W2jAhug2wQBoPADtdZsgD8KW26VuE2QkotuUu9d7XZYKtWQARKoiPa1cVB7IUulNuOXlaeKduUkSJGyJ3Qq3zRkgaehkF1HuhF2ELdzy/LTyHewiSo56FSLkGoUbsKgjQd6r293SmV5MdBmphZ5Eqsgm0STJdVSpokqn8/lkPh9g6ObcvYxwy6mxwPgNINwEmRB2KVS4/aou9h8sX5p3tN2c3vcF97T+1O+OjK969c7V9+r/vm3fIGLeR24O/2vhpgoGSuOBai/wBHkQtmZc4IXcVEEuItLOcwPt67JUqEUFIJIlsZvKA1kqvUm74jRzum5vCPMj7JndKrvNQSJp6HAYUe6E7YOt7BJ9WnkfZJAkR70IEXKNyg5Y1JEgb6vsVD6bqcm0inQW55FS0ziaxuk8KrLZJFXzmdL59O3elZ27bzPSrqAGAyM4gLQTZELYplBp9y+1aPu4Qdjx1ZtgLDQei/bqTZAHYfvtRr0JchFRbwFDVZAKtXAAREKGqiCT3sSbPi28YzlJfoRdsVvxVmzqvPd4hTNh7oTdgy3edOAhVElu1EsQ4dao3YA1HQnyttqtmFa5jrPLSJelebNvWUbTYpHXf41nk8kkz9PJ5dv9azfn5mW0G/nVxRjBAbSbIBPCLoVqt/9Za7IX9vCED67PmXtppdqH9adfGjFXf/LV0dXf1l/9bPn+yVH9E79Y/nj5q+U/Ln+2fG8l637tfkzpnmw0NB6N9upNkAdh/8XVW+BVvZJcpNSbdnF5XZYLtXYATIr0VDmpPJCl0p9+06eVc49/Q5ggYWvsVsBtXs2fho5bEOVO2ED4As73kMpjYXLUqxAh16jggEUdCfK2Cq6aLCbFZD6L0jxW9fcuyqhM0izK0kqlKle6LNbKplcF55ytGwVXUYOBERxAwQkyIWxTsIIzVunVO8vPrRbLTvRr7tej3pNlpnFm7dWYIA/CZoqrsdAsTZCLiBrLnGXgdVkm1CoA8MhTt5PwQJZJb1IscGyCKD/CFtetEtu8YT8NHZsgyp2webCVmG9dHwtzo16CCLdGIQas6UiQ98oGzcpFnE3LKE6VjlSh8miyyKZRpeaVyoo8nmbTt/sXYs6RSy3EMvJ7iDGC/QsxSSaEXYosxMz5CJ+ZD/bIK2N2Lj/ZiDP3CPSeLFuNs20tziR5EPbXTsSZJBcRcWbOhr/N5HVZJtTKAPDIEvcL6B7IMulRnFW5i98bwvwI216n4izbvEM/C52LIMqdsHm0EGfudX0szI16CSLcmsQZsqYjQd71//2nk1VN+I8h8eU5654nvFIXS6O6Qq8Uzst8l6U96f7ktqLygKWoqfw0q7HqGq3n1XFf5cPd3T98sQUl089raWSPK1j+25F9HHD9VrXlp+bRwFpEbd0xZrxJ+yrc5avlh0fGtKz11nfqL766+r79mY/MgQdHy5e15Prg+tdc/cB86vPVq3ZdsbjHj4XCYrEWVH/29b9Cks2F8Y/5GDUJI4AvrcN/lB1d/d1q1ZavTo+Wv1z+evkPkblAkpPtv6Vf+Fv2hb+pL/xNf+Fvef07f7H8zdX/rV7HT8zxsfXSWz/606Pl+0dGrq0+d/W9U1e47vPDtVsiPOHCtaX/ncBciLuy0QORIBlPY7ez8zof5G458oBE1WASO/exB3yAt4SeB2FLked9rxsbN1jcNrhH//kvH3/DtfHcirGqKg/eP22BF6xvG7wOpLd0iI3f8UqHWGw+9fFmC+BgpSOpZDRBzlrgBqvSBjeeIMazVB7ED1sg1kTEcJ7YMB7fQNvB/KgFZrBQsPuIMk59yfG4BWywePwFaeeo4uy0cJa5t1pALQlQkWR4vLVpvBXaNM5bgKbUPVZa6DjxJsaIDzwFy+G3SDtGpYt6w3A/jfekBViwBn6LtFnY6B3fwNrB+5SJ1wBeZNVEV2kZZUmyiJLk8jKqqlhF8/rHksksnk6rdbXx9rCBfp7Zx7qfIzCdbEqjifIbwD8QZEIYpKHN8NaBMF/oYe1j8PaZqbrpMc9YmabXHMS8/Onyx8tfHv3V/55qc5zf0eib/+Ub869+c/KX86PRf/mLy7/8k69/49IVmnuyodF4aPC+c/kjR79vg/C5Pddw/dSZHQ18Yp9F+8C+zrP+7GaYYH/6A3uz8xdD+uLoa5ff+uY3vv6toy/dn33zL/6Pb37jy3Uw//ybR1+q/1HzGoJPVndGf2b/+uLqb80pi8sXXz45+uOojGPzL35Sd7DmF7+o/5HvmGb2H/7oaPlj0w//xHz4qfnw66T+he8tf558uW5w/0+7vN89enhvdDQ6SuM8jl5X8cVRdFSaDvc/HF39zRe+Q9eKIDov4q+a7zjyfEtWf0tlvyVJ3d+T2u8p7fdU7m9R9l9a/Zo08/2aIo4uVHxef4/K7fd4e3HBVCOMdDvp2QWpyNhBLiKvyxKhjqIRGv7+X5BIj2aQf04gyY9Qw0htbqMZtDnqJQud4CPKnbBzSDVxkvSoFyFCr9EPApZ1JMjb3K0T0tCd+kCZi51Rz1mAXaWqXXZD+0BMuOB0DJW+++EDMWOhsFh04wMxMWoSRgBfyAdKv+ADpV/wgdIv+EDpF3yg9As+UNqFD8QMFzje60RTMiGCozyCVgz5QEyQlHkYANH9rvUHfHyD20Bc3GBt69wG4uIFyxvZBsq2bCDvuTNvtgAOFjqSPkYT5KwFbrAoMWygLFZJFrCBuIg1ETGcJzaMxzfQHDYQFzNYJ/gdRB3tQAfBhQ3WDpoNlMZZXbKVC+tbLbBK+EDZlg/k3TXOW4Cm1D1OXhRxYd7j6PeBmMBlfKCkyMusOs2dj608aYEWrIJ0Iyg7voHlMII4ePfVCMr8RpCi0UT5DWAECTLZFQihBQK74V6NIMHQaDw0eOO5t0ZQksZxdyZQ7rN4OneBPL9m2wVKVLMLlFVhF0gwzwiz3E46dkEq/bpAgkSoA2iAhr/7F+SxFyaQJD9C/SI1uY0m0ObQsSx0kpwod8LGIdXCSdKjXoMIvUYTCFjWkSDvXk0g5WJnlLMOsdPxLruhTSAm3N2t4/fCBGLGQmGx6MYEYmLUJIwAPr8JpNpbN0yS4EiuEyHIhAiO3wgCL2TdMEFSRlgARO2C94APb3DnhosbLEidOzdcvGBNIjs3esu58R5e9mYL4GB1IolaNEHOWuAGKwnduSlU5XuJ48MWeDURL5wlNojHN9Acvg0XM1gk2KJfpUHRz4UNFg6ab6Oy5LRwjgjeagFVwrbRW7aNd8s4bwGaUvM4aZEmiQ65NkzcMq5NmujyVDsvvSctsIL1j+7Z6OMbWA7PhoN3Xz0b5fdschpNlN8Ano0gE8LMC21ee/VsBEOj8dDgfSLo2fzYWDXme2y3uDZs6n7RRu3dq/9Wf+F3R8vf1D/518uPj5b/r6vv1VF9b/nZ1bej5c9Pk/ho+Q/rr2l75rtxZK6+l5oHdH5Ur0ndh37ni4OFF8YhOrlxNc6/8uZREbv3kPuycSeMIjtpXQWp9OthCBKhzk8BGs7UeiBLYy8sDEl+hO2c1O01WhibQxqz0MmbotwJ+4ZUNyNJj3oJIvQaLQxgWUeCvM17zbb0llGT/b3fzLlBGWEZOq0qL2+9xa0XS8PzEPtX+XDBoRGqCv/JHqJUK5brs5U+NB8+IRod9izNV0fmGHTzZllz74qRQZ/ZQ5s+OMpO0iP7/LH5Nz6++vtaYVltVasm+9uNkPrQ6lCjtV6ZH/7Y/nP1p8wAfw2hRrW+L+Z3rqDe4wdVYUHtxhthYtQkjAC+G1vEhfQ+Hyk4u+pEJTIhgnMqgvoLGRxMkJRhDwDRCe8BH97gBgcXN1ieGAZHmgT8DS5csECR/Y1iy9/wHgP5ZgvgYKkiKV40P85a4AarAd3f8IF92AKsJoKFU8RG8PgGmsPc4GIGCwS7HQj1AlzMYMWgORv+DeOtFlAlnI1iy9nwbhbnLUBTil2XOTHiY5ZxNXxAn7QAClY8uqVRHN/AclgaHLx93h7nvN/M9JLBc/N04g00BrbzXpIJFyzQf6C9JDOooHroppdkYtQkjAC+W/fZuQDf5wMGFUMnLSUTIigQOmopmSApVRaAqHScnWaVC+QDPsjBG0subrBWdd1YcuGC1YrcWJZbjaX3dNo3WwAH65ZYY8nFDZYGemOplaqS+DRxXokPWyDWRMRwntgwHt9Ac3SXXMxgrRDpLrmYweJB7C6VPk293SUXqkR3WW51l94d47wFaErd6zInRnzMMt1lrrOySj1vh3vSAi1Y++gtZnl8A8vRYnLwGvtySwZ7e82/upx96+vf/IaDBqPd1C4GptesAgzyEn4fnx8sp910ov0qH+3uBRgILdht/tS2kd82D02tOsTVHWzOzsO0c9UfPeDDvyU5/PhJquN2xj89+1JdG1V8Yj6m9qOyH3P7sTQftf2qtl/V9qvaflXbr+b2q7n9am6/mtuv5varhf1qYb9a2K8W9quF/Wppv1rar5b2q6X9amm/WtmvVvarlf1qZb9ama9mcWw/pvajsh9z+9F+NbFfTexXE/vVxH41sV9N7VdT+9XUfjW1X03tVzP71cx+NbNfzexXM/tVG6tM+e9u4a75rlwD1ty7DzsX+qFd6Id2oR/ahX5oF/qhXeiHdqEf2oV+aBf6oV3oh3ahH9qFfmgX+qFd6Id2oR/ahX5oF/qhXeiHdqEf2oV+aBf6oV3oh3ahH9qFfmgX+qFd6Id2oR/ahX5oF/qhXeiHdqEf2oV+aBf6oV3oh3ahH9qFfmgX+qFd6Id2oR/ahX5oF/qhXeiHdqEf2oV+aBf6oV3oh3ahH9qFfmgX+qFd6Id2oR/ahX7oXeiHLRZa0xcaL2H1Oj+y6/zIrvMju86P7Do/suv8yK7zI7vOj+w6P7Lr/Miu8yO7zo/sOj+y6/zIrvMju86P7Do/suv8yK7zI7vOj+w6P7Lr/Miu8yO7zo/sOj+y6/zIrvMju86P7Do/suv8yK7zI7vOj+w6P7Lr/Miu8yO7zo/sOj+y6/zIrvMju86P7Do/suv8yK7zI7vOj+w6P7Lr/Miu8yO7zo/sOj+y6/zIrvMju86PvOv8qMU640UIFoLO9R7Z9R7Z9R7Z9R7Z9R7Z9R7Z9R7Z9R7Z9R7Z9R7Z9R7Z9R7Z9R7Z9R7Z9R7Z9R7Z9R7Z9R7Z9R7Z9R7Z9R7Z9R7Z9R7Z9R7Z9R7Z9R7Z9R7Z9R7Z9R7Z9R7Z9R7Z9R7Z9R7Z9R7Z9R7Z9R7Z9R7Z9R7Z9R7Z9R7Z9R7Z9R7Z9R7Z9R7Z9R7Z9R7Z9R7Z9R7Z9R7Z9R7Z9R7Z9R5513vEX+9bCrphvWmb9xO7yE/sIj+xi/zELvITu8hP7CI/sYv8xC7yE7vIT+wiP7GL/MQu8hO7yE/sIj+xi/zELvITu8hP7CI/sYv8xC7yE7vIT+wiP7GL/MQu8hO7yE/sIj+xi/zELvITu8hP7CI/sYv8xC7yE7vIT+wiP7GL/MQu8hO7yE/sIj+xi/zELvITu8hP7CI/sYv8xC7yE7vIT+wiP7GL/MQu8hO7yE/sIj+xi/zEu8hPWiwyLtqJvUe9xk/tGj+1a/zUrvFTu8ZP7Ro/tWv81K7xU7vGT+0aP7Vr/NSu8VO7xk/tGj+1a/zUrvFTu8ZP7Ro/tWv81K7xU7vGT+0aP7Vr/NSu8VO7xk/tGj+1a/zUrvFTu8ZP7Ro/tWv81K7xU7vGT+0aP7Vr/NSu8VO7xk/tGj+1a/zUrvFTu8ZP7Ro/tWv81K7xU7vGT+0aP7Vr/NSu8VO7xk/tGj+1a/zUrvFT7xo/Za7xVq/T442m2vsAk4pDJKohvEEd8Aa5cMEZK9qt/cvqsaL140YfrYzBD5b/Vv/RvLPs0+WL+svr91+8tH3dB8v3r96tv7D55KbdM3+9bvfq3+Yifo9PfFf1S/p3XIyahBHAd91NX/3w6Gzyl1//5tH517/551+374H75ZExYY/i+qpIT9M41ea1cL9evlp+/kdHy59G2kXtPp8aOL3FnT7zKg8Xxj/hYwSntd1YfVyQlJEnANF39ygX3tAmHxs3WHPoJl+WFgGXj40XrDtUl0/FNy5fXff9Lh8bOFiBSPM2NEHOWuAGC0jzzAgF+7AFWE0EC6eIjeDxDbTbbTwbM1gi2AZfVqk4P82dd7U9boEbLBs0k6/KYt9Ldd5qgVXA5dvsGG+FdozzFqApJY+TGAGXj4tZxuUL3EPKBgrWPWKTbdPiBtbtnpGF1wCe6mk6qfQiyqt4EanJZB6V85mKLqeZvizLaTy7rjDedvI/T7p8LYY2H10sTVOZ0Fii9FyNZ4AVpfl0MfmqLJNdRRBaH7Av/bmrCTV+4nW/+Wq7Ifqz1SsdH//lN7/xrW8e5XG8fsXjz9avzXjfvm3bvETjb0yH+xvz3gh7e+r6+34apfnyZyf2D8X1H8rlz8xX61/yf1/+2P7p/1z+4/pz/1z/6Sd/lto//+vyn+2vWf6y/sZf/9nZo3P7t/fqT5ubWo8y+9efLt9b/2tHad1UHNXNcrX6HxVvvkGdZqdVbF6F+OPlv7oW8p7sQmp8ISk9bKRPj9LEvFKj/hCfmjD8b8ufLH+x/NXy10eq0FEaJ7l9r8lRclTH9vP6u833Hi1/Usfi6ttHdTq8zExY/mX5j0fmd9hfVy/TpyYlPrGra25CvjlS9+pv68X+tn2L+4vVvcUf23uWzV+r9Xcd1Yv4aZ1lH6xf9W4y7HfmK/Yt7PXPvm8W5uqvV28aMa9trxtvs6Lm/uSr79mZycf2ZulX9gZm+573V8sP7XtbXtqXupj3k7z75aNjw+Cny/9xlK/+YfM6kTqRr96pl98m6Gf2Zz89qiNiXyhif+8HWyOX5Wcn9tZr+96TlzXCv79+q4n9Z+27T8w/a5j+W/3lazZ1wr8yL5ipwb40gVzfm30U2bvA18OF79rBj7kX+wtorn6wilwd3/of+8BeP++an/yn1b3E60vz3dUF9eHqN64Qm0v31eoTH9X/wA+ub/te/fyv7fW3epmLgbzzapeP1gB+s4ZlwmD+tvrsJ3bZX9i35nzf3kpu/ilfRE/rkB7Zn/7Avtf1C9GuofyLfavrKjM+uL4x/f31ze525/jMvq//eyerd5GaaHxub3n/yN4b/77Zm65+uP699pZ5C/L0aGt0Y36L+VDvOebO+vX3/m7167Zukd9geFUnmsVsv/JBzfOV/VfsEn9ob93/N5N+5jeZT69Sz+xyLzfrtP737PeZPDFf+dAkQp3QBv3frLN29YM1zu9d/0Zz8/32NVP/xi+funaj+7K7EeENFd2MnQS57PYYAS6E8ZSLyOuyRHa1fIBI6xGWII19eLWNKD+CJiNNaoLvQLGkrt+BsvqTi/uZMHfCxiE2jJDkR70GEX5N77ZB1nUkyLu/5w/1qfMRJNMNpgFylU53yQ1tMTLhggNetJUbwGJkElcY8W4sRiZGTcII4GthMX5p+bFzH7jPpwfOkLvRe0yM4LyYoONCNiMTJGXmCkD0ajQmvMFtRi5usO50bjNy8YK1h2wzpls2YxqyGbnAwSpEEq9ogpy1wA0WkW5tRi5YTQQLp4iN4PENNIfNyMUMlggxZc/FDZaNTm1GLlYJmzHdshm9O8Z5C9CUksdJjJDNyMTcv83IBQrWPbrNmB7fwHLYjBy8e2ozejo101hmNJYovQFsRkEmhJEW2pve2Yz/6lrIe7ILqfGFpPSxq4b0i1ZjyGb8+M5mvLMZ72zGg7AZBXcjglvQzdhJkEu/NqMgEarFAdDwjrAEaeyFzSjJj6DJSJOaRpsx29hRWchmlORO2DjEhhGS/KjXIMKv0WYE1nUkyLtPmzFzkTPdoAqSy3bJDW0zMuHubh2HZzMyiSuMeDc2IxOjJmEE8PFtxjxkMzLpgTPkbvQeEyM4LybouJDNyARJmbkCEL0ajQlvcJuRixusO53bjFy8YO0h24xqy2ZUIZuRCxysQiTxiibIWQvcYBHp1mbkgtVEsHCK2Age30Bz2IxczGCJEFP2XNxg2ejUZuRilbAZ1ZbN6N0xzluAppQ8TmKEbEYm5v5tRi5QsO7RbUZ1fAPLYTNy8O6pzZj5bUZNY4nSG8BmFGRCGGmhvemdzfivroW8J7uQGl9ISh/rshmbnmj0WY2/ssH6l9Wo4uVm5vDizn28cx/v3Me9cR8FNymCidDNNEqQS7/uoyARqvMB0PBOtgRp7IX7KMmPINVIA5xG91FvXCodch8luRM2DrEZhSQ/6jWI8Gt0H4F1HQny7tN9dLbCpknMg+TULrmh3UcmXHDui3Z4A7iPTOIKI96N+8jEqEkYAXx897EIuY9MeuBouRu9x8QIjpEJOi7kPjJBUkaxAESvRmPCG9x95OIG607n7iMXL1h7yO5jvuU+5iH3kQscrEIk8YomyFkL3GAR6dZ95ILVRLBwitgIHt9Ac7iPXMxgiRBT9lzcYNno1H3kYpVwH/Mt99G7Y5y3AE0peZzECLmPTMz9u49coGDdo7uP+fENLIf7yMG7p+6j8ruPBY0lSm8A91GQCWGkhfamd+7jv7oW8p7sQmp8ISl97Op22E7Mx19+0fZaZcTHxlWxxpB1cVb2z8c3hsu2w2JS4FXdVL+zMuqM8/Rt6yteW0qfGZfpVb0w5vPXxk/9W67euXa6rLtl3MXPjqx/Z7PLTFLqX/tudy7o6f7ZoCdH51950wDMjmp2P75zPe9czz1zPQU3R4J50c0UTJBLv66nIBGq4wLQ8E7UBGnshespyY8gEUmDo0bXs9i4Y0XI9ZTkTtg4xGYjkvyo1yDCr9H1BNZ1JMi7T9dTu8iZ5rQMktO75IZ2PZlwwXkz2lkO4HoyiSuMeDeuJxOjJmEE8PFdz8SZePf53MB5djdij4kRnF0TRFzI8mSCpMx/AYhegcaEN7jlycUNFp3OLU8uXrDwkC3PcsvyLEOWJxc4WIJIyhVNkLMWuMEK0q3lyQWriWDhFLERPL6B5rA8uZjBEiEm67m4wbLRqeXJxSpheZZblqd3xzhvAZpS8jiJEbI8mZj7tzy5QMG6R7c8y+MbWA7Lk4PXAI51OotVWUQ6U1Wkpos0muT5PNLFQsdFnGRpvk5ybz8Z6Kl5PaXf8qxoLFF6A1iegkwI8yy0Me3f8lxN6l8s37/2L/+5E5uzE5dTcO00vnaUvnV12+3Jtc2ZaMDmXJ8amZxo71OWn9tu+DvGIbI20wvjTtZh/1n9A+Yf8XiNFeQ1JrHe10cuTxqeuaS7j2+//Y1e/EfD6Iveo3W87tzH33v3UXDTIpgI3QykBLn06z4KEqE6HwAN73BLkMZeuI+S/AhqjTTDaXQfq41LVYXcR0nuhI1DbEwhyY96DSL8Gt1HYF1Hgrz7dB+dNwDXfaKOg+TyXXIDu49cuODoF23y+ncfucQVRrwT95GLUZMwAvjauI+Bhy65/MDxcieCj4sRHCUThFzAgeSCpIxjAYg+kcaFN7QDycYNFp6uHUg2XrD4UB1IHd84kDoOOJBs4GAZIqlXNEHOWuAGq0inDiQbrCaChVPERvD4BtptB5KNGSwRbGmv4qwMSHs2brBsdOlAsrEKOJCbHeOt0I5x3gI0peRxEiPgQHIx9+5AsoGCdY/sQNZpcQPrtgPJwmsAY3e1GkrenjLQV/P6Sq8DqRMaS5Re/w6kJBPCTAttTvt3IA/loUvJhdT4QlIa2XVH+kU/Enjk8s6LvPMi77zIg/ciJXcsgqXQzWhKkEuvXqQkEaoPAtDwjrkEaeyDFynKj6DbSNOcJi9SJ9ee1epPLu5nwtwJG4fYwEKSH/UaRPg1eZHIuo4EeffpRToX1XSMaZBcsUtuaC+SCRccAqPt3gBeJJO4woh340UyMWoSRgBfGy/yNHWxu89nB46Zu5F7TIzgSJkg40JOJBMkZSwLQPRKNCa8wZ1ILm6w7HTuRHLxgqWH7ESmW05kGnIiucDBIkTSrmiCnLXADdaQbp1ILlhNBAuniI3g8Q00hxPJxQyWCLawz0pVhYQ9FzdYNjp1IrlYJZzIdMuJ9O4Y5y1AU0oeJzFCTiQTc/9OJBcoWPfoTmR6fAPL4URy8O6pE1n4nciMxhKlN4ATKciEMNFCW9M7J/JfXQt5T3YhNb6QlDbW9qOdPxf58/rn/+nEvr11+aE1UYyV9fHVD69TxX6D8YxWLo41065HFB/c2JW/f25l52alieAL+4rbFeAbW9D8rHmp7vIj8y0rCBaX+V1fMBjrf94gtlfzt6/eMSalXZu/Mz969V2L73qwVH/bxzWr75trdDVnsm/4taeMWutybaStHNDPDIej1ftdjf94bd7Vf3lpTcgXa0vt3//X6ofrX1oDtavyHUv3NzbS9UL8+8ctPdQ+HdSTgRzUkxX1z+21cZ1C9dq+s17HOjjrXfezdZIeajL8wXjFgjWFYPl0MzwU5NKvVyxIhOpTATS8g0hBGnvhFUvyIyhr0ryt0SvONp5iFvKKJbkTNg6xkZIkP+o1iPBr9IqBdR0J8u7TK3a+xcn09CpIrtwlN7RXzIS7u3UcnlfMJK4w4t14xUyMmoQRwNfOKw49ucpkCJoB3Ug+JkZw8E+QciG/mAmSMjwHIHplGhPe4H4xFzdYejr3i7l4wfJD9ovVll+sQn4xFzhYiEj6FU2Qsxa4wTrSrV/MBauJYOEUsRE8voHm8Iu5mMESISbuubjBstGpX8zFKuEXqy2/2LtjnLcATSl5nMQI+cVMzP37xVygYN2j+8Xq+AaWwy/m4N1Tv7j0+8WaxhKlN4BfLMiEMNVC29M7v/hfXQt5T3YhNb6QlFZ205PeecZ3nnHHNqGIT3hnGt+Zxn94prFgYSF4P91MEAW59GsaCxKhGlYADe80UpDGXpjGkvwI8po0dGs0jfXGXNQh01iSO2HjEJsrSfKjXoMIv0bTGFjXkSDvPk3jykXONPZ5kFy1S25o05gJF5zVo135AKYxk7jCiHdjGjMxahJGAF8L09j5WMh9PjfQC+hG7DExgnN/gogL2cVM</t>
  </si>
  <si>
    <t>kJTZOQDRK9CY8Aa3i7m4waLTuV3MxQsWHrJdnG/ZxXnILuYCB0sQSbmiCXLWAjdYQbq1i7lgNREsnCI2gsc30Bx2MRczWCL4sr4ospCs5+IGy0andjEXq4RdnG/Zxd4d47wFaErJ4yRGyC5mYu7fLuYCBese3S7Oj29gOexiDl4DGDtAx1Dy9pOBnprXU/rt4oLGEqU3gF0syIQwz0Ib0/7t4qP9PWpVcu00vnaUvrVuQPH3GgO+8Noe+mRlBhvTZTVlsJ7Qyib+zHhyy4/uXnNMcoHffvsb9nr4cGX/fWKGQCsr0L62+GPz9+jq3eWHVz+o4/tZHd92Vmq/7zAeyEv9g3EYBTcmglHQzdBJkEu/DqMgEaq7AdDwDrAEaeyFwyjJj6DISHOaRoex2DhRRchhlORO2DjERhGS/KjXIMKv0WEE1nUkyLtPhzFxXrGmGSxD7PJ4l93QFiMTLjjfRTu5ASxGJnGFEe/GYmRi1CSMAL42FmPoqVQmP3CG3I3iY2IE58UEJReyGZkgKTNXAKJXpTHhDW4zcnGDladzm5GLFyw+ZJux3LIZy5DNyAUOliGSfEUT5KwFbrCKdGszcsFqIlg4RWwEj2+gOWxGLmawRIhpey5usGx0ajNysUrYjOWWzejdMc5bgKaUPE5ihGxGJub+bUYuULDu0W3G8vgGlsNm5OA1gLFbVw0lb1MZaKyZjaXfZ6xoNFF+A/iMgkwIUy20O+3fZzyYx1IFF1LjC0npZNctKe2hVOBQ1Tvz8c58vDMfl/tmPgpuUAQPoZtRlCCXfs1HQSJU4wOg4R1rCdLYC/NRkh9BppGmN43mY7UxqaqQ+SjJnbBxiA0oJPlRr0GEX6P5CKzrSJB3r+ajr0PM4yC7ZJfdwOYjFy449UXbu/7NRy5xhRHvxHzkYtQkjAC+Fuajfs1F7j6fHDhW7kTucTGCI2SCjAs4j1yQlDEsANEn0bjwhnYe2bjBstO188jGC1YeqvOYxzfOY13U/c4jGzhYg0jaFU2Qsxa4wRLSqfPIBquJYOEUsRE8voF223lkYwZLBFvY61ynsV/Ys3GDZYPmPCZxoX3bxlstwApYj5st463QlnHeAjSl5nEyI2A9cjH3bj2ygYKFj2w91mlxA+u29cjCawBj97QaSt6WMtBWM9tKr/WYJzSaKL/+rUdJJoSZFtqb9m897vEjjpJrp/G1o7SupgfdecbROHYvrdX1avny6p3l+s21K7PMeG+/ta7GZ9Yg2Xg+3ucgl79YW5H3H2R1/N6zrsrLtfXz7ur1l3bdzYyj7qLfPbl+X+YH1j9b//6Vfbl6kefWLOTV0bWzVSNd/9a1gfOH62LaSEccL7MOiPG1PrYBeWlc5I9qYH9/9X3z64wZuZp0fHdtLBqKW6iufnBr6VZ+5cG4nadD2Z2uHeW+7I5CmPJ3My8S5NKrPShJhGpNADS8sydBGvtgD4ryI0gp0oilyR6sYa9tpNWfXNzPhLkTNg6xKYIkP+o1iPBrsgeRdR0J8u7VHkxd7EwXlwbZpbvshrYHmXDB0Szagg1gDzKJK4x4N/YgE6MmYQTwtbIHAw8ncgmC899uJB8TIzjrJUi5kEXIBEkZlwIQvTKNCW9wi5CLGyw9nVuEXLxg9SFbhOmWRZiGLEIucLAOkfQrmiBnLXCDZaRbi5ALVhPBwiliI3h8A81hEXIxgyVCTNxzcYNlo1uLkAtWwiJMtyxC75Zx3gI0peZxMiNkETIx928RcoGChY9uEabHN7AcFiEHrwGM3XlqKHnbykBrzWwt/RZhRqOJ8hvAIhRkQphrof1p/xbhoTydKLmQGl9ISi973ZR26xnuPr545xneeYZ3niHXMxTcVQij/24GSIJc+vUMBYlQ/QqAhncYJUhjLzxDSX4EbUWauTR6htnGW8pCnqEkd8LGITZWkORHvQYRfo2eIbCuI0HevXqGmYudaetUkF22y25oz5AJd3fvODzPkElcYcS78QyZGDUJI4CvhWeYu7jd53MDZ8HdqD0mRnDuS1BxIbuQCZIyOgUgehUaE97gdiEXN1h1OrcLuXjBwkO2C9WWXahCdiEXOFiCSNIVTZCzFrjBCtKtXcgFq4lg4RSxETy+geawC7mYwRLB1vVZpeLAq0LYuMGyQbMLw+8yZWOVcAvVllvo3THOW4CmlDxOYoTcQibm/t1CLlCw7tHdQnV8A8vhFnLwGsDYjaiGkrehDDTVzKbS7xZqGk2U3wBuoSATwkQL7Uz7dwv3+YFCwbXT+NpRGte6A6W9utR/buJ7W0nwwpp+9n2NxrX7aG2xmBdt/nO9dh8uV28wXfuONmO+tHotpLWe1vOJL/9eG3ydv9n0ztjbL2NPcDcgzOe7GfUIcunX2BMkQjUVABresZEgjb0w9iT5EWQQaTrSaOzpjQGkQ8aeJHfCxiE2AJDkR70GEX6Nxh6wriNB3r0ae85G03RgeZCd2mU3tLHHhAtOVdH2aQBjj0lcYcS7MfaYGDUJI4CvjbEXehaQyQ+c3Haj+JgYwSktQcmFzD0mSMqkE4DoVWlMeL2Ye5lSaUCAcaGDxadzf4+LF6w/ZH8v3/L38pC/xwUOViKSgkUV+lkL3GAh6dbf44LVRLBwitgIHt9Ac/h7XMxglRCT91zcYOXo1N/jYpXw9/Itf8+7Y5y3AE2pepzECPl7TMz9+3tcoGDdo/t7+fENLIe/x8FrAE+q2eVicplHk0lc95Z5UURlObuMFlmeTrMqTfV8vqLk7SsDvTWzt/T7ewWNJspvAH9PkAlhsIU2qD37e8ufRGm6/NmRHbu/f3T1nfrzb1+9c/00oPnfrzy+f2/0Z8/ukR2+1b9x7fAVPIdPcPU0vnqUDnbditJcPv8BhXcu353Ld+fybc1yBHcEwrC+m5mPIJd+XT5BIlSHAaDhnR8J0ujN5WuYM0lSJOgh0pik0egrNoZQETL6JLkT9g6xSYAkP+pliPBrNPqAdR0J8u7V6NMudqYVK4Ps9C67oY0+JlxwvIr2UQMYfUziCiPejdHHxKhJGAF8LYy+4jUXuft8cuD8thvFx8QIzmoJSi7k8jFBUuadAESvSmPC68XlC91jxcUNlp3OLT4uXrDykC2+csviK0MWHxc4WINI2hVNkLMWuMES0q3FxwWriWDhFLERPL6B5rD4uJjBEsEW9k2v5uDiBssGzeJreuMnF6yEx1dueXzeLeO8BWhKzeNkRsjjY2Lu3+PjAgULH93jK49vYDk8Pg5eAxi7f9RQ8raUgbaa2Vb6Pb6KRhPlN4DHJ8iEMNNCe9OePb49f4ZPcO00vnaU1tX0oA57r+VLPhsOBvxZ/ftWDs4L815Pa/aYX/CH6uUd8d/Ieefo+R29OuLvLf9l+dOjVaq8X69rvXhHZkHfN5Ow1d96N/0ENwnC4L6bEZAgl35NP0EiVLcBoOEdJwnS6M30C42dJPkR1BFpatLo+FUbZ6gKOX6S3Akbh9hgQJIf9RpE+DU6fsC6jgR59+r4Oe8xrRuzIg6yy3fZDez4ceGC01a0q+rf8eMSVxjxThw/LkZNwgjga+X4BZ7t4xIER7qdSD4uRnB8S5ByAdePC5IyAQUg+mQaF97Qrh8bN1h6unb92HjB6kN1/Yr4xvUr4oDrxwYO1iGSfkUT5KwFbrCMdOr6scFqIlg4RWwEj2+g3Xb92JjBEiEl7tm4wbLRqevHBivg+m22jLdCW8Z5C9CUmsfJjIDrx8Xcu+vHBgoWPrLrV6fFDazbrh8LrwGMHQdhKHnbykBrzWwtva5fkdBoovz6d/0kmRDmWmh/2r/rdyjn/EkupMYXktLLXjel3duADWf93dmAdzbgH6wNKLlREKb53cyEBLn0agNKEqFaEAAN73xJkMY+2ICi/AhyiTRGabIBi+TaLlr9ycX9TJg7YeMQmxRI8qNegwi/JhsQWdeRIO9ebUDnqppOLQ2yK3bZDW0DMuGC41e0zRrABmQSVxjxbmxAJkZNwgjg49uAafyai9x9PjlwvtuN3GNiBGe5BBkXsgCZICnjUACiV6Ix4Q1uAXJxg2WncwuQixesPGQLMN2yANOQBcgFDtYgknZFE+SsBW6whHRrAXLBaiJYOEVsBI9voDksQC5msESwhX2exUp7Yv24BW6wbHRrAXLBSliA6ZYF6N0yzluAptQ8TmaELEAm5v4tQC5QsPDRLcD0+AaWwwLk4DWAsbtLDSVvSxloq5ltpd8CzGg0UX4DWICCTAgzLbQ37d8C3OMH/yTXTuNrR2ldTQ/6RcevrdsXeOhvlMfWD7KW2o0P9GplXH1g3b9v/377fudfedOwuI7GncvXscs3wOs7Ja96wiS+m5mOIJd+LTxBIlT7AKDhnQ8J0tgLC0+SH0HukMYgjRZetrF6spCFJ8mdsHGIdfqS/KjXIMKv0cID1nUkyLtXC690sTOdlgqyK3fZDW3hMeGC41O0TRrAwmMSVxjxbiw8JkZNwgjga2HhORPvPp8bOJ7tRu0xMYKjWIKKCzl4TJCUaSYA0avQmPAGd/C4uMGq07mDx8ULFh6yg6e2HDwVcvC4wMESRJKuaIKctcANVpBuHTwuWE0EC6eIjeDxDTSHg8fFDJYItq5veCc/GzdYNmgOXvh0PjZWCQNPbRl43h3jvAVoSsnjJEbIwGNi7t/A4wIF6x7dwFPHN7AcBh4H774aeKXfwNM0mii/AQw8QSaEiRbamd4ZeNdrd0927TS+dpTGte5AHU/sBc7l2/Xnbs7l+5F1jVYL+UX/ZmPJnf4eWnKBR/FO7+y5w7fnBK9pwpS9m4GNIJd+7TlBIlRrAKDhHf4I0tgLe06SH0HMkGYcjfac3tg4OmTPSXInbBxibbwkP+o1iPBrtOeAdR0J8u7Vnqtc7EwflQfZVbvshrbnmHDB2SjaBA1gzzGJK4x4N/YcE6MmYQTwtbDn0tdc5O7zyYHD127kHhMjOGglyLiQP8cESRlWAhC9Eo0Jb3B/josbLDud+3NcvGDlIftz+ZY/l4f8OS5wsAaRtCuaIGctcIMlpFt/jgtWE8HCKWIjeHwDzeHPcTGDJYIt7JtencHFDZYNmj/X9IQdF6yEQZdvGXTeLeO8BWhKzeNkRsigY2Lu36DjAgULH92gy49vYDkMOg7efTXoKr9BV9BoovwGMOgEmRBmWmhvemfQXa/dPdm10/jaUVpX04PeOXR3Dt2dQ+d16AQvasKgvZuRjSCXfh06QSJUdwCg4R3/CNLYC4dOkh9BzZCmHI0OXbFxcoqQQyfJnbBxiDXykvyo1yDCr9GhA9Z1JMi7T4cudV6xppEqQ+yKeJfd0A4dEy44HUW7oAEcOiZxhRHvxqFjYtQkjAC+Vg5d6Cg8JkFwBNuN5GNiBMetBCkXcumYICkTSwCiV6Yx4Q3u0nFxg6Wnc5eOixesPmSXrtxy6cqQS8cFDtYhkn5FE+SsBW6wjHTr0nHBaiJYOEVsBI9voDlcOi5msESIiXsubrBsdOvSccFKuHTllkvn3TLOW4Cm1DxOZoRcOibm/l06LlCw8NFduvL4BpbDpePgNYCx4xUMJW9bGWitma2l36WraDRRfgO4dIJMCHMttD/t36U7mKPwBBdS4wtJ6WWvm1KHbdfy5ZgNR+F5/b0T61FZM2nlr2w5fke/j+/JvDsf7w/B+BPcGgjz+26mQIJc+jX+BIlQTQeAhneiJEhjL4w/SX4EgUQanDQaf9XGIKpCxp8kd8LGITYbkORHvQYRfo3GH7CuI0HevRp/vt6sjIPskl12Axt/XLjgwBVtrPo3/rjEFUa8E+OPi1GTMAL4Whh/mYvbfT43cKDbidrjYgSHtwQVF/D8uCAp808Aok+hceEN7fmxcYNVp2vPj40XLDxUz6+Mbzy/Mg54fmzgYAkiSVc0Qc5a4AYrSKeeHxusJoKFU8RG8PgG2m3Pj40ZLBFsXd/wyg02brBs0Dy/8Jsz2VgFLL/NjvFWaMc4bwGaUvI4iRGw/LiYe7f82EDBuke2/Oq0uIF12/Jj4TWAsbtJDSVvQxloqplNpdfyKxMaTZRf/5afJBPCRAvtTPu3/Pb4wTzJtdP42lEa17oDvTb4jto+mPdevSq/sbbSB3XLu3zf2iTfX744sd9V98HmeLuXV+/cmGsfbf/E+ttWtqJxWb7v/LbTDs/GOzkw0+/O7TsYt+9oayi0Wrv3rXdtrPHV9/5u9euOzN63TtBrDK/qLLOY7Vc+qHm+sv+KXeAPawhmiT9d/Sbz6VXemd3z5WaV1v+e/T6zFuYrH5o0qLPZoP+bdcqufrDG+b3r31h/+Xfbl0z9G7/scy8ltzyCCdHNPEuQS6/upSQRqnMC0PDOxgRp7IN7KcqPoPVII6Am97JMrl2u1Z9c3M+EuRM2DrEphyQ/6jWI8GtyL5F1HQny7tW9TF3sTJuZBtmlu+yGdi+ZcMHRMdojDuBeMokrjHg37iUToyZhBPC1cC+Vi9t9PjdwNN2N2mNiBMfQBBUXci+ZICmjXACiV6Ex4Q3uXnJxg1Wnc/eSixcsPGT3Mt1yL9OQe8kFDpYgknRFE+SsBW6wgnTrXnLBaiJYOEVsBI9voDncSy5msESI6XoubrBsdOpecrFKuJfplnvp3THOW4CmlDxOYoTcSybm/t1LLlCw7tHdy/T4BpbDveTg3Vf30tOnmbYyo9FE+Q3gXgoyIUy00M70zr28Xrt7smun8bWjNK51B9rVW0V3zMvPjft39b3ltb1nTMydb1l9wXg+xnZ50aEteedK3rmSIq6k68q/L3vlE2bx3Yx1BLn0a+IJEqEaCAAN74hIkMZemHiS/AiShzQJaTTxso3Zk4VMPEnuhI1DrNmX5Ee9BhF+jSYesK4jQd69mniZi53ptlSQXbbLbmgTjwkXnKCirdIAJh6TuMKId2PiMTFqEkYAXwsTT7u43edzAye03ag9JkZwGktQcSETjwmSMtEEIHoVGhPe4CYeFzdYdTo38bh4wcJDNvHUlomnQiYeFzhYgkjSFU2Qsxa4wQrSrYnHBauJYOEUsRE8voHmMPG4mMESIabrubjBstGpicfFKmHiqS0Tz7tjnLcATSl5nMQImXhMzP2beFygYN2jm3jq+AaWw8Tj4N1XEy/zm3iaRhPlN4CJJ8iEMNFCO9M7E+967e7Jrp3G147SuNYdaFcm3o/qNf/Emkp2Ma1HsnKgXE8S/l47did3lt3vhWXnffBO8EInjN67meIIcunXsxMkQvULABreiZAgjb3w7CT5ERQOafDR6NnpjbejQ56dJHfCxiHW20vyo16DCL9Gzw5Y15Eg7149O2cPaZqrPMhO7bIb2rNjwgUHpmhnNIBnxySuMOLdeHZMjJqEEcDH9+yyNHBcIJcfOJTtRvExMYIDWIKSC/l2TJCUISYA0avSmPAG9+24uMHK07lvx8ULFh+yb5dv+XZ5yLfjAgfLEEm+ogly1gI3WEW69e24YDURLJwiNoLHN9Acvh0XM1gi2Nq+KpJSe2L9uAVusGzQfLskzetGxG/cccFKGHf5lnHn3TLOW4Cm1DxOZoSMOybm/o07LlCw8NGNu/z4BpbDuOPgNYCxAykMJW9XGeismZ2l37graDRRfgMYd4JMCGMttD3t37g7lOMCJRdS4wtJaWXXPWldW5R18vIGJy9dnwSozPfedvJ+dfXdq3es8/XukbGbli/qJDEO0Ds2ZV4cmX/A/ltHt7y7JPWYd59dfWc9C/nUem2f3fbz4j8cP8+aauZVkh8Zo8pYdutx0fvmt9fE7E9+vvLbrDe2/NGtT744WofWXHBH6wvRQPZ/vwnDpzW/79or3P/ja3vuC+5gvf5X37+2GM3nVgmx+TU3C1x/499/4RdevUMwF08CuE7Nk6Cf2b+9XGXWapVWe86HJuc+t5//rTUXzYq9+MO2KgV3M4Lj0M3gSpBLv1alIBGqTQLQ8A7BBGnshVUpyY+g6UiznkarsthYWkXIqpTkTtg4xMYZkvyo1yDCr9GqBNZ1JMi7V6tSu9iZdrIMstO77Ia2KplwwRkx2gsOYFUyiSuMeDdWJROjJmEE8LWwKrPXXOTu88mBQ+hu5B4TIzhwJsi4kE/JBEmZ2QIQvRKNCW9wn5KLGyw7nfuUXLxg5SH7lOWWT1mGfEoucLAGkbQrmiBnLXCDJaRbn5ILVhPBwiliI3h8A83hU3IxgyWCLeyTIi504OxyNnCwbtCMyjQrla8NeasFWAmjstwyKr17xnkL0JSix0mNkFHJxNy/UckFClY+ulFZHt/AchiVHLwGMHYLrKHk7SkDfTWzr/QblRWNJspvAKNSkAlhqIU2p/0blfv8hKHg2ml87Si9q2lCHcaksfheLlfnDb68esf4K1c/tBOID1Yu1W+tSWIGEh/fGCUb8/LzHfNy+Yu1eXn/QRZTHMzbTx/+XjqYIQPzZBW0k+6NTKeTeXLoVubJnZc5kJcpuPsRLIluhluCXPr1MgWJUH0UgIZ3UCZIYy+8TEl+BNlHmgc1epnVxvOqQl6mJHfCxiE38pAkSL0IEYKNZiawsCNB3r2amc5bgOuWs4qD7PJddgObmVy44CAZ7Rf7NzO5xBVGvBMzk4tRkzAC+FqYmeo1F7n7fHLgpLoTvcfFCA6lCTouYGZyQVLmugBEn0bjwhvazGTjBstO12YmGy9YeahmZhXfmJlVHDAz2cDBGkQSr2iCnLXADZaQTs1MNlhNBAuniI3g8Q2022YmGzNYIvjKPovLVPuVPRs4WDc6NTPZYAXMzM2e8VZozzhvAZpS9DipETAzuZh7NzPZQMHKRzYz67S4gXXbzGTh3VczM/eamVVCo4ny69/MlGRCmGqhzemdmXm9dvdk107ja0fpXU0Tem1mpjX7VmYm6nKmqdvjXBtX79b/9MrW+tLVd1YmSv0r12OLLx8ZmHJO58lBWp0Ry+rs/B2sJ7dfwXor/k7/UdZ9rL/76gfGHlwt5R+w4Si5QxF8g24GUIJcejUcJYlQvQ6AhneYJUhjHwxHUX4EaUaa2TQZjlVy7Uut/uTifibMnbBxyI0lJAlSL0KEYJPhiCzsSJB3r4ajc1VNW5gG2RW77IY2HJlwwWEv2tMNYDgyiSuMeDeGIxOjJmEE8PENR+2idp9PDZwld6P2mBjBsTFBxYXsRiZIyuQVgeiVaEx8g/uNXNxg1encb+TiBQsP2W9Mt/zGNOQ3coGDJYikXdEEOWuBG6wgdL/RJEjIc+QC1kTAcJrYKB7fQHN4jlzMYJ1gi/uGQxzYuMHaQbMckyQp4tPSazlywUpYjumW5ejdNs5bgKYUPnZm5KeF13dkApfxHW1qlAHzkYsWLIN08zE9voHlMB85ePfVfCz85mNGo4nyG8B8FGRCmHChjeqd+Xi9dvdk107ja0fpYyN9en1UYxzjRzXGu693/eXyX5b/uLLw3OcvltD5i9enNB6aA1j/wPDWn+v4xfVjfzve3qs/6AMYj7bGN+a3HFmn/IX1zVff+7vVrzsy29I6Q68xvKoTzWK2X/mg5vnK/it2iT+0T63+m0k/85vMp1epZza2l5t1Wv979vtMnpivfGgSoU5og/5v1lm7+sEa5/euf2P95d9tXzP1b/yy12gU3I0IfkE3oydBLv0ajYJEqB4HQsM7xhLksRdOoyQ/gg4jTWsancZsY0hlIadRkjth5xAbRkjyo16ECL9GoxFY15Eg716NxtLFzrSAKsiu3GU3tNHIhAtOedH+bQCjkUlcYcS7MRqZGDUJI4CvhdEYOFCSSw8cInej+JgYwYExQcmFzEYmSMrMFYCoXPAe8OEN7jVycYOFp3OvkYsXrD1kr1FteY0q5DVygYNViKRe0QQ5a4EbLCJ0r9Hc3KYCXiMXsCYChtPERvH4BprDa+RiBsuEmLzn4gZLR7deIxeshNeotrxG77Zx3gI0pe5xMiPRRZ7WqeHsEUZ84DJeo1J5mZ2mXquRCxasgnSrUR3fwHJYjRy8BjB2GIih5O0wA102s8v0W42aRhPlN4DVKMiEMOJCW9X+rcZDOV1SciE1vpCUtnbVn37Rewz5jh/f+Y53vuOd73gQvqPgbkRwD7qZQgly6dd3FCRCtTwAGk6N+UCWxl7YjpL8CJqMNLhptB31xp7SIdtRkjth4xCbS0jyo16DCL9G2xFY15Eg715tx8rFzrSDeZBdtctuaNuRCRcc+KK93AC2I5O4woh3YzsyMWoSRgAf33bMQ7Yjkx44T+5G8DExgrNjgpAL2Y5MkJTxKwLRBe8BH97gtiMXN1h4OrcduXjB2kO2HfMt2zEP2Y5c4GAVIqlXNEHOWuAGiwjddgwkyMMWeDURL5wlNojHN9AcriMXM1glxNQ9FzdYObp1HblgJVzHfMt19O4a5y1AU8pe15kx4uOWMR1DmfGkBViwBtJNx/z4BpbDdOTg3VfTsfKbjgWNJspvANNRkAlhwIU2qnem47+6FvKe7EJqfCEpTe2qO6U98OgzHn9lg/Uvq7nFy80A4sWdF3nnRd55kXvjRQpuUgRLoZvRlCCXfr1IQSJUH4RL44Esjb3wIiX5EaQaaZrT6EUWG8+qCHmRktwJG4fYtEKSH/UaRPg1epHAuo4EeffpRWbOK9Z0iWWIXRnvshvai2TCBafAaIs3gBfJJK4w4t14kUyMmoQRwMf3IouQF8mkB06ZuxF8TIzgRJkg5EJeJBMkZSiLQHTBe8CHN7gXycUNFp7OvUguXrD2kL3IcsuLLENeJBc4WIVI6hVNkLMWuMEi0rkXycWriXjhLLFBPL6B5vAiuZjBKiGm7rm4wcrRrRfJBSvhRZZbXqR31zhvAZpS9rrOjBEf9zBeJBcsWAPpXmR5fAPL4UVy8O6pF5nFfi+yotFE+Q3gRQoyIQy40Eb1zov8V9dC3pNdSI0vJKWpXXWnnViRv/yiCbbKiI+Nx2JtotvnQZovbfstJgVe1R32OyvbzvhQ37Yu47XB9JnxnF7VC2M+f20D1b/l6p1r38t6XetjHY2bZ7PLjFXMYZLdeaKn+2eKnhydf+VNAzA7OtmPIyDvPNA7D/R6c7wvuzkSrIxuRmKCXPr1QAWJUP0XLo0HsjT2wgOV5EeQiKQpUqMHWm28sirkgUpyJ2wcYlMSSX7UaxDh1+iBAus6EuTdqwfq6U6z9aXsY5fsshvWA2XDBafPaGvZuwfKJq4w4l14oGyMmoQRwMf3QBNn4t3ncwNH212oPTZGcIxNUHF+A5QNkjIJBiBqF7wHfHgDG6B83GDV6dgA5eMFCw/RAK3xbAzQzMxdfAYoHzhYgkjSFU2Qsxa4wQpCN0CTvP7HvQ4oH7AmAobTxEbx+AbaLQeUjxksE0Lano8bLB1dOqB8sN07oDfbxluhbeO8BWhK3eNkRlIVcZadZtoFfMQHLmOBal1q33ujn7QAC1ZBqgVq8uMG1i0LlIfXAMZOGjGUvO1loMVmtpg+CzSLExpNlF/vFqgoE8J8C+1T+7dAj/b2uEnRtdP42lHa2LofPbn2PBMNeJ7r8yaTE+19APNz2xl/x9hF1nN6YazKOuY/q3/A/CMe47GCjMck1vv6NOZJw+OYdCvy7be/0YsZaRh90Yi09tedFfl7bkWK7lgER6Gb4ZQglz6tSFEiVBsEoKFdNB7I0tgDK1KWH0GqkeY5DVZkTWptWa3/5OJ+JsydsHGIjSsk+VGvQYRfgxUJretIkHevVmTqYme6xDTILt1lN7QVyYQLzoHRFm8AK5JJXGHEu7EimRg1CSOAr40V6X8ek80PnDN3o/iYGMGZMkHJhexIJkjKWBaAmLngPeDDG9yO5OIGK0/ndiQXL1h8yHZkumVHpiE7kgscLEMk+YomyFkL3GAVoduRtX7KAm4kF68m4oWzxAbx+Aaaw43kYgarBFveqzgrQ/KeixusHN26kVywEm5kuuVGeneN8xagKWWPkxlJWgOotw2n6B7xgcu4kVmma+mmvG4kFyxYBOluZHp8A8vhRnLwGsDYDa+GkrfDDHTZzC7T70ZmNJoovwHcSEEmhBEX2qr270YeyAOZogup8YWktLXr/vSL9iTwOOadNXlnTd5Zk4dvTQruWASHoZtBlSCXfq1JQSJUWwSg4R16CdLYC2tSkh9Bt5FmO43WZLaxsLKQNSnJnbBxiM0uJPlRr0GEX6M1CazrSJB3r9akc0cyLaMKsst22Q1tTTLh7u4dh2dNMokrjHg31iQToyZhBPC1sSZPnTOk+3x24Mi5G73HxAiOlwk6LmRMMkFSJrQAxNwF7wEf3uDGJBc3WHc6Nya5eMHSQzYm1ZYxqULGJBc4WIRI4hVNkLMWuMEaQjcmkypP84AzyQWsiYDhNLFRPL6B5nAmuZjBMsFW91mpqpC65+IGS0e3ziQXrIQzqbacSe+2cd4CNKXucTIjzeKqrPcNp/AZ8YHLOJN5EafK+6pYPliwCtKdSXV8A8vhTHLwGsDY/a+GkrfBDDTZzCbT70xqGk2U3wDOpCATwoQL7VT7dyb3+TlJwbXT+NpRGlnbkXb+pOTP65//pxP7ctflh9ZHMW7Wx1c/vM4O+w3GNloZOdZPux5SfHDjWP7+GZad+5Umgi/sG3BXgG+cQfOz5p27y4/Mt6wgWFzmd33BY6z/eYPYXsDfvnrH+JR2bf7O/OjVdy2+69FS/W0f16y+by7L1aTJvgDYHklq3cu1l7YyQT8zHI5Wr381FuS1f1f/5aX1IV+sXbV//1+rH65/aQ3Ursp3LN3f2EjXC/HvH7e0Ufs0UU8GMlFPVtQ/t9fGdQrVa/vOeh3r4Kw32s/WSXqoyfAHYxcL1hSC69PN+FCQS792sSARqlUF0PCOIgVp7IVdLMmPIKZJE7dGu1hvbEUdsosluRM2DrGBkiQ/6jWI8Gu0i4F1HQny7tUudo4rTB+fB9mpXXZD28VMuOCkHm3CB7CLmcQVRrwbu5iJUZMwAvja2cWhZ1mZDEEvoBvNx8QIzv0JWi5kGTNBUkbnAETnrviAD29wy5iLG6w9nVvGXLxg+SFbxvmWZZyHLGMucLAQkQQsmiBnLXCDdYRhGWdx6XtN5sMWgDURMJwmNorHN9AcljEXM1gmxBQ+FzdYOrq1jLlgJSzjfMsy9m4b5y1AU+oeJzMSnVXmXuHSBXzEBy5jGSuVl9lp6rWMuWDBKki3jPPjG1gOy5iD1wDG7ks2lLxNZqDRZjaafsu4oNFE+Q1gGQsyIUy50G61f8v4YB5mFVxIjS8kpbPdtKh3HvKdh9yxbSjiG96ZyHcm8h+eiSxYWAheUDcDRUEu/ZrIgkSoBhZAQ7loPJClsRcmsiQ/grwmzeAaTeRiYzYWIRNZkjth4xAbMUnyo16DCL9GExlY15Eg715NZO1iZzr7MshO77Ib2kRmwgVn92hbPoCJzCSuMOLdmMhMjJqEEcDXwkT2PnHM5Ab6At2oPSZG0AMgqLiQfcwESRmjIxCd+B7w8Q3uH3Nxg2Wnc/+YixesPGT/uNzyj8uQf8wFDtYgknZFE+SsBW6whND9Y5MgPsAPWwDWRMBwmtgoHt9Ac/jHXMxgneCL+6LIQuKeixusHd36x1ywEv5xueUfe7eN8xagKYWPnRn5aeGM9ogPXMY/tqlRBs5m5aIFyyDdQC6Pb2A5DGQOXgMYu1PZUPI2mIEmm9lk+g3kikYT5TeAgSzIhDDhQjvV/g3kfX7mWHDtNL52lEa27kjxlx8DTvHaMPpkZQ8bG2Y1drAu0co4/sy4dMuP7t6FTPKF3377G/Z6+HBlCH5ipkIrc9C+2/hj8/fo6t3lh1c/qOP7WR3fduZqvy86Hshd/YPxHAU3JoJ10M0USpBLv56jIBGq34HQ8E60BHnshekoyY8gyUiDm0bTsdqYU1XIdJTkTtg5xOYSkvyoFyHCr9F0BNZ1JMi7V9PRedd03Q2utyofu3yX3cCmIxcuOPBFW7n+TUcucYUR78R05GLUJIwAvjamY+C5VS4/cKDcieTjYgSHxwQpFzAeuSAp81cAonLBe8CHN7TvyMYNVp6ufUc2XrD4UH3HJL7xHZM44DuygYNliCRf0QQ5a4EbrCJ03zEJP7fKBqyJgOE0sVE8voF223dkYwbLhJS+Z+MGS0enviMbrIDvuNk23gptG+ctQFPqHiczEh1XKvDcKhe4jO/Y8NwqGyxYBcm2Y50fN7Bu244svAYwdm+roeRtMQNtNrPN9NqOSUKjifLr33aUZEKYcaG9av+246E8tyq5kBpfSEpfu25QaU+tAgex3nmRd17knRe53DMvUnKDIjgK3QymBLn06kVKEqHaIAAN5aLxQJbGPliRovwIMo00y2myIusavrasVn9ycT8T5k7YOMRGFZL8qNcgwq/JikTWdSTIu1cr0rmqpkNMg+yKXXZDW5FMuOAMGG3vBrAimcQVRrwbK5KJUZMwAvhaWJH6NRe5+3xy4IC5G7nHxAgOkwkyLuRDMkFS5rEARO2C94APb3AfkosbLDud+5BcvGDlIfuQ6ZYPmYZ8SC5wsAaRtCuaIGctcIMlhOFD5vU/HvAhuYA1ETCcJjaKxzfQHD4kFzNYJtjiXuc6jQPinosbLB1EHzKt6gLtNpveagFWwodMt3xI77Zx3gI0pe5xMiMt0zzOPG9IGfGBy/iQudKx75jmJy3AglWQ7kOmxzewHD4kB68BjN3uaih5+8tAj83sMf0+ZEajifIbwIcUZEIYcKGNav8+5B4//ii5dhpfO0ofaxrSnecfjX330vper5Yvr95Zrt9zu3LOjBH3W2txfGbdko0B5H1GcvmLtS95/0FWx+89a7G8XPtA765elmnX3Qw86pb63ZPrt2t+YM209e9feZmr135uDUZeHV3bXDXS9W9duzl/uJamjXTEMTbrgBiT62MbkJfGUv6oBvb3V983v844k6uxx3fXLqOhuIXq6ge3lm5lXh6M9Xk6lPfp2lHuy+4ohJF/N8MjQS79eoWCRKg+BUBDu2g8kKWxF16hJD+ClCLNWxq9wmzjKWUhr1CSO2HjEBsnSPKjXoMIv0avEFjXkSDvXr1C5x3JpotTQXblLruhvUImXHBOi7ZgA3iFTOIKI96NV8jEqEkYAXytvMLQc4tMguAguBvJx8QIDn0JUi7kFzJBUuamCEQXvAd8eIP7hVzcYOnp3C/k4gWrD9kvVFt+oQr5hVzgYB0i6Vc0Qc5a4AbLCN0vDCTIwxZ4NREvnCU2iMc30Bx2IRczWCXE9D0XN1g5urULuWAl7EK1ZRd6d43zFqApZa/rzBjxccu4haHMeNICLFgD6W6hOr6B5XALOXgNYOyOVEPJ22EGumxml+l3CzWNJspvALdQkAlhxIW2qv27hQfz1KLgQmp8ISlt7XV/2q19uPtY4519eGcf3tmHXPtQcFchuADdzJIEufRrHwoSoVoXXBoPZGnshX0oyY+grUjjl0b7UG9sJh2yDyW5EzYOsfGCJD/qNYjwa7QPgXUdCfLu1T6sXOxMW5cH2VW77Ia2D5lwwbEt2pMNYB8yiSuMeDf2IROjJmEE8LWwD3MXt/t8buBMuBu1x8QIzn8JKi7kHDJBUkaoAETtgveAD29w55CLG6w6nTuHXLxg4SE7h/mWc5iHnEMucLAEkaQrmiBnLXCDFYTuHDY9acgFrImA4TSxUTy+geawDrmYwTLB1vZZpeLQa0S4uMHSQbQOG954ygUrYR3mW9ahd9s4bwGaUvc4mZFURZyFnjRkApfxDrUute8tyU9agAWrIN07zI9vYDm8Qw5eAxi7Q9VQ8raXgRab2WL6vcOCRhPlN4B3KMiEMN9C+9T+vcN9ftJQcO00vnaUNjayNYXwglP/YYvvbSXBC2sB2rc6Gg/vo7XhYl7H+c/12n24XL3ndO1C2oz50urlkdaIWk8rvvx7bfd1/v7TO5tvv2w+wd2AMK3vZvAjyKVfm0+QCNViAGhoF40HsjT2wuaT5EeQQaRZSdAOsqQ2dlARsvkkuRM2DrFRgCQ/6jWI8Auu62NsXUeCvPu0+ZTzijUdWBliV8W77Ia2+ZhwwRkr2j4NYPMxiSuMeDc2HxOjJmEE8LWx+UIPCTL5gTPcbhQfEyM4ryUouZDVxwRJGXkCEDMXvAd8eINbfVzcYOXp3Orj4gWLD9nqK7esvjJk9XGBg2WIJF/RBDlrgRusInSrryqTLOD0cfFqIl44S2wQj2+gOZw+LmawSojJey5usHJ06/RxwUo4feWW0+fdNc5bgKaUPU5mJEmZpvW24RTdIz5wGacvy3Qt3dwNzZMWYMEiSHf6yuMbWA6nj4PXAMZuJjWUvB1moMtmdpl+p6+i0UT5DeD0CTIhjLjQVrV/p+9gnhIUXEiNLySlrV33pzTrz3+24Z31d2f93Vl/WwMewR2BMMHvZhAkyKVf60+QCNV2AGh4h0qCNPbC+pPkR9BFpNlJo/VXbSyiKmT9SXInbBxiswFJftRrEOHXaP0B6zoS5N2r9edrydYv2vGxS3bZDWz9ceGCM1e0n+rf+uMSVxjxTqw/LkZNwgjga2H9Fa+5yN3nkwMnup3IPS5GcHpLkHEB348LkjIARSBqF74HfHxDG39s3GDd6dr4Y+MFSw/V+EvjG+MvjQPGHxs4WIRI4hVNkLMWuMEaQjf+VBXngWf82IA1ETCcJjaKxzfQbjt/bMxgnWCr+4b3d7Bxg7WD6PyFXw/KBivg/G22jbdC28Z5C9CUwsfJjFIVZVLvG9oFfMQHLuP8JVWmk9L/kB8bLVgGydZfnSA3sG5bfyy8BjB2g6mh5O0wA102s8v0Wn9pQqOJ8uvf+pNkQhhxoa1q/9bfHj/kJ7l2Gl87SidrWlKH1dfynaANRwr+rP59KzfnhXkNqDV+zC/4Q/X1jvgv8Lxz9/zuXh3x95b/svzp0SpV3q/XtV68I7Og75vB2OpvfRuAkpsEYY7fzURIkEuvBqAkEar5gNDQLh4PZHnsgwMoyo8gj0hDlCYHME2unaLVn1zcz4S5E3YOsRmBJD/qRYjwa3IAkXUdCfLu1QFMXexMZ5YG2aW77IZ2AJlwweEr2lYN4AAyiSuMeDcOIBOjJmEE8LVyAANP/3EJgtPdbjQfEyM4ySVouZALyARJGYYCEJUL3gM+vMFNQC5usPR0bgJy8YLVh2wCplsmYBoyAbnAwTpE0q9ogpy1wA2WEboJmGRx6Xtp38MWgDURMJwmNorHN9AcJiAXM1gmxAQ+FzdYOro1AblgJUzAdMsE9G4b5y1AU+oeJzPSNI/L9DR3PqE24gOXMQF1ksfK82TokxZgwSpI9wDT4xtYDg+Qg9cAxu40NZS8PWagz2b2mX4PMKPRRPkN4AEKMiEMudBmtX8P8FAe/5NcSI0vJKWxve5QuzcFGw4KvDMF70zBP1xTUHCjIIz2uxkQCXLp1xQUJEL1IwAaykXjgSyNvfAEJfkR5BJpptLoCWYb7ygLeYKS3Akbh9jIQJIf9RpE+DV6gsC6jgR59+oJZi52plNTQXbZLruhPUEm3N294/A8QSZxhRHvxhNkYtQkjAA+vieYxq+5yN3nkwMHvd3IPSZGcKhLkHEhP5AJkjIXBSA6J3QP+PAG9wO5uMGy07kfyMULVh6yH6i2/EAV8gO5wMEaRNKuaIKctcANlhC6H5hrlQbsQC5eTcQLZ4kN4vENNIcdyMUMVgm2ts+zWPmev3zcAjdYObq1A7lgJexAtWUHeneN8xagKWWPkxlJmseVb9sY8YHL2IGpLuPA20DZYMEiSLcD1fENLIcdyMFrAGO3nRpK3vYy0GIzW0y/HahpNFF+A9iBgkwI8y20T+3fDtznRwIF107ja0dpY00/+kX3r63zF3gccJTH1huy9tqNJ/RqZWJ9YJ3Ab/9+e4DnX3nTsLiOxp3j17HjN8BLPiWvesJUvpv5jiCXfu08QSJUKwGg4Z0VCdLYCztPkh9B7pBGIo12nt7YPjpk50lyJ2wcYi2/JD/qNYjwa7TzgHUdCfLu1c5zNpSm08qD7NQuu6HtPCZccJSKtkkD2HlM4goj3o2dx8SoSRgBfC3sPGfi3edzA+e03ag9JkZwJktQcSE3jwmSMtYEIHoVGhPe4G4eFzdYdTp387h4wcJDdvPyLTcvD7l5XOBgCSJJVzRBzlrgBitI524eF68m4oWzxAbx+Aaaw83jYgarBFvaN7y/n40brBxENy98th8brISbl2+5ed5d47wFaErZ42RGUZoTNjPlwj3i4xYy89JMJae518zjggVrIN3My49vYDnMPA7efTXzlN/MK2g0UX4DmHmCTAjTLbRLvTPzrtfunuzaaXztKE1sZF89RTjJb9eruznJ70fWQVot5Be9nI09d/p7aM8FHtE7vbPqDt+qE7ymCRP3boY3glz6teoEiVBtAoCGdxAkSGMvrDpJfgQxQ5p3NFp1xcbSKUJWnSR3wsYh1s9L8qNegwi/RqsOWNeRIO9erTrtYmf6qDLITu+yG9qqY8IF56RoEzSAVcckrjDi3Vh1TIyahBHA18KqS19zkbvPJwdOYbuRe0yM4MSVIONCXh0TJGVoCUD0SjQmvMG9Oi5usOx07tVx8YKVh+zVlVteXRny6rjAwRpE0q5ogpy1wA2WkM69Oi5eTcQLZ4kN4vENNIdXx8UMVgm2tm96qwYXN1g5iF5dw5N3XLASXl255dV5d43zFqApZY+TGUmSxSoJmHVM4EJmnQ4/eccFCxZBullXHt/Acph1HLz7atZpv1lX0Wii/AYw6wSZEOZbaJ96Z9Zdr9092bXT+NpR2ljTj965dXdu3Z1b53XrBC9qwtC9m/GNIJd+3TpBIlSnAKDhHQUJ0tgLt06SH0HNkCYejW5dtXF1qpBbJ8mdsHGIdfSS/KjXIMKv0a0D1nUkyLtXt855c2fdSGVxkF2+y25gt44LF5yUol1Q/24dl7jCiHfi1nExahJGAF8rty5wdh6XIDiL7UTycTGCc1eClAs4dlyQlNElANEn07jwhnbs2LjB0tO1Y8fGC1YfqmOXxTeOXRYHHDs2cLAOkfQrmiBnLXCDZaRrx46NVxPxwllig3h8A+22Y8fGDFYJKX3Pxg1Wjk4dOzZYAcdus2u8Fdo1zluAppQ9TmY0OXZc4IM4dmywYBEkO3Z1ftzAuu3YsfAawNhxDIaSt8UMtNnMNtPr2GUJjSbKr3/HTpIJYcaF9qr9O3aHcnSe5EJqfCEpfe11g+qw8Fq+QLPh6Dyv13di/SprLK28li337+j38V2ad+fp/QGYgJJbA2GW381ESJBLryagJBGqAQHQ8E6XBGnsgwkoyo8gkEhDlCYTMEuuzaLVn1zcz4S5EzYOsSGBJD/qNYjwazIBkXUdCfLu1QR0rqrpzdIgu2KX3dAmIBMuOHxFG6sBTEAmcYUR78YEZGLUJIwAvhYmYObidp/PDZzsdqP2mBjBKS5BxYX8PyZIyiAUgOhc5wd8eIP7f1zcYNXp3P/j4gULD9n/S7f8vzTk/3GBgyWIJF3RBDlrgRusIHT/rzLv9fP7f1y8mogXzhIbxOMbaA7/j4sZrBJsad/wNg42brByEP2/8Ns12WAl/L90y//z7hrnLUBTyh4nM5KkTOuuL3YK7hEfuIz/l2U6Cfl/XLBgEaT7f+nxDSyH/8fBawBjt5kaSt7uMtBhMztMv/+X0Wii/Abw/wSZEMZbaJvav/+3x0/sSa6dxteO0sXW7ei123fU9om99+pV+Y31mD6o+9/l+9Yz+f7yxYn9rropNufhvbx658Zp+2j7J9bftvIYjeXyfee3nXZ4mN7JgTmAd9bfwVh/R1sTotXavW+NbOOTr773d6tfd2T2vnWCXmN4VWeZxWy/8kHN85X9V+wCf1hDMEv86eo3mU+v8s7sni83q7T+9+z3mbUwX/nQpEGdzQb936xTdvWDNc7vXf/G+su/275k6t/4Za+VKbjlERyJboZbglz6tTIFiVBtFICGd1AmSGMvrExJfgStR5oHNVqZ2cbyykJWpiR3wsYhNu+Q5Ee9BhF+jVYmsK4jQd69Wpmli51pM1WQXbnLbmgrkwkXnCOjPeIAViaTuMKId2NlMjFqEkYAXwsrU7m43edzA4fU3ag9JkZwIE1QcSErkwmSMtMFIDqniw/48Aa3Mrm4warTuZXJxQsWHrKVqbasTBWyMrnAwRJEkq5ogpy1wA1WELqV2fAoIxevJuKFs8QG8fgGmsPK5GIGq4SYtOfiBitHt1YmF6yElam2rEzvrnHeAjSl7HEyo+GgQC5uGSez4aBANliwBtKdTHV8A8vhZHLw7quTWfqdTE2jifIbwMkUZEKYbqFd6p2Teb1292TXTuNrR2li6260q1eP7hiZnxsn8Op7y2urzxiaO9+y+oLxf4wF86JDi/LOobxzKEUcSteVf1/2yifM5bsZ8Qhy6dfQEyRCNRMAGt5xkSCNvTD0JPkRJA9pKtJo6OmN8aNDhp4kd8LGIdb1S/KjXoMIv0ZDD1jXkSDvXg29ysXOdFt5kF21y25oQ48JF5ymoq3SAIYek7jCiHdj6DExahJGAF8LQ0+7uN3ncwNHtd2oPSZGcCxLUHEhQ48JkjLZRCC64D3gwxvc0OPiBqtO54YeFy9YeMiGXr5l6OUhQ48LHCxBJOmKJshZC9xgBaEbeoEEedgCrybihbPEBvH4BprD0ONiBquEmLTn4gYrR7eGHheshKGXbxl63l3jvAVoStnrOjNGfNwyhl4oM560AAvWQLqhlx/fwHIYehy8+2roVX5Dr6DRRPkNYOgJMiFMt9Au9c7Qu167e7Jrp/G1ozSxdTfalaH3o3rNP7EGk11M65es3CjXE4a/1+7dyZ1993th33kfyBO80Alj+G4mOoJc+vXvBIlQvQMujQeyNPbCv5PkR1A4pCFIo39XbHyeIuTfSXInbBxiTb4kP+o1iPBr9O+AdR0J8u7Tv9POK9Y0V6WfXVEL5l12Q/t3TLjg8BTtjAbw75jEFUa8G/+OiVGTMAL4+P5dlobOF2TyA6ez3Sg+JkZwEktQciEPjwmSMsxEILrgPeDDG9zD4+IGK0/nHh4XL1h8yB5eueXhlSEPjwscLEMk+YomyFkL3GAV6dzD4+LVRLxwltggHt9Ac3h4XMxglWDL+6pISu2J9eMWuMHKQfTwdJIWgfMFuWAlPLxyy8Pz7hrnLUBTyl7XmTHi4xby8AKZ8aQFWLAG0j288vgGlsPD4+A1gLEDLAwlb4MZaLKZTabfw6toNFF+A3h4gkwIEy60U+3fwzuY4wUFF1LjC0npatftaV1jlDX18gZTL12fHKjM99429X519d2rd6wJ9u6RcZ6WL+okMWbQOzZlXhyZf8D+W0e3bLwk9fh4n119Zz0W+dTabp/dtvbiPxxrz/pr5m2THxnPyrh368nR++a318TsT36+st6sTbb80a1Pvjhah9ZccEfrC9FA9n+/CcOnNb/v2ivc/+Nrp+4LRmG9/lffv3YbzedWCbH5NTcLXH/j33/hF169Q/AZTwK4Ts0Dop/Zv71cZdZqlVZ7zocm5z63n/+t9RnNir34w3YtBXczgvnQzQxLkEu/rqUgEapjwqXxQJbGXriWkvwImo409ml0LauNu1WFXEtJ7oSNQ2ysIcmPeg0i/BpdS2BdR4K8e3Utfe3k+nQRH7tkl93AriUXLjguRnvB/l1LLnGFEe/EteRi1CSMAL4WrmX2movcfT45cBjdidzjYgQHzwQZF7AsuSAps1sEogveAz68oS1LNm6w7HRtWbLxgpWHalmq+MayVHHAsmQDB2sQSbuiCXLWAjdYQrq2LNl4NREvnCU2iMc30G5blmzMYJVga/v6Xy904LhzNnCwdNA8y7TME+XJjLdagBXwLDfbxluhbeO8BWhK3es8NUZ84DKmZSg1nrQAC1ZBsmlZ58cNrNumJQuvAYzdGWsoefvLQI/N7DG9pqVKaDRRfv2blpJMCAMutFHt37Tc4wcPJddO42tH6WNNQ+owKY3d93K5Op7w5dU7xmu5+qGdRnywcqx+aw0TM5z4+MY02RiZn+8YmctfrI3M+w+ymOJm3n4o8ffSzQyZmSeroJ10b2o6Xc2TQ7c1T+58zWF8Tcndj2BPdDPoEuTSq68pSYTqqXBpPJClsQ++pig/guwjzYaafE2VXPtfqz+5uJ8JcydsHHKzD0mC1IsQIdhkbCILOxLk3auxmbrYmZYzDbJLd9kNbWwy4YJDZbRfHMDYZBJXGPFujE0mRk3CCOBrYWyq11zk7vPJgSPrbvQeEyM4nSbouJCxyQRJGfACEJ0b4gM+vMGNTS5usOx0bmxy8YKVh2xsplvGZhoyNrnAwRpEEq9ogpy1wA2WELqxGT4gkY1XE/HCWWKDeHwDzWFscjGDVYIv7rO4THVA3HOBg6WjW2OTC1bC2Ey3jE3vtnHeAjSl7nFSI82TXCf+IxK5wGWMTV2kaRkwNrlgwSpINzbT4xtYDmOTg3dfjU1P22a6zIxGE+U3gLEpyIQw4UIb1Ttj83rt7smuncbXjtLHmob02thMa/atjE3U8UxTt9+5NrHerf/plcX1pavvrAyV+leuRxhfPjIw5VzPk4O0PSOW7dn5a1pPbr+l9Vb8nV6krBNZf/fVD4xVuFrKP2TzUXCHIngI3QyjBLn0az4KEqH6HgAN72BLkMZemI+S/AjSjDS/aTQfs41HlYXMR0nuhI1Dbj4hSZB6ESIEG81HYGFHgrzr//tPtpGs1uy9beJfXc6+9fVvfsMRDEaXmLt4mgZR+XnmeXWLp8+G9IOl9H7XTmRVueB+lQ93N9MCsQUbvF9aBfl9q0xs32WE0HevfuACblog9UcP+PBvbYN+/O12wdHTsy+ZbU17NzwuA0Vn4J1NOWE/9MJ+2AK2psPGp1Q16kde1I9aoMbTnb+vGvQjL/oRH/2t+WUDelqaPPFCftICMr53EweZNeKnXsRPmYi3NnAD/D+GqlB3N8Pk/imlDpJQ3rBjWHkVKHQzDBMvaESiJehXdnCyGg28uG6SV13653XH/R0zEDA982reaL75euxi5okvr4cT9sYM+9ePbc9uJ36JmWyYbvpvzLe44nCPH4fdWtDJvTF2yPFxZEYDdvRVt/7v1ug/WN+4vvytHZnaccvR8rd2evDX13eb7wyj1vOTF9uR+Ww1JzGzik21d04T/pgfF02KCxKTf1r+96P/31//P8zI+NPVDThJdRrbG3CcivA+HzzopOIjjtUiulD+CR8laJsShhehO26YICnOIwDRKaYf8OENfscNFzdY2+h33JRKV5mna/nTFoDBAke+5UZv3XKjQ7fccIGDlY7UrKAZctYCN1iZmluUXbBFblCdVk5J8bAFYk1EDOeJDePxDTRHe8LFDJYK9lDLlxmPW2AGCwftfpskNi+5Pi1KF9q3WqCVuOFGb91w4900zluAppS9LtNixMcsc69NlWR5omud5kL7pAVasAASe1SbGzewHE0qB6+dk/7X/7olLaUnpZkLvmlP8yB87Q03DJPWoTqV+1f5OPFpEdqZ/ndrv9qjY40fbq3p39p+83PbX9l7GezwtG6/XGxMc5nbiSmTU+8T08I7MeUy2NUiAAPaKOyhF/bDFrA1HTa+1awnpm7Uj1qgxq8BuPx4J6Zu9CM+evmJqRvykxaQ8T2cWI3WE1M34qdMxDZH3u6nCvnHpKHzKfMq98YaBkqsQ/4BKRMpfhWilejHdb350N6YZEd+y3+7nnuaWam/JJm7GwmlqrClikm691JVeksVl0EvpcoN+2EL2JoOm7QPPfKiftQCNX6RtC9VbvQjPnr5UuWG/KQFZHyj55UqN+KnTMRbO34v5p7xy7wVqwwSKL0hx3CSy1XI02NCBSedndQrR0WydwPbO3GvvrO+I2V9N/r79r5nc8/11i20YT/LFZp7/NDsVoVObL7kaPlJerT8xfKfl790GHv2BmETGBMXrz/HJKRJhAAyy/9hb+L/jlno1YMXt5ft6u+bls1J8z6fJjiepTh5zknWn/AhgtPYjmw8JkjKPBOBmCXu93Q+4EMc3Mrj4gYrGd3K84H90xZgwXJGtvG2TjFWoVOM2cDB4kZqS9CAn7XADVae5mYEBfuwBVhNBAuniI3g8Q00Rw/CxQyWCBEHj4sZrBk0B0/lRX5aaRfWt1pglfDvtk4v9u8W5y1AU+pdl0kx4mOW8e/yRNX/cJoFHpfn4gXrHrERtdlxA8vRiXLwrh28k5sKKDs7dYpM04VWQfCVN9gwSEojmjhhfpUPE58HoU3oT1ePTNoe5Pq53B+uH2DfftZh9aCxeduu/aZPr59x336q9Qfmhcmr+yuvH878xBUA02dWdozKDEPfY1Qde8eoXAa7sgVgQJuPPfTCftgCtqbDxrem1RjVg/pRC9T4ZQMXLN8Y1YN+xEcvPkb1QH7SAjK+5xOr12qM6kH8lInY5sjbfVQt7/RUxwHcxe2THaXrlnd2ygWKX4L7UrmOvmTHcu/bKe3qFQ8v6r9/Yn7amX73THRMWePGqPeylvjKGptBL2XNDfthC9iaDpu0Zz3yon7UAjV+TbUva270Iz56+bLmhvykBWS8KPDKmhvxUyZiu+2uc0S8rvkrWxKEDp/q211l8z9yzsWKX4hocSM+cq4TW3eY8HuvO+mJ+Zh5qw+XRy/VJz156AX/sAV4TQdP2mAeWeyPvNgftcCOXwDtK1F6MvJyGPE5yNej9OSJF/iTFsDxLZ1XldKTp17cT5m4tzO+h1tXVk+le0tUGmSQeSOP4WTUp9NE+zswJlrQ4EMrlD2ewXZMv7t+B525o8G8k2/1MsLrtwzarsu+4s32UvbFg+Ytbp+ao91MbTO3tHxsnk1veGDddT/E0eZFhHXzd/W30dKc8PCpfR/hb+zhYN85PbJv+/vEvgrxs/Vr9Nbv5atRXf1D/ZePli/My+U2SDftZP3Zv7YgbYt5DXf1SsPTL1+/QHH9Tr0vvpruO1so6xb0/es3C67OLVu9q868ItAes3b1w9XbFb+7fn7/xSpc9p96aSNq42XuHXFlxT1+VuyWzE5u3HFh/GM+Rk3CCOBb/mKVJSfb72g1/28PGLl5G4KJ+vW44PP1Cyd/u36/4Ev7vkUX0/t8pqDX2sXtOFyIoLXaze04XJC7eqTl7Ti+W3G48Ia+FYeNG6zM9FtxilKdps627E9bwAULNPVmHL11jIUOHWPBBg7WalI3hubHWQvcYDVp7r5QsA9bgNVEsHCK2Age30BzNFpczGCBkLgZh40ZrBi0m3H8G8ZbLaAK3Iujtw6v8G8W5y1AU4pdlzkx4mOWuRfHB/RJC6BgxSN21jYtbmA5mmoOXvGzDldttBOzaaMzP+Yi3rs2mokWLM13bfRhttHMrACFTzdtNBOjJmEE8G1eOZdUqxfOpelpXNkTH5e/rROmy9w2yZiahcyOrv5utYTmTIA6Qbvq5b/sbeaZ8Qa1WifNPBMiKM06auaZICn6BoGYqfI01y6QD/ggB2/pubhBlcBr6b3P17DhgmKB3NJnWy2992Xxb7YADuoGsZaeixusbPSWPol1kankNPc29lzImggZThQbx+MbaI7GnosZLBYijT0XM1g9aI19peLT0gn1rRZQJRr7bKux924Z5y1AUwpflzkx4mOWaeyTNC/LWllWTv3zpAVcsPrR2/vs+AaWo73n4L1+S54B/n98fT6//Ma9uiV+bDtiQyKfztLpdBJHl2qhI1XGi6gsi0U0UVk8ybRK5vPJ6js3I4JU7/C//PPLTfJ8MQSrfxEuTc67CS6qkwtzj7bzSrlwP3dkqO+GA+Vql3h3Z4Uo0u7uGFcnYy+vsRCv3d0X4oXncE3rK1+pTr7yFS+xr3xFgNlW4+TPUv8dLp1kaRLXaZrHNldzd65W/us318r/TN9uMkJMiMlYwx8b+GMv/DEX/m7OQfCJOVfDrz/k8Sr13ATqzGQw2Bo2DpdbyclF6kmqJHSXr1b+x216yarkZOwBPmYD7yWfkjqTPMhNtjGgW3U2dCK59eZFErodT2v/ze29JJEb9JgNupcEcoM2mcVAbWCXQ+eO+2bOiyTkOtUfhs0dN+gxG3QvueMGbZKKgXov9h1VFzD3gyoXSaCtqUmlw+aPqguYG/iYDbyXHFKmgLmRmwxjQN+LRHIfdHZhJo4BQv5evpckcoMes0H3kkBu0CazGKi3cufWnfspOJ5fcYF9kFu8ro941esTzE69N9Z8zUyDAxz9b60GB/ZbVPBcuh4cNuN/xsavyPhx5OcA8uds5JqCnL8LraiMACoXbCq7e1IzFWoSPQHwj9n4wRE/Z2+qg3p8Dez2zsQBbHemyyrXszKLpkWiIhXPp1E1iatILy6TeTJbVMnk1nhpd9P6z+tsEtu4rrev3C5YvXjBDSynhQKNgfNSa6Te/nLLG9P1QoyyTZFY6YVOp0m0qBb1906mRTTJyyRS+eRSTSbqUi+me5MiBZQioZdHO+OFxWCoFCmAFJGivJpAT/Ikn6s8KouijNQ8nUTlLMmi5FInpS4naTm9JZ8HS5ESSpHQW92c8cJiMFSKlECKSFG2KZItcpVk2aL+tqJOovk8i6psqiM1y6azrJrMUlXsTYpUUIoEZ+queGExGCpFKiBFpCivXr6R1bvKtKyixSypv+MySaLJZKqi+TxO4pmezGb6lh0xVIqkMZIiaXBa7ooXFoOBUiSNm1NEjPLKzz/Z3FE+2CAm9TEPj7f9h2j0MYjxgB6zQfcxiPGANtM9BmoLe4V66EFMmjZeSF9LwxNvv+ncwyAGwP+MjV+R8ePIzwHkz9nINQU5fxe63o2bqVywqfQwiAHwj9n4JQcxaXp8Dez2zsQBbMVPksaXl/kimqpyUlfBTEdlObustfSs0mo6n+XXtxbvgfjJIPETdlpuhQKNwVDiJ2tM1wsxyjZFFrGezaaLRTTPF3W7NdPTqMxrVV1M6k7rUl3WX98ffaygFFHUeGExGCpFFJAiUpRXu0hRZXFspjTmXkE1qxOrzKbTKEvUopxlcTmb7U+KaChFNDVeWAyGSpFm9+FCjPL2weG30mA3FpCgZ4Vi1UUVJxdJvUtcJFp5whCeag97e18Nf2zgj33wx2z4vXRWhbldNDV3SvgImJsAGQwMhVtCpe/cKk8uCnM/cuw+P/IiDU7D82Fv+qvRjwtzO7IH/ZiNvpfMKuucKuzdyB78JvsYBKxbOXRiVScXmT65UEn9X51kuv5zntb/eR7RSIMj9XzYGwRrMuOazLgmM67JjGsy45rM2ENmzCbTS9qZRy9qNl/5ijL3LyuThdr8tWZUf/A9kcHitJWJgw+Smof2X0uDQ/vcf69VH4OkZvzP2PgVGT+O/BxA/pyNXFOQ8/e0a03aTOWCTaWPQVIz/jEbv+ggqToeu1/KZTY0BmC7M0G3duxHC5hBLloWtJRuhwKNwUAtYAa4aGKUD+6OniyBUiRoCLnihcVgqBRJgBSRonxwd/RkKZQiwcm8K15YDIZKkWb35EKM8sHd0ZNBjkUWHN+74oXFYKgUARwLMcoHd0dPBjkWmaLGC4vBUCkCOBZilHdfwNlz75w1j+K/lukA9yJWu9z77J0B/M/Y+BUZP478HED+nI189yJqbthaJNEIoHLBptJD7wzgH7PxS/bOmT6+Bnard2YBPrh6BT0Nk+W0UKAxGKpeAU/DiFE+PNULPQ2ThdwYZ7ywGAyVIsDTMGKUD693hp6GyUI2iTNeWAyGShHgaRgxyoc3gYOehslC82pnvLAYDJUizZ7ChRjlg5vjK2iOr8Kn8jrihcVgoBRRwBxfjLK9lcvwXtEe2odWzQPrr6nwwHrQN0sA+J+x8Ssyfhz5OYD8ORv57kXV3MC1SKIRQOWCTaWHXhrAP2bjl+ylVXJ8DexWL80CfGgSR0EOkgrbKfxn6F2XWiP19pcb4CCJUT64XlpBDpIK2yn8B6QHShHAQRKjbFOkmKdztVhU5uXH8yip1VFUxpeTKI51rPOyTKr9mcgpyEFSihovLAZDpQjgIIlRXj3JUBbTQpXzqP5sXqdTpaNSZ9PoMl1k2TxNL+f61gtEB0sR6JkXpanxwmIwVIo0ewwXYpRXc/35fJFOi8uommaTSC0ms6iaFSrK4izJ0umiLCZ7M5FT0FxfhYbcznhhMRgqRYC5vhhlmyKXqphOq0kSJVqnZscp6x1nXu1noYHm+io05HbGC4vBUCkCzPXFKA98q4JqHlh/TYUH1sOOV5rxP2PjV2T8OPJzAPlzNvLdi6i5p2+RRCOAygWbSh/jlWb8YzZ+0fFKeXwN7PZ4hQPYIJ5czlV8maiomkxKs3FN6o1rkexnvYIcJBW2UxybNxaDoeoV4CCJUT441ashB0mH7RS+BBwmRTTgIIlRPrjeWUNPgujQvNoZLywGQ6VIs6dwIUb54CZwGprj69BQ2xkvLAZDpQgwxxejfHBzfA3N8UMHTrrjhcVgqBQB5vhilA/ODdTQHF8rarywGAyVIsAcX4zywOMV3Tyg/prWQe7+F6X2MF4B8D9j41dk/DjycwD5czby3YuouadvkUQjgMoFm0oP4xUA/5iNX3K8ovXxNbBb4xUW4IOrV5BjpEP2iSMUaAyGqleAYyRG+fBUL+QY6ZB94owXFoOhUgRwjMQoH17vDD0JosPzake8sBgMlSLNnsKFGGWbIvOkVGkyuYwypYtITedJVGq9iLIi1Yme5LHWs71JEWiOr8NDbUe8sBgMlSLAHF+M8sHN8XNojp+Hh9qOeGExGChFcmCOL0b54O5eyaE5fh4eajvihcVgqBQB5vhilAcer+TNA+qv5eEBdbHLvc/xCoD/GRu/IuPHkZ8DyJ+zke9eRM09fYskGgFULthUehivAPjHbPyS45U8Pb4Gdmu8wgJ8cPUKcozysH1yKxRoDIaqV4BjJEb58FQv5BjlihovLAZDpQjgGIlRPrjeOYee/Mg1NV5YDIZKkWZP4UKM8sFN4HJojp+Hh9qOeGExGCpFgDm+GOWDm+Pn0Bw/Dw+1HfHCYjBUigBzfDHKB+cG5tAcPw8PtR3xwmIwVIoAc3wxytfvYlnvEkO9i8W9zqHJtM6Hnas0T9afsfErMn4c+TmA/Dkb+e7V09zMd5UtF2zMfQxQmmM+ZuMXHaBUx9fAbg9QOICvD0K/JVx3Mwc6aImTPKvTsIrEvdEW4cMr8EOHIfx4ItlTrzygx2zQu6kDgYazZ3W6lQe0OWiNgXovcic9uSjKk4tSnVxUcf1fbo7r81TuIvwOomFPgqyZjGsm45rJuGYyrpmMfUzGbCa9ZJk5Kq0wJ6eV5mDIyhziV7MxJ/m56ZjEZPAxhNaju6G00rU1VTRP5b9WhIbcuvCfe9eDhALwP2PjF5VQAPLnbOSagpy/k62bD4DKBZtKD8oKwD9m45dUVkV6fA3s9s7EAXxo46ACsqaK4Bu6bocCjcFAvX4BWFNilNdD5arM9XQS6WJeRipXWVTOyjgqymo+m0yTablY7E2KQNZUoajxwmIwVIoA1pQY5fXrGRJ1qS/LKJ1fVpHK1DyqqkkZxQutF4vi8nJRZnuTIpA1VWhqvLAYDJUigDUlRnnlXl7Gc12ZNz3r3Ow45SKa5JdpNJtcpmms5tN8crk3KQJZU0VOjRcWg6FSBLCmxCjbFCmz+UIrnUZlOckjlc6SqFRqGs3z6XS2SOaxKvbmHogCsqaKkE/jjBcWg6FSBLCmxCgPfFtn0ey5fK0Iey7+qVofvXMz/mds/IqMH0d+DiB/zka+exE1N2wtkmgEULlgU+mjd27GP2bjF+2dy+NrYLd7Zw7gg6tX0MNMRcigcYQCjcFQ9arZRLsQo3xwqreEHmYqw0/2OOKFxWCgFCmBh5nEKNsUUfFUX5rbLqba3GxRp1Y0masiWmRFphfzPEurfG9SBHqYqQw/2eOIFxaDoVIEeJhJjPLBTeDKFEqR0LzaGS8sBkOlSLOncCFG+eDm+CU0xy/Dz1s44oXFYKgUAeb4YpQH7p3L5gH110oV5O6/V6CH3hnA/4yNX5Hx48jPAeTP2ch3L6Lmhq1FEo0AKhdsKj30zgD+MRu/ZO9cquNrYLd6Zxbgg6tXkGNUaloo0BgMVa8Ax0iM8uGpXsgxKnNqvLAYDJUigGMkRvngfOcScozKkH3ijBcWg6FSBHCMxCgf3gQOepipDM+rHfHCYjBUijR7ChdilA9ujl9Cc/wyPNR2xAuLwVApAszxxSgP3DtXzQPqr1XBAXUS73Lvs3cG8D9j41dk/DjycwD5czby3YuouWFrkUQjgMoFm0oPvTOAf8zGL9k7V/HxNbBbvTML8KHVqwpyjKqgfXI7FGgMBqpXFeAYiVE+ONVbQY5RFbRPXPHCYjBUigCOkRjlg/OdK8gxqoL2iSteWAyGShHAMRKjfHATuAp68qNS1HhhMRgqRZo9hQsxygc3x6+gOX6lqfHCYjBUigBzfDHKQ/fOzQPqr1XBAXUy6PPOAP5nbPyKjB9Hfg4gf85GvnsRNTdsLZJoBFC5YFPpo3duxj9m4xftnfPja2C3e2cO4IOrV5BjVAXtk9uhQGMwVL0CHCMxyoeneiHHqAraJ654YTEYKkUAx0iM8sH5zhXkGFVB+8QVLywGQ6UI4BiJUT64CVwSQ49+1N9GjRgWhYGSpObTnCVypA9ulp/E0DC//jZqxLAoDJYmwDhfjvTAPXQSN0+q6yUPj6rTXfZ9dtEIg2d8BorMAMd+jmB/zse+ezE1t28tUmmEkLngk+mhl0YYjPkMJLvpGtXxBtqtfpqH+fAKGOQj1d9GCwYahcEKGOAkyZE+QDkMeUn1t1EjhkVhsDQB3CQ50gdnSicx5CfV30aNGBaFwdIEcJTkSB/ciC6JoWdD6m+jRgyLwmBp0uw7XMiRPrhhfxJD0/7626gRw6IwWJoA83450v/Vni5gc2U3EXZjAb2DnBUK+4r4JK5OLpJEmQ+VLwyhobYuboXB2xpBXPDuyL4Z3hAYGwJjH4Exn8BuZwQRgJuj1QvhDYH6Y6LsRzcF810cDpbEisPQL4GvaTZecfU2ExqO60J5V6qXgU4zg2d8BorMAMd+jmB/zseuKdj5O9Zm824mc8En08tAp5nBmM9AdqBTHW+gObYpDmYDukrS+PIyX0RTVU4idZnpur+fXUbJ5azSajqf5cn6CtkD0ZRgxlUSPDjmdjDQKAwlmhLEuBIjbdNkEevZbLpYRPN8UevwmZ5GZS3FomIySctLdVl/Pd2fNMGMqyR4vosrYlgUBksTxLgSI73aTYoqi2PT0JdFLcZndXKV2XQaZYlalLMsLmezPUqTFEuT0KzcfWFBURgsTZpNjQs50ittPK/yJL+solTFs0gtqllU6rz+3nJ6OVPZokpn1f6kCeYiJOFTORwRw6IwWJogLoIY6aFt8KR5OF4vuQqwL+q88QnFPromgMEzPgNFZoBjP0ewP+dj372YmmV6i1QaIWQu+GT66JoABmM+A9GuKVHHG2i3uyYW5sMrYJhxlWhaMNAoDFbAEONKjPQBymHMuEpyasSwKAyWJohxJUb6AJtrzLhKwh6OI2JYFAZLE8S4EiN9gKM66FGV+tuoEcOiMFiaAA+ryJEevGtqHq/XSx4aVRfJsF4TwOAZn4EiM8CxnyPYn/Ox715MzTK9RSqNEDIXfDK9dE3NDMZ8BrJdk/Ga1tAcXRMH88EVsBTzmtLw80J828V1zTWSb3/dpYjXJEb68ORwinlNafh5Ib7tMlSaIF6TGOnDa65TzGtKQ7aL+8KCojBYmiBekxjpwxvVpZjXlIYf3uDbLkOlCeI1iZG+uStU7ybCbiygGxFZoVjdFZrqk4tEFb4IqEAEdKF3I9DvDaE19rEP+5iPvZd7QWvs9UcPePN1DnoD/9bDcL1nVF5nVJaZtIp9aaWD5PKB0yqv06omMPYRGPMJ9JNbucmtmoHJMDcFm4EMDoaEWnEY/D7jtHmOXheu0BxdF4MemY0weMZnoMgMcOznCPbnfOyagp2/Y23kQDOZCz6ZPmY/AIMxn4Ho7CfNjzfQHNsUB7MBjT2hsy8yHPO40pDd4wgGGoXBZDjicYmRtmkSK73Q5rHQRbVQ</t>
  </si>
  <si>
    <t>kZpMi2iSm0Yvn1yqyURd6sV0f9IE87jS8CNEjohhURgsTRCPS4z0+ongdK4Wiyoqy2IeJUnd45Xx5SSKYx3rvCyTap9GhNAr2epvo0YMi8JgadLsf1zIkV6NCOfzRTotLqNqmk0itZjMompWqCiLsyRLp4uymOzP20oyzHDIws95OCKGRWGoNMkQw0GM9GpEWGaLy0VZf8ekqkxKTeqUWiT7uZtkmOGQhZ/zcEQMi8JgaYIYDmKk12lSTAtVzqP6s3mtYyodlTqbRpfpIsvmaXo51+X+pAlmOGSh2bsnYkgUBksTxHAQIz30/TdZ8xy9XvLwHN0/ie1jBgMweMZnoMgMcOznCPbnfOy7F1Nz098ilUYImQs+mT5mMACDMZ+B6Awmy4430G7PYFiYD6+AYW9lyxQtGGgUBitgzc/aXMiRPkA5jD3ckml6xJAoDJYmyMMtYqQPsLnGHm7JQuNtZ8SwKAyWJs0+xIUc6cMb1WXY4D8LP+fhiBgWhcHSBBn8i5E+vMF/hg3+s/BzHo6IYVEYLE2Qwb8Y6cOzETNs8J+FZuDOiGFRGCxNkMG/GOmhZzCqeZ79tfqbguz9dyz1MYMBGDzjM1BkBjj2cwT7cz723YupuelvkUojhMwFn0wfMxiAwZjPQHQGo+LjDbTbMxgW5oMrYArzmlT4OY9bwUCjMFQBU4jXJEb68OSwwrwmFbJdnBHDojBYmiBekxjpw2uuFfZwiwqPtx0Rw6IwWJo0+xAXcqQPb1SnsMG/UtSIYVEYLE2Qwb8Y6cMb/Cts8K80NWJYFAZLE2TwL0b68GxEhQ3+VXgG7owYEoXB0gQZ/IuRXj1Raajv5sFuKKAnrliRWD3+psqTi0QnvgCE72WvdgPQ75NvNfaxD/uYj323a4aww43z+qG3Gnv90QPePmrJQG/gr3XK4I+7qeZZeL2rBG+CL2+dEtvvmK+ZwTM+A0VmgGM/R7A/52PXFOz8HWqzVzeTueCT6WXM18xgzGcgO+YrjzfQHNsUB7NtzCdxNb+su3ZdXs4iVUyzqJrPymh2OdVVMtG6NAeN74tGwnwqFbJsHMFAozCYRkJ8KjHSqxdOVIusUpcqWpRJ3Z3NJ5NoOtFFVOnJZZlPajVVTvYmTTT2gIoOPqvhihgWhaHSRDd7GBdypIe2M3XzLLxe8vAsvNhl36vOARg84zOQ1TkA9ud87LsXU3NhbZFKI4TMBZ9MHzoHYDDmMxDVOTo53kC7rXNYmA+vgGE+lQ5bNreCgUZhsAKG+FRipA9PDmvMp9Jhy8YRMSwKg6UJ4lOJkb55Cdut2fFuLKCBFSsUq5mh1j7yKkBel+ku+X7HhR7YYz7sXiaFHtjmKxzc1u6sBk+h3JdCOsgJP+cHYkBOITfsMR92Pynkhm2Ti4HbAF+He/Axs272cepKlAdZDvtEL8DgGZ+BIjPAsZ8j2J/zsWsKdv6OtKnvzWQu+GR6ab+aGYz5DGTbL/NWtTU0xzbFwWzdsMsq17Myi6ZFoiIVz6dRVeutSC8uk3kyW9QCa70w+6CrsYerdNAavB0MNAqD6Wrk4Sox0us7NsrLOJ+pqKrK3NzdUURlPC/388YejT1cpcPWjPPhViQKg6VJs4d2IUd61aXrokwWcR7NdDyNVJqkUanm82g2mc+TfD7TOp3uT5pgppUO+zeupxahKAyWJohpJUZ63aWvnmTYTYXdaEBanxWMVZOV+27rycNmDP5IDMQA1zGrJssDe8yH3UuT5YFtvsLBbdXL4Bnku4Dy4IvEStyFgBiQM8infdmw+8kgN2ybWwzc1n4YPIOykwuVqZOLKq1OLhJzHJA5qcL8OVPKl12hWbsu8VdXQ+zI2ZWdjA2lsaE0tpTGltLYS2nMp9RP5pmX7xtOX/mKIWXOMKtZmddZZ/ZvPl42aRnE9mNzq7MyzfOTiyz2DbTz0DRflwPf/1oTGBsCYx+BMZ9AP2lnEs4w+MpXfBRscjI47EeGmdNqcnOHdZGaD+avhflrGZsP5nOV+VNVfy6NTTomsflQ52SapuaD+YLZPVNl/mpu1k61TVvfWSW5CgWr/teGzVhzBE5ubtuuAzI2ARmbgIxNQMYmIGMTkLEJyNgEZGwCMjYBGZuAjE1AxiYgYxOQsQnI2ARk7AvImB+Qfq4Ae65Obm8Gr0NiPtrPFPYzdVTMR/v5yv65Mp83kak/JrH9aK4eExzz0X7VbuMmPuaj/YxeXWfes1VYMdpqcQZ3AfLmh36+Vn9TkGXqzYQ+XACAwTM+A0VmgGM/R7A/52PXFOz8Hft6fgCQueCT2d1lm8lQU+kJwmDMZyDqAuT6eAPNsU1xMBvQ84Wal0UyicpEX0YqzvOonM2S6DLLqkW2yGbV4vLtHa0w2Nwuxx7Iy3NaMNAoDDW3y5u9qws50jZNptPZ5WSRVZFWytyJUy6iSR7rSCXTcp5MJ/NM789NWDlmFuVB38QVMSwKg6UJYhaJkR76ZvO82QOplzz8grlhz5ADGDzjMxDWOc3Yn/Ox715MzYW1RSqNEDIXfDK96JxmBmM+A1mdYx6qy30P1bEwH14Bw/zJPGTVOYKBRmGwAob4k2KkbZqoZFHExbSKCuN2qyROojJfpFExWaTVPNcLvUdyuMAeqivC75tzRAyLwlBpUiAP1YmRPryuqcDexFeEn+NxRAyLwmBp0vzA1YUc6aHlcNH84E695CGDqkj8Fkgfchhg8IzPQJEZ4NjPEezP+dh3L6Zm/dUilUYImQs+mT7kMMBgzGcgKoeL9HgD7bYcZmE+vAKGPVRXhJ8vuxUMNAqDFTDkoTox0ofXNRXYyx8LRY0YFoXB0gR5+aMY6cF1TrOjUy+5DrFP/UZ3LzqnmcEzPgNhndOM/Tkf++7F1FxYW6TSCCFzwSfTi85pZjDmM5DVOcbeXENz6BwO5sMrYJi9WeS0YKBRGKyAIfamGOkDlMOYvVmEnD5nxLAoDJYmiL0pRto+vVL/9HoTHPy2rqLZ4alTIPjIV6V2o9Gv7mlm8IzPQFj3NGN/zse+e3E1F9oWqTRCyFzwyfSie5oZjPkMZHWPsTsLn93JwmxAX16m+nJxWUVTnRTm0c3SnPCg9/Op3QKzO4uQ8+cIBhqFwQoaYneKkR66cS+bXbyv1d8UYF+kw74EG2DwjM9AtoAB2J/zse9eTM07ZotUGiFkLvhk+ihgAIMxn4FoASvNWXel76w7FuaDK2Al5rCXQbP5djDQKAxVwErEYRcjfd2RJetn2cyWP2hLVja7jHUOhBw7XQ17eivA4BmfgXBFa8b+nI999+pq3kJbpNIIIXPBJ9NLRWtmMOYzkK1oxnIvfZY7C7MBXVbzNI9VGmllBk2LdBZVRRxHSZxWk2qh41Tvz0F6JWa5l8Hnj28HA43CYBUNsdzFSK8ci3mWxotJEU0vlYpUliXRRJeXUaXLJJtOq8u03CPhg1nupaJGDIvCYGmCWO5ipFdpsijTy2n9bVM1SyOVVLNoOskWUZwmukyLRE/Ni5z2JU2w8xZLTY4YFIXB0qTZjr2QI726n30SV1UeJ1E1mZvTotM4Ki/zaXS5yOY6ndT/xHS+P2mC+Z9lTo0YFoXB0gTxP8VIr15ZrPVkmsxyk1L196r5IiqTYhLpJEvnqponRbk/x3KWmP9Zhp90dEQMi8JgaYL4n2KkD+/pmBJ7F2gZtlhcFxYUhcHSpNkLu5AjfXg33ZSY+VSGfRhXmYaiMFiaIOaTGOmhzaeqed7+tfqbAuyLNN1l3+uoDmDwjM9AkRng2M8R7M/52HcvpubZUItUGiFkLvhk+hjVAQzGfAaio7rKmE+Vz3xiYT64AlZh5lMV9mFuBQONwlAFrELMJzHShyeHqxRLk9B42xkxLAqDpUmzD3EhR/rwmusKG/xXwcfOXBHDojBYmiCDfzHShzeqq7DBf6WoEcOiMFiaIIN/MdKHN/ivsMF/pakRw6IwWJogg38x0odnI1bY4L8KzcDdEYOiMFiaIIN/MdKHd1NChQ3+q/AzQI6IYVEYLE2Qwb8Y6cFHdc3z7HrJg6+FS/1njPYyqmtm8IzPQJEZ4NjPEezP+dh3L6bm2VCLVBohZC74ZHoZ1TUzGPMZyI7qzINOle9BJxbmwytgmNdUhWwXRzDQKAxWwBCvSYy0TZO6h1K5VlWUJ7YRL2t1pGdFtJgW83ielDrP96ZrSmPovY71t1EjhkVhoDSp+TSniRzpg2uu0xga/NffRo0YFoXB0gQY/MuRPrjBfxpDg//626gRw6IwWJoAg3850gdnI6YxNPivv40aMSwKg6UJMPiXIz1wc53GzfPseslVkP2gbxFBGDzjM1BkBjj2cwT7cz723YupuZtrkUojhMwFn0wPzTXCYMxnINlc16iON9BuNdc8zIdXwCCvqf42WjDQKAxWwACvSY70AcphyGuqv40aMSwKg6UJ4DXJkT7A5hrymupvo0YMi8JgaQJ4TXKkD3BUBz1kUn8bNWJYFAZLk2Yf4kKO9MEN/tMYGvzX30aNGBaFwdIEGPzLkR66uU6a59lfq78pyF7vsu+1uQYYPOMzUGQGOPZzBPtzPvbdi6m5m2uRSiOEzAWfTB/NNcBgzGcg2lwn8fEG2u3mmoX54ApYgnlNSdh2uRUMNApDFbAE8ZrESB+eHE4wrykJ2y6OiGFRGCxNEK9JjPThNdcJ5jUlYdvFETEsCoOlCeI1iZE+vFFdAj1kUn8bNWJYFAZLk2Yf4kKO9OEN/hNs8J9oasSwKAyWJsjgX4z04M118zy7XvLwPHvQl60iDJ7xGSgyAxz7OYL9OR/77sXU3M21SKURQuaCT6aX5rqZwZjPQLa5zo830BzNNQfz4RUwzGtKwrYL/208rmuukXwH1x3iNYmRPkA5jHlNSdh24b/ba6g0QbwmMdIH2FxjXlNSUSOGRWGwNEG8JjHShzeqS7GHTNLweNsRMSwKQ6VJ2uxDXMiRPrzBf4oN/tPwDJz/TvSh0gQZ/IuRHrq5Tpvn2fWSh+fZxS77XptrgMEzPgNFZoBjP0ewP+dj372Ymru5Fqk0Qshc8Mn00VwDDMZ8BqLNdZoeb6Ddbq5ZmA+vgGFeUxq2XW4FA43CYAUM8ZrESB+gHMa8JrP10yKGRWGwNEG8JjHSh9dcp5jXZJaSFjEsCoOlCeI1iZE+vFFdij1kkobH246IYVEYLE2afYgLOdKHN/hPscF/Gp6Buy4sKAqDpQky+BcjPXhz3TzPrpc8PM8ud9n321w3M3jGZ6DIDHDs5wj253zsuxdTczfXIpVGCJkLPplemutmBmM+A9nmujzeQHM01xzMh1fAMK8prWjBQKMwWAFDvCYx0ocnhzPMa8rCtosjYlgUhkqTDPGaxEgfXnOdYV5TFrZdXBcWFIXB0gTxmsRIH96oLkuxNAmPtx0Rw6IwWJo0+xAXcqQPb/CfYYP/LDwDd0QMi8JgaYIM/sVI1//3n+ofVvXP/MdgGjR3dS2iUC9+81y7XnoViIKuhnWwAQbP+AwUmQGO/RzB/pyPffeiau7qWqTSCCFzwSfTR5MNMBjzGYg22Zl5sdka2u0mm4X58AoZ5jllmhYMNAqDFTLEcxIjveqeoJNU9iVNMM8pC9kvzohhURgsTRDPSYz0ATbZmOeUhewXd8SgKAyWJojnJEZ6NbKDTnnblzTBHjbJwgfJu8xcKAqDpUmzH3EhR9qmCXZm5L6kCWYAZKFZuDNiWBQGSxPEABAjfXgGgMIMABWahbsvLCgKQ6WJQgwAMdKHZycqzABQoVm4u0xDURgsTRADQIz00PfDqOa5dr3k4bl2tcu+11EdwOAZn4EiM8CxnyPYn/Ox715MzbOhFqk0Qshc8Mn0MaoDGIz5DERHdco8bLKGdntUx8J8eAUM85xU2H65FQw0CoMVMMRzEiN9gHIYe9hEKWrEsCgMlibNPsSFHOnDG9UpbPCvNDViWBQGSxNk8C9G+vDuh1HY4F+FZuDOiGFRGCxNkMG/GOnDsxEVNvhX4ecuHBHDojBYmiCDfzHSgzfXzfPsesmD96pn8S77fpvrZgbP+AwUmQGO/RzB/pyPffdiau7mWqTSCCFzwSfTS3PdzGDMZyDbXJuHTZTvYRMW5sMrYJjXpEK2iyMYaBQGK2CI1yRG+vDksMa8Jh187sIVMSwKQ6WJRrwmMdKH11xrzGvSwecuXBHDojBYmiBekxjpwxvV6RRLk+B42xUxLAqDpUmzD3EhR/rwBv8aG/zr4AzceWFBURgsTZDBvxjpoZtr3TzPrpdcBdknu+x7ba4BBs/4DBSZAY79HMH+nI9992Jq7uZapNIIIXPBJ9NHcw0wGPMZiDbX2jxksoZ2u7lmYT68AoZ5TVrTgoFGYbAChnhNYqQPUA5jXpMO2i6uiGFRGCxNEK9JjPQBNteY16SDtovzwoKiMFiaIF6TGOkDHNVhD5no8HjbETEsCoOlSbMPcSFH+vAG/xob/JuLgBYxLAqDpQky+BcjPXRznTfPs79Wf1OQfbrLvtfmGmDwjM9AkRng2M8R7M/52HcvpuZurkUqjRAyF3wyfTTXAIMxn4Foc53Hxxtot5trFuaDK2A55jXlYdvlVjDQKAxVwHLEaxIjfXhyOMe8pjxsuzgihkVhsDRBvCYx0ofXXOeY15SHbRdHxLAoDJYmiNckRvrwRnU59pBJrqgRw6IwWJo0+xAXcqQPb/CfY4P/XFMjhkVhsDRBBv9ipM1rEm2qpLt5sBuKv7qcfevr3/yGQCRGT8++VFMsTi7SIjYfMvMhNx+q+kOZmA/mc6U2H8z3leYLlflCZb5QmS9U5gtV/YUsTsyHzBfL0HRcV/hr6KGI4C2WCcPYhGFswjA2YRibMIxNGMYmDGMThrEJw9iEYWzCMDZhGJswjE0YxiYMYxOGsQnD2BeGMT8Mu00aFAa4TzNRMO1YcVJ/rONgPmb2Y24/VuZjHQvz0X6+job5aL+/tF+t7Fcr+9XKfrWyX63MV01UzEd3WMy/zImLCcy6yzMX0qBvHM2bZ//1Lhqa/efxrVth+p1XNTN4xmegyAxw7OcI9ud87JqCnb8jb2pTM5kLPple5lXNDMZ8BrLzquJ4A82xTXEwG9B5mepkNi8iPTfdaLKoav04sSIyK8qqKqbZ/O290YSYL5eHLCpHMNAoDKYJEV9OjLRNk0WZF7PZ4jKaL3QSqTLPo8lcFdEiS6czHecqv5ztT5pgvpwZs9AihkVhsDRBfDkx0kP7ckWzFfG1+psC7Iss22Xfq84BGDzjM5DVOQD253zsuxdTc2FtkUojhMwFn0wfOgdgMOYzENU5hfHlCp8vx8J8cAWswHy5ImxR3QoGGoWhCliB+HJipA9PDheYL1eELSpHxLAoDJYmiC8nRnpwndNsN9VLHrab1C77fnVOM4NnfAbCOqcZ+3M+9t2LqbmwtkilEULmgk+mF53TzGDMZyCrc7LjDTSHzuFgPrwChlnBhaIFA43CYAUMsYLFSB+gHMas4EJTI4ZFYbA0QaxgMdKD65zmR5vqJc+D7PUu+351TjODZ3wGwjqnGftzPvbdi6m5sLZIpRFC5oJPphed08xgzGcgq3Py4w00h87hYD68AoY9dliETDxHMNAoDFbAmt3WCznSByiHMXuzCD+B54gYFoXB0gSxN8VI21ve6p9e11PDf9D7dYpmF69OgbCLl+5Go1/d08zgGZ+BsO5pxv6cj3334moutC1SaYSQueCT6UX3NDMY8xnI6p7qeAPNoXs4mA3oLCnns8k8jRI1ySOVmscC0ssqUnle6OlMFUWxeHtfClqJvfKyDJl6jmCgURiqoJXN7uuFHOmhG/ey2cWrlzzs4uXea7aPAgYweMZnIFvAAOzP+dh3L6bmHbNFKo0QMhd8Mn0UMIDBmM9AtICVyfEG2u0CxsJ8eAUsxQpY2Gy+FQw0CoMVMMRhFyM9eAFrNhXrJQ8bdLeOvey3gDUzeMZnIFzAmrE/52PfvZiad8wWqTRCyFzwyfRSwJoZjPkMZAuYcdhLn8POwnx4BQxz2EtFCwYahcEKGOKwi5EevIA1G8f1kusge/8Dn70UsGYGz/gMhAtYM/bnfOy7F1PzjtkilUYImQs+mV4KWDODMZ+BbAHTxxtojgLGwXx4BQx7sW+Z04KBRmGwAtZs+F/Ikb72xNbEzaPsg3piZbORXKdA+BHYYe95Bhg84zMQLmjN2J/zse9eXM07aItUGiFkLvhkeilozQzGfAayBc08w76G5ihoHMwGdJKZN6otkigtVL2XpfFk9aqsaTVJpklSLspivWHtQ0HDbvIow49zO+7rxKIwWEFDbvIQIz14R9bsY9dLHvKEi+zWYb/9FrBmBs/4DIQLWDP253zsuxdT847ZIpVGCJkLPpleClgzgzGfgWwBMzd1rKE5ChgH88EVsAq7qaMKP6ntOLoci8JQBaxCbuoQIz10Aauafex6yYOesLr1bpFeCxjA4BmfgWwBA7A/52PfvZiad8wWqTRCyFzwyfRRwAAGYz4D0QJWmZs6Kt9NHSzMh1fAUqyABe9vuB0MNAqDFTDkpg4x0tcjxXV2Dz5SrJp97ToFQh5xHg97lyLA4BmfgXBBa8b+nI999+Jq3kFbpNIIIXPBJ9NLQWtmMOYzkC1o5iaPyneTBwuzdT5ms4WeXF5GudaTSC0uVTSZ5LNotkjjuCyLxWy+vkL2oaBhN3lUihYMNAqDFTTkJg8x0oN3ZM2+dr3kOsC+UMMe8g0weMZnIFzAmrE/52PfvZiad8wWqTRCyFzwyfRSwJoZjPkMZAuYucljDc1RwDiYD6+AYTd5VDktGGgUBitgyE0eYqQHL2DNPna95CFPuFCp95rtpYA1M3jGZyBcwJqxP+dj372YmnfMFqk0Qshc8Mn0UsCaGYz5DGQLmLmpo/Ld1MHCfHgFDLupowq+xOJ2MNAoDFbAkJs6xEgPXsCafex6yYOesBr2jfMAg2d8BsIFrBn7cz723YupecdskUojhMwFn0wvBayZwZjPQLaAmZs61tAcBYyD+dAKWBZDN3XU30YLBhqFgQpYzacxay/kSA9cwLK42ceulzzsCQ96Wz3C4BmfgWgBQ7A/52PfvZiad8wWqTRCyFzwyfRQwBAGYz4DyQJWozreQLtVwHiYD6+ApVgBC9/f4LjDHIvCYAUMuKlDjvTgBazZt66XPPigvxr0HdEIg2d8BsIFrBn7cz723YupecdskUojhMwFn0wvBayZwZjPQLaAZccbaI4CxsF8eAUMuomj/jZaMNAoDFbAgJs45Ej/1+vz7rPdPNgNBXSsOSsS9rz7LM5PLrIkNR+K+kNq/pRq88EcYZ+Zv2bmr5n5qzJ/Veavqqw/aPNXbX6BNn/NY/PBfC5X5oP5icL8qTB/Ks2fSvOnyvypqv+k6tyrP5g/JeZPiflTav6UVr4V0YEVyWP8nUVQXPHN0ARzbII5NsEcm2COTTDHJphjE8yxCebYBHNsgjk2wRybYI5NMMcmmGMTzLEJ5tgEc2yCOTbBHJtgjk0wxyaYYxPMsQnm2ARzbII5NsEcm2COTTDHJphjE8yxL5hjfjB3N2UomPC+bGJptt/8pP5YR9N8LMzH1P65Dqj5WJmPmf1MZj+T2c8o+xllP1PHtf6o7We0/W3afqaOrfloP19H13y0P1vYPxf2z6X9c2n/XNk/V+bPJsrmo/1zYv+c2D+n9s+eUBs2nFibYCerWA9943K9HI0bZl0l8iDLQR8lRRg84zNQZAY49nME+3M+dk3Bzq84m9rbTOaCT6YXzdvMYMxnIKt58+MNNMc2xcFsQOeLMs4X8ziqhc4iUrO8isp5VUWzy0sV59liEqs1rX3QvNC5KPW30YKBRmEwzdt8s8eFHOnV8Tn5Qs8nl5MoS6dVlCS1Up4kcRrN69+dTGbxdFrdksTDpQl0d0X9bdSIYVEYLE2AuyvkSK92k7gop1mVRmk2mdVt1ERHpc7rhiqdVeWsuMwmC7U/aVJhaRIydN0XFhSFwdKk2Xm/kCNt0yStJtMqjrNIT1UWqWpSROV0kkalyvO0jLWaF5d7kyYJZnUn4fMZHBHDojBUmiSI1S1G2qbJLK3q3jGZRvMqq1Oq7tWiMo3j6DKZVtW0SPI6q/YnTRIsTULumjNiWBQGS5NmG/RCjvT1U8LrVR+82U6a7bU6BUL2Wp4M+pAVwuAZn4EiM8CxnyPYn/Ox715czd1di1QaIWQu+GT6aLYBBmM+A9FmO0mPN9BuN9sszHYmOMkus1TruviZ16lWl0U0nc7KKC2qemNL0rKaxG/vTUHLsIIWfGT6djDQKAxW0Jpt0Qs50qsuqhZBxewyi6ZJWUYq12lU//TUqKV5Ms0n81LP9idNMB8yUdSIYVEYLE0QH1KMtE2TchrXrfksjtQkTurvSOufyue1ntZVFS/K2aVO9P6kicbSRFMjhkVhsDRpftD4Qo60TZMiXaTzvCqjfJqoSJVVFlVqcRnF+bxU88sqnu9TmkBP9tbfRo0YFoXB0qTZl7iQIz30bXlJ83y7XvLwg4GDvlsJYfCMz0CRGeDYzxHsz/nYdy+mZpneIpVGCJkLPpleuqZmBmM+A9muqTjeQHN0TRzMh1fAMO8pCT/k6njNEBaFwQoY4j2JkT5AOYx5T0nIhnFGDIvCYGmCeE9ipA+vuU4x7ykNP3HoiBgWhaHSJEW8JzHShzeqSzHvKQ0/2eWIGBaFwdIE8Z7ESF97T+WK+ODeU9o8bq9TIDy6HvT1EgiDZ3wGiswAx36OYH/Ox757cTXL9hapNELIXPDJ9NFFAQzGfAaiXVRqvKfU5z2xMBvQKksWcxWrKJ7XKroufnlUVUlSb3KX09lsESdput7J9qGgYd5TGrZhHG9awKIwWEFDvCcx0qsHm7KinBWJjpLprJbS8UJH5TyuokRPqiS9jNWsmu9PmmDek9n6aRHDojBYmiDekxjpoafFabOlUi+5DrAvlP8RqV50TjODZ3wGwjqnGftzPvbdi6m5sLZIpRFC5oJPphed08xgzGcgq3P08QaaQ+dwMB9eAcPsTpNKlGCgURisgCF2pxjpA5TD2HNPadhhcUQMi8JgadJshV3IkbZpUlXVdFFeTqN5matIqbwwBkQczXScZ8lkuognezQtxrynNGzDOCKGRWGwNEG8JzHSg8vhZkulXvKwpVLusu9XDjczeMZnoMgMcOznCPbnfOy7F1Oz/mqRSiOEzAWfTC9yuJnBmM9AVg5XxxtoDjnMwXxwBSzD7M4s7PzdCgYahaEKWIbYnWKkD69ryjC7Mws7f46IYVEYLE0Qu1OM9NA6J2t2dOolD7kjhRr2PTYAg2d8BrI6B8D+nI9992JqLqwtUmmEkLngk+lD5wAMxnwGojonM/Zm5rM3WZgPr4Bh9mYWfpGl47FpLAqDFTDE3hQjfXhjvwyzNzNFjRgWhcHSBLE3xUhf39aVrG/vG/y+rqzZ4qlzQAfCkSfDvrQaYPCMz0BY+DRjf87Hvnt1NVfaFqk0Qshc8Mn0InyaGYz5DGSFj/E719AcwoeD2Q549HyWJ4s0UjqrPyhdRVM1KaLpbJpN8mmuVbXesPahomF+Z5bTgoFGYbCKhvidYqQP711KGeZ3ZiHrzxkxLAqDpQnid4qRPrzXgWaY35kFX3noihgWhcHSBPE7xUhv9PG+vOA6a/Z86hwI+Sd5Muz9gACDZ3wGiswAx36OYH/Ox757dTULshapNELIXPDJ9KKPmxmM+Qxk9bExQNfQHPqYg9mALmoZlC7UNJrZB0Tni3k0WaiibvvLSZrVe16pq7f3paIpzABVwddu3g4GGoWhKppCDFAx0oc3P1aYAaqCr910RQyLwmBpghigYqQ3wmddUAcXPqrZBKpzIGSo5MmwjijA4BmfgazwAbA/52PfvbqaK22LVBohZC74ZPoQPgCDMZ+BqPBRxhFVPkeUhdmAXqjLaZXnk2h6uXpv/zQq48U0imMd67wsk0rvz2BQYY6oCj/76Dq9AIrCYBUNcUTFSNs00ZdVcalKXff5i7r6Tad5VE3UZaTjy7lO03wxnef7kyaYI6oUNWJYFAZLE8QRFSM99J1fqtnzqZdcB9gXOt5l36/OaWbwjM9AWOc0Y3/Ox757MTUX1hapNELIXPDJ9KJzmhmM+QxkdY4xQNfQHDqHg/nwChhmgKqcFgw0CoMVMMQAFSN9gHIYM0BV8NlHV8SwKAyWJogBKkZ6cJ3T7OvVSx58jlEPe3gMwOAZn4GwzmnG/pyPffdiai6sLVJphJC54JPpRec0MxjzGcjqnPJ4A82hcziYDWjs7ZX7UsCw99uqkKvnCAYahcEKWLP9eiFH+vB0jsb8Th189tEVMSwKQ6WJRvxOMdKH1zVpzO/UwWcfXRHDojBYmiB+pxjpoeWwbnZ06iUPuSOFTnfZ9yqHAQbP+AwUmQGO/RzB/pyPffdiatZfLVJphJC54JPpQw4DDMZ8BqJyWBt7U/vsTRbmwytgmL2pg88+3g4GGoXBChhib4qRPkA5jNmbWlEjhkVhsDRB7E0x0ofXXGvsLEWtqRHDojBYmjRbXxdypDe3/62ripFfg97+p5s9lToH8kA48nTYcTHA4BmfgSIzwLGfI9if87HvXl3NgqxFKo0QMhd8Mr3o42YGYz4DWX2cH2+gOfQxB7MBPb9M0ny+WERZOo9N9buMJkmcRnNzM9BkFk+n1f488Kkxv1MHn328HQw0CoNVNMTvFCM9+ICn2eKplzxslwx7YBHA4BmfgXABa8b+nI9992Jq3jFbpNIIIXPBJ9NLAWtmMOYzkC1gxu/UPr+ThfnwChjmd+qw9ec4lAWLwmAFDPE7xUgPXcDyZhvva/U3Bdkr7zXbRwEDGDzjM5AtYAD253zsuxdT847ZIpVGCJkLPpk+ChjAYMxnIFrA8vh4A+12AWNhPrgClmMWex52m28FA43CUAUsRyx2MdKDF7BmV7Fe8rBDN+yrBQEGz/gMhAtYM/bnfOy7F1PzjtkilUYImQs+mV4KWDODMZ+BbAEzFnvus9hZmA+vgGEWex52mx3vxcKiMFgBQyx2MdIbU6xaMR/8nRh5s5Vc54AKhCNPh50pAgye8RkIV7Rm7M/52HevruYttEUqjRAyF3wyvVS0ZgZjPgPZiqaON9AcFY2D2YCeXhb5tFjE0bxMk0ilSRZN4qmO5mpeTeOyTMrF+rWG+1DRsNs8ck0LBhqFwSoacpuHGOmV8FFpoYsiqavfrNx74YM9Upzn1IhhURgsTZod/ws50v91RVtfptNLHVWzqbkPUadRqeZppKpMJWmZzMpqfw6TyDGLPQ+7zY6IYVEYLE0Qi12M9OG9UznH3qmcB18v7IoYFoXB0qTZfr2QIz34HLDZxquXPGzj5bvs++2amhk84zNQZAY49nME+3M+9t2LqVmmt0ilEULmgk+ml66pmcGYz0C2azKvUF5Dc3RNHMwHV8AK7JHiIuzq3QoGGoWhCljRbL9eyJE+PDlcYH5nEbb+HBHDojBYmiB+pxjptasw02UxKaN8oS4jNVlMo+m8/lBN8iJOytmkSPfnUZsixdIkbLE4IoZFYbA0afbCLuRIH96orsDMpyLswzgihkVhsDRBzCcx0kN3TUXzeL1echVkP+zBMwCDZ3wGiswAx36OYH/Ox757MTXL9BapNELIXPDJ9NE1AQzGfAaiXVNhvKY1tNtdEwvz4RUwzGsqNC0YaBQGK2CI1yRG+vC8pgLzmoqQ7eKMGBaFwdIE8ZrESB9gc415TUXIdnFGDIvCYGmCeE1ipA9wVId5TUX4CTJHxLAoDJYmiNckRnrwrql5vF4veXhUXe6y77drambwjM9AkRng2M8R7M/52HcvpmaZ3iKVRgiZCz6ZXrqmZgZjPgPZrsl4TWtojq6Jg/ngCliJeU1l2Ha5FQw0CkMVsBLxmsRIH54cLjGvqQzbLo6IYVEYLE0Qr0mM9OE11yXmNZVh28URMSwKg6UJ4jWJkT68UV2JeU1l2HZxRAyLwmBpgnhNYqSH7prK5vF6veQqyH7Ys34BBs/4DBSZAY79HMH+nI9992JqluktUmmEkLngk+mjawIYjPkMRLum0nhNa2i3uyYW5sMrYJjXVGpaMNAoDFbAEK9JjPTh3XpVYl5TGbZdHBHDojBYmiBekxjpA2yuMa+pDNsujohhURgsTRCvSYz0AY7qMK+pDNsujohhURgsTRCvSYz04F1T83i9XvLgqDqPd9n32zU1M3jGZ6DIDHDs5wj253zsuxdTs0xvkUojhMwFn0wvXVMzgzGfgWzXZLymNTRH18TBfHAFrMK8pipou9wOBhqFoQpYhXhNYqQPTw5XmNdUBW0XV8SwKAyWJojXJEb68LymCvOaqqDt4ooYFoXB0gTxmsRIH96orsK8pipou7gihkVhsDRBvCYx0tcv1UvjFfPBX6pXNc/b6xxQgXDk6bCviQUYPOMzUGQGOPZzBPtzPvbdq6tZt7dIpRFC5oJPpo82CmAw5jMQbaMqYz6tod1uo1iYLehqMq3iOIv0VGXm2LwiKqcTo5TqHytjrebF5dt7U9Ew86nStGCgURisoiHmkxjpA+y2MfOpCvkwzohhURgsTRDzSYz04XmUFWY+VSEfxhkxLAqDpQliPomRPsChDGY+VeH3y7n2XygKg6UJYj6JkR7afKqa5+31kodn18OezwsweMZnoMgMcOznCPbnfOy7F1OzTG+RSiOEzAWfTC9dUzODMZ+BbNdkzKc1NEfXxMF8aAVMxZD5VH8bLRhoFAYqYDWfxqy9kCN9cHJYxZD5VH8bNWJYFAZLE8B8kiN9cM21iiHzqf42asSwKAyWJoD5JEf64EZ1KobMp/rbqBHDojBYmgDmkxzpgbsmFTeP1+slV0H26S77PrsmhMEzPgNFZoBjP0ewP+dj372YmmV6i1QaIWQu+GR66JoQBmM+A8muqUZ1vIF2q2viYT68AgZ5TfW30YKBRmGwAgZ4TXKkD1AOQ15T/W3UiGFRGCxNAK/p/1/du/TIjiRZmn+lkasCPAjwoXwVMItEAzWrmoWz6pLUilrYszowWRGNzOjpmR7Ufx+qmoffGjpN5VD0CsU0F+Y3r9NuyHdU1ESUR6kmB53g4hrympbL9iqGqaCWJoDXJAed4K06yGtaLturGKaCWpoAXpMctPqqib69vgx5+Fa16tfeIgQjn8DsJsBjf0din/ixrycT3aZHpNKAwMx8mENWTTSB5RPIrpr6t8/QNlZNnJiTK2AF5jUVYduF/52NW3OOhI+fdwXiNYlBp9cOF5jXVIRtl61vgIVUUEsTxGsSg05vcV1gXlMRtl34X+2plSaI1yQGnd6tugLzmoqw7bL1+QupoJYmiNckBu0edHLgP+s+32QK+jb7MvQmoEJTqn79LUIw8gnMbgI89nck9okf+3pS0e16RCoNCMzMhzli9QQQWD6B6OqpcJ7TR2hfV0+smF3Q5/5an0zVZeWp6DPTdPfsXLtPs8Z012txvZb1C62eMM+pqPeJgaqgVsgQz0kMOsG2GPOcipD9sqkYpoJamiCekxi0T5PqdOm7W9Vk9eVaLyutS5v1y7+bdX17KS6X4nxtTq+TJpjnVITsl03FMBXU0gTxnMSgfZpcyr4qy+KcXfvqkhlTmqwr8zy7Fee+P7dL4317mdNETIF5TkX4UZ8NxTAV1NIE8ZzEoLU9p4K+zb4MefiWtVnTH7tqoglGPoHZTYDH/o7EPvFjX08muk2PSKUBgZn5MIesmmgCyyeQXTU5z+kjtI1VEyfm5ApYiXlOZdh++SIGqoJWASsRz0kMOr12uMQ8pzJsv2wohqmgliaI5yQGnd7iusQ8pzJsv2wohqmgliaI5yQGnd6tuhLznMqw/bKhGKaCWpognpMYtPaqqaRvry9DboL0qmfpIQQjn8DsJsBjf0din/ixrycT3aZHpNKAwMx8mCNWTQCB5ROIrppK5zV9hPZ11cSKOb0ChnlNbl7sEQNVQa2AIV6TGHSC7TDmNZUh22VTMUwFtTRBvCYx6AQX15jXVIZsl03FMBXU0gTxmsSgE7xVh3lNZfhRnw3FMBXU0gTxmsSg1VdN9O31ZcjDt6p1d+gBBCOfwOwmwGN/R2Kf+LGvJxPdpkek0oDAzHyYQ1ZNNIHlE8iumpzX9BHaxqqJE3NyBazCvKYqbLvw9w1szTkSPn7eVYjXJAadXjtcYV5TFbZd+LuQtNIE8ZrEoNNbXFeY11SFbRf+nkatNEG8JjHo9G7VVZjXVIVtF/4Oaa00QbwmMWj3fNPHs3DrRFhr8bfb5fdffvtVQIrhn//x7xbG+qe5rpeXJb9/mvsyf6aFCWjRlO1ai6eNLwSE976OwjoK6yiso7DPKCyfYt38QhRw/+sgljZ3ofjznx3Gn//sOP7852cg7loOiUP58h1yh2fckmem6pcXU7oX93/rwr0Y99IuL03uXir34n7buItbd3Fbu5dueencbzv3p979qV/+VOeVe3F/KtyfCven0v1pkWOul75peXHp7v7jtXG/MO4XdfEs5+ugxp1yzi+Z7nS0TkfrdLROR+t0tE5H63S0TkfrdLROR+t0tE5H63S0TkfrdLROR+t0tE5H63S0TkfrdLROR+t0tE5HW/sJ5/7jTkfrdLTPdLR8HY+ZdW6mOSGX10VJ9+r/ZtHSvRr/2rrXRU73WvlXf03j39X6d7W1f+3ca+ev6fyfe//n3v3ZKete/Z8L/+fC/7n0fy7df8Xp6179Z4GPyknsXv1vn4jsPz0YKv+nTwTtbxNcBoKsyUsjEvJFmmUJ/SyXjriXBxCMfAKzmwCP/R2JfeLHXu+JnV9hPts7GmbmwxxxLw8gsHwC0Xt5VfP2GdrGxxQnZn8vr75d+7zrs/OtXlbq51u3LMHOVZbfy645ldfz+fSRZa+wrMI8yypk322IgaqgtqxCPEsxaJ8mt9Otup77Imt6c8mWpb7Juqo9Z/XlvCzKms7kL3S6SIV5llXwUbEtxTAV1NIE8SzFoLU9y4q2aZYhD1sez1eqh/Q5NMHIJxDuc+jYJ37s68lEF9aIVBoQmJkPc0ifQxNYPoFsn+M8y4/QNvocTszJFTCDeZYmbN99EQNVQauAGcSzFINOrx02mGdpwvbdhmKYCmppgniWYtDeZfjp02NwjYHq/R1DW3NLCoSsuaYq12oc2vcABCOfQLbvAWKf+LGvJxddaCNSaUBgZj7MEX0PQGD5BKJ9jynfPkP72vewYnZBn/O6L/LuljXNxZ00WzdZ3zZ1dulLczOX/NydX2d3hcFscxNykDfEQFVQK2iIbS4G7dOka7ry0l7b7Fy1eWaa2z3rL+acVX2V9/f+dKpur7O7whgsTcxexTAV1NKEfnxvloN+fJpU51PRFXlWFc2SUkXRZX1+O2eXW9lf60tX5W3zOmmCPS9n6r2KYSqopQnyvJwY9B/t8Ufb5QZftz2mHZ8lBZqgGrrHZgEEI5/A7CbAY39HYp/4sa8nF92PRaTSgMDMfJhD2mOawPIJZNtjZ39+hLbRHnNi9gWt6E5N01+yuj73S49UnbP+fLtknalu99tSAe/V63wHh8HsTxN2ArcO84BUUCtoiP0pBv3Yo346dUsB7LN2+acyk9/77FRflpe8LC63qr63Rf06aYLZnybsBG4dDQSpoJYmiP0pBu3T5N7X9a26VFlRd+esKNwtxPzaZ3le53XTdUVfl6+TJj2WJiHHZVMxTAW1NKGtsVkOOr0nXmrMi6pDtsz2xIJU0EqTGvGixKC1N1PUtMWyDHnYYnm+AfmIVRNAMPIJzG4CPPZ3JPaJH/t6MtFtekQqDQjMzIc5YtUEEFg+geiqqS7ePkP7umpixZxeASuxAhZyWDbEQFVQK2C0FTbLQae3uK4x76kOP724oRimglqaIN6TGPQfd4s/vCXHr3q3uKYtliUFTECNptI9+AYgGPkEwn0PHfvEj309uehCG5FKAwIz82EO6XtoAssnkO173HGhH6Ft9D2cmF3Qt+JcVebSZpf6UizFz5TZaemisvvJlH19aU/3Jv/5ZQoaZn/W9T4xUBXUChpif4pBJ9geY8eF1mGHhX+4h1aa0FbYLAetfn+HtlSWIQ9ZKm3Tr+mP7XNogpFPINzn0LFP/NjXk4kurBGpNCAwMx/mkD6HJrB8Atk+p337DG2jz+HEnF4Bw+zOOnxY6xcxUBXUChhid4pBJ9gOY3ZnHXL+NhXDVFBLE8TuFIPW7nMa2sX7ZprgE2Xtl0eiD+1zAIKRTyDb5wCxT/zY15OJLqwRqTQgMDMf5og+ByCwfALRPqfJ3z5D+9rnsGJOzqBosKc9m6Cp91UMVAWtAtbQ7ussB51eO9xgdmcTdP62FMNUUEsTxO4Ug1bvc2gXbxnyoIvXFmv6Y/scmmDkEwj3OXTsEz/29WSiC2tEKg0IzMyHOaTPoQksn0C2z6nePkPb6HM4MadXwLCnOxuzTwxUBbUCRrutsxx0gu0wZm829V7FMBXU0gSxN8Wg1fsc2rVbhrwJ0pdr+mP7HJpg5BMI9zl07BM/9vVkogtrRCoNCMzMhzmkz6EJLJ9Ats9xT3N+hLbR53BiTq+AYU9zNkET76sYqApqBYx2W2c56ATbYczebIJO35ZimApqaYLYm2LQ6n0O7dotQx507dpqTX9sn0MTjHwC4T6Hjn3ix76eTHRhjUilAYGZ+TCH9Dk0geUTyPY57jDbj9A2+hxOzMkVsBZ7gLgNm3hfxEBV0CpgLe22znLQ6bXDLWZvtmGnb0MxTAW1NEHsTTFo7T6npV27ZcjDrp3u6VwAwcgnkO1zgNgnfuzryUQX1ohUGhCYmQ9zRJ8DEFg+gWif07rDaz9C+9rnsGJOr4BhDxC3YROPf1DV1pwj4X/AvKPd1lkOOsF2GLM3W7NXMUwFtTRB7E0xaPU+h3btliGvg/T1mv7YPocmGPkEwn0OHfvEj309mejCGpFKAwIz82EO6XNoAssnkO1z6rfP0Db6HE7M6RUw7IFhdxr0HjFQFdQKGO22znLQCbbDmL3Zhp2+DcUwFdTSBLE3xaD/OE+n+HjuTv3bp1vaxltyIHwoq+5BggDByCcQbnzo2Cd+7OvZRVfaiFQaEJiZD3NI40MTWD6BbOPTvX2GttH4cGL2jU/lDlTuq6zLzTUzdXPKTvn5llXnMu/N+Vq19/7nl6lo2BPEbcjV2xADVUGtotH26ywH7dOkvxddca9M1netycztVGbnPL9l19pcL7e2u+f313nQvMP8zi58dvCGYpgKWmnSIX6nGPSjP4a+ouZV0gTzO7uQ9bepGKaCWpogfqcYtE8T7AuvXiVNSixNQhbLpmKYCmppQnthsxy0W0Y58J+VV08d7a0sQx/yVppK95gugGDkE5jdBHjs70jsEz/29aSi2/WIVBoQmJkPc8TqCSCwfALR1VPnHuvsnj3WyYo5udVTh/mendknBqqCWiFDfE8x6ARXT9hjnV29VzFMBbU0oT2xWQ46wdUTZkJ1zV7FMBXU0gQxocSgE1w9YSZUF/JjNhXDVFBLE8SEEoPW3mzT0bfZlyEPPzqm+yUOAMHIJzC7CfDY35HYJ37s68lEt+kRqTQgMDMf5pBVE01g+QSyqybnOXXPPCdWzH7VBO24eJUChnlOXch+2RADVUGtgCGekxh0eu1wj3lOffhxsw3FMBW00qRHPCcx6PQW1z3mOfXhx802FMNUUEsTxHMSg07vVl2PeU59+LGerc9fSAW1NEE8JzFo7VVTT99eX4Y8/BxPu6Y/dNUEEIx8ArObAI/9HYl94se+nkx0mx6RSgMCM/Nhjlg1AQSWTyC6auqd19Q/85pYMadXwDCvqTf7xEBVUCtgiNckBp1gO4x5TX29VzFMBbU0QbwmMegEF9eY19Q3exXDVFBLE8RrEoNOz2vqMa+pDz/7s6EYpoJamiBekxi0+qqJvr2+DHn4VrXu800AwcgnMLsJ8NjfkdgnfuzryUS36RGpNCAwMx/mkFUTTWD5BLKrJuc19c+8JlbMyXlNPeY19WHbZetRH0gFtQKGeE1i0Mm1w3UOeU3LZXsVw1RQSpOFh04TOejkFtd1DnlNy2V7FcNUUEsTwGuSg07uVl2dQ17TctlexTAV1NIE8JrkoJVXTXVO315fhjx8q1r1uSaEYOQTmN0EeOzvSOwTP/b1ZKLb9IhUGhCYmQ9zwKoJIbB8AslV0xLV22doX1ZNvJjTK2CQ17Rctk8MVAW1AgZ4TXLQCbbDkNe0XLZXMUwFtTQBvCY56AQX15DXtFy2VzFMBbU0AbwmOejkvKY6h7ym5bK9imEqqKUJ4DXJQauvmujb68uQB29Vd/ma/thVE00w8gnMbgI89nck9okf+3oy0W16RCoNCMzMhzlk1UQTWD6B7Kqpe/sMbWPVxIk5Na+pziGvablsnxioCmoFDPCa5KDTa4cLzGsqgrbLlmKYClppUiBekxh0eovrAvOaiqDtsqUYpoJamiBekxh0erfqCsxrKoK2y+bnL6SCWpogXpMYtPaqqaBvry9DHrxV3RVr+kNXTQDByCcwuwnw2N+R2Cd+7OvJRLfpEak0IDAzH+aIVRNAYPkEoqumwnlNxTOviRVzegUM85oKs08MVAW1AoZ4TWLQCbbDmNdU1HsVw1RQSxPEaxKDTnBxjXlNRbNXMUwFtTRBvCYx6PS8pgLzmoqg7bKlGKaCWpogXpMYtPqqib69vgx5+FZ1uaY/dtVEE4x8ArObAI/9HYl94se+nkx0mx6RSgMCM/NhDlk10QSWTyC7anJeU/HMa2LFnJzXVGBeUxG2Xb6IgaqgVsAQr0kMOr12uMS8pjJsu2wohqmglSYl4jWJQae3uC4xr6kM2y4bimEqqKUJ4jWJQad3q67EvKYybLtsff5CKqilCeI1iUH/xx9ff/sx7O6H5hc41SV9v33JgeD3vxhd8wkgGPkEZjcBHvs7EvvEj309u+i+PSKVBgRm5sMcsYwCCCyfQHQZVTrzqXxmPrFi9v1xXvdF3t2yprksTdKpbrK+bers0pfmZi75uTu/zjKqxMwnN6f3iIGqoFbREPNJDDrBZRRmPrmh3KkYpIJamiDmkxh0eq5CiZlPrjDtUwxTQS1NEPNJDFrbVShpT2UZ8rCnUq3pj22HaYKRT2B2E+CxvyOxT/zY15OJ7r8iUmlAYGY+zCHtME1g+QSy7XD79hnaRjvMiTk5V6HssAIWtli+iIGqoFbAaC9sloNOsB3GzKcy7MNsKIapoJYmiPkkBp3e4rrCzKcq7MNsKQapoJUmFWI+iUFrt8MV7aksQx72VMya/tB2GCAY+QRmNwEe+zsS+8SPfT2Z6P4rIpUGBGbmwxzRDgMElk8g2g5XxdtnaF/bYVbM6RUwzO+swtbfFzFQFdQKGOJ3ikGn1w5XFZYm4cd5thSDVFBLE9r6muWg07s7XGFeU2X2KoapoJYmiNckBq3eDtMWyjLkdZC+XtMf2w7TBCOfwOwmwGN/R2Kf+LGvJxPdf0Wk0oDAzHyYQ9phmsDyCWTb4frtM7SNdpgTc3J3hyvM3qyafWKgKqgVMMTeFINOsB3Gnq2rwo7KhmKYCmppQltfsxx0gotrzGuqwrbLlmKQCmppgnhNYtDq7TBtoSxDHrZQvnwd+bHtME0w8gnMbgI89nck9okf+3oy0f1XRCoNCMzMhzmkHaYJLJ9Ath3u3z5D22iHOTEnV8AMZm+asNP3RQxUBa0CZhB7Uww6vXbYYM/WmbCjsqUYpIJamtDW1ywHnd7dYYN5TSZsu2wohqmgliaI1yQGrd0OG9pCWYY8bKF8+Z7pQ9thgGDkE5jdBHjs70jsEz/29WSi+6+IVBoQmJkPc0Q7DBBYPoFoO2zco3Tm2aN0rJiTuztsMHvTmH1ioCqoFTDE3hSDTrAdxh6lM/VexTAV1NKEtr5mOegEF9eY12Sa3YpBKqilCeI1iUGrt8O0hbIMedhC+fIFwse2wzTByCcwuwnw2N+R2Cd+7OvJRPdfEak0IDAzH+aQdpgmsHwC2XbYPUr3EdpGO8yJOb0ChtmbJuz0bXwdOqaCWgFD7E0x6ATbYexROhN2VLYUg1RQSxPa+prloNO7O1xjXlMdtl02FMNU0EqTGvGaxKC12+GatlCWIQ9bKNtfSP/TQe0wQDDyCcxuAjz2dyT2iR/7ejLR/VdEKg0IzMyHOaIdBggsn0C0Ha7do3T1s0fpWDEnd3e4xuzNOuz0bXzPNaaCWgFD7E0x6PTa4Rp7lK4OOyobimEqqKUJbX3NctDpLa5rzGuqzW7FIBXU0gTxmsSg/UHEHn2dB2sp/na7/P7Lb78KKDH88z/+3YLY/DTXTeleuuWlLdyLcS/t8tLl7qVyL+66hXiue3dxX7uX5R1NXrgX416WdzRF7l4q99K4l+UdTVm6l9q9uHdU7h2Ve0fl3mHcO4x7h3HvMO4dtXtH7d5Ru3c07h2Ne0fj3tG6d7TuHa17R+ve0bl3dO4dnXtH797Ru3f0y29bF1+buz+50NpiuaR1UbUuoNbF0lbut8b9yUXQ1u5PtftTs/yjrdOldf8196U9s9snM7fuv9H2y5+6vHiWQHUggRpTrhPoaRsIpQHeCbqxt27srRt768beurG3buytG3vrxt66sbdu7K0be+vG3rqxt27srRt768beurG3buytG3vrxt66sbdu7K0be+vG3rqxt27srRt768beurG3buytG3vrxt66sbdu7K0be+vG3rqxt27srRt768beurG3buytG3vrxt66sbdu7K0be+vG3rqxt27srRt768beurG3buytG3vrxt66sbdu7K0be+vG3rqxt27srRt768beurG3buzts7G3/LFfN9DQ2MM9tBt61yo3Py2vy+C71869Lpju1fjX1r0uGeBeK//qr1+SYHnt/buWNHCv7r0uEdyr8a/uvS4X3GvlXxv/6t7r8sG91v7Vv7fy7638eyv/XuPfa/x7jX+v8e+t/Xtr/97av7fx7238exv/3ta/t/Xvbf17W//ezr+38+/t/Ht7/97ev7d317Q+fpcqy6uP3CXL8upjbn20rY/TJczyavyffWwuZ9yr/3Pj/iut17P1MbjEca/+z/6/63Lnz39+ljxufDjZ858qyrIS0j3avqbt16WraIKUuocXAQQjn8DsJsBjf0din/ix13ti53con70aDTPzYQ6540ITWD6B7B2X5u0ztI2PKU7MLuhrlfen6n7N8qKsM3OtymXZba7Zvei68+18y80fc/wV1kjYY7h1yI3dEANVQW2NRNvmsxz0Yyl9a5tze8+za1cWmSmLyn2xS50t1/fnvOuK7l68TppgPnUdsmw3FcNUUEsTxKcWg/Zpci+Xxq87nbP2Vi3XVtdl2X3qTFYURXUvrqe+ul1fJ00wn7oOWbabimEqqKUJ4lOLQfs0uZR9VZbFObv21SUzpjRZV+Z5divOfX9ui2b5N14mTRrMp25Clu2mYpgKWmnSID61GPTDDTLXtr3cquy8VKTMLOvO7FTdzpnpT9fi3JyuXX15nTTBnolsQtbYpmKYCmppQnuYsxy09naGhvbCliEPemF9vqY/dHENEIx8ArObAI/9HYl94se+nkz0ai4ilQYEZubDHLG4Bggsn0B0cd2Ub5+hfV1cs2JOr4BhPnUTtGy/ioGqoFbAEJ9aDPpxq/haVnl9KrO8L+5LT9TdstP90mZFdz5VrkCe76+zbbPBfOrG7FUMU0EtTRCfWgzap4m5muKeF2VWnerrssIyeXbqu/vSOp8ubd939al4ne0MDfZMZFPvVQxTQS1NkGcixaDTu1XXYM9ENqHb25uKYSqopQntQ8xy0Ond+G+wG/9N6B74pmKYCmppgtz4F4P+j49vaf9IA3Unu6Hvby8pEL6/rXvQIkAw8gnMbgI89nck9okf+3py0au7iFQaEJiZD3PIYpsmsHwC2cV29/YZ2sZimxOzX2xDG8hfpaBh3lMTtmE2TgnDVFAraIj3JAb9WEVVVW2K3mTF/XTLiuK2XJvf2izP63xJvq7o6y+bgdXSpMW8pzZsw2wohqmglSYt4j2JQWubCi1tqSxDHnzEqv/y3eOH9jkAwcgnkO1zgNgnfuzryUQX1ohUGhCYmQ9zRJ8DEFg+gWif07pnJNtnz0iyYnZBt7d7V+T3c9YXyyL/j0+x04sWsBIrYGGH5YsYqApqBYy2wmY56PTa4RbzntqwDbOhGKaCWpog3pMYtHqfQ1sqy5CbIH25pj+2z6EJRj6BcJ9Dxz7xY19PJrqwRqTSgMDMfJhD+hyawPIJZPsc8/YZ2kafw4k5vQKG2Z1tvU8MVAW1AobYnWLQPk2q7nIqc3PJzue+yYw7GuBcFY07GuBenop7YS7mddIEszvdEQb7FMNUUEsTxO4Ug1bvc2gXbxnysItXremP7XNogpFPYHYT4LG/I7FP/NjXk4kurBGpNCAwMx/mkD6HJrB8Atk+xx0B+xHaRp/DiTm9+znYo3Vt8DTUr2KgKqgVMNptneWgE2yHMXuzDTl9m4phKqilCWJvikFr9zkd7dp9Wy4K0uueNAEQjHwC2T4HiH3ix76eTHRhjUilAYGZ+TBH9DkAgeUTiPY5Xf72GdrXPocVc3IFrMOe5uzCJt7Wg42QCloFrKPd1lkOOr12uMPszS7s9G0ohqmgliaIvSkGrd7n0K7dMuRh1+7L190f2+fQBCOfQLjPoWOf+LGvJxNdWCNSaUBgZj7MIX0OTWD5BLJ9jvuGy4/QNvocTszpFTDsac7O7BMDVUGtgNFu6ywHnWA7jNmbXb1XMUwFtTRB7E0xaPU+h3btliFvgvS6z1sBBCOfQLjPoWOf+LGvJxNdWCNSaUBgZj7MIX0OTWD5BLJ9jjs59CO0jT6HE3N6BQx7gLgLm3j8R4+25hwJ/wPmHe22znLQCbbDmL3ZhZ2+DcUwFdTSBLE3xaD/eM7844wb9efMO9rFW1Ig5OI1RvcrmwGCkU8g3PfQsU/82NeTiy60Eak0IDAzH+aQvocmsHwC2b6nf/sMbaPv4cTsgn48RXqqk3iAuMceIO7Dz9JufN8opoJWQetp93WWg06vPe4xu7MPn+O6oRimglqaIHanGLT2/Z2edvGWIQ+7eO2a/tA+ByAY+QSyfQ4Q+8SPfT2Z6MIakUoDAjPzYY7ocwACyycQ7XN6d3jtR2hf+xxWzOkVMOwB4j5s6n0RA1VBrYDR7ussB53e/Z0eszt7s1cxTAW1NEHsTjFo9T6HdvGWIa+D9Lr3cwCCkU8g3OfQsU/82NeTiS6sEak0IDAzH+aQPocmsHwC2T6nfvsMbaPP4cScXgHDHiDum31ioCqoFTDafZ3loBNshzG7sw87f/xbG1ppgtidYtDqfQ7t4i1DHnbx+jX9sX0OTTDyCYT7HDr2iR/7ejLRhTUilQYEZubDHNLn0ASWTyDb57jzkftn5yOzYk6vgGEPEPchE29DDFQFtQJGu62zHHRy7XCTQ/bmctlexTAVlNJk4aHTRA5auc9pctq1W4Y85Np1S94o9jkIwcgnEO1zkNgnfuzryUQX1ohUGhCYmQ9zQJ+DEFg+gWSfs0T19hnalz6HF3N6BazECljIxNsQA1VBrYDRbussB51cO9zkkL25XLZXMUwFtTQB7E05aPU+h3btliE3QXrV74FACEY+gXCfQ8c+8WNfTya6sEak0oDAzHyYQ/ocmsDyCWT7HPP2GdpGn8OJOb0CBj1AvFy2TwxUBbUCRrutsxx0gu0wZG8ul+1VDFNBLU0Ae1MOWr3PoV27ZchDrl23LKNU+xyaYOQTCPc5dOwTP/b1ZKILa0QqDQjMzIc5pM+hCSyfQLbPad8+Q9voczgxp1fAoAeIl8v2iYGqoFbAaLd1loNOsB2G7M3lsr2KYSqopQlgb8pBa/c5Be3afVsuCtKrfg8EQjDyCWT7HCD2iR/7ejLRhTUilQYEZubDHNHnAASWTyDa5xT522doX/scVszJFbACemB4uWyfGKgKWgWsoN3WWQ46vXa4wOzNIuz08b85QytNEHtTDFq9z6Fdu2XIw66d6vdAIAQjn0C4z6Fjn/ixrycTXVgjUmlAYGY+zCF9Dk1g+QSyfU719hnaRp/DidkFjX1r36sUMOiB4eWyfWKgKqgVMNptneWgE2yHMXuzqPcqhqmgliaIvSkGrd7n0K7dMuRNkF71eyAQgpFPINzn0LFP/NjXk4kurBGpNCAwMx/mkD6HJrB8Atk+p3n7DG2jz+HEnF4Bgx4YXi7bJwaqgloBo93WWQ46wfs5mL1ZhJ0+/jdnaKUJYm+KQav3ObRrtwx52LVT/R4IhGDkEwj3OXTsEz/29WSiC2tEKg0IzMyHOaTPoQksn0C2z+nfPkPb6HM4MSdXwErsgeEybOLxz7rfmnMkfPy8K2m3dZaDTq8dLjF7sww7ffxvztBKE8TeFIPW7nNK2rVbhjzs2qmeh4wQjHwC2T4HiH3ix76eTHRhjUilAYGZ+TBH9DkAgeUTiPY5Zfn2GdrXPocVc3oFDHtguAybePyjgbfmHAn/A+Yd7bbOctA+TbDviHiVNMHsTffRv08xTAW1NEHsTTFo9T6Hdu2WIa+D9KrnISMEI59AuM+hY5/4sa8nE11YI1JpQGBmPswhfQ5NYPkEsn1O/fYZ2kafw4k5vfs52APDLpX2iIGqoFbAaLd1loNOsB3G7M0y7PTxjwbWShPE3hSDVu9zaNduGfKwa6d6HjJCMPIJhPscOvaJH/t6MtGFNSKVBgRm5sMc0ufQBJZPINvndG+foW30OZyY0ytg2APDZdjE4x8NvDXnSPgfMO9ot3WWg06vHa4we7MKO338o4GV0qRC7E0xaO0+p6Jdu2XIg65dka/pD+1zAIKRTyDb5wCxT/zY15OJLqwRqTQgMDMf5og+ByCwfALRPqdy5yFXz85DZsWcXgErsQIWNPG+ioGqoFbAaLd1loNOrx2uMHuzCjp9W4phKqilCWJvikGr9zm0a7cMuQnS656HDBCMfALhPoeOfeLHvp5MdGGNSKUBgZn5MIf0OTSB5RPI9jnuPOSP0Db6HE7M6RUw7IHhqt4nBqqCWgGj3dZZDjrBdhizN6tmr2KYCmppgtibYtDqfQ7t2i1DHnTtinJNf2yfQxOMfALhPoeOfeLHvp5MdGGNSKUBgZn5MIf0OTSB5RPI9jnuPOSP0Db6HE7M6RUw7IHhKmjifRUDVUGtgNFu6ywHnWA7jNmbVdDp21IMU0EtTRB7Uwxau88xtGv3bbkoSK97HjJAMPIJZPscIPaJH/t6MtGFNSKVBgRm5sMc0ecABJZPINrnGHcesnl2HjIr5uQKmMEeGDZhE49/NPDWnCPhf8C8o93WWQ46vXbYYPamCTt9/KOBtdIEsTfFoNX7HNq1W4Y87NrpnocMEIx8AuE+h4594se+nkx0YY1IpQGBmfkwh/Q5NIHlE8j2Oe48ZPPsPGRWzOkVMOyBYWP2iYGqoFbAaLd1loNOsB3G7E1T71UMU0EtTRB7Uwxavc+hXbtlyJsgve55yADByCcQ7nPo2Cd+7OvJRBfWiFQaEJiZD3NIn0MTWD6BbJ/jzkP+CG2jz+HEnF4Bwx4YNmETj3808NacI+F/wLyj3dZZDtqnCfYdEa+SJpi9acJO34ZimApqaYLYm2LQ6n0O7dotQx527XTPQwYIRj6BcJ9Dxz7xY19PJrqwRqTSgMDMfJhD+hyawPIJZPscdx7yR2gbfQ4nZhf05Va1bXWtspM53TJj8i47tedb1pV1a86XolzW9T+/SgGrsQeG67CJt3HmK6aCVgGrabd1loNOrx2uMXuzDjt9/KOBtdIEsTfFoLX7nJp27ZYhD7t2uuchAwQjn0C2zwFin/ixrycTXVgjUmlAYGY+zBF9DkBg+QSifU7tzkP+CO1rn8OKOb0Chj0wXIdNPP7RwFtzjoT/AfOOdltnOej07M0aszdrs1cxTAW1NEHsTTFo9T6Hdu2WIa+D9LrnIQMEI59AuM+hY5/4sa8nE11YI1JpQGBmPswhfQ5NYPkEsn2OOw/5I7SNPocTswsaO9X9VQoY9sBw3ewTA1VBrYDRbussB51gO4zZm3XY6eMfDayVJoi9KQat3ufQrt0y5GHXTvc8ZIBg5BMI9zl07BM/9vVkogtrRCoNCMzMhzmkz6EJLJ9Ats9x5yHXz85DZsWcXgHDHhiuwyYe/2jgrTlHwv+AeUe7rbMcdHr3cxrM3mzCTh//aGClNGkQe1MMWrvPaWjXbhnyoGtX5mv6Q/scgGDkE8j2OUDsEz/29WSiC2tEKg0IzMyHOaLPAQgsn0C0z2ncecjNs/OQWTGnV8BKrIAFTbyvYqAqqBUw2m2d5aDTa4cbzN5sgk7flmKYCmppgtibYtDqfQ7t2i1DboL0uuchAwQjn0C4z6Fjn/ixrycTXVgjUmlAYGY+zCF9Dk1g+QSyfY47D/kjtI0+hxNzegUMe2C4qfeJgaqgVsBot3WWg06wHcbszabZqximglqaIPamGLR6n0O7dsuQB127slzTH9vn0AQjn0C4z6Fjn/ixrycTXVgjUmlAYGY+zCF9Dk1g+QSyfY47D/kjtI0+hxNzegUMe2C4CZp4X8VAVVArYLTbOstBJ9gOY/ZmE3T6thTDVFBLE8TeFIPW7nNa2rX7tlwUpNc9DxkgGPkEsn0OEPvEj309mejCGpFKAwIz82GO6HMAAssnEO1zWncecvvsPGRWzMkVsBZ7YLgNm3j8o4G35hwJ/wPmHe22znLQ6bXDLWZvtmGnj380sFaaIPamGLR6n0O7dsuQh1073fOQAYKRTyDc59CxT/zY15OJLqwRqTQgMDMf5pA+hyawfALZPsedh9w+Ow+ZFXN6BQx7YLg1+8RAVVArYLTbOstBJ9gOY/ZmW+9VDFNBLU0Qe1MMWr3PoV27ZcibIL3uecgAwcgnEO5z6NgnfuzryUQX1ohUGhCYmQ9zSJ9DE1g+gWyf485D/ghto8/hxJxeAcMeGG7DJh7/aOCtOUfC/4B5R7utsxx0gu0wZm+2YadvQzFMBbU0QexNMWj1Pod27ZYhD7t2uuchAwQjn0C4z6Fjn/ixrycTXVgjUmlAYGY+zCF9Dk1g+QSyfY47D/kjtI0+hxNzcgWswx4Y7sIm3saZr5gKWgWso93WWQ46vXa4w+zNLuz08Y8G1koTxN4Ug9buczratVuGPOza6Z6HDBCMfALZPgeIfeLHvp5MdGGNSKUBgZn5MEf0OQCB5ROI9jmdOw/5I7SvfQ4r5vQKGPbAcBc28fhHA2/NORL+B8w72m2d5aATbIcxe7MzexXDVFBLE8TeFINW73No124Z8jpIr3seMkAw8gmE+xw69okf+3oy0YU1IpUGBGbmwxzS59AElk8g2+e485A/Qtvoczgxp1fAsAeGu2afGKgKagWMdltnOegE22HM3uzCTh//aGCtNEHsTTFo9T6Hdu2WIQ+7drrnIQMEI59AuM+hY5/4sa8nE11YI1JpQGBmPswhfQ5NYPkEsn2OOw+5e3YeMivm9AoY9sBwFzbx+EcDb805Ev4HzDvabZ3loH2aYN8R8SJp0mP2Zh92+jYUw1TQSpMesTfFoLX7nJ527ZYhD7p2Vb6mP7TPAQhGPoFsnwPEPvFjX08murBGpNKAwMx8mCP6HIDA8glE+5zenYfcPzsPmRVzcvdz+hIrYEET76sYqApqBYx2W2c56PTa4R6zN/ug07elGKaCWpog9qYY9PK/f3Xk/QN8+Tz6+39R7XtoF29JARNQo6mV+x6aYOQTCPc9dOwTP/b15KILbUQqDQjMzIc5pO+hCSyfQLbvcecjf4S20fdwYvYFzVzb9nKrsnPRdZlp6jI7VbdzZvrTtTg3p2tXX35+mYKGPUDc1/vEQFVQK2i0+zrLQfs0uZR9VZbFObv21SUzpjRZV+Z5divOfX9ui6a9Va+TJpjd2Td7FcNUUEsTxO4Ug/Zpcu6v9clUXVaein5Jqe6enetTmXWN6a7X4not3RfzvUqaYHZnH3L+NhXDVFBLE8TuFIN+LLbze3mtzTk7nes6M9XZLJ9BVZ6d6nt37+pbm/cvlCbY05x9yGHZVAxTQS1NaCtsloNWv1tMWyrLkActlUr3W2UAgpFPYHYT4LG/I7FP/NjXk4lu0yNSaUBgZj7MIasmmsDyCWRXTe5pzo/QNlZNnJhd0KemzE95dc/a+8ndCyqK7HS/3zJTX8v76ZZf6vv55xcpYG0O2Z3LZfvEQFVQKmALD5m1sxx0cu1wm0NPcy6X7VUMU0EtTWgrbJaDTm5x3eaQ97RctlcxTAW1NAG8Jzno5G7VtTnkPS2X7VUMU0EtTQDvSQ5aedXU5vTt9WXITZC+XNMfuWpCCEY+gdlNgMf+jsQ+8WNfTya6TY9IpQGBmfkwB6yaEALLJ5BcNS1RvX2G9mXVxIs5vQIGeU3LZfvEQFVQK2CA1yQHnWA7DHlNy2V7FcNUUEsTwGuSg05wcQ15TctlexXDVFBLE8BrkoP2aVLkeVX2TZU1+cVkS0bds65vr1nXLb8oLs3p3DevkyaQ17RctlcxTAW1NAG8Jjlo9VUTfXt9GfLwrWrVb7xDCEY+gdlNgMf+jsQ+8WNfTya6TY9IpQGBmfkwh6yaaALLJ5BdNfVvn6FtrJo4MbugzbXKL0V1ze5LA5SZ3PRZX1e35UOt6y7V8v/PxfXnVylgBeY1FWHbZeNbvTAVtApYgXhNYtDptcMF5jUVYdtlQzFMBbU0QbwmMej0FtcF5jUVYdtlQzFMBbU0QbwmMWjtdrigLZRlyMMWiuoXIyIEI5/A7CbAY39HYp/4sa8nE91/RaTSgMDMfJgj2mGAwPIJRNvhonr7DO1rO8yKOTkToYBODl0u2ycGqoJaAaOtr1kOOsE+B/OainqvYpgKammCeE1i0AmumjCvqWj2KoapoJYmiNckBp2eiVBgXlMRtl02FMNUUEsTxGsSg1ZfNdEWyjLkYQtF9WtWEYKRT2B2E+CxvyOxT/zY15OJbtMjUmlAYGY+zCGrJprA8glkV03d22doG6smTswuaOyphVcpYNAxjstl+8RAVVArYLT1NctBp9cOl5jXVIZtlw3FMBW00qREvCYx6PQW1yXmNZVh22VDMUwFtTRBvCYxaO12uKQtlGXIwxaK6rfxIgQjn8DsJsBjf0din/ixrycT3X9FpNKAwMx8mCPaYYDA8glE2+GyfPsM7Ws7zIrZBX2t8v5U3a9ZXpR1Zq7VUueu5prdi64738633JQvVMCwR+nKsKOy8Y2jmApqBYy2vmY5aJ8m5bWsctcE5X2xtM6muy2t86XNiu58qoqmMef7C7XDmNfkPvr3KYapoJYmiNckBp3gqgnzmtxQ7lMMU0EtTRCvSQw6vXswJeY1uf5ln2KYCmppgnhNYtA+TW6mLdr6WmVVfVoKlOnrrKu6S3Yv7839fiqa6vRCvQnmNZVh22VDMUwFtTRBvCYxaPXFNX17fRny8K1q1a+ARwhGPoHZTYDH/o7EPvFjX08mejUXkUoDAjPzYQ5ZXNMElk8gu7h2XlP5zGtixZxeAcO8pjJsu2x8zTWmgloBQ7wmMejkDoFtK8xrqsK2y9a3oUMqaKVJhXhNYtDpLa4rzGuqwrbLhmKYCmppgnhNYtDpWZJViaVJ+Pb2hmKYCmppQvsQsxx0ek8PVNiN/yp8D3xDMUwFtTRBbvyLQWsvriv6fvYy5CZI/+XbyA9dXAMEI5/A7CbAY39HYp/4sa8nE72ai0ilAYGZ+TBHLK4BAssnEF1cV+4MvY/Qvi6uWTGnV8Awr6mq94mBqqBWwBCvSQw6wXYY85qqsO2yoRimglqaIF6TGHSCi2vMa6rCtsuGYpgKammCeE1i0Ok51xV2hl4Vvr29oRimglqa0D7ELAetvmqi72cvQx6+n92v6Y9dNdEEI5/A7CbAY39HYp/4sa8nE92mR6TSgMDMfJhDVk00geUTyK6a3Bl6H6FtrJo4MbugsYd4X6SAGcxrMmHb5YsYqApaBcwgXpMYdHrtsMG8</t>
  </si>
  <si>
    <t>JhO2XTYUw1RQSxPEaxKDTm9xbTCvyYRtlw3FMBXU0gTxmsSg07tVZzCvyYRtlw3FMBXU0gTxmsSgtVdNhr69vgy5CdEvzcqzRvGIVRNAMPIJzG4CPPZ3JPaJH/t6MtFtekQqDQjMzIc5YtUEEFg+geiqyTiv6SO0r6smVszpFTDMazL1PjFQFdQKGOI1iUEn2A5jXpNp9iqGqaCWJojXJAad4OIa85pM0HbZUgxTQS1NEK9JDNqnCfadB6+SJpjXZIK2y5ZimApqaYJ4TWLQ6qsm+vb6MuTBW9Xmy3f8HrtqoglGPoHZTYDH/o7EPvFjX08muk2PSKUBgZn5MIesmmgCyyeQXTU5r+kjtI1VEyfm5LymGvOa6qDt8lUMVAWtAlYjXpMYdHrtcI15TXXQdtlSDFNBLU0Qr0kMOr3FdY15TXXQdtlSDFNBLU0Qr0kMOr1bdTXmNdVB22VLMUwFtTRBvCYxaO1VU03fXl+G3ATpyzX9oasmgGDkE5jdBHjs70jsEz/29WSi2/SIVBoQmJkPc8SqCSCwfALRVVPtvKaP0L6umlgxp1fAMK+prveJgaqgVsAQr0kMOsF2GPOa6mavYpgKammCeE1i0AkurjGvqQ7bLhuKYSqopQniNYlBp/dcU415TXXYdtlQDFNBLU0Qr0kMWn3VRN9eX4Y8fKv6y1dBH7tqoglGPoHZTYDH/o7EPvFjX08muk2PSKUBgZn5MIesmmgCyyeQXTU5r+kjtI1VEydmFzR23t6LFLAG85qasO2y8cX2mApaBaxBvCYx6PT6nAbzmpqw7bKhGKaCWpogXpMYdHqrpgbzmpqw7bKhGKaCWpogXpMYtE+Te20up9YsK+/z9ZSZ9tRmp/xcZ2dTd/fycsv76v46aYJ5TU3YdtlQDFNBLU0Qr0kMOr07ug325TmN2asYpoJamtA+xCwHrb24buj72cuQ10H6L98YfujiGiAY+QRmNwEe+zsS+8SPfT2Z6NVcRCoNCMzMhzlicQ0QWD6B6OK6qd8+Q/u6uGbFnF4Bw7ymptknBqqCWgFDvCYx6PQsyQbzmpqw7bKhGKaCWpogXpMYdIKLa8xrasK2y4ZimApqaYJ4TWLQPk2wr8Z4lTTBvjynCd/e3lAMU0EtTWgfYpaDTu/Gf4vd+G/D98A3FMNU0EqTFrnxLwatvbhu6fvZy5CH72fXa/pDF9cAwcgnMLsJ8NjfkdgnfuzryUSv5iJSaUBgZj7MEYtrgMDyCUQX123x9hna18U1K+bkLMkW85rasO3yRQxUBbUChnhNYtDprZpazGtqw7bLhmKYCmppgnhNYtDp3YNpMa+pNXsVw1RQSxPEaxKDTu+Obos9ZNLWexXDVFBLE9qHmOWg1VdN9P3sZcjD97O/fLH8sasmmmDkE5jdBHjs70jsEz/29WSi2/SIVBoQmJkPc8iqiSawfALZVVPz9hnaxqqJE3N6BQzzmtqw7fJFDFQFtQKGeE1i0Am2w5jX1IZtlw3FMBXU0gTxmsSgE1xcY15TG7ZdNhTDVFBLE8RrEoNO71Zdh3lNXdh22VAMU0ErTTrEaxKD1l41dfTt9WXIw7eqv3xj+KGrJoBg5BOY3QR47O9I7BM/9vVkotv0iFQaEJiZD3PEqgkgsHwC0VVT57ym7pnXxIo5vQKGeU1d2Hb5IgaqgloBQ7wmMej02uEO85q6sO2yoRimglqaIF6TGHR6i+sO85o6s1cxTAW1NEG8JjHo9G7VdZjX1NV7FcNUUEsTxGsSg1ZfNdG315chD9+q/vKN4ceummiCkU9gdhPgsb8jsU/82NeTiW7TI1JpQGBmPswhqyaawPIJZFdNzmv6CG1j1cSJOb0ChnlNXdh2+SIGqoJaAUO8JjHoBNthzGvqwrbLhmKYCmppgnhNYtAJLq4xr6kL2y4bimEqqKUJ4jWJQad3q67HvKY+bLtsKIapoJUmPeI1iUFrr5p6+vb6MuThW9VfvjH80FUTQDDyCcxuAjz2dyT2iR/7ejLRbXpEKg0IzMyHOWLVBBBYPoHoqql3XlP/zGtixZxeAcO8pj5su3wRA1VBrYAhXpMYdHrtcI95TX3YdtlQDFNBLU0Qr0kMOr3FdY95Tb3ZqximglqaIF6TGHR6t+p6zGvq672KYSqopQniNYlBL//7Vwe+vOdfVFdP9G32ZehDt6ybWve7swGCkU9gdhPgsb8jsU/82NeTim7XI1JpQGBmPswhqyeawPIJZFdPznP6CG1j9cSJOb1ChnlOfch+2RADVUGtkCGekxh0gqsnzHPqQ/bLpmKYCmppgnhOYtA+TYq8qi+3e5fdz4U7UO1aZSfT1Vle5vXpfL1f81f6NME8pz5kv2wqhqmgliaI5yQGndwiu8shz2m5bK9imApKabLw0GkiB63sOXU5fZt9GfLgLes6X9MfuWpCCEY+gdlNgMf+jsQ+8WNfTya6TY9IpQGBmfkwB6yaEALLJ5BcNS1RvX2G9mXVxIvZBY19K8urFDDIc1ou2ycGqoJaAQM8Jzno5FZNXQ55TstlexXDVFBLE8BzkoNO7h5Ml0Oe03LZXsUwFdTSBPCc5KB9mvT19dIU9zIzdbW8mLpfPnSWj5/z5VydmnNTm758nTSBPKflsr2KYSqopQngOclBO8/Jp8qX1fNair/dLr//8tuvAkoM//yPf7cgtj/NXVG4l9q99MtLWbmXZnmpcvfi/m/l/6/7rSndi7u4dr+tjXvplpfG/aJx17Xu32vdnzr3p85d3LuL++VP/bJOX16Wt/XFU+HDd8nLtfBPu2xIPrzRdppZp5l1mlmnmXWaWaeZdZpZp5l1mlmnmXWaWaeZdZpZp5l1mlmnmXWaWaeZdZpZp5l1mlmnmXWaWaeZdZpZp5l9ppnla7bu6yHN4NbeSeY6+Pan5XURzb3W/rV3r4tu7rVxr4ty7tX/TfX4G3/Nop579e+q/TWLgO61c6+N/23jr2/9v9/6P3f+z51/V+/f1bs/Oyndq/sXnonp4uWo6e+sfkzkn3Xt5EVw8gNu+VQPexGq3+CHEIx8ArObAI/9HYl94sde74mdXyE+ayUNM/NhDrkxQhNYPoHsjZH27TO0jY8pTsz+zn5/zpuyabLrtV8alVPeZf09P2fX7rJEuXyQNtf+55fpUSGfcLlsnxioCmo9KuATykH7NCkv9bnKTZd117tb7BR51p/qc5afL8tfLHW4as+vkyaQT7hctlcxTAW1NAF8QjlonyZd05WX9rqsc6o2X1bHt3vWX8w5q/oq7+/9aVkqv879swLzCYuwZbahGKaCVpoUiE8oBu1XvD89+uL/99Elq7bHBW2VLCkQsh2aWvU0eYRg5BOY3QR47O9I7BM/9vXkovuxiFQaEJiZD3NEewwQWD6BaHtcON+weOYbsmL27XF9u/Z512fnm/vCyfPNlcFzleX3smtO5fV8Pn1k2SsUNMw3LEIW2oYYqApqBQ3xDcWgfZqYLr8v1a7JTFdXmWlvRXa6VHlWmfzalrd7bqr8ddIE8w2LkIW2qRimglqaIL6hGPTDN7x3eXO/5tm9zN3jj02/pFTfZ5fbzeRNdT/lpn2dNMF8w8LsVQxTQS1NEN9QDFp7G11B22HLkNcB+k734SOEYOQTmN0EeOzvSOwTP/b1ZKL7r4hUGhCYmQ9zSDtME1g+gWw7XL99hrbRDnNiTq+ANVgBa/aJgaqgVsDoR+ZmOegE22HoGbXlsr2KYSqopQlthc1y0AkurjHvqQgeEbj5gAWkglqaIN6TGLR6O0xbKsuQhyyVLrDh5pB2mCYY+QRmNwEe+zsS+8SPfT2Z6P4rIpUGBGbmwxzSDtMElk8g2w73b5+hbbTDnJiTK2AlZneWwVMpv4qBqqBVwErE7hSDfqyaTqfuXJ37rG0qk5mlQcpO9WV5ycvicqvqe1u8UJoUWJqEn8TaUAxTQS1NaOtrloNOb3FdYl5TGbJdthWDVFBLE8RrEoPWbodL2kJZhjz86FW1pj+0HQYIRj6B2U2Ax/6OxD7xY19PJrr/ikilAYGZ+TBHtMMAgeUTiLbDZfX2GdrXdpgVc3oFDLM33ZzeIwaqgloBQ+xNMegEV03YY5FuKPcphqmglia09TXLQav3ObSFsgx52ELRfWYKIBj5BMJ9Dh37xI99PZnowhqRSgMCM/NhDulzaALLJ5Dtc5q3z9A2+hxOzOkVMMzeLMNO39bjQ5AKagUMsTfFoBO87YfZm2XY6dtQDFNBLU0Qe1MMOsFVE/ZoXRl2VLYUg1RQSxPa+prloLXb4Yq2UL51VdhCqdf0h7bDAMHIJzC7CfDY35HYJ37s68lE918RqTQgMDMf5oh2GCCwfALRdrjK3z5D+9oOs2JOroBVmL1ZhZ2+L2KgKmgVsAqxN8Wg01s1VZi9WYWdvg3FMBXU0gSxN8Wg/3g2/KMjUH82vKIdniUFwk+MPf/C+0P6Hppg5BMI9z107BM/9vXkogttRCoNCMzMhzmk76EJLJ9Atu9xdmf1zO5kxewLWptXt/y6VLu6O2emuV6y062/Zb05nc3tXt+Ly8chcK9Q0DC7szL7xEBVUCtoiN0pBp1ge4zZnVW9VzFMBbU0QexOMWj1+zu0w7MMedgt0T0DByAY+QTCfQ4d+8SPfT2Z6MIakUoDAjPzYQ7pc2gCyyeQ7XOc3fkR2kafw4k5vQKG2Z1V2PnjH+CwNedI+B8w7xC7Uwzap8nNNG1/vV+yS3M7ZSa/Le3QvT1nt64+dfU5vxjz5ZRzvTTB7M4q7PxtKIapoJYmiN0pBq3e59Au3jLkYRevXdMf2+fQBCOfQLjPoWOf+LGvJxNdWCNSaUBgZj7MIX0OTWD5BLJ9jnua8yO0jT6HE3Ny93MM9jSnCZt6X8RAVdAqYIZ2X2c56PTaYYPZnSbs/G0ohqmgliaI3SkGrd3nGNrFW4Y87OLp+lYAwcgnkO1zgNgnfuzryUQX1ohUGhCYmQ9zRJ8DEFg+gWifY8q3z9C+9jmsmNMrYNhhtSb8zCL/3vzWnCPhf8C8o93WWQ46wXYYszeN2asYpoJamiD2phj0H/t1Pj4t1PfrGNrFW1KgDqjRNPlajWP7Hppg5BMI9z107BM/9vXkogttRCoNCMzMhzmk76EJLJ9Atu9xh9d+hLbR93Bi9h9T576plw+2rO66PjPnrsvO7b1Z/m9+OZ1OTVOebj+/TEHDDq81zT4xUBXUChrtvs5y0A8f6366ltXpnt3P52tmqrLMTsW5zfJL1XeX0tyqqnmdNMHsThNy/jYVw1RQSxPE7hSD9mlS1Kdr3pgyq5dmaemR7uesb9pTVpX38nzL++ZS96+TJpjdaYLfIbilGKaCWpogdqcY9GOxXV6bui6L7H5tl1Y6P5msK7smM8W97ovz2XTF/XXSBHu604Qclk3FMBXU0oS2wmY56D9WUR+fFuqrqJq2WL4tFwXVKNdqHLqKAghGPoHZTYDH/o7EPvFjX08uum2PSKUBgZn5MEesogACyycQXUXV7mnP+tnTnqyYXdDmljftOa+zpQYuPVLd1Vl/vp2z8/W+NNldXuWXjw+sFyhoNWZ/1sGvB/wqBqqCVkGrEftTDPpx97i8F9fikmfF5VIuK67rUvxuy1tv9+LW9KapuvL8OmlSYmkSclw2FcNUUEsT2hqb5aAfq6hTfy0vTbF0RtU9M2VVZ+ei77Jb3+bF9Xxta3N7nTTBvKg6+EDZlmKYCmppgnhRYtDamylq2mJZhtwE6Lu6X9Mf2w7TBCOfwOwmwGN/R2Kf+LGvJxPdf0Wk0oDAzHyYQ9phmsDyCWTbYfP2GdpGO8yJOb0Chj3dWdf7xEBVUCtgtBU2y0EnuGrCvKe62asYpoJamiDekxh0gqsmzHuqQzbMpmKYCmppgnhPYtDq7TBtqSxDHnyCTHmPDUAw8gnMbgI89nck9okf+3oy0f1XRCoNCMzMhzmkHaYJLJ9Ath3u3j5D22iHOTH7oMtzfbubS5Y3TZ0VhTvpy20kzPM6r5uuK/r6hfoczO6sQ87fhhioCmoFDLE7xaDTa4cb7FG7JvjU2ZZimApaadLQ1tcsB51eO9xgXlMTfOpsSzFMBbU0QbwmMWi3ecKB/6y8aaKhrZRl6MNWiu434wEEI5/A7CbAY39HYp/4sa8nFd2HRaTSgMDMfJgj2mKAwPIJRNvixj1y9xHa17aYFXN6/Q5mczZhx2/j278wFdQKGWJzikEn2O9gj9w1Zq9imApqaUJbYLMcdHqL7AbznJp6r2KYCmppgnhOYtDad4kb2kpZhjxopSzLqWcdwCHtME0w8gnMbgI89nck9okf+3oy0f1XRCoNCMzMhzmkHaYJLJ9Ath12J4p+hLbRDnNidkHXxd3c89PSEzWnyx+fYrfyRQsYZnM2QcfvqxioCmoFDLE5xaATXDVhj9g1YWdlQzFMBbU0oS2wWQ46wVUT5jk1YftlQzFMBbU0QTwnMehH0amLy7k21+xk7vfM3JYm+txduqy+3frb6VR2Xfk659m0mOfUhu2Xrc9fSAWtNGkRz0kMWnvV1NJWyjLkYSulXNMfumoCCEY+gdlNgMf+jsQ+8WNfTya6TY9IpQGBmfkwR6yaAALLJxBdNbXF22doX1dNrJjTK2AlVsDKfWKgKqgVMNr6muWg01s1tZjX1AZPOox4VlUrTRCvSQw6vVVTi3lNrdmrGKaCWpogXpMYdHq36lrMa2rrvYphKqilCeI1iUGrr5ro2+vLkIdvVetuvQIIRj6B2U2Ax/6OxD7xY19PJrpNj0ilAYGZ+TCHrJpoAssnkF01Oa/pI7SNVRMn5kcOXc59V12z2+VWZaa/9tn5fjpnZVff6mtzapvrB9YrFDDMa2rDtsvWvgFIBbUChnhNYtAJrpowr6kN2y78zWpaaYJ4TWLQCa6aMK+pDdsu/M1qWmmCeE1i0Ondquswr6kL2y4bimEqaKVJh3hNYtDaq6aOvr2+DHn4VrVZ0x+6agIIRj6B2U2Ax/6OxD7xY19PJrpNj0ilAYGZ+TBHrJoAAssnEF01dc5r6p55TayYk2uHO8xr6sK2yxcxUBXUChjiNYlBp9cOd5jX1IVtlw3FMBXU0gTxmsSg03tgpcO8ps7sVQxTQS1NEK9JDFq9HaYtlGXI6yB9vaY/th2mCUY+gdlNgMf+jsQ+8WNfTya6/4pIpQGBmfkwh7TDNIHlE8i2w+6rwz5C22iHOTGnV8Cw4xu7sKPyRQxUBbUCRltfsxx0gqsmzGvqwrbLhmKYCmppgnhNYtAJrpowr6kL2y4bimEqqKUJ4jWJQSdoImBeUxe2XTYUw1RQSxPEaxKD1l419bSF8m25KEjfrOkPXTUBBCOfwOwmwGN/R2Kf+LGvJxPdpkek0oDAzHyYI1ZNAIHlE4iumnr3VWH9s68KY8WcXAHrseMb+7Cj8kUMVAWtAtbT1tcsB53eqqnHvKY+bLtsKIapoJYmiNckBp3eqqnHvKY+bLtsKIapoJYmiNckBp3erboe85p6s1cxTAW1NEG8JjFo9VUTfXt9GfI6SN+u6Y9dNdEEI5/A7CbAY39HYp/4sa8nE92mR6TSgMDMfJhDVk00geUTyK6anNf0EdrGqokTswsa+1qxVylgmNfUh22XL2KgKqgVMMRrEoNOcNWEeU192HbZUAxTQS1NEK9JDDrBVRPmNfVh22VDMUwFtTRBvCYx6ARv1WFeUx+2XTYUw1RQSxPEaxKDVl419Tl9e/3bclGQvlvTH7lqQghGPoHZTYDH/o7EPvFjX08muk2PSKUBgZn5MAesmhACyyeQXDUtUb19hvZl1cSLObV2uM8hr2m5bJ8YqApKBWzhIbN2loNOrh3uc8hrWi7bqximglqaAF6THHRy92D6HPKalsv2KoapoJYmgNckB7387199puQfw/+z7jcQ9jntqSw5YAJyNLpPsCAEI5/A7CbAY39HYp/4sa9nF92QRaTSgMDMfJhD+mOawPIJZPtj8/YZ2kZ/zInZBZ2fmu52K8qsv5rKeaOt80a7l7TF+xw6x3G5bJ8YqApqFY32wmY5aJ8m/el+ak/XS1Y2uVmapHuXdUVZZVXZm9I0S3PdvlCaQObTctlexTAV1NIEMJ/koJO7XdznkPm0XLZXMUwFtTQBzCc5aJ8mTV7eqsuyKD+3fek+eXp3guzpRYsOZD4tl+1VDFNBLU0A80kO+vFpcjuXRVsvZckVKHO9L8l1u/fLW09td74tiVVcXydNIPNpuWyvYpgKamkCmE9y0D5NbvfTtaxO9+x+Pl8zU5VldirObZZfqr67lOZWVc3LpEkBHarXF6H73ZuKYSpopUlBGxOzHPTj3l19uuaNKbO6zZeUau7nrG/a09LH3MvzLe+bS92/TppgTkARuim+qRimglqaIE6AGLS2lV3QN7iXIQ/f4O7X9IfeqgMIRj6B2U2Ax/6OxD7xY19PJvreUEQqDQjMzIc54lYdQGD5BKK36ory7TO0r7fqWDGnV8Aw86kI+zBfxEBVUCtgiPkkBp1gOww96LRctlcxTAW1NKF9iFkOOr3FdYHd+C/qvYphKqilCXLjXww6vVt1BXbjvwjdA99UDFNBLU2QG/9i0Ond+C+wG/9F+AGMrYkFqaCWJsiNfzHo9GzEArvxX4QfwNhQDFNBLU2QG/9i0OltSiiwG/9F6B74pmKYCmppgtz4F4P22+wculnnwVqKv90uv//y268CSgz//I9/N/dl8dPyUrmX2r20T6Qowze38TOqICD8foujsI7COgrrKOwzCsunWN9wgSjgey4O4s9/dhTutfKvtX/dBnG/4ZB4lAeJa2dUN3aW9L3yb30Zvleu++ATQDDyCcxuAjz2dyT2iR97vSd2/ifYH5/lAMzMhznibjFAYPkEoneLy+LtM7SNjylOzC7o0+VyvnSnNrsZ8331dnnNHqosoR6qDN063xADVUGrhyppj2OWg9a2O0v6Xvky5MF75W3+dM4eUsBogpFPIFzA6NgnfuzryUR/Ykak0oDAzHyYQwoYTWD5BLIFrHr7DG2jgHFiTq+AYT6Wm9N7xEBVUCtgiI8lBu1uAvz0s/4jdiVt0yxDXwdUaJT37QAEI59AuJDRsU/82NeTiv7kjEilAYGZ+TCHFDKawPIJZAtZ/fYZ2kYh48Tsgr6XV1M0VZXdqq5/+UKGWagulfaIgaqgVsgQC1UMWn0lRjuDy5AHncG2eDpnDylgNMHIJxAuYHTsEz/29WSiPzEjUmlAYGY+zCEFjCawfALZAta+fYa2UcA4MadXwDDXvgwa2F/FQFVQK2CIay8G/bBjHXu1ToS1FpDxx5Li4cdW+U9zX3fPFOgDCjQ77gFBGPiHz8OFXWK3z2K3/NgP8V6X2JfXJ8G7Tx9O9C78L/vGDs8o5/BXxr20y4txCWac4W8a99K7fCvdS/0k6aqg1byj3EGku5POWf8LnnV41uFZh2cdnnV41uHZZ3iWj3dMXvo9AQufe23dq/GZavwugYXRvfY+d0v/uo3pM5zB+Z8yWH3HQEWbpN+Wi4KU1dPRPKLNBwhGPoHZTYDH/o7EPvFjr/fEzv9E/KPdAGBmPswRbT5AYPkEom1+5XYMVM92DLBi9q1bWZuzOd+y06WuMnMq+8w9TpL1bXm+tfX5Uprzz6/S5lfYjoEqaJ5/FQNVQavNr5AdA2LQPk26pisv7bXNzlWbZ6a53bP+Ys5ZtRTI/t6fTtWte500wR5DrEIm5aZimApqaUK7ybMc9B9nYH58jOv3PbRLuaSACaqhewQmQDDyCYT7Hjr2iR/7enLRhTYilQYEZubDHNL30ASWTyDb97gjMD9C2+h7ODG7oC/17drnXZ+db3WdLVWwy7rrucrye9k1p/J6Pp8+suwVChr2JGxV7xMDVUGtoNGu8iwHnWDfg9m47nHwfYphKqilCWLjikFr27gV7VwtQx52gco1/bF9Dk0w8gmE+xw69okf+3oy0YU1IpUGBGbmwxzS59AElk8g2+c4G7d6ZuOyYk6vgGE2bhV2NL+IgaqgVsAQG1cMOsF2GHv4ugqZj5uKYSqopQny8LUYtHafY+jDRL8tFwXpdX0sgGDkE8j2OUDsEz/29WSiC2tEKg0IzMyHOaLPAQgsn0C0zzHuK//Ms6/8Y8WcXAEz2EG/Jvjtd1v36jEVtAqYod3XWQ46vXbYYHanCTl/m4phKqilCWJ3ikGr9zm0i7cMefj5SrOmP7bPoQlGPoFwn0PHPvFjX08murBGpNKAwMx8mEP6HJrA8glk+xz3gLR59oA0K+b0Chj2gLQx+8RAVVArYLTbOstBJ9gOY/amqfcqhqmgliaIvSkG/fEcvfsUV92nY2j3bhn6JqBC0z4/ge6QfocmGPkEwv0OHfvEj309qegCG5FKAwIz82EO6XdoAssnkO13mrfP0Db6HU7MLmhsk+qrFDLsjGkTMvM2xEBVUCtktOs6y0H7NDmfL7fTveqz2phLZtrunp2afCl/xbm7FufTtarz10kTzOY0we9Z3FIMU0EtTRCbUwxa/b4O7d4tQx5273T3IwMEI59AuM+hY5/4sa8nE11YI1JpQGBmPswhfQ5NYPkEsn1O//YZ2kafw4k5uQJWY99nWofNvI09l5gKWgWspl3XWQ46vXa4xmzOOuz4bSiGqaCWJojNKQat3efUtHv3zZ8fEqDXvZ8DEIx8Atk+B4h94se+nkx0YY1IpQGBmfkwR/Q5AIHlE4j2ObX7PtOP0L72OayY0ytg2IPEddjM49/a2JpzJPwPmHe06zrLQSfYDmM2Z232KoapoJYmiM0pBq3e59Du3TLkdZC+XdMf2+fQBCOfQLjPoWOf+LGvJxNdWCNSaUBgZj7MIX0OTWD5BLJ9jjv/+SO0jT6HE3N6BQx7cLhu9omBqqBWwGi3dZaDTrAdxuzNOvys4oZimApqaYLYm2LQ//HHl16W6zxYSwGdpMhS4nEkZu0OvWzcoZeN+9LLplteWndMZuuOyWzdMZmdOyazc8dkdu6YzM69o3fv6N07+uUdRZ4X/tX419a9Frl/rfxr419791qW/rX2r/69lX9v5d9b+fca/17j32v8e41/b+3fW/v31v69jX9v49/b+Pe2/r2tf2/r39v693b+vZ1/b+ff2/v39v69vXvvErp/rfxr41/de4ui9K+1f312IG0dNjnxWg4NOV7OH2eD1u70z8ad/tm4rwVdxtm6cbZunK0bZ+vG2bpxtm6crRtn68bZunG2bpytH2frx9n6cbZ+nK0fZ+vH2fpxtn6crR9n68fZ+nG2fpytH2frx9n6cbZ+nK0fZ+vH2fpxtn6crR9n68fZ+nG2fpytH2frx9n6cbZ+nK0fZ+vH2fpxtn6crR9n68fZ+nG2fpytH2frx9n6cbZPx9nyx3nd8UDjDDc9H4ek1v4A1MYfgNr4L05dhnp5bf3hqa0/PLX1h6d2/vDUzh+e2vnDUzv/3t6/t/fv7d17/aj7H+bxo/U/ivzxo3r8aB4/ev+jLB8/6sePx79SPf6V6vGvVI9/xTz+FfP4V8zjXzGPf6V+/Cv141+pH/9K8/hXmse/0jz+lfbxr7SPf6V9/Cvt41/pHv9K9/hXuse/0j/+lf7xr/T+X3Fp4X9Ujx/N44f/V1xq+B/148fTw5FZ2eHS41WOlq1pF3fpBkKOaNPqfgUSQDDyCcxuAjz2dyT2iR97vSd2fmfx2WPRMDMf5pAlME1g+QSyS2C3peEjtI2PKU7MLuj2du+K/H7O+qIsPr9G4PSa3yDRYFsamvBx4BvfBoSpoLW2aZAtDWLQPk2ae5c392ue3cv8nplLs1x77fvscruZvKnup9y0r5Mm2JaGJnwc84ZimApqaYJsaRCD1r7V39Au7jLkYUf0+feMH9HnAAQjn0C2zwFin/ixrycTXVgjUmlAYGY+zBF9DkBg+QSifU7jtjR8hPa1z2HFnF4Bw7Y0NGF3f+P75zEV1AoYsqVBDPrx5HZfXvt7d83u95O71j2X2V7LrKzK5tRcetNV5nXSBNvS0Ji9imEqqKUJsqVBDFq9z6Fd3GXI6yC97v0cgGDkEwj3OXTsEz/29WSiC2tEKg0IzMyHOaTPoQksn0C2z3FbGj5C2+hzODGnV8CwLQ1Ns08MVAW1AoZsaRCDTrAdxrY0NGF3n39rQytNkC0NYtDqfQ79IPIy5MHzlrt8TX9sn0MTjHwC4T6Hjn3ix76eTHRhjUilAYGZ+TCH9Dk0geUTyPY53dtnaBt9Difm9AoYdhZ6EzLxNsRAVVArYLTbOstBp9cOt5i92QYfXt5SDFNBK01axN4Ug9buc1ratVuGPPggcvf8i7yP6HMAgpFPINvnALFP/NjXk4kurBGpNCAwMx/miD4HILB8AtE+p3Vf/dw+++pnVszpFbASK2BBE++rGKgKagWMdltnOej02uEWszfboNO3pRimglqaIPamGLR6n0O7dsuQmyB9uaY/ts+hCUY+gXCfQ8c+8WNfTya6sEak0oDAzHyYQ/ocmsDyCWT7HPdVzx+hbfQ5nJjTK2DYWehtvU8MVAW1Aka7rbMcdILtMGZvts1exTAV1NIEsTfFoNX7HNq1W4Y86Np1ul+BCBCMfAKzmwCP/R2JfeLHvp5MdGGNSKUBgZn5MIf0OTSB5RPI9jnuq54/Qtvoczgxp1fAsDPQ27CJt/U1b5AKagWMdltnOegE22HM3mzDTt+GYpgKammC2Jti0Np9Tke7dt+Wi4L0ul+BCBCMfALZPgeIfeLHvp5MdGGNSKUBgZn5MEf0OQCB5ROI9jmd+6rn7tlXPbNiTq6AddgDw13YxNv4mjdMBa0C1tFu6ywHnV473GH2Zhd2+ra+NBJSQS1NEHtTDNofrba8+6MjcIOvep5OR7t4SwqEXLxGeb8OQDDyCYT7Hjr2iR/7enLRhTYilQYEZubDHNL30ASWTyDb97ivfu6effUzK2YXdNGf7u39VmWdMVVm6qbLTm2RZ2VdlOZ+bc3l+kJ9D/YAcWf2iYGqoFbQaPd1loNOsD3G7M6u3qsYpoJamiB2pxi0+v0d2sVbhrwJ0Hed7lchAgQjn0C4z6Fjn/ixrycTXVgjUmlAYGY+zCF9Dk1g+QSyfY77yueP0Db6HE7M6RUw7AHiLmzqbXzdG6aCWgGj3ddZDjrBdhizO7uw87ehGKaCWpogdqcYtHqfQ7t4y5CHXTzdr0IECEY+gXCfQ8c+8WNfTya6sEak0oDAzHyYQ/ocmsDyCWT7HHc+8kdoG30OJ+bkCliPPUDch029ja97w1TQKmA97b7OctDptcM9Znf2YedvQzFMBbU0QexOMWjtPqenXbxlyMMunu5XIQIEI59Ats8BYp/4sa8nE11YI1JpQGBmPswRfQ5AYPkEon1O785H/gjta5/Dijm9AoY9QNyHn6Xd+Lo3TAW1Aka7rbMctE+TvLpdmltbZNfycs1M15usr7ur277RFEVet/W9f500wezN3uxVDFNBLU0Qe1MMWr3PoV27ZcjrIL3u90AABCOfQLjPoWOf+LGvJxNdWCNSaUBgZj7MIX0OTWD5BLJ9jjsf+SO0jT6HE3N6BQx7gLhv9omBqqBWwGi3dZaDTrAdxuzNPuz08b85QytNEHtTDFq9z6Fdu2XIw66d7vdAAAQjn0C4z6Fjn/ixrycTXVgjUmlAYGY+zCF9Dk1g+QSyfY47H7l/dj4yK+b0Chj2AHHf7xMDVUGtgNFu6ywHnVw7XOQ55G+66/ZqhumglCgOiM4UQWzlXsd9YT3J74Y96N31+Zr/yG4HYhgjGET7HSj6KSL69aSiS2xEQg0QzhyBc0DPAzHYCAbJrseF9fY9uC99DzPsBCtaCVa0oK/3VQ5UB72KRjuwsyB2cj3yogVkerrr9mqG6aCXKoDtKYit3/zQfp4bdhPkV33kHGIYIxikmx86+iki+vWkoittREINEM4cgXNM80Mz2AgG4ebHvH0Pbqv54YSdYEWDnit21+2TA9VBr6LRtuwsiJ3cxvZFC8gJddft1QzTQS9VAC9UEFu/+aFNPjfsQZevL9f8Bzc/NMMYwSDd/NDRTxHRrycVXWkjEmqAcOYInGOaH5rBRjAINz/t2/fgtpofTtgJ3vmBHjZ21+2TA9VBr6LRXu0siJ1inwzZo+66vZphOuilCmCQCmKrNz8Fbft9c1cF+VW/TAJiGCMYhJsfIPopIvr1pKIrbURCDRDOHIFzSPMDMNgIBtnmp8jfvge30fywwnZxn805L4v8lHWnu8lMY5rsXJz67H45NZeiMnl7Ov38MhWtgJ5AdtftkwPVQa2iFbRnOwtiJ9gnF6BDWoStwg3NMB30UgVySMWw9Zsf2vZzwx62/VS/YQJiGCMYpJsfOvopIvr1pKIrbURCDRDOHIFzTPNDM9gIBuHmp3r7HtxW88MJO8GKBj2W7K7bJweqg15Foz3bWRA7wTs/BeiQFvVezTAd9FIFckjFsPWbH9r2c8PeBPlVj1+GGMYIBunmh45+ioh+PanoShuRUAOEM0fgHNP80Aw2gkG4+Wnevge31fxwwk6wokHPKrvr9smB6qBX0WjPdhbETrFPBh3SImwVbmiG6aCXKpBDKoat3/zQtp8b9j7Ir3omM8QwRjBINz909FNE9OtJRVfaiIQaIJw5AueY5odmsBEMws1P//Y9uK3mhxN2ehWtBJ9fLsMu4MYhtJgOahWtpD3bWRA7wT65BB3SMmwV8s8rVksVyCEVw1Zvfkra9nPDHrb9VA9qhhjGCAbh5geIfoqIfj2p6EobkVADhDNH4BzS/AAMNoJBtvkpy7fvwW00P6ywE6xo4PPLZdgF5B9gvDX5SPwfMQFpz3YWxE6xTwYdUlcJ9mmG6aCXKpBDKoat3/zQtp8b9jrIr3p6M8QwRjBINz909FNE9OtJRVfaiIQaIJw5AueY5odmsBEMws1P/fY9uK3mhxO2ixt7gPVlKhr4/LLLqD1yoDroVTTas50FsVPsk0GHtAxbhfyTjdVSBXJIxbD1mx/a9nPDHrb9VI90hhjGCAbp5oeOfoqIfj2p6EobkVADhDNH4BzT/NAMNoJBuPnp3r4Ht9X8cMJOsKKBzy+X/T45UB30Khrt2c6C2An2yRXokFZhq3BDM0wHtVSpIIdUDFu9+alo288Ne8j26/N8zX9s8wMwjBEMws0PEP0UEf16UtGVNiKhBghnjsA5pPkBGGwEg2zzU/kTnqunJzyzwk7Py6hKsKKFXMANOVAd9Coa7dnOgtgJ9skV6JBWIatwUzNMB71UgRxSMWz95oe2/dywmyC/8gnPAMMYwSDd/NDRTxHRrycVXWkjEmqAcOYInGOaH5rBRjAINz/+hOeP4LaaH07YCVY08Pnlqt4nB6qDXkWjPdtZEDvFPhl0SKtmr2aYDnqpAjmkYtj6zQ9t+7lhD9l+fV6u+Q9ufmiGMYJBuvmho58iol9PKrrSRiTUAOHMETjHND80g41gEG5+/AnPH8FtNT+csBP0MsDnl6uQC7ghB6qDXkWjPdtZEDvFPhl0SKt+r2aYDnqpAjmkYtjqzY+hbb9v7qogv/IJzwDDGMEg3PwA0U8R0a8nFV1pIxJqgHDmCJxDmh+AwUYwyDY/xp/wbJ6e8MwKO72KZsDnl03YBdw4vxbTQa2iGdqznQWxE+yTDeiQmrBVuKEZpoNeqkAOqRi2fvND235u2MO2n/IJzwDDGMEg3fzQ0U8R0a8nFV1pIxJqgHDmCJxjmh+awUYwCDc//oRn8/SEZ1bYCVY08PllY/bJgeqgV9Foz3YWxE6xTwYdUlPv1QzTQS9VIIdUDFu/+aFtPzfsTZBf+YRngGGMYJBufujop4jo15OKrrQRCTVAOHMEzjHND81gIxiEmx9/wvNHcFvNDyfsBCsa+Pyyi3mPHKgOehWN9mxnQewU+2TQITVhq3BDM0wHvVSBHFIxbP3mh7b93LCHbT/lE54BhjGCQbr5oaOfIqJfTyq60kYk1ADhzBE4xzQ/NIONYBBufvwJzx/BbTU/nLBd3Ng2xlepaDX4/HIddgH5Rx1vTT4S/wdMwJr2bGdB7AT75Bp0SOuwVcg/6lgtVSCHVAxbvfmpadvPDXvY9lM+4RlgGCMYhJsfIPopIvr1pKIrbURCDRDOHIFzSPMDMNgIBtnmp/YnPH8Et9H8sMJOsKKBzy/XYReQf9Tx1uQj8X/EBKQ921kQO8U+GXRIa7NXM0wHvVSBHFIxbP3mh7b93LDXQX7lE54BhjGCQbr5oaOfIqJfTyq60kYk1ADhzBE4xzQ/NIONYBBufvwJzx/BbTU/nLATrGjg88t1s08OVAe9ikZ7trMgdop9MuiQ1mGrkH/UsVqqQA6pGLZ+80Pbfm7Yw7af8gnPAMMYwSDd/NDRTxHRrycVXWkjEmqAcOYInGOaH5rBRjAINz/+hOf66QnPrLATrGjg88t1v08OVAe9ikZ7trMgdoJ9cgM6pE3YKtzQDNNBLVUayCEVw1Zvfhra9nPDHrT9inzNf2zzAzCMEQzCzQ8Q/RQR/XpS0ZU2IqEGCGeOwDmk+QEYbASDbPPT+BOem6cnPLPCTrCilWBFC7qAX+VAddCraLRnOwtiJ9gnN6BD2gStwi3NMB30UgVySMWw9Zsf2vZzw26C/MonPAMMYwSDdPNDRz9FRL+eVHSljUioAcKZI3COaX5oBhvBINz8+BOeP4Lban44YSdY0cDnl5t6nxyoDnoVjfZsZ0HsR598uZT57Vpnt0t/WRqla5l1p2ubXUzVnE19L29180KpAjqkTbNXM0wHvVSBHFIxbP3mh7b93LAHbb+iXPMf3PzQDGMEg3TzQ0c/RUS/nlR0pY1IqAHCmSNwjml+aAYbwSDc/PgTnj+C22p+OGEneOcHfH65CbqAX+VAddCraLRnOwtip9gngw5p0+/VDNNBL1Ugh1QMW735aWnb75u7KsivfMIzwDBGMAg3P0D0U0T060lFV9qIhBognDkC55DmB2CwEQyyzU/rT3hun57wzAo7vYrWgs8vt2EXkH/U8dbkI/F/xASkPdtZEDvBPrkFHdI2bBVuaIbpoJcqkEMqhq3f/NC2nxv2sO2nfMIzwDBGMEg3P3T0U0T060lFV9qIhBognDkC55jmh2awEQzCzY8/4bl9esIzK2wXN3Z02ctUNPD55dbskwPVQa+i0Z7tLIidYp8MOqRtvVczTAe9VIEcUjFs/eaHtv3csDdBfuUTngGGMYJBuvmho58iol9PKrrSRiTUAOHMETjHND80g41gEG5+/AnPH8FtNT+csBOsaODzy23YBeQfdbw1+Uj8HzEBac92FsROsU8GHdI2bBXyjzpWSxXIIRXD1m9+aNvPDXvY9lM+4RlgGCMYpJsfOvopIvr1pKIrbURCDRDOHIFzTPNDM9gIBuHmx5/w/BHcVvPDCTu9itaBzy93YRdw4/xaTAe1itbRnu0siJ1gn9yBDmkXtgr5Rx2rpQrkkIphqzc/HW37uWEP237KJzwDDGMEg3DzA0Q/RUS/nlR0pY1IqAHCmSNwDml+AAYbwSDb/HT+hOeP4DaaH1bYCVY08PnlLuwC8o863pp8JP6PmIC0ZzsLYie456cDHdLO7NUM00EvVSCHVAxbv/mhbT837HWQX/mEZ4BhjGCQbn7o6KeI6NeTiq60EQk1QDhzBM4xzQ/NYCMYhJsff8LzR3BbzQ8n7AQrGvj8ctfskwPVQa+i0Z7tLIidYp8MOqRd2CrkH3WsliqQQyqGrd/80LafG/aw7ad8wjPAMEYwSDc/dPRTRPTrSUVX2oiEGiCcOQLnmOaHZrARDMLNjz/huXt6wjMr7AQrGvj8ctfvkwPVQa+i0Z7tLIjtU8VUVW2K8ykr7qdbVhS35dr81mZ5Xud103VFX5evkyo96JD2YatwQzNMB7VU6SGHVAxbvfnpadvPDXvQ9ivzNf+xzQ/AMEYwCDc/QPRTRPTrSUVX2oiEGiCcOQLnkOYHYLARDLLNT+9PeO6fnvDMCtvF3fXltb8va/37/eSq363LuvZaZmVVNqfm0puu+pgqL1HRSrCiBV3Ar3KgOuhVNNqznQWxE+yTe9Ah7YNW4ZZmmA56qQI5pGLY+s0Pbfu5YTdBfuUTngGGMYJBuvmho58iol9PKrrSRiTUAOHMETjHND80g41gEG5+/AnPH8FtNT+csBOsaODzy329Tw5UB72KRnu2syB2in0y6JD2zV7NMB30UgVySMWw9Zsf2vZzwx60/cpyzX9w80MzjBEMZjcDHv07FP0UEf16UtGVNiKhBghnjsA5pvmhGWwEg3Dz4094/ghuq/nhhJ1gRQOfX+6DLuBXOVAd9Coa7dnOgtgp9smgQ9oHrcItzTAd9FIFckjFsLWbnyKnbb9v7qogv+4JzwjDGMEg2/wg0U8R0a8nFV1pIxJqgHDmCJwjmh+EwUYwiDY/S1hv34P72vzwwk6uohU59vzyct0+OVAdtCraAkQm7yyInV6fXOSYQ7pct1czTAe9VEEcUjls/eaHtv3csIdtP90TnhGGMYJBuvmho58iol9PKrrSRiTUAOHMETjHND80g41gEG5+qrfvwW01P5ywE6xo2PPLy3X75EB10KtotGc7C2Kn2CdjDuly3V7NMB30UgVxSOWw9Zsf2vZzw94E+XVPeEYYxggG6eaHjn6KiH49qehKG5FQA4QzR+Ac0/zQDDaCQbj5ad6+B7fV/HDCTrCiYc8vL9ftkwPVQa+i0Z7tLIidYp+MOaTLdXs1w3TQSxXEIZXD1m9+aNvPDXvY9tM94RlhGCMYpJsfOvopIvr1pKIrbURCDRDOHIFzTPNDM9gIBuHmp3/7HtxW88MJO72KVmDPLy/X7ZMD1UGtohW0ZzsLYifYJxegQ1qErUL+UcdqqQI5pGLY6s1PQdt+btjDtp/uCc8IwxjBINz8ANFPEdGvJxVdaSMSaoBw5gicQ5ofgMFGMMg2P4U74fmP4DaaH1bYCVY07Pnl5bp9cqA66FU02rOdBbFT7JNBh7QwezXDdNBLFcghFcPWb35o288Nex3k1z3hGWEYIxikmx86+iki+vWkoittREINEM4cgXNM80Mz2AgG4eanfvse3Fbzwwk7wYqGPb+8XLdPDlQHvYpGe7azIHaKfTLokBZhq5B/1LFaqkAOqRi2fvND235u2MO2n+4JzwjDGMEg3fzQ0U8R0a8nFV1pIxJqgHDmCJxjmh+awUYwCDc/3dv34LaaH07YCVY07Pnl5bp9cqA66FU02rOdBbET7JNL0CEtw1bhhmaYDmqpUkIOqRj28r9/feTLl2RYq/G32+X3X377VUCM4Z//8e8cZPmTezX+tfGvnXutcv/qf1v531b+t5X/rfG/Nf63xv/W+N8a/9va/7b2v23837e9e+2L5bXMK/e6NN7La+X/pvJ/U9X+9fH33dNBCXmRTVeuB+VpAYWUxWuok9N6Oa2X03o5rZfTejmtl9N6Oa2X03o5rZfTejmtl9N6Oa2X03o5rZfTejmtl9N6Oa2X03o5rZfTejmtl9N6Oe1TOW2EnOtaDskJl3OnpqvZi5z+h3n8aB4/Ov9jkdT/eFxSPS6pHpdUj0vM4xLzuMQ8LjGPS8zjkvpxSf24pHn8btHX/VgEXn44hd2PRWL3o3r8ZfX4y0Vl/+Pjd9s6+6A5Qjuli49PhuXHv6iumEraFnS1IuSvNZ3yI6IAwxjBYHYz4NG/Q9FPEdHXe6LnF57vVZjGmSNwDlkxAQw2gkF2xVR6r7x86pWzwnZx3/KqqS/FOWvuzcl908U963NTur75ZC7VranKy8+v0waDXnkZMo035EB10GuDIa9cDFv9HmBJG8Bu2E2Av1+6EN2KRjOMEQzSFY2OfoqIfj2p6I/PiIQaIJw5AueYikYz2AgG4Ypm3r4Ht1XROGH7GzuXoqoqU2RN17SZuZ2r7HS7XbNr1VzN3Zwu5T3/+XUqGvgku5sge+RAddCraLR7Pwti61c02gB2w94E+XW/vQJhGCMYpCsaHf0UEf16UtEfnxEJNUA4cwTOMRWNZrARDMIVzT/J/hHcVkXjhO3vK1Xtqej6S3a6XPPMnPM8OxXL/+27vOyarq3O/cdUeYmKBu7TKIMbFr7KgeqgV9GgfRpi2PoVjbak3bAHvd2qfDp5j6loNMMYwSBd0ejop4jo15OK/viMSKgBwpkjcI6paDSDjWAQrmh+n0b5dJ8GK2wXd3sxRVXkRZaX/SkzdWeWD7dbmzX96ZoX9+v5dHqhfRoluE+j7PfJgeqgV9GgfRpi2OoVraI3H3xzVwX5lc+ZBxjGCAbhigZEP0VEv55U9MdnREINEM4cgXNIRQMYbASDbEWr/Dnz1dNz5llhu7jr4nI6Nc0lu7XFLTPV/ZqdzK3I2ltVXvPz/VZfPpLtFSpaBZ6iUAWPE/gqB6qDWkWroFMUxLD1KxptgrthD7nJfaW8MwRgGCMYpCsaHf0UEf16UtEfnxEJNUA4cwTOMRWNZrARDMIVze8MqZ7uDGGF7eLGtga8TEUDd4ZUweMEvsqB6qBX0aCdIWLY+hWNNsHdsJsgv/KJ0ADDGMEgXdHo6KeI6NeTiv74jEioAcKZI3COqWg0g41gEK5ofmfIR3BbFY0Ttosb2xrwMhUN3BlS1fvkQHXQq2jQzhAxbP2KRpvgbtibIL/yMb8AwxjBIF3R6OiniOjXk4r++IxIqAHCmSNwjqloNIONYBCuaH5nyEdwWxWNE7aLG9sa8DIVDdwZUoW3SGwcYorpoFfRoJ0hYtj6FY02wd2wh91k5bNbAYYxgkG6otHRTxHRrycV/fEZkVADhDNH4BxT0WgGG8EgXNH8zpDq6c4QVtgubmxrwMtUNHBnSNXvkwPVQa+iQTtDxLDVK5qhTfBv7qogv/KBnADDGMEgXNGA6KeI6NeTiv74jEioAcKZI3AOqWgAg41gkK1oxu8MMU93hrDCdnFjWwNepaIZcGeICW+R2DhuENNBraIZaGeIGLZ+RaNNcDfsYTdZ+ZRFgGGMYJCuaHT0U0T060lFf3xGJNQA4cwROMdUNJrBRjAIVzS/M8Q83RnCCtvFjW0NeJmKBu4MMeEtEhtnyGE66FU0aGeIGLZ+RaNNcDfsJsRvlM8MARjGCAbpikZHP0VEv55U9MdnREINEM4cgXNMRaMZbASDcEXzO0M+gtuqaJywXdzY1oCXqWjgzhBT75MD1UGvokE7Q8Sw9SsabYK7YW+C/MpnhgAMYwSDdEWjo58iol9PKvrjMyKhBghnjsA5pqLRDDaCQbii+Z0hH8FtVTRO2C5ubGvAy1Q0cGeICW6R+CoHqoNeRYN2hohh61c02gR3wx50k035dPIeU9FohjGCQbqi0dFPEdGvJxX98RmRUAOEM0fgHFPRaAYbwSBc0fzOEPN0ZwgrbBc3tjXgZSoauDPE9PvkQHXQq2jQzhAxbPWKVtMm+Dd3VZBf+cwQgGGMYBCuaED0U0T060lFf3xGJNQA4cwROIdUNIDBRjDIVrTa7wypn+4MYYXt4sa2BrxKRavBnSF1cIvEVzlQHdQqWg3tDBHDdl9BtbzZffDrfqtMTZvhbvhDrnLTKT9pDTCMEQzSlY2OfoqIfj256I/RiIQaIJw5AueYykYz2AgG4crmd4jUT3eIsMJ2cZuqu+fVuVuadVNnpjVNdrpX56w31+WjsG3yc3X++XUqG7hDpA5/vcrGI8eYDnqVDdohIobtU6U/3U/t6XrJyiY3mTnfu6wryiqrymUZaJplodeWL5QqBkwVs1czTAe9VKH3DcyC2I87QOe+qfPqltVd1y/Xdl12bu/N8n/zpZNaWqnydHuhVAFd+rreqxmmg16qQC69GPajADWXizmd+6yu8iYz5pxn57y8Zm11OZXmejF180oFqAFTpdmrGaaDXqrQ3u0siO1T5Vr1zaUyVWby22VZhuW37NzURXa5d7fuVOT3sjUvlCqgU1qHLMNNzTAd9FIFckrFsH2qlN31VFfLij1vmyIzRX7Kzl19y7ql3bl2+el2c99Z/jKp0oGpEnJkNjXDdNBLFdo/mwWxH58qN2O6wtnueXXPTHk/Z+c+r7L7qbjmnalvlTm9UKqAblUdsm22pxekg16qQG6VGLZPlfx2bs+Xe5mdLkW39DXXJaNuVZNVl8vZXK5Lt5NXr5MqTY6lShO6K76pGaaDWqo0tIcxC2I/PlXObdv0eZed2ts1M7f7LTsVtzwrzCW/VufT9V7cXyhVQMegCX/h+tb0gnTQSxXIMRDDfjykda+a5tqcs6JwaVU0bi/YpfYdzm35u1tXvtKnSgmmys47kqgOeqlC3z+eBbF9qjT3Lm/u1zy7l/lSrC5N757l6rPL7WbyprqfcvNCO2sa8G5ts/u2JaaDXqpAd2vFsD8+VU7Xsjrds/v5vHwCVeVStopzm+WXqu8upblVVfNCqQLerW3MXs0wHfRSBbpbK4b96FWKa1Fc6z4713d3u+6SZ11vXILlS5eUl+f7S32qgHdrm3qvZpgOeqkC3a0Vw1bfr9fQtyDdsIduQfZG+RtRAIYxgsHsZsCjf4einyKiX08q2kKPSKgBwpkjcJrdOHsT6p8gBhvBILurofHPVH0Et7GrgRV2ghUNdAqa0C3zDTlQHfQqGuQUiGGnuKQCnYIm/OzGhmaYDnqpAjkFYtgp3qgBnYImdMt8UzNMB71UgZwCMewEb/+2oFPQhvfPb30SQzqopUoLOQVi2I/nv0/9tbw0RbakjzOgqjo7F32X3fo2L67na1ub2wulCugUtOFN9huaYTropQrkFIhhJ+g/tqBT0IZumW9qhumglyqQUyCGneAGmBZ0CtrgEXhbmmE66KUK5BSIYSe4AaYFnQK3F2yfZpgOeqkCOQVi2AnuwGxBp6Ctd2sG6aCXKpBTIIad4CMALbivu915RxLVQS9V6PvHsyB2gg8WteDd2nb3bUtMB71Uge7WimEn+LhiC96tbXfftsR00EsV6G6tGLa6Vd3StyDdsIdvQSo/gA8wjBEMZjcDHv07FP0UEf16UtG+aERCDRDOHIHT7MbZm1D/BDHYCAZZq7rt374Ht2FVs8JOr6J1oFPQhW+Z859E35p8JP4PmIAd5BSIYSfYJ3egU9CFb5nzn0RXSxXIKRDDTvCp6g50CrrwLXP+48VqqQI5BWLYCd7T60CnoAvfMuc/XqyWKpBTIIadoKnUgU5BZ/ZqhumglyqQUyCGnaCp1IFOQVfv1QzTQS9VIKdADDvBXQ0d6BR04Vvm/MeL1VIFcgrEsBPcVteBTkEXvmXOf7xYLVUgp0AMO8HNuh3oFHThW+b8x4vVUgVyCsSwE3xUtgP3dXc770iiOuilCn3/eBbETvDBoh68W9vvvm2J6aCWKj10t1YMW91/7OlbkG7Yw7cgmzX/sf4jwDBGMJjdDHj071D0U0T060lFm10RCTVAOHMETrMbZ29C/RPEYCMYZP3Hvnj7HtyG/8gKO8GKBjoFffiW+Rc5UB30KhrkFIhhJ7ik6kGnoA/fMt/QDNNBL1Ugp0AMO8EbNT3oFLhv4tynGaaDXqpAToEYdoLPP/agU9DXezXDdNBLFcgpEMNO0CnoQaegb/ZqhumglyqQUyCGnaBV3YNOQR++Zb6hGaaDXqpAToEYdoJWdQ86BX34lvlW0YZ00EsVyCkQw05wr1QPOgV9+Jb5lmaQDnqpAjkFYtjp7cAsc8wpWK7bqxmmg1aqLEBAqshhp7evu8yxfd3LdXs1w3TQSxX6/vEsiJ3e0yJljt2tXa7bqxmmg16qIHdr5bC1/ccyp29BumEP34Js1/yH+o8IwxjBYHYz4NG/Q9FPEdGvJxVtdkUk1ADhzBE4zW6cvQn1TxCDjWAQ9R+XsN6+B/fVf+SFnWBFw5yC5bp9cqA66FU0xCmQw06xT8acguW6vZphOuilCuIUyGGnd/pQmWNOwXLdXs0wHfRSBXEK5LBTvFGDOQXLdXs1w3TQSxXEKZDDfljV5aW+n+ouM/f6tBSr6pSdiqZeilXbl+fr9XS9vo6pVOaYU7Bct1czTAe9VEGcAjns9PzHMsecguW6vZphOuilCuIUyGGn5z+WBegUFOFb5huaYTqopUoBOQVi2OltgCkL0CkowrfMNzTDdNBLFcgpEMNObwdmWYBOQRG+Zb41vSAd9FIFcgrEsNPb110W2L7u5bq9mmE66KUKff94FsT2qYJ9XdLLpAp4t7YwezXDdNBLFehurRh2ek9VlwV4t7ao92qG6aCXKtDdWjHs9J5BKwvwbm2x+7YlpoNeqkB3a8Ww1Xc1FPQtSDfs4VuQ3Zr/2F0NAMMYwWB2M+DRv0PRTxHRrycVbaFHJNQA4cwROM1unL0J9U8Qg41gkN3VULRv34Pb2NXACjvBigY6BUX4lvkXOVAd9Coa5BSIYae4pAKdgiJ8y3xDM0wHvVSBnAIx7ARv1JSgU1CGb5lvaIbpoJYqJeQUiGEnePu3BJ2CMnzLfOuTGNJBL1Ugp0AMO70H8MsSdArK8C3zDc0wHfRSBXIKxLAT9B9L0Ckow7fMNzTDdNBLFcgpEMNOcANMCToF7gbHPs0wHfRSBXIKxLAT3ABTgk6BG859mmE66KUK5BSIYSe4A7MEnYIyfMt8q2hDOuilCuQUiGEnuK+7BPd1lzvvSKI66KUKff94FsRO8GmRErxbW+6+bYnpoJcq0N1aMewEn0Erwbu15e7blpgOeqkC3a0Vw07wydYKvFtb7b5tiemglioVdLdWDHv5378ub15aob//l2Aq0FZ6hA4uAehbkW74Q7cim073zHiEYYxgMLsZ8OjfoeiniOjXk4u20iMSaoBw5gicZjfO3oT6J4jBRjDI7m6o3JnxfwS3sbuBFbaL+171p7ovu6wqintWFLdb1vdLPbwubytOl/x87l/oNnAFOgZV6Nb5hhyoDnqVDXIMxLDV9+tV9G1wN+zh2+D908l7TEWjGcYIBumKRkc/RUS/nlT0x2dEQg0QzhyBc0xFoxlsBINwRfOnEFVPTyFihZ1gRQPdqsrskwPVQa+iQW6VGLZ+RaMtGDfsdYi/zp9O3mMqGs0wRjBIVzQ6+iki+vWkoj8+IxJqgHDmCJxjKhrNYCMYhCta/fY9uK2Kxgk7wYoGOqXumbE9cqA66FU0yCkVw3Z3Hz37A734Wecu5LPRDrl+Taf8KFVFO5djBIN0IaOjnyKiX88l+lPzR+XNHBH1MfWKVt5GMAjXK//E1EdwW/WKE7ZOW/3sQyfoH9fFU+GP+dChPfAxgkH6Q4eOfoqIvt4T/Q//0OFGfcyHDq28jWAQ/tDp3r4Ht/WhwwnbdT4u9o+k+f7ps86iv90uv//y268/PpH+t+Gf//HvFjyT/+ReS/9q/GvjXzv3Wvvf1v63tf9t7X9b+982/reN/23jf9v43zb+t63/bet/2/rftv63rf9t53/b+d92/red/23nf9v73/b+t73/be9/27vfVnnuX0v/avxr41/9bwv/28L/tvC/LfxvC//b0v+29L8t/W9L/9vS/7byv638byv/28r/tvK/9VpV5nmnHNrS0XT4zVdo1PGJ6Iba+qG2fqitH2rrh9r6obZ+qK0fauuH2vqhtn6orR9q64fa+qG2fqitH2rrh9r6obZ+qK0fauuH2vqhtn6orR9q64fa+qG2fqitH2rrh9r6obZ+qK0fauuH2vqhtn6orR9q64fa+qG2fqitH2rrh9r6obZ+qK0fauuH2vqhtn6orR9q64fa+qG2fqitH2r7dKhtxFCvP6ygoYY/r9xIuw+lJXz/o3z8MI8fzeNH53/Uj0vqxyX145L6cUn9uKR5XNI8LmkelzSPS5rHJe3jkvZxSfu4pH1c0j4u6R6XdI9Luscl3eOS7nFJ/7ikf1zSPy7pH5f0/hKXCP5H+fhhHj+ax4/HJcXjkuJxSfG4pHhcUjwuKR+XlI9Lyscl5eOS8nFJ9bikelxSPS6pHpdUj0se6j7LDhc0Kz1eYC38/W6voXcmfXNXhTh75X4VYBgjGIT7VSD6KSL6ek/0/Dbj82YTgDNH4BzSyAIMNoJBtpE1+dv34DY+s1hhu7jP9bk89fU9a3p3isDpdM2668Vkt3NV37runF+KF7rba8DHvU1wg9JXOVAd1O72Gno72SyIrXSj5T9VNHpHkhv20I6kfumWdCsazTBGMEhXNDr6KSL69aSiPz4jEmqAcOYInGMqGs1gIxiEK1r59j24rYrGCTvBigYeNWCCG5S+yoHqoFfR6O1ksyC2fkWjdyS5YTdB/urp5D2motEMYwSDdEWjo58iol9PKvrjMyKhBghnjsA5pqLRDDaCQbiimbfvwW1VNE7YCVY08JgLU++TA9VBr6LR28lmQWz9ikbvSHLD3gT5zdPJe0xFoxnGCAbpikZHP0VEv55U9MdnREINEM4cgXNMRaMZbASDcEVr3r4Ht1XROGEnWNHAI1ZMaAvThhyoDnoVjd5wNgti61c0eu+LG/bwJpL66eQ9pqLRDGMEg3RFo6OfIqJfTyr64zMioQYIZ47AOaai0Qw2gkG4ovkNYebphjBW2C7uvC4vuenarK6MOwrInXXZNNesbu913uZuo0L38+tUNPB4H9PvkwPVQa+iQcf7iGGrV7SaNsG/uauC/MpntQAMYwSDcEUDop8iol9PKvrjMyKhBghnjsA5pKIBDDaCQbai1X5nSP10Zwgr7PTWaDW4M6QOnoj/VQ5UB7WKVkM7Q8Sw9SsabYK7YQ+7yV++W+7gikYzjBEM0hWNjn6KiH49qeiPz4iEGiCcOQLnmIpGM9gIBuGK5neG1E93hrDCTrCigTtD6vAWiY2vzcR00Kto0M4QMWz9ikab4G7YTZBf+RF3gGGMYJCuaHT0U0T060lFf3xGJNQA4cwROMdUNJrBRjAIVzS/M+QjuK2Kxgk7wYoG7gyp631yoDroVTRoZ4gYtn5Fo01wN+xNkF/5PE2AYYxgkK5odPRTRPTrSUV/fEYk1ADhzBE4x1Q0msFGMAhXNL8z5CO4rYrGCTs9H60Gd4bU4S0SGwdLYjroVTRoZ4gYtn5Fo01wN+xBN7lRPk8TYBgjGKQrGh39FBH9elLRH58RCTVAOHMEzjEVjWawEQzCFc3vDKmf7gxhhZ3gGg3cGVL3++RAddCraNDOEDFs9YrW0Cb4N3dVkF/5zBCAYYxgEK5oQPRTRPTrSUV/fEYk1ADhzBE4h1Q0gMFGMMhWtMbvDGme7gxhhZ3eGq0Bd4Y0wS0SX+VAdVCraA20M0QMW7+i0Sa4G/agm9yUTyfvMRWNZhgjGKQrGh39FBH9elLRH58RCTVAOHMEzjEVjWawEQzCFc3vDGme7gxhhZ3eGq0Bd4Y0wS0SX+VAddCraNDOEDFs/YpGm+Bu2E2QX/nMEIBhjGCQrmh09FNE9OtJRX98RiTUAOHMETjHVDSawUYwCFc0vzPkI7itisYJO8E1GrgzpKn3yYHqoFfRoJ0hYtj6FY02wd2wN0F+5TNDAIYxgkG6otHRTxHRrycV/fEZkVADhDNH4BxT0WgGG8EgXNH8zpCP4LYqGidsF/epv9zup1uTnU758pHWtG3WdZdbdq+a8lz1ZVlfrz+/TkUDd4Y0wS0SX+VAddCraNDOEDFs/YpGm+Bu2MNusvKZIQDDGMEgXdHo6KeI6NeTiv74jEioAcKZI3COqWg0g41gEK5ofmdI83RnCCvsBNdo4M6Qpt8nB6qDXkWDdoaIYatXtJY2wb+5q4L8ymeGAAxjBINwRQOinyKiX08q+uMzIqEGCGeOwDmkogEMNoJBtqK1fmdI+3RnCCvs9Hy0FtwZ0oa3SPAPz9iafCT+j5iA0M4QMWz9ikab4G7Yw26y8pkhAMMYwSBd0ejop4jo15OK/viMSKgBwpkjcI6paDSDjWAQrmh+Z0j7dGcIK+z01mgtuDOkDW+R2Dg8A9NBr6JBO0PEsPUrGm2Cu2E3QX7lM0MAhjGCQbqi0dFPEdGvJxX98RmRUAOEM0fgHFPRaAYbwSBc0fzOkI/gtioaJ+wEKxq4M6St98mB6qBX0aCdIWLY+hWNNsHdsDdBfuUzQwCGMYJBuqLR0U8R0a8nFf3xGZFQA4QzR+AcU9FoBhvBIFzR/M6Qj+C2Khon7AQrGrgzpA1vkeAfnrE1+Uj8HzEBoZ0hYtj6FY02wd2wB93kVvnMEIBhjGCQrmh09FNE9OtJRX98RiTUAOHMETjHVDSawUYwCFc0vzOkfbozhBV2gj4auDOk7ffJgeqgV9GgnSFi2OoVraNN8G/uqiC/8pkhAMMYwSBc0YDop4jo15OK/viMSKgBwpkjcA6paACDjWCQrWid3xnSPd0Zwgo7vTVaB+4M6YJbJL7KgeqgVtE6aGeIGLZ+RaNNcDfsQTe5LZ9O3mMqGs0wRjBIVzQ6+iki+vWkoj8+IxJqgHDmCJxjKhrNYCMYhCua3xnSPd0Zwgo7wYoG7gzpglskvsqB6qBX0aCdIWLY+hWNNsHdsJsgv/KZIQDDGMEgXdHo6KeI6NeTiv74jEioAcKZI3COqWg0g41gEK5ofmfIR3BbFY0TdoIVDdwZ0tX75EB10Kto0M4QMWz9ikab4G7YmyC/8pkhAMMYwSBd0ejop4jo15OK/viMSKgBwpkjcI6paDSDjWAQrmh+Z8hHcFsVjRN2ej5aB+4M6YJbJL7KgeqgV9GgnSFi2PoVjTbB3bCH3WTlM0MAhjGCQbqi0dFPEdGvJxX98RmRUAOEM0fgHFPRaAYbwSBc0fzOkO7pzhBW2Amu0cCdIV2/Tw5UB72KBu0MEcNWr2g9bYJ/c1cF+ZXPDAEYxggG4YoGRD9FRL+eVPTHZ0RCDRDOHIFzSEUDGGwEg2xF6/3OkP7pzhBW2OlVtB7cGdKHt0hsHJ6B6aBW0XpoZ4gYtn5Fo01wN+xhN1n5zBCAYYxgkK5odPRTRPTrSUV/fEYk1ADhzBE4x1Q0msFGMAhXNL8zpH+6M4QVdoIVDdwZ0oe3SPAPz9iafCT+j5iA0M4QMWz9ikab4G7YTZBf+cwQgGGMYJCuaHT0U0T060lFf3xGJNQA4cwROMdUNJrBRjAIVzS/M+QjuK2Kxgk7PR+tB3eG9PU+OVAd9CoatDNEDFu/otEmuBv2JsivfGYIwDBGMEhXNDr6KSL69aSiPz4jEmqAcOYInGMqGs1gIxiEK5rfGfIR3FZF44SdYEUDd4b04S0SG4dnYDroVTRoZ4gYtn5Fo01wN+xBN7lTPjMEYBgjGKQrGh39FBH9elLRH58RCTVAOHMEzjEVjWawEQzCFc3vDOmf7gxhhZ1gRQN3hvT9PjlQHfQqGrQzRAxbu6JVOW2Cf3NXBfl1zwxBGMYIBtmKhkQ/RUS/nlT0x2dEQg0QzhyBc0RFQxhsBINoRVvCevse3NeKxgs7OR+tyrGdIct1++RAddCqaAsQmbyzILZ+RaNNcDfsQTe5K59O3mMqGs0wRjBIVzQ6+iki+vWkoj8+IxJqgHDmCJxjKhrNYCMYhCta+fY9uK2Kxgk7uTValWM7Q5br9smB6qBX0ZCdIXLY+hWNNsHdsJsgv+6ZIQjDGMEgXdHo6KeI6NeTiv74jEioAcKZI3COqWg0g41gEK5o5u17cFsVjRN2gms0bGfIct0+OVAd9CoasjNEDlu/otEmuBv2Jsive2YIwjBGMEhXNDr6KSL69aSiPz4jEmqAcOYInGMqGs1gIxiEK1rz9j24rYrGCTvBNRq2M2S5bp8cqA56FQ3ZGSKHrV/RaBPcDXvYTdY9MwRhGCMYpCsaHf0UEf16UtEfnxEJNUA4cwTOMRWNZrARDMIVrXv7HtxWReOEneAaDdsZsly3Tw5UB72KhuwMkcNWr2gFbYJ/c1cF+XXPDEEYxggG4YoGRD9FRL+eVPTHZ0RCDRDOHIFzSEUDGGwEg2xFK/zOkOLpzhBW2Omt0QpwZ0gR3iKxcXgGpoNaRSugnSFi2PoVjTbB3bCH3WTdM0MQhjGCQbqi0dFPEdGvJxX98RmRUAOEM0fgHFPRaAYbwSBc0fzOkOLpzhBW2Omt0QpwZ0gR3iLBPzxja/KR+D9iAkI7Q8Sw9SsabYK7YTdBft0zQxCGMYJBuqLR0U8R0a8nFf3xGZFQA4QzR+AcU9FoBhvBIFzR/M6Qj+C2Khon7ATXaODOkKLeJweqg15Fg3aGiGHrVzTaBHfD3gT5dc8MQRjGCAbpikZHP0VEv55U9MdnREINEM4cgXNMRaMZbASDcEXzO0M+gtuqaJywE1yjgTtDivAWiY3DMzAd9CoatDNEDFu/otEmuBv2oJvc654ZgjCMEQzSFY2OfoqIfj2p6I/PiIQaIJw5AueYikYz2AgG4Yrmd4YUT3eGsMJOcI0G7gwp+n1yoDroVTRoZ4gYtnpFK2kT/Ju7KsivfGYIwDBGMAhXNCD6KSL69aSiPz4jEmqAcOYInEMqGsBgIxhkK1rpd4aUT3eGsMJOb41WgjtDyuAWia9yoDqoVbQS2hkihq1f0WgT3A170E3uy6eT95iKRjOMEQzSFY2OfoqIfj2p6I/PiIQaIJw5AueYikYz2AgG4Yrmd4aUT3eGsMJOb41WgjtDyuAWia9yoDroVTRoZ4gYtn5Fo01wN+wmyK98ZgjAMEYwSFc0OvopIvr1pKI/PiMSaoBw5gicYyoazWAjGIQrmt8Z8hHcVkXjhJ3gGg3cGeImyB45UB30Khq0M0QMW7+i0Sa4G/YmyK98ZgjAMEYwSFc0OvopIvr1pKI/PiMSaoBw5gicYyoazWAjGIQrmt8Z8hHcVkXjhJ1gRQN3hpTBLRJf5UB10Kto0M4QMWz9ikab4G7Yw26y8pkhAMMYwSBd0ejop4jo15OK/viMSKgBwpkjcI6paDSDjWAQrmh+Z0j5dGcIK+wEKxq4M6Ts98mB6qBX0aCdIWLY6hWtok3wb+6qIL/ymSEAwxjBIFzRgOiniOjXk4r++IxIqAHCmSNwDqloAIONYJCtaJXfGVI93RnCCjs9H60Cd4ZU4S0S/MMztiYfif8jJiC0M0QMW7+i0Sa4G/awm6x8ZgjAMEYwSFc0OvopIvr1pKI/PiMSaoBw5gicYyoazWAjGIQrmt8ZUj3dGcIKO701WgXuDKnCWyT4h2dsTT4S/0dMQGhniBi2fkWjTXA37CbIr3xmCMAwRjBIVzQ6+iki+vWkoj8+IxJqgHDmCJxjKhrNYCMYhCua3xnyEdxWReOEnWBFA3eGVPU+OVAd9CoatDNEDFu/otEmuBv2JsivfGYIwDBGMEhXNDr6KSL69aSiPz4jEmqAcOYInGMqGs1gIxiEK5rfGfIR3FZF44SdYEUDd4ZU4S0S/MMztiYfif8jJiC0M0QMW7+i0Sa4G/aAm9zmufKZIQDDGMEgXdHo6KeI6NeTiv74jEioAcKZI3COqWg0g41gEK5ofmdI9XRnCCvsBH00cGdI1e+TA9VBr6JBO0PEsNUrmqFN8G/uqiC/8pkhAMMYwSBc0YDop4jo15OK/viMSKgBwpkjcA6paACDjWCQrWjG7wwxT3eGsMJOb41mwJ0hJrBFYksOVAe1imagnSFi2PoVjTbB3bAH3OSFv3w6eY+paDTDGMEgXdHo6KeI6NeTiv74jEioAcKZI3COqWg0g41gEK5ofmeIebozhBV2ghUN3BliAlsktuRAddCraNDOEDHs5X//6tOl79fJsFbjb7fL77/89quAGMM//+PfOcj6Kb55jt80O84sghjwjyAXuH0auI0IfP2hAwUOf+64uP2Hy3bg/lecyH3oj8iXFuzv/0WhV3r2uVEHcZQf0Te0mT5GMEi3RHT0U0T09Z7o2R9Czz55uFEf0/nQytsIBuHOp377HtzWJxAnbF/O/sN/EH2MgGZBa58WtCbIhj8OCzHgmfVHQdsO3EYEflBB2w7c/4oTuQu90M+j7mkehdzoZsdDaBDD/jzaDtxGBH5QHm0H/kgxRuQv3BiFng5vtPdcG9p+HSMYpBsjOvopIvp6T/TsD6FnnzzcqI9pjGjlbQSDcGPkbXvz1LZnhf3RGC2/Kz4+bxQLWp0/</t>
  </si>
  <si>
    <t>LWgBM3phw/c3Qgx4Zn0UtCeB24jAjyloTwL36cSJ/DUao7p4lkd16BHxdseuIohhfx5tB24jAj8oj7YDf6QYI/IXufVYlz+51+ppOoWeNW93WPoQyf50Kn+yT8O3EeEflFTlT/7HdvyPtGMA+M+oj1R6sa67Drg6C4/yGdg1baiNEQxmNwMe/TsU/RQRfb0nevYH07PPIW7Uh3TdgPI2gkG26669EVs/NWJZYevsF3n2oRM2EbU/dGgjdIxgkP7QoaOfIqKv90T/wz90uFEf86FDK28jGIQ/dKq378Ftfehwwv7DA/mP//jTT//pH/3T3//pH4rlb/5//9jjLT/9p3/lj7/52+//z19uf1vg/3T/7dff3c/Lb3/57a/uD6e//tvZ/Wv/UP5Dbbr2T//x059+Pf27+w/80y//fvvbf/k/bv/zv7z/9u+nX5f/2t9++V/LL4rypz/9j1+vt7/+5Zdf3XW//rb8WN52+ssv//ary073z/633/76y/9a/lunvyxX/OV2/315+/91++vvv1z831yWy25/Xf7uf/719N//6fZ/L+/5/a//47b8K+cF8fZXH+v5t99//+3fH39yfzk4ij/+gz9tIOT+f39aPqj/dP3l9G+//er+W5x3+4BZ7/zrL//235hv/f23/8554/LO+y9/8aDup0vR5YK//faXZfhdLlz/69P3usQ4/fX3rxf8kQsuGf7Hv59vf/2H3/66pNkjgdyf/utvV/df+d9vv97+uoi8XPff//rb748FhbvqL79d/s/bkn5//PXNxfKYV8tf/vLrf1s+z353wf9/kmF5lA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</si>
  <si>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</si>
  <si>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</si>
  <si>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</si>
  <si>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</si>
  <si>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</si>
  <si>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</si>
  <si>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</si>
  <si>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</si>
  <si>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</si>
  <si>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</si>
  <si>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</si>
  <si>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</si>
  <si>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</si>
  <si>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</si>
  <si>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</si>
  <si>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</si>
  <si>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</si>
  <si>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</si>
  <si>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</si>
  <si>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</si>
  <si>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</si>
  <si>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</si>
  <si>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</si>
  <si>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</si>
  <si>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</si>
  <si>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</si>
  <si>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</si>
  <si>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</si>
  <si>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6.2.1</t>
  </si>
  <si>
    <t>СМР подземной части корпуса</t>
  </si>
  <si>
    <t>1.1.1.1.1</t>
  </si>
  <si>
    <t>6.2.1.8</t>
  </si>
  <si>
    <t>Прочие затраты по СМР подземной части</t>
  </si>
  <si>
    <t>1.1.1.1.1.1</t>
  </si>
  <si>
    <t>6.2.1.8.1</t>
  </si>
  <si>
    <t>Внутренние стены и перегородки подземной части</t>
  </si>
  <si>
    <t>1.1.1.1.1.1.1</t>
  </si>
  <si>
    <t>6.2.1.8.1.1</t>
  </si>
  <si>
    <t>Устройство внутренних стен подземной части</t>
  </si>
  <si>
    <t>1.1.1.1.1.1.1.1</t>
  </si>
  <si>
    <t>6.2.1.8.1.1.1.1</t>
  </si>
  <si>
    <t>Кладка стен из кирпича без устройства перемычек, включая армирование, крепление к стенам, заделку примыканий, зачеканку швов</t>
  </si>
  <si>
    <t>Выгружается из БО по объектам BIM-КЦ</t>
  </si>
  <si>
    <t>АРОР от 19.02.2026г. ООО "Транс-Групп" - ООО "МФ-СТРОЙ"</t>
  </si>
  <si>
    <t>м3</t>
  </si>
  <si>
    <t>e8b9f1a0-47d5-411f-a321-4b6f032f26a4</t>
  </si>
  <si>
    <t>6a7cb67a-393d-46fa-b0ed-5429af08c11a</t>
  </si>
  <si>
    <t>0e5f4c39-88b2-40cd-a119-fa1b22a8b635</t>
  </si>
  <si>
    <t>1.1.1.1.1.1.1.1.1</t>
  </si>
  <si>
    <t>Сетка эл/св_ / 50*50*4</t>
  </si>
  <si>
    <t>м2</t>
  </si>
  <si>
    <t>355116555.55158</t>
  </si>
  <si>
    <t>31678811.55158</t>
  </si>
  <si>
    <t>1e965c83-b714-40db-9a09-5fe1d1cf91a6</t>
  </si>
  <si>
    <t>1.1.1.1.1.1.1.1.2</t>
  </si>
  <si>
    <t>Материалы для примыкания / уплотняющий жгут, клей на м3</t>
  </si>
  <si>
    <t>комплект</t>
  </si>
  <si>
    <t>355116555.1125473</t>
  </si>
  <si>
    <t>31678811.1125473</t>
  </si>
  <si>
    <t>045f52b1-f9f4-4ab7-a681-46ae4aa4e5fb</t>
  </si>
  <si>
    <t>1.1.1.1.1.1.1.1.3</t>
  </si>
  <si>
    <t>Прочие материалы для кладки / из кирпича / 250 мм</t>
  </si>
  <si>
    <t>355116555.1125490</t>
  </si>
  <si>
    <t>31678811.1125490</t>
  </si>
  <si>
    <t>6a616d46-8778-4d2a-8c13-1e51858a28b1</t>
  </si>
  <si>
    <t>1.1.1.1.1.1.1.1.4</t>
  </si>
  <si>
    <t xml:space="preserve">Смесь сухая цементно-песчаная </t>
  </si>
  <si>
    <t>кг</t>
  </si>
  <si>
    <t>355116555.1129228</t>
  </si>
  <si>
    <t>31678811.1129228</t>
  </si>
  <si>
    <t>3f64133f-4d71-4dd3-93b5-4c3bc39ac247</t>
  </si>
  <si>
    <t>1.1.1.1.1.1.1.1.5</t>
  </si>
  <si>
    <t>Кирпич полнотелый рядовой_ / м-100</t>
  </si>
  <si>
    <t>шт</t>
  </si>
  <si>
    <t>355116555.54586</t>
  </si>
  <si>
    <t>31678811.54586</t>
  </si>
  <si>
    <t>93a4eb89-fc15-4e11-aab4-dd010c5acc52</t>
  </si>
  <si>
    <t>1.1.1.1.1.1.2</t>
  </si>
  <si>
    <t>6.2.1.8.1.3</t>
  </si>
  <si>
    <t>Устройство перемычек и фахверков</t>
  </si>
  <si>
    <t>1.1.1.1.1.1.2.1</t>
  </si>
  <si>
    <t>6.2.1.8.1.3.2.1</t>
  </si>
  <si>
    <t>Устройство перемычек металлических с огрунтовкой и окраской</t>
  </si>
  <si>
    <t>т</t>
  </si>
  <si>
    <t>96f3ac31-40e6-4822-821a-d3fdf3ec03db</t>
  </si>
  <si>
    <t>f52b679a-37c4-421a-963e-a27d4298c75e</t>
  </si>
  <si>
    <t>1.1.1.1.1.1.2.1.1</t>
  </si>
  <si>
    <t>Полоса стальная для перемычек</t>
  </si>
  <si>
    <t>355116558.1129238</t>
  </si>
  <si>
    <t>31678822.1129238</t>
  </si>
  <si>
    <t>9120ee6f-b48a-4e35-88ce-1ec954bdc614</t>
  </si>
  <si>
    <t>1.1.1.1.1.1.2.1.2</t>
  </si>
  <si>
    <t>Уголок стальной для перемычек</t>
  </si>
  <si>
    <t>355116558.1129237</t>
  </si>
  <si>
    <t>31678822.1129237</t>
  </si>
  <si>
    <t>f05ccbff-d6f8-4c5b-8671-7aa28e4ef052</t>
  </si>
  <si>
    <t>1.1.1.1.1.1.2.1.3</t>
  </si>
  <si>
    <t>Прочий материал для перемычек (клей, грунт) / для полосы или уголка</t>
  </si>
  <si>
    <t>355116558.1125500</t>
  </si>
  <si>
    <t>31678822.1125500</t>
  </si>
  <si>
    <t>97930081-487f-4c6f-83bb-314f8c308cc2</t>
  </si>
  <si>
    <t>1.1.1.2</t>
  </si>
  <si>
    <t>6.2.2</t>
  </si>
  <si>
    <t>СМР надземной части корпуса (без отделки)</t>
  </si>
  <si>
    <t>1.1.1.2.1</t>
  </si>
  <si>
    <t>6.2.2.4</t>
  </si>
  <si>
    <t>Внутренние стены и перегородки</t>
  </si>
  <si>
    <t>1.1.1.2.1.1</t>
  </si>
  <si>
    <t>6.2.2.4.1</t>
  </si>
  <si>
    <t>Устройство стен</t>
  </si>
  <si>
    <t>1.1.1.2.1.1.1</t>
  </si>
  <si>
    <t>6.2.2.4.1.1.1</t>
  </si>
  <si>
    <t>c89e18df-d9e8-43b9-adeb-9620a0140555</t>
  </si>
  <si>
    <t>0ed13e26-7903-4b3b-80e2-92ed86dbdc43</t>
  </si>
  <si>
    <t>1.1.1.2.1.1.1.1</t>
  </si>
  <si>
    <t>355116563.55158</t>
  </si>
  <si>
    <t>31678820.55158</t>
  </si>
  <si>
    <t>1.1.1.2.1.1.1.2</t>
  </si>
  <si>
    <t>355116563.1125473</t>
  </si>
  <si>
    <t>31678820.1125473</t>
  </si>
  <si>
    <t>1.1.1.2.1.1.1.3</t>
  </si>
  <si>
    <t>355116563.1125490</t>
  </si>
  <si>
    <t>31678820.1125490</t>
  </si>
  <si>
    <t>1.1.1.2.1.1.1.4</t>
  </si>
  <si>
    <t>355116563.1129228</t>
  </si>
  <si>
    <t>31678820.1129228</t>
  </si>
  <si>
    <t>1.1.1.2.1.1.1.5</t>
  </si>
  <si>
    <t>355116563.54586</t>
  </si>
  <si>
    <t>31678820.54586</t>
  </si>
  <si>
    <t>1.1.1.2.1.1.2</t>
  </si>
  <si>
    <t>1.1.1.2.1.1.2.1</t>
  </si>
  <si>
    <t>355116704.54586</t>
  </si>
  <si>
    <t>31681361.54586</t>
  </si>
  <si>
    <t>1.1.1.2.1.1.2.2</t>
  </si>
  <si>
    <t>355116704.1129228</t>
  </si>
  <si>
    <t>31681361.1129228</t>
  </si>
  <si>
    <t>1.1.1.2.1.1.2.3</t>
  </si>
  <si>
    <t>355116704.1125490</t>
  </si>
  <si>
    <t>31681361.1125490</t>
  </si>
  <si>
    <t>1.1.1.2.1.1.2.4</t>
  </si>
  <si>
    <t>355116704.1125473</t>
  </si>
  <si>
    <t>31681361.1125473</t>
  </si>
  <si>
    <t>1.1.1.2.1.1.2.5</t>
  </si>
  <si>
    <t>355116704.55158</t>
  </si>
  <si>
    <t>31681361.55158</t>
  </si>
  <si>
    <t>1.1.1.2.1.1.3</t>
  </si>
  <si>
    <t>6.2.2.4.1.2.1</t>
  </si>
  <si>
    <t>Кладка внутренних стен из блоков ячеистого бетона без устройства перемычек, включая армирование, устройство примыканий</t>
  </si>
  <si>
    <t>42f73a3a-af27-49c0-a291-1976d4b4bf7d</t>
  </si>
  <si>
    <t>b0ff6616-19f1-455e-bf1a-5ea1bc9fd283</t>
  </si>
  <si>
    <t>1.1.1.2.1.1.3.1</t>
  </si>
  <si>
    <t>355116565.1125473</t>
  </si>
  <si>
    <t>31683949.1125473</t>
  </si>
  <si>
    <t>1.1.1.2.1.1.3.2</t>
  </si>
  <si>
    <t>355116565.1129228</t>
  </si>
  <si>
    <t>31683949.1129228</t>
  </si>
  <si>
    <t>1.1.1.2.1.1.3.3</t>
  </si>
  <si>
    <t>Сетка базальтовая b=1000мм, ячейка 25х25, 50/50кН/м</t>
  </si>
  <si>
    <t>пог. м</t>
  </si>
  <si>
    <t>355116565.382221</t>
  </si>
  <si>
    <t>31683949.382221</t>
  </si>
  <si>
    <t>7d2d4ff9-887d-11e9-80ea-005056881952</t>
  </si>
  <si>
    <t>1.1.1.2.1.1.3.4</t>
  </si>
  <si>
    <t>Прочие материалы для кладки / из газобетона / 250 мм</t>
  </si>
  <si>
    <t>355116565.1126712</t>
  </si>
  <si>
    <t>31683949.1126712</t>
  </si>
  <si>
    <t>287b748d-8196-4d95-853b-e2f33d22ed58</t>
  </si>
  <si>
    <t>1.1.1.2.1.1.3.5</t>
  </si>
  <si>
    <t>Клей по газобетону  / летний</t>
  </si>
  <si>
    <t>355116565.1129230</t>
  </si>
  <si>
    <t>31683949.1129230</t>
  </si>
  <si>
    <t>9ddf2b7e-9b3a-4fac-9c74-303132bf87a1</t>
  </si>
  <si>
    <t>1.1.1.2.1.1.3.6</t>
  </si>
  <si>
    <t>Блок газобетонный D600 600х200х250мм</t>
  </si>
  <si>
    <t>355116565.7403</t>
  </si>
  <si>
    <t>31683949.7403</t>
  </si>
  <si>
    <t>e47bb9a1-1552-11e8-80d9-005056881952</t>
  </si>
  <si>
    <t>1.1.1.2.1.1.4</t>
  </si>
  <si>
    <t>1.1.1.2.1.1.4.1</t>
  </si>
  <si>
    <t>Блок газобетонный D600 600х250х250мм</t>
  </si>
  <si>
    <t>355116705.1506220</t>
  </si>
  <si>
    <t>31683950.1506220</t>
  </si>
  <si>
    <t>aed40e14-9aa8-11ea-80f1-005056881952</t>
  </si>
  <si>
    <t>1.1.1.2.1.1.4.2</t>
  </si>
  <si>
    <t>355116705.1129230</t>
  </si>
  <si>
    <t>31683950.1129230</t>
  </si>
  <si>
    <t>1.1.1.2.1.1.4.3</t>
  </si>
  <si>
    <t>355116705.1126712</t>
  </si>
  <si>
    <t>31683950.1126712</t>
  </si>
  <si>
    <t>1.1.1.2.1.1.4.4</t>
  </si>
  <si>
    <t>355116705.382221</t>
  </si>
  <si>
    <t>31683950.382221</t>
  </si>
  <si>
    <t>1.1.1.2.1.1.4.5</t>
  </si>
  <si>
    <t>355116705.1129228</t>
  </si>
  <si>
    <t>31683950.1129228</t>
  </si>
  <si>
    <t>1.1.1.2.1.1.4.6</t>
  </si>
  <si>
    <t>355116705.1125473</t>
  </si>
  <si>
    <t>31683950.1125473</t>
  </si>
  <si>
    <t>1.1.1.2.1.1.5</t>
  </si>
  <si>
    <t>1.1.1.2.1.1.5.1</t>
  </si>
  <si>
    <t>355116706.1125473</t>
  </si>
  <si>
    <t>31683951.1125473</t>
  </si>
  <si>
    <t>1.1.1.2.1.1.5.2</t>
  </si>
  <si>
    <t>355116706.1129228</t>
  </si>
  <si>
    <t>31683951.1129228</t>
  </si>
  <si>
    <t>1.1.1.2.1.1.5.3</t>
  </si>
  <si>
    <t>355116706.382221</t>
  </si>
  <si>
    <t>31683951.382221</t>
  </si>
  <si>
    <t>1.1.1.2.1.1.5.4</t>
  </si>
  <si>
    <t>Прочие материалы для кладки / из газобетона / 200 мм</t>
  </si>
  <si>
    <t>355116706.1125469</t>
  </si>
  <si>
    <t>31683951.1125469</t>
  </si>
  <si>
    <t>d18421ae-3457-4bd1-855f-372515a6055c</t>
  </si>
  <si>
    <t>1.1.1.2.1.1.5.5</t>
  </si>
  <si>
    <t>355116706.1129230</t>
  </si>
  <si>
    <t>31683951.1129230</t>
  </si>
  <si>
    <t>1.1.1.2.1.1.5.6</t>
  </si>
  <si>
    <t>355116706.7403</t>
  </si>
  <si>
    <t>31683951.7403</t>
  </si>
  <si>
    <t>1.1.1.2.1.1.6</t>
  </si>
  <si>
    <t>1.1.1.2.1.1.6.1</t>
  </si>
  <si>
    <t>355116707.7403</t>
  </si>
  <si>
    <t>31683952.7403</t>
  </si>
  <si>
    <t>1.1.1.2.1.1.6.2</t>
  </si>
  <si>
    <t>355116707.1129230</t>
  </si>
  <si>
    <t>31683952.1129230</t>
  </si>
  <si>
    <t>1.1.1.2.1.1.6.3</t>
  </si>
  <si>
    <t>355116707.1125469</t>
  </si>
  <si>
    <t>31683952.1125469</t>
  </si>
  <si>
    <t>1.1.1.2.1.1.6.4</t>
  </si>
  <si>
    <t>355116707.382221</t>
  </si>
  <si>
    <t>31683952.382221</t>
  </si>
  <si>
    <t>1.1.1.2.1.1.6.5</t>
  </si>
  <si>
    <t>355116707.1129228</t>
  </si>
  <si>
    <t>31683952.1129228</t>
  </si>
  <si>
    <t>1.1.1.2.1.1.6.6</t>
  </si>
  <si>
    <t>355116707.1125473</t>
  </si>
  <si>
    <t>31683952.1125473</t>
  </si>
  <si>
    <t>1.1.1.2.1.1.7</t>
  </si>
  <si>
    <t>6.2.2.4.1.7.1</t>
  </si>
  <si>
    <t>Монтаж, демонтаж, аренда строительных лесов</t>
  </si>
  <si>
    <t>b834d9d5-d82e-4a35-aecd-d355084311b3</t>
  </si>
  <si>
    <t>726efd05-6e17-4385-bac1-0ec0b1a3a118</t>
  </si>
  <si>
    <t>1.1.1.2.1.2</t>
  </si>
  <si>
    <t>6.2.2.4.2</t>
  </si>
  <si>
    <t>Устройство перегородок</t>
  </si>
  <si>
    <t>1.1.1.2.1.2.1</t>
  </si>
  <si>
    <t>6.2.2.4.2.2</t>
  </si>
  <si>
    <t>Устройство перегородок из пазогребневых плит</t>
  </si>
  <si>
    <t>1.1.1.2.1.2.1.1</t>
  </si>
  <si>
    <t>6.2.2.4.2.2.1.1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</si>
  <si>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</si>
  <si>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b144491f-4d07-417b-8e40-cf60afb65dab</t>
  </si>
  <si>
    <t>78e74334-ad7c-483c-a5ca-4beaa46ba6dd</t>
  </si>
  <si>
    <t>1.1.1.2.1.2.1.1.1</t>
  </si>
  <si>
    <t>355116571.1129228</t>
  </si>
  <si>
    <t>31684856.1129228</t>
  </si>
  <si>
    <t>1.1.1.2.1.2.1.1.2</t>
  </si>
  <si>
    <t>Прочий материал для кладки перегородок из ПГП (скоба, шуруп, дюбель, пена, подложка)</t>
  </si>
  <si>
    <t>355116571.1122425</t>
  </si>
  <si>
    <t>31684856.1122425</t>
  </si>
  <si>
    <t>7d9865ba-57d8-4643-8c80-789dcab1b8ff</t>
  </si>
  <si>
    <t>1.1.1.2.1.2.1.1.3</t>
  </si>
  <si>
    <t>ПГП (прочие предприятия)_ / 100 мм / стандарт</t>
  </si>
  <si>
    <t>355116571.1522383</t>
  </si>
  <si>
    <t>31684856.1522383</t>
  </si>
  <si>
    <t>ae14e5e8-2de9-434d-99a8-0f55ff7eef83</t>
  </si>
  <si>
    <t>1.1.1.2.1.2.1.1.4</t>
  </si>
  <si>
    <t>Материалы для примыкания / мина вата, штукатурная смесь м2</t>
  </si>
  <si>
    <t>355116571.1731537</t>
  </si>
  <si>
    <t>31684856.1731537</t>
  </si>
  <si>
    <t>de0d5983-b561-4d8f-a6e2-cae2204db6ae</t>
  </si>
  <si>
    <t>1.1.1.2.1.2.1.1.5</t>
  </si>
  <si>
    <t>Клей для ПГП_/</t>
  </si>
  <si>
    <t>355116571.54582</t>
  </si>
  <si>
    <t>31684856.54582</t>
  </si>
  <si>
    <t>83df5452-88a6-42c1-844b-d6bbcf1d0471</t>
  </si>
  <si>
    <t>1.1.1.2.1.2.1.2</t>
  </si>
  <si>
    <t>1.1.1.2.1.2.1.2.1</t>
  </si>
  <si>
    <t>355116708.54582</t>
  </si>
  <si>
    <t>31684857.54582</t>
  </si>
  <si>
    <t>1.1.1.2.1.2.1.2.2</t>
  </si>
  <si>
    <t>355116708.1731537</t>
  </si>
  <si>
    <t>31684857.1731537</t>
  </si>
  <si>
    <t>1.1.1.2.1.2.1.2.3</t>
  </si>
  <si>
    <t>ПГП (прочие предприятия)_ / 100 мм / влагостойкая</t>
  </si>
  <si>
    <t>355116708.1522384</t>
  </si>
  <si>
    <t>31684857.1522384</t>
  </si>
  <si>
    <t>40b5e2b1-b581-4f54-ad47-f3735fd63296</t>
  </si>
  <si>
    <t>1.1.1.2.1.2.1.2.4</t>
  </si>
  <si>
    <t>355116708.1122425</t>
  </si>
  <si>
    <t>31684857.1122425</t>
  </si>
  <si>
    <t>1.1.1.2.1.2.1.2.5</t>
  </si>
  <si>
    <t>355116708.1129228</t>
  </si>
  <si>
    <t>31684857.1129228</t>
  </si>
  <si>
    <t>1.1.1.2.1.2.1.3</t>
  </si>
  <si>
    <t>1.1.1.2.1.2.1.3.1</t>
  </si>
  <si>
    <t>355116709.1129228</t>
  </si>
  <si>
    <t>31684858.1129228</t>
  </si>
  <si>
    <t>1.1.1.2.1.2.1.3.2</t>
  </si>
  <si>
    <t>355116709.1122425</t>
  </si>
  <si>
    <t>31684858.1122425</t>
  </si>
  <si>
    <t>1.1.1.2.1.2.1.3.3</t>
  </si>
  <si>
    <t>355116709.1522383</t>
  </si>
  <si>
    <t>31684858.1522383</t>
  </si>
  <si>
    <t>1.1.1.2.1.2.1.3.4</t>
  </si>
  <si>
    <t>355116709.1731537</t>
  </si>
  <si>
    <t>31684858.1731537</t>
  </si>
  <si>
    <t>1.1.1.2.1.2.1.3.5</t>
  </si>
  <si>
    <t>355116709.54582</t>
  </si>
  <si>
    <t>31684858.54582</t>
  </si>
  <si>
    <t>1.1.1.2.1.2.1.4</t>
  </si>
  <si>
    <t>1.1.1.2.1.2.1.4.1</t>
  </si>
  <si>
    <t>355116710.54582</t>
  </si>
  <si>
    <t>31684859.54582</t>
  </si>
  <si>
    <t>1.1.1.2.1.2.1.4.2</t>
  </si>
  <si>
    <t>355116710.1731537</t>
  </si>
  <si>
    <t>31684859.1731537</t>
  </si>
  <si>
    <t>1.1.1.2.1.2.1.4.3</t>
  </si>
  <si>
    <t>355116710.1522384</t>
  </si>
  <si>
    <t>31684859.1522384</t>
  </si>
  <si>
    <t>1.1.1.2.1.2.1.4.4</t>
  </si>
  <si>
    <t>355116710.1122425</t>
  </si>
  <si>
    <t>31684859.1122425</t>
  </si>
  <si>
    <t>1.1.1.2.1.2.1.4.5</t>
  </si>
  <si>
    <t>355116710.1129228</t>
  </si>
  <si>
    <t>31684859.1129228</t>
  </si>
  <si>
    <t>1.1.1.2.1.2.1.5</t>
  </si>
  <si>
    <t>1.1.1.2.1.2.1.5.1</t>
  </si>
  <si>
    <t>355116711.1129228</t>
  </si>
  <si>
    <t>31709554.1129228</t>
  </si>
  <si>
    <t>1.1.1.2.1.2.1.5.2</t>
  </si>
  <si>
    <t>355116711.1122425</t>
  </si>
  <si>
    <t>31709554.1122425</t>
  </si>
  <si>
    <t>1.1.1.2.1.2.1.5.3</t>
  </si>
  <si>
    <t>355116711.1522383</t>
  </si>
  <si>
    <t>31709554.1522383</t>
  </si>
  <si>
    <t>1.1.1.2.1.2.1.5.4</t>
  </si>
  <si>
    <t>355116711.1731537</t>
  </si>
  <si>
    <t>31709554.1731537</t>
  </si>
  <si>
    <t>1.1.1.2.1.2.1.5.5</t>
  </si>
  <si>
    <t>355116711.54582</t>
  </si>
  <si>
    <t>31709554.54582</t>
  </si>
  <si>
    <t>1.1.1.2.1.2.1.6</t>
  </si>
  <si>
    <t>1.1.1.2.1.2.1.6.1</t>
  </si>
  <si>
    <t>355116712.54582</t>
  </si>
  <si>
    <t>31709555.54582</t>
  </si>
  <si>
    <t>1.1.1.2.1.2.1.6.2</t>
  </si>
  <si>
    <t>355116712.1731537</t>
  </si>
  <si>
    <t>31709555.1731537</t>
  </si>
  <si>
    <t>1.1.1.2.1.2.1.6.3</t>
  </si>
  <si>
    <t>355116712.1522384</t>
  </si>
  <si>
    <t>31709555.1522384</t>
  </si>
  <si>
    <t>1.1.1.2.1.2.1.6.4</t>
  </si>
  <si>
    <t>355116712.1122425</t>
  </si>
  <si>
    <t>31709555.1122425</t>
  </si>
  <si>
    <t>1.1.1.2.1.2.1.6.5</t>
  </si>
  <si>
    <t>355116712.1129228</t>
  </si>
  <si>
    <t>31709555.1129228</t>
  </si>
  <si>
    <t>1.1.1.2.1.3</t>
  </si>
  <si>
    <t>6.2.2.4.3</t>
  </si>
  <si>
    <t>1.1.1.2.1.3.1</t>
  </si>
  <si>
    <t>6.2.2.4.3.2.1</t>
  </si>
  <si>
    <t>Перемычки для наружных стен необходимо применять из раздела 6.2.2.5 "Наружные стены"
Выгружается из БО по объектам BIM-КЦ</t>
  </si>
  <si>
    <t>АРОР от 19.02.2026г. ООО "Транс-Групп" - ООО "МФ-СТРОЙ". 1 этаж.</t>
  </si>
  <si>
    <t>fa0903b4-76cb-4cff-8585-505068457eb5</t>
  </si>
  <si>
    <t>1.1.1.2.1.3.1.1</t>
  </si>
  <si>
    <t>355116574.1129238</t>
  </si>
  <si>
    <t>31709557.1129238</t>
  </si>
  <si>
    <t>1.1.1.2.1.3.1.2</t>
  </si>
  <si>
    <t>355116574.1129237</t>
  </si>
  <si>
    <t>31709557.1129237</t>
  </si>
  <si>
    <t>1.1.1.2.1.3.1.3</t>
  </si>
  <si>
    <t>355116574.1125500</t>
  </si>
  <si>
    <t>31709557.1125500</t>
  </si>
  <si>
    <t>1.1.1.2.1.3.1.4</t>
  </si>
  <si>
    <t>Анкерный стержень для перемычек</t>
  </si>
  <si>
    <t>Анкер МКТ В8-5/50</t>
  </si>
  <si>
    <t>355116574.1541478</t>
  </si>
  <si>
    <t>31709557.1541478</t>
  </si>
  <si>
    <t>2d9616e9-240c-4f9c-856b-38bec43f92c9</t>
  </si>
  <si>
    <t>1.1.1.2.1.3.2</t>
  </si>
  <si>
    <t>АРОР от 19.02.2026г. ООО "Транс-Групп" - ООО "МФ-СТРОЙ". 2 этаж.</t>
  </si>
  <si>
    <t>1.1.1.2.1.3.2.1</t>
  </si>
  <si>
    <t>355116713.1541478</t>
  </si>
  <si>
    <t>31709558.1541478</t>
  </si>
  <si>
    <t>1.1.1.2.1.3.2.2</t>
  </si>
  <si>
    <t>355116713.1125500</t>
  </si>
  <si>
    <t>31709558.1125500</t>
  </si>
  <si>
    <t>1.1.1.2.1.3.2.3</t>
  </si>
  <si>
    <t>355116713.1129237</t>
  </si>
  <si>
    <t>31709558.1129237</t>
  </si>
  <si>
    <t>1.1.1.2.1.3.2.4</t>
  </si>
  <si>
    <t>355116713.1129238</t>
  </si>
  <si>
    <t>31709558.1129238</t>
  </si>
  <si>
    <t>1.1.1.2.1.3.3</t>
  </si>
  <si>
    <t>АРОР от 19.02.2026г. ООО "Транс-Групп" - ООО "МФ-СТРОЙ". 3 этаж.</t>
  </si>
  <si>
    <t>1.1.1.2.1.3.3.1</t>
  </si>
  <si>
    <t>355116714.1129238</t>
  </si>
  <si>
    <t>31709559.1129238</t>
  </si>
  <si>
    <t>1.1.1.2.1.3.3.2</t>
  </si>
  <si>
    <t>355116714.1129237</t>
  </si>
  <si>
    <t>31709559.1129237</t>
  </si>
  <si>
    <t>1.1.1.2.1.3.3.3</t>
  </si>
  <si>
    <t>355116714.1125500</t>
  </si>
  <si>
    <t>31709559.1125500</t>
  </si>
  <si>
    <t>1.1.1.2.1.3.3.4</t>
  </si>
  <si>
    <t>355116714.1541478</t>
  </si>
  <si>
    <t>31709559.1541478</t>
  </si>
  <si>
    <t>1.1.1.2.2</t>
  </si>
  <si>
    <t>6.2.2.5</t>
  </si>
  <si>
    <t>Наружные стены</t>
  </si>
  <si>
    <t>1.1.1.2.2.1</t>
  </si>
  <si>
    <t>6.2.2.5.1</t>
  </si>
  <si>
    <t>Устройство наружных стен</t>
  </si>
  <si>
    <t>1.1.1.2.2.1.1</t>
  </si>
  <si>
    <t>6.2.2.5.1.4.1</t>
  </si>
  <si>
    <t>Кладка наружных стен из блоков ячеистого бетона без устройства перемычек, включая армирование, устройство примыканий</t>
  </si>
  <si>
    <t>6c8ffc45-8ca2-45f3-b675-e17e99cddc77</t>
  </si>
  <si>
    <t>b5467e72-0b7c-4f8a-a235-bcea2230d4d6</t>
  </si>
  <si>
    <t>12f841e6-9d9a-4a6f-ad81-797cd437572f</t>
  </si>
  <si>
    <t>1.1.1.2.2.1.1.1</t>
  </si>
  <si>
    <t>355116578.1129228</t>
  </si>
  <si>
    <t>31712111.1129228</t>
  </si>
  <si>
    <t>1.1.1.2.2.1.1.2</t>
  </si>
  <si>
    <t>355116578.1125473</t>
  </si>
  <si>
    <t>31712111.1125473</t>
  </si>
  <si>
    <t>1.1.1.2.2.1.1.3</t>
  </si>
  <si>
    <t>355116578.382221</t>
  </si>
  <si>
    <t>31712111.382221</t>
  </si>
  <si>
    <t>1.1.1.2.2.1.1.4</t>
  </si>
  <si>
    <t>355116578.1129230</t>
  </si>
  <si>
    <t>31712111.1129230</t>
  </si>
  <si>
    <t>1.1.1.2.2.1.1.5</t>
  </si>
  <si>
    <t>Блок газобетонный D600 625х250х250мм</t>
  </si>
  <si>
    <t>355116578.1506181</t>
  </si>
  <si>
    <t>31712111.1506181</t>
  </si>
  <si>
    <t>283fef8c-9a99-11ea-80f1-005056881952</t>
  </si>
  <si>
    <t>1.1.1.2.2.1.1.6</t>
  </si>
  <si>
    <t>355116578.1126712</t>
  </si>
  <si>
    <t>31712111.1126712</t>
  </si>
  <si>
    <t>1.1.1.2.2.1.2</t>
  </si>
  <si>
    <t>1.1.1.2.2.1.2.1</t>
  </si>
  <si>
    <t>355116715.1126712</t>
  </si>
  <si>
    <t>31712112.1126712</t>
  </si>
  <si>
    <t>1.1.1.2.2.1.2.2</t>
  </si>
  <si>
    <t>355116715.1506181</t>
  </si>
  <si>
    <t>31712112.1506181</t>
  </si>
  <si>
    <t>1.1.1.2.2.1.2.3</t>
  </si>
  <si>
    <t>355116715.1129230</t>
  </si>
  <si>
    <t>31712112.1129230</t>
  </si>
  <si>
    <t>1.1.1.2.2.1.2.4</t>
  </si>
  <si>
    <t>355116715.382221</t>
  </si>
  <si>
    <t>31712112.382221</t>
  </si>
  <si>
    <t>1.1.1.2.2.1.2.5</t>
  </si>
  <si>
    <t>355116715.1125473</t>
  </si>
  <si>
    <t>31712112.1125473</t>
  </si>
  <si>
    <t>1.1.1.2.2.1.2.6</t>
  </si>
  <si>
    <t>355116715.1129228</t>
  </si>
  <si>
    <t>31712112.1129228</t>
  </si>
  <si>
    <t>1.1.1.2.2.1.3</t>
  </si>
  <si>
    <t>1.1.1.2.2.1.3.1</t>
  </si>
  <si>
    <t>355116716.1129228</t>
  </si>
  <si>
    <t>31712113.1129228</t>
  </si>
  <si>
    <t>1.1.1.2.2.1.3.2</t>
  </si>
  <si>
    <t>355116716.1125473</t>
  </si>
  <si>
    <t>31712113.1125473</t>
  </si>
  <si>
    <t>1.1.1.2.2.1.3.3</t>
  </si>
  <si>
    <t>355116716.382221</t>
  </si>
  <si>
    <t>31712113.382221</t>
  </si>
  <si>
    <t>1.1.1.2.2.1.3.4</t>
  </si>
  <si>
    <t>355116716.1129230</t>
  </si>
  <si>
    <t>31712113.1129230</t>
  </si>
  <si>
    <t>1.1.1.2.2.1.3.5</t>
  </si>
  <si>
    <t>355116716.1506181</t>
  </si>
  <si>
    <t>31712113.1506181</t>
  </si>
  <si>
    <t>1.1.1.2.2.1.3.6</t>
  </si>
  <si>
    <t>355116716.1126712</t>
  </si>
  <si>
    <t>31712113.1126712</t>
  </si>
  <si>
    <t>1.1.1.2.2.2</t>
  </si>
  <si>
    <t>6.2.2.5.2</t>
  </si>
  <si>
    <t>1.1.1.2.2.2.1</t>
  </si>
  <si>
    <t>6.2.2.5.2.1.1</t>
  </si>
  <si>
    <t>Устройство металлоконструкций фахверков, стоек, рам, балок, опорных конструкций и усилений с учетом крепления, огрунтовки и окрашивания</t>
  </si>
  <si>
    <t>АРОР от 19.02.2026г. ООО "Транс-Групп" - ООО "МФ-СТРОЙ". Фахверки</t>
  </si>
  <si>
    <t>6b9b637d-d6be-418c-90d3-53b81dd155f6</t>
  </si>
  <si>
    <t>592efca2-0a74-45a5-a81c-68e06d5d5f3e</t>
  </si>
  <si>
    <t>1.1.1.2.2.2.1.1</t>
  </si>
  <si>
    <t>Металлоконструкции (труба, профиль стальной, прокат квадратный, прокат листовой, уголок, арматура и др.)</t>
  </si>
  <si>
    <t>355116581.46159</t>
  </si>
  <si>
    <t>32099320.46159</t>
  </si>
  <si>
    <t>7a09de81-58ec-47b3-9dc8-ceb591a55800</t>
  </si>
  <si>
    <t>1.1.1.2.2.2.1.2</t>
  </si>
  <si>
    <t>Анкер распорный для высоких нагрузок_ / М10</t>
  </si>
  <si>
    <t>Анкерный болт BZ 10-10-30/90</t>
  </si>
  <si>
    <t>355116581.1192936</t>
  </si>
  <si>
    <t>32099320.1192936</t>
  </si>
  <si>
    <t>59f394e4-f81a-4daa-ba57-95ae86ad588a</t>
  </si>
  <si>
    <t>1.1.1.2.2.2.2</t>
  </si>
  <si>
    <t>АРОР от 19.02.2026г. ООО "Транс-Групп" - ООО "МФ-СТРОЙ". Стойки</t>
  </si>
  <si>
    <t>1.1.1.2.2.2.2.1</t>
  </si>
  <si>
    <t>355116717.1192936</t>
  </si>
  <si>
    <t>32099319.1192936</t>
  </si>
  <si>
    <t>1.1.1.2.2.2.2.2</t>
  </si>
  <si>
    <t>355116717.46159</t>
  </si>
  <si>
    <t>32099319.46159</t>
  </si>
  <si>
    <t>1.1.1.2.3</t>
  </si>
  <si>
    <t>6.2.2.8</t>
  </si>
  <si>
    <t>Кровля</t>
  </si>
  <si>
    <t>1.1.1.2.3.1</t>
  </si>
  <si>
    <t>6.2.2.8.99</t>
  </si>
  <si>
    <t>Прочие работы</t>
  </si>
  <si>
    <t>1.1.1.2.3.1.1</t>
  </si>
  <si>
    <t>6.2.2.8.99.6.1</t>
  </si>
  <si>
    <t>Устройство кирпичной кладки на кровле</t>
  </si>
  <si>
    <t>НЗ № 102 от 25.03.2026 г. Стены шахт толщиной 250 мм.</t>
  </si>
  <si>
    <t>253b3985-48a8-41d1-90c8-3bdfd5de94db</t>
  </si>
  <si>
    <t>9b3895f6-fdb6-499b-8ab4-8e689dbc0044</t>
  </si>
  <si>
    <t>aaba817f-d8d1-4a82-af0d-c69a9a6207c1</t>
  </si>
  <si>
    <t>1.1.1.2.3.1.1.1</t>
  </si>
  <si>
    <t>355116585.55158</t>
  </si>
  <si>
    <t>32101378.55158</t>
  </si>
  <si>
    <t>1.1.1.2.3.1.1.2</t>
  </si>
  <si>
    <t>Смесь цементно-песчаная М150</t>
  </si>
  <si>
    <t>355116585.7066</t>
  </si>
  <si>
    <t>32101378.7066</t>
  </si>
  <si>
    <t>288e06c4-9986-11e7-80d8-005056881952</t>
  </si>
  <si>
    <t>1.1.1.2.3.1.1.3</t>
  </si>
  <si>
    <t>Кирпич полнотелый рядовой_ / м-150</t>
  </si>
  <si>
    <t>КР-р-по 250х120х65/1НФ/150/2,0/50</t>
  </si>
  <si>
    <t>355116585.54588</t>
  </si>
  <si>
    <t>32101378.54588</t>
  </si>
  <si>
    <t>75781f06-c50b-4212-84dd-cadd16dc552b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</si>
  <si>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</si>
  <si>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</si>
  <si>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</si>
  <si>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</si>
  <si>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</si>
  <si>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</si>
  <si>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</si>
  <si>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</si>
  <si>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</si>
  <si>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</si>
  <si>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</si>
  <si>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</si>
  <si>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</si>
  <si>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</si>
  <si>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</si>
  <si>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</si>
  <si>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</si>
  <si>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</si>
  <si>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</si>
  <si>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</si>
  <si>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b30e711e-fd2e-4402-9c1c-fd9dc1b88c63</t>
  </si>
  <si>
    <t>406d96a2-5db4-4f45-9273-4d1b12717a82</t>
  </si>
  <si>
    <t>8a7cac49-151b-40fd-a08b-5e72f8ff4034</t>
  </si>
  <si>
    <t>1.1.2.1.1.1.1.1.1</t>
  </si>
  <si>
    <t>Наливной пол_ / Унифицированный по ПИК-СТАНДАРТ</t>
  </si>
  <si>
    <t>355116592.843695</t>
  </si>
  <si>
    <t>27137860.843695</t>
  </si>
  <si>
    <t>df4d871a-815e-4066-8cc1-e339f3f3c9fe</t>
  </si>
  <si>
    <t>1.1.2.1.1.1.1.1.2</t>
  </si>
  <si>
    <t>Грунтовка универсальный ЛАСТИМИН_ / УНКОНТ ЛЮКС LP51 А</t>
  </si>
  <si>
    <t>355116592.1139608</t>
  </si>
  <si>
    <t>27137860.1139608</t>
  </si>
  <si>
    <t>bbceaf39-544c-478f-a605-41b8d1bad350</t>
  </si>
  <si>
    <t>1.1.2.1.1.1.1.2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</si>
  <si>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</si>
  <si>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</si>
  <si>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1.1.2.1.1.1.1.2.1</t>
  </si>
  <si>
    <t>355116718.1139608</t>
  </si>
  <si>
    <t>27137954.1139608</t>
  </si>
  <si>
    <t>1.1.2.1.1.1.1.2.2</t>
  </si>
  <si>
    <t>Лента кромочная демпферная_/8*100мм/20м</t>
  </si>
  <si>
    <t>355116718.55045</t>
  </si>
  <si>
    <t>27137954.55045</t>
  </si>
  <si>
    <t>41f707b9-71e7-4101-86f2-7af29d65f5fe</t>
  </si>
  <si>
    <t>1.1.2.1.1.1.1.2.3</t>
  </si>
  <si>
    <t>355116718.843695</t>
  </si>
  <si>
    <t>27137954.843695</t>
  </si>
  <si>
    <t>1.1.2.1.1.1.1.3</t>
  </si>
  <si>
    <t>1.1.2.1.1.1.1.3.1</t>
  </si>
  <si>
    <t>355116719.843695</t>
  </si>
  <si>
    <t>28647831.843695</t>
  </si>
  <si>
    <t>1.1.2.1.1.1.1.3.2</t>
  </si>
  <si>
    <t>355116719.1139608</t>
  </si>
  <si>
    <t>28647831.1139608</t>
  </si>
  <si>
    <t>1.1.2.1.1.1.1.4</t>
  </si>
  <si>
    <t>1.1.2.1.1.1.1.4.1</t>
  </si>
  <si>
    <t>355116720.1139608</t>
  </si>
  <si>
    <t>28653996.1139608</t>
  </si>
  <si>
    <t>1.1.2.1.1.1.1.4.2</t>
  </si>
  <si>
    <t>355116720.843695</t>
  </si>
  <si>
    <t>28653996.843695</t>
  </si>
  <si>
    <t>1.1.2.1.1.1.1.5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</si>
  <si>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</si>
  <si>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</si>
  <si>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</si>
  <si>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c6b72d85-3f72-4415-9bd5-121dffd3d013</t>
  </si>
  <si>
    <t>dc62b021-05c5-449f-ae46-459af710dd98</t>
  </si>
  <si>
    <t>1.1.2.1.1.1.1.5.1</t>
  </si>
  <si>
    <t>Смесь цементно-песчаная М200</t>
  </si>
  <si>
    <t>355116594.19141</t>
  </si>
  <si>
    <t>27138047.19141</t>
  </si>
  <si>
    <t>ee25efe9-b517-11e8-80e5-005056881952</t>
  </si>
  <si>
    <t>1.1.2.1.1.1.1.6</t>
  </si>
  <si>
    <t>1.1.2.1.1.1.1.6.1</t>
  </si>
  <si>
    <t>355116721.19141</t>
  </si>
  <si>
    <t>28654002.19141</t>
  </si>
  <si>
    <t>1.1.2.1.1.1.1.7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</si>
  <si>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</si>
  <si>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</si>
  <si>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</si>
  <si>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ab62b66c-87c5-4996-bbcc-d9044c8dc3c3</t>
  </si>
  <si>
    <t>52f6b76b-892a-4180-890e-fe6cef6a41a6</t>
  </si>
  <si>
    <t>1.1.2.1.1.1.1.7.1</t>
  </si>
  <si>
    <t>Фиксатор арматуры Звездочка_/15/4-16</t>
  </si>
  <si>
    <t>355116596.55160</t>
  </si>
  <si>
    <t>27137935.55160</t>
  </si>
  <si>
    <t>89d26042-545e-4f2c-9700-1029a9f50251</t>
  </si>
  <si>
    <t>1.1.2.1.1.1.1.7.2</t>
  </si>
  <si>
    <t>Фиброволокно_/7-12мм</t>
  </si>
  <si>
    <t>355116596.55232</t>
  </si>
  <si>
    <t>27137935.55232</t>
  </si>
  <si>
    <t>bd320fa7-be44-4331-a58e-95813bb9e282</t>
  </si>
  <si>
    <t>1.1.2.1.1.1.1.7.3</t>
  </si>
  <si>
    <t>Сетка эл/св_/100*100*5</t>
  </si>
  <si>
    <t>355116596.55156</t>
  </si>
  <si>
    <t>27137935.55156</t>
  </si>
  <si>
    <t>bf82eb44-b4c2-419c-ba3f-021582715b59</t>
  </si>
  <si>
    <t>1.1.2.1.1.1.1.7.4</t>
  </si>
  <si>
    <t>Портландцемент_/М500</t>
  </si>
  <si>
    <t>355116596.54610</t>
  </si>
  <si>
    <t>27137935.54610</t>
  </si>
  <si>
    <t>4a099601-9ad5-4c20-8e6b-ef3d52a116bd</t>
  </si>
  <si>
    <t>1.1.2.1.1.1.1.7.5</t>
  </si>
  <si>
    <t>Песок_ / речной / мытый</t>
  </si>
  <si>
    <t>355116596.57723</t>
  </si>
  <si>
    <t>27137935.57723</t>
  </si>
  <si>
    <t>655ab1c6-b4c5-44df-817a-5132d49d1788</t>
  </si>
  <si>
    <t>1.1.2.1.1.1.1.7.6</t>
  </si>
  <si>
    <t>355116596.55045</t>
  </si>
  <si>
    <t>27137935.55045</t>
  </si>
  <si>
    <t>1.1.2.1.1.1.1.7.7</t>
  </si>
  <si>
    <t>355116596.1139608</t>
  </si>
  <si>
    <t>27137935.1139608</t>
  </si>
  <si>
    <t>1.1.2.1.1.1.1.8</t>
  </si>
  <si>
    <t>2 этаж. Стяжка полусухая армированная, толщиной 60 мм</t>
  </si>
  <si>
    <t>1.1.2.1.1.1.1.8.1</t>
  </si>
  <si>
    <t>355116722.1139608</t>
  </si>
  <si>
    <t>27137936.1139608</t>
  </si>
  <si>
    <t>1.1.2.1.1.1.1.8.2</t>
  </si>
  <si>
    <t>355116722.55045</t>
  </si>
  <si>
    <t>27137936.55045</t>
  </si>
  <si>
    <t>1.1.2.1.1.1.1.8.3</t>
  </si>
  <si>
    <t>355116722.57723</t>
  </si>
  <si>
    <t>27137936.57723</t>
  </si>
  <si>
    <t>1.1.2.1.1.1.1.8.4</t>
  </si>
  <si>
    <t>355116722.54610</t>
  </si>
  <si>
    <t>27137936.54610</t>
  </si>
  <si>
    <t>1.1.2.1.1.1.1.8.5</t>
  </si>
  <si>
    <t>355116722.55156</t>
  </si>
  <si>
    <t>27137936.55156</t>
  </si>
  <si>
    <t>1.1.2.1.1.1.1.8.6</t>
  </si>
  <si>
    <t>355116722.55232</t>
  </si>
  <si>
    <t>27137936.55232</t>
  </si>
  <si>
    <t>1.1.2.1.1.1.1.8.7</t>
  </si>
  <si>
    <t>355116722.55160</t>
  </si>
  <si>
    <t>27137936.55160</t>
  </si>
  <si>
    <t>1.1.2.1.1.1.1.9</t>
  </si>
  <si>
    <t>Устройство стяжки СКБ / армированная сеткой от 41 мм до 60 мм</t>
  </si>
  <si>
    <t>3 этаж. Стяжка толщиной 60 мм. Тип: П-14</t>
  </si>
  <si>
    <t>1.1.2.1.1.1.1.9.1</t>
  </si>
  <si>
    <t>355116723.55160</t>
  </si>
  <si>
    <t>27138011.55160</t>
  </si>
  <si>
    <t>1.1.2.1.1.1.1.9.2</t>
  </si>
  <si>
    <t>Смесь цементно-песчаная сухая_/М150</t>
  </si>
  <si>
    <t>355116723.54611</t>
  </si>
  <si>
    <t>27138011.54611</t>
  </si>
  <si>
    <t>a1146549-61c5-4487-b5c7-fb7d0d185669</t>
  </si>
  <si>
    <t>1.1.2.1.1.1.1.9.3</t>
  </si>
  <si>
    <t>355116723.55156</t>
  </si>
  <si>
    <t>27138011.55156</t>
  </si>
  <si>
    <t>1.1.2.1.1.1.1.9.4</t>
  </si>
  <si>
    <t>355116723.55045</t>
  </si>
  <si>
    <t>27138011.55045</t>
  </si>
  <si>
    <t>1.1.2.1.1.1.1.9.5</t>
  </si>
  <si>
    <t>355116723.1139608</t>
  </si>
  <si>
    <t>27138011.1139608</t>
  </si>
  <si>
    <t>1.1.2.1.1.1.1.10</t>
  </si>
  <si>
    <t>2 этаж. Стяжка толщиной 60 мм. П-14</t>
  </si>
  <si>
    <t>1.1.2.1.1.1.1.10.1</t>
  </si>
  <si>
    <t>355116724.1139608</t>
  </si>
  <si>
    <t>27137939.1139608</t>
  </si>
  <si>
    <t>1.1.2.1.1.1.1.10.2</t>
  </si>
  <si>
    <t>355116724.55045</t>
  </si>
  <si>
    <t>27137939.55045</t>
  </si>
  <si>
    <t>1.1.2.1.1.1.1.10.3</t>
  </si>
  <si>
    <t>355116724.55156</t>
  </si>
  <si>
    <t>27137939.55156</t>
  </si>
  <si>
    <t>1.1.2.1.1.1.1.10.4</t>
  </si>
  <si>
    <t>355116724.54611</t>
  </si>
  <si>
    <t>27137939.54611</t>
  </si>
  <si>
    <t>1.1.2.1.1.1.1.10.5</t>
  </si>
  <si>
    <t>355116724.55160</t>
  </si>
  <si>
    <t>27137939.55160</t>
  </si>
  <si>
    <t>1.1.2.1.1.1.1.11</t>
  </si>
  <si>
    <t>2 этаж. Стяжка толщиной 50 мм. Тип: П18, П-18.1</t>
  </si>
  <si>
    <t>1.1.2.1.1.1.1.11.1</t>
  </si>
  <si>
    <t>355116725.55160</t>
  </si>
  <si>
    <t>27137938.55160</t>
  </si>
  <si>
    <t>1.1.2.1.1.1.1.11.2</t>
  </si>
  <si>
    <t>355116725.54611</t>
  </si>
  <si>
    <t>27137938.54611</t>
  </si>
  <si>
    <t>1.1.2.1.1.1.1.11.3</t>
  </si>
  <si>
    <t>355116725.55156</t>
  </si>
  <si>
    <t>27137938.55156</t>
  </si>
  <si>
    <t>1.1.2.1.1.1.1.11.4</t>
  </si>
  <si>
    <t>355116725.55045</t>
  </si>
  <si>
    <t>27137938.55045</t>
  </si>
  <si>
    <t>1.1.2.1.1.1.1.11.5</t>
  </si>
  <si>
    <t>355116725.1139608</t>
  </si>
  <si>
    <t>27137938.1139608</t>
  </si>
  <si>
    <t>1.1.2.1.1.1.1.12</t>
  </si>
  <si>
    <t>1.1.2.1.1.1.1.12.1</t>
  </si>
  <si>
    <t>355116726.1139608</t>
  </si>
  <si>
    <t>28653998.1139608</t>
  </si>
  <si>
    <t>1.1.2.1.1.1.1.12.2</t>
  </si>
  <si>
    <t>355116726.55045</t>
  </si>
  <si>
    <t>28653998.55045</t>
  </si>
  <si>
    <t>1.1.2.1.1.1.1.12.3</t>
  </si>
  <si>
    <t>355116726.55156</t>
  </si>
  <si>
    <t>28653998.55156</t>
  </si>
  <si>
    <t>1.1.2.1.1.1.1.12.4</t>
  </si>
  <si>
    <t>355116726.54611</t>
  </si>
  <si>
    <t>28653998.54611</t>
  </si>
  <si>
    <t>1.1.2.1.1.1.1.12.5</t>
  </si>
  <si>
    <t>355116726.55160</t>
  </si>
  <si>
    <t>28653998.55160</t>
  </si>
  <si>
    <t>1.1.2.1.1.1.1.13</t>
  </si>
  <si>
    <t>1.1.2.1.1.1.1.13.1</t>
  </si>
  <si>
    <t>355116727.55160</t>
  </si>
  <si>
    <t>28653992.55160</t>
  </si>
  <si>
    <t>1.1.2.1.1.1.1.13.2</t>
  </si>
  <si>
    <t>355116727.54611</t>
  </si>
  <si>
    <t>28653992.54611</t>
  </si>
  <si>
    <t>1.1.2.1.1.1.1.13.3</t>
  </si>
  <si>
    <t>355116727.55156</t>
  </si>
  <si>
    <t>28653992.55156</t>
  </si>
  <si>
    <t>1.1.2.1.1.1.1.13.4</t>
  </si>
  <si>
    <t>355116727.55045</t>
  </si>
  <si>
    <t>28653992.55045</t>
  </si>
  <si>
    <t>1.1.2.1.1.1.1.13.5</t>
  </si>
  <si>
    <t>355116727.1139608</t>
  </si>
  <si>
    <t>28653992.1139608</t>
  </si>
  <si>
    <t>1.1.2.1.1.1.1.14</t>
  </si>
  <si>
    <t>1.1.2.1.1.1.1.14.1</t>
  </si>
  <si>
    <t>355116728.1139608</t>
  </si>
  <si>
    <t>28653990.1139608</t>
  </si>
  <si>
    <t>1.1.2.1.1.1.1.14.2</t>
  </si>
  <si>
    <t>355116728.55045</t>
  </si>
  <si>
    <t>28653990.55045</t>
  </si>
  <si>
    <t>1.1.2.1.1.1.1.14.3</t>
  </si>
  <si>
    <t>355116728.55156</t>
  </si>
  <si>
    <t>28653990.55156</t>
  </si>
  <si>
    <t>1.1.2.1.1.1.1.14.4</t>
  </si>
  <si>
    <t>355116728.54611</t>
  </si>
  <si>
    <t>28653990.54611</t>
  </si>
  <si>
    <t>1.1.2.1.1.1.1.14.5</t>
  </si>
  <si>
    <t>355116728.55160</t>
  </si>
  <si>
    <t>28653990.55160</t>
  </si>
  <si>
    <t>1.1.2.1.1.1.1.15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</si>
  <si>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</si>
  <si>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</si>
  <si>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</si>
  <si>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69309f48-e9fb-4ccc-8a31-9b4745ed871a</t>
  </si>
  <si>
    <t>23adf7dc-e836-4d8a-ab74-26a79242b402</t>
  </si>
  <si>
    <t>1.1.2.1.1.1.1.15.1</t>
  </si>
  <si>
    <t>355116597.55160</t>
  </si>
  <si>
    <t>27137937.55160</t>
  </si>
  <si>
    <t>1.1.2.1.1.1.1.15.2</t>
  </si>
  <si>
    <t>355116597.55232</t>
  </si>
  <si>
    <t>27137937.55232</t>
  </si>
  <si>
    <t>1.1.2.1.1.1.1.15.3</t>
  </si>
  <si>
    <t>355116597.55156</t>
  </si>
  <si>
    <t>27137937.55156</t>
  </si>
  <si>
    <t>1.1.2.1.1.1.1.15.4</t>
  </si>
  <si>
    <t>355116597.54610</t>
  </si>
  <si>
    <t>27137937.54610</t>
  </si>
  <si>
    <t>1.1.2.1.1.1.1.15.5</t>
  </si>
  <si>
    <t>355116597.57723</t>
  </si>
  <si>
    <t>27137937.57723</t>
  </si>
  <si>
    <t>1.1.2.1.1.1.1.15.6</t>
  </si>
  <si>
    <t>355116597.55045</t>
  </si>
  <si>
    <t>27137937.55045</t>
  </si>
  <si>
    <t>1.1.2.1.1.1.1.15.7</t>
  </si>
  <si>
    <t>355116597.1139608</t>
  </si>
  <si>
    <t>27137937.1139608</t>
  </si>
  <si>
    <t>1.1.2.1.1.1.1.16</t>
  </si>
  <si>
    <t>Устройство стяжки СКБ / армированная сеткой от 61мм до 80 мм</t>
  </si>
  <si>
    <t>3 этаж. Стяжка толщиной 65 мм. Тип: П-12, П-13, П-15, П-16.</t>
  </si>
  <si>
    <t>1.1.2.1.1.1.1.16.1</t>
  </si>
  <si>
    <t>355116729.1139608</t>
  </si>
  <si>
    <t>27138012.1139608</t>
  </si>
  <si>
    <t>1.1.2.1.1.1.1.16.2</t>
  </si>
  <si>
    <t>355116729.55045</t>
  </si>
  <si>
    <t>27138012.55045</t>
  </si>
  <si>
    <t>1.1.2.1.1.1.1.16.3</t>
  </si>
  <si>
    <t>355116729.55156</t>
  </si>
  <si>
    <t>27138012.55156</t>
  </si>
  <si>
    <t>1.1.2.1.1.1.1.16.4</t>
  </si>
  <si>
    <t>355116729.54611</t>
  </si>
  <si>
    <t>27138012.54611</t>
  </si>
  <si>
    <t>1.1.2.1.1.1.1.16.5</t>
  </si>
  <si>
    <t>355116729.55160</t>
  </si>
  <si>
    <t>27138012.55160</t>
  </si>
  <si>
    <t>1.1.2.1.1.1.1.17</t>
  </si>
  <si>
    <t>2 этаж. Стяжка толщиной 65 мм. Тип: П-12, П-13, П-15, П-16.</t>
  </si>
  <si>
    <t>1.1.2.1.1.1.1.17.1</t>
  </si>
  <si>
    <t>355116730.55160</t>
  </si>
  <si>
    <t>27137940.55160</t>
  </si>
  <si>
    <t>1.1.2.1.1.1.1.17.2</t>
  </si>
  <si>
    <t>355116730.54611</t>
  </si>
  <si>
    <t>27137940.54611</t>
  </si>
  <si>
    <t>1.1.2.1.1.1.1.17.3</t>
  </si>
  <si>
    <t>355116730.55156</t>
  </si>
  <si>
    <t>27137940.55156</t>
  </si>
  <si>
    <t>1.1.2.1.1.1.1.17.4</t>
  </si>
  <si>
    <t>355116730.55045</t>
  </si>
  <si>
    <t>27137940.55045</t>
  </si>
  <si>
    <t>1.1.2.1.1.1.1.17.5</t>
  </si>
  <si>
    <t>355116730.1139608</t>
  </si>
  <si>
    <t>27137940.1139608</t>
  </si>
  <si>
    <t>1.1.2.1.1.1.1.18</t>
  </si>
  <si>
    <t>1.1.2.1.1.1.1.18.1</t>
  </si>
  <si>
    <t>355116731.1139608</t>
  </si>
  <si>
    <t>28654000.1139608</t>
  </si>
  <si>
    <t>1.1.2.1.1.1.1.18.2</t>
  </si>
  <si>
    <t>355116731.55045</t>
  </si>
  <si>
    <t>28654000.55045</t>
  </si>
  <si>
    <t>1.1.2.1.1.1.1.18.3</t>
  </si>
  <si>
    <t>355116731.55156</t>
  </si>
  <si>
    <t>28654000.55156</t>
  </si>
  <si>
    <t>1.1.2.1.1.1.1.18.4</t>
  </si>
  <si>
    <t>355116731.54611</t>
  </si>
  <si>
    <t>28654000.54611</t>
  </si>
  <si>
    <t>1.1.2.1.1.1.1.18.5</t>
  </si>
  <si>
    <t>355116731.55160</t>
  </si>
  <si>
    <t>28654000.55160</t>
  </si>
  <si>
    <t>1.1.2.1.1.1.1.19</t>
  </si>
  <si>
    <t>1.1.2.1.1.1.1.19.1</t>
  </si>
  <si>
    <t>355116732.55160</t>
  </si>
  <si>
    <t>28653994.55160</t>
  </si>
  <si>
    <t>1.1.2.1.1.1.1.19.2</t>
  </si>
  <si>
    <t>355116732.54611</t>
  </si>
  <si>
    <t>28653994.54611</t>
  </si>
  <si>
    <t>1.1.2.1.1.1.1.19.3</t>
  </si>
  <si>
    <t>355116732.55156</t>
  </si>
  <si>
    <t>28653994.55156</t>
  </si>
  <si>
    <t>1.1.2.1.1.1.1.19.4</t>
  </si>
  <si>
    <t>355116732.55045</t>
  </si>
  <si>
    <t>28653994.55045</t>
  </si>
  <si>
    <t>1.1.2.1.1.1.1.19.5</t>
  </si>
  <si>
    <t>355116732.1139608</t>
  </si>
  <si>
    <t>28653994.1139608</t>
  </si>
  <si>
    <t>1.1.2.1.1.1.2</t>
  </si>
  <si>
    <t>6.3.1.5.1.2</t>
  </si>
  <si>
    <t>Гидроизоляция, тепло-звукоизоляция, утепление</t>
  </si>
  <si>
    <t>1.1.2.1.1.1.2.1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</si>
  <si>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</si>
  <si>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</si>
  <si>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</si>
  <si>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</si>
  <si>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1.1.2.1.1.1.2.1.1</t>
  </si>
  <si>
    <t>Праймер битумный_ / Технониколь №01</t>
  </si>
  <si>
    <t>355116600.55059</t>
  </si>
  <si>
    <t>27137863.55059</t>
  </si>
  <si>
    <t>68251cd7-5dc5-41f9-86a1-86f378997b3d</t>
  </si>
  <si>
    <t>1.1.2.1.1.1.2.1.2</t>
  </si>
  <si>
    <t>Гидроизоляционная мастика_/ТЕХНОНИКОЛЬ №31</t>
  </si>
  <si>
    <t>355116600.55060</t>
  </si>
  <si>
    <t>27137863.55060</t>
  </si>
  <si>
    <t>f867ccfe-df51-4866-ad47-f32bc50646ec</t>
  </si>
  <si>
    <t>1.1.2.1.1.1.2.2</t>
  </si>
  <si>
    <t>1.1.2.1.1.1.2.2.1</t>
  </si>
  <si>
    <t>355116733.55060</t>
  </si>
  <si>
    <t>27137955.55060</t>
  </si>
  <si>
    <t>1.1.2.1.1.1.2.2.2</t>
  </si>
  <si>
    <t>355116733.55059</t>
  </si>
  <si>
    <t>27137955.55059</t>
  </si>
  <si>
    <t>1.1.2.1.1.1.2.3</t>
  </si>
  <si>
    <t>1.1.2.1.1.1.2.3.1</t>
  </si>
  <si>
    <t>355116734.55059</t>
  </si>
  <si>
    <t>28661793.55059</t>
  </si>
  <si>
    <t>1.1.2.1.1.1.2.3.2</t>
  </si>
  <si>
    <t>355116734.55060</t>
  </si>
  <si>
    <t>28661793.55060</t>
  </si>
  <si>
    <t>1.1.2.1.1.1.2.4</t>
  </si>
  <si>
    <t>1.1.2.1.1.1.2.4.1</t>
  </si>
  <si>
    <t>355116735.55060</t>
  </si>
  <si>
    <t>28661801.55060</t>
  </si>
  <si>
    <t>1.1.2.1.1.1.2.4.2</t>
  </si>
  <si>
    <t>355116735.55059</t>
  </si>
  <si>
    <t>28661801.55059</t>
  </si>
  <si>
    <t>1.1.2.1.1.1.2.5</t>
  </si>
  <si>
    <t>6.3.1.5.1.2.4.5</t>
  </si>
  <si>
    <t>Устройство тепло-звукоизоляции полов / Рулонный материал / в 1 слой</t>
  </si>
  <si>
    <t>9e39c19a-3e5a-48a9-81d4-c19cd118ebe6</t>
  </si>
  <si>
    <t>df4f9fc0-265b-42df-a3b8-2eeb21d35d10</t>
  </si>
  <si>
    <t>1.1.2.1.1.1.2.5.1</t>
  </si>
  <si>
    <t>Подложка из полистирола / isolon 500 1502</t>
  </si>
  <si>
    <t>Техноэласт Акустик - 5мм</t>
  </si>
  <si>
    <t>355116602.2462658</t>
  </si>
  <si>
    <t>27137869.2462658</t>
  </si>
  <si>
    <t>318dcad2-14a6-429c-b2e9-46675bc4777f</t>
  </si>
  <si>
    <t>1.1.2.1.1.1.2.6</t>
  </si>
  <si>
    <t>1.1.2.1.1.1.2.6.1</t>
  </si>
  <si>
    <t>Техноэласт Акустик 5мм</t>
  </si>
  <si>
    <t>355116736.2462658</t>
  </si>
  <si>
    <t>27137960.2462658</t>
  </si>
  <si>
    <t>1.1.2.1.1.1.2.7</t>
  </si>
  <si>
    <t>1.1.2.1.1.1.2.7.1</t>
  </si>
  <si>
    <t>355116737.2462658</t>
  </si>
  <si>
    <t>28661797.2462658</t>
  </si>
  <si>
    <t>1.1.2.1.1.1.2.8</t>
  </si>
  <si>
    <t>1.1.2.1.1.1.2.8.1</t>
  </si>
  <si>
    <t>355116738.2462658</t>
  </si>
  <si>
    <t>28661803.2462658</t>
  </si>
  <si>
    <t>1.1.2.1.1.1.2.9</t>
  </si>
  <si>
    <t>6.3.1.5.1.2.5.1</t>
  </si>
  <si>
    <t>Утепление полов керамзитом</t>
  </si>
  <si>
    <t>d1874649-5209-4eb5-a757-57b5fb147650</t>
  </si>
  <si>
    <t>62097f98-2dd6-4f79-887b-f40e5ac30e13</t>
  </si>
  <si>
    <t>1.1.2.1.1.1.2.9.1</t>
  </si>
  <si>
    <t>Керамзит_ / фр 10-20</t>
  </si>
  <si>
    <t>355116604.54646</t>
  </si>
  <si>
    <t>27137861.54646</t>
  </si>
  <si>
    <t>131465f1-2749-420a-ba3f-b9a1b118f872</t>
  </si>
  <si>
    <t>1.1.2.1.1.1.2.10</t>
  </si>
  <si>
    <t>2 и 3 этаж
47,6*0,15+16*0,615+18,5*0,375</t>
  </si>
  <si>
    <t>1.1.2.1.1.1.2.10.1</t>
  </si>
  <si>
    <t>355116739.54646</t>
  </si>
  <si>
    <t>27137845.54646</t>
  </si>
  <si>
    <t>1.1.2.1.1.1.2.11</t>
  </si>
  <si>
    <t>1.1.2.1.1.1.2.11.1</t>
  </si>
  <si>
    <t>355116740.54646</t>
  </si>
  <si>
    <t>28661790.54646</t>
  </si>
  <si>
    <t>1.1.2.1.1.1.2.12</t>
  </si>
  <si>
    <t>6.3.1.5.1.2.7.1</t>
  </si>
  <si>
    <t>Устройство деформационного шва</t>
  </si>
  <si>
    <t>2 и 3 этажи. ДШ-4 (пол).</t>
  </si>
  <si>
    <t>c8223cce-6128-4986-a0ab-a89eb4bcdf64</t>
  </si>
  <si>
    <t>0c39785d-7bdd-457a-8a0a-afd8050fdff5</t>
  </si>
  <si>
    <t>1.1.2.1.1.1.2.12.1</t>
  </si>
  <si>
    <t>Шов деформационный_ / ДШ-НС 210 / 50 С</t>
  </si>
  <si>
    <t>Накладной профиль для напольного деформационного шва Гидроконтур ДШ-АЛ-50/0, алюминий, при ширине деф. шва 50мм</t>
  </si>
  <si>
    <t>355116606.645377</t>
  </si>
  <si>
    <t>28899785.645377</t>
  </si>
  <si>
    <t>5ccf5aee-655a-4fe4-aa6c-cf200887fcd4</t>
  </si>
  <si>
    <t>1.1.2.1.1.1.2.13</t>
  </si>
  <si>
    <t>2 и 3 этажи. ДШ-6 (пол).</t>
  </si>
  <si>
    <t>1.1.2.1.1.1.2.13.1</t>
  </si>
  <si>
    <t>Накладной профиль для напольного деформационного шва Гидроконтур ДШ-АЛ-50/0 УГЛ, алюминий, при ширине деф. шва 50мм</t>
  </si>
  <si>
    <t>355116741.645377</t>
  </si>
  <si>
    <t>28899786.645377</t>
  </si>
  <si>
    <t>1.1.2.1.1.1.2.14</t>
  </si>
  <si>
    <t>2 и 3 этажи. ДШ-2.1, ДШ-2.2 (потолок).</t>
  </si>
  <si>
    <t>1.1.2.1.1.1.2.14.1</t>
  </si>
  <si>
    <t>Накладной профиль для деформационного шва Гидроконтур ПСН-100: RAL 9003 - 31 п.м.; RAL 7016 - 27,8 п.м.</t>
  </si>
  <si>
    <t>355116742.645377</t>
  </si>
  <si>
    <t>28899782.645377</t>
  </si>
  <si>
    <t>1.1.2.1.1.1.2.15</t>
  </si>
  <si>
    <t>2 и 3 этажи. ДШ-3.1, ДШ-3.2 (потолок).</t>
  </si>
  <si>
    <t>1.1.2.1.1.1.2.15.1</t>
  </si>
  <si>
    <t>Накладной профиль для деформационного шва Гидроконтур ПСН-110 УГЛ: RAL 9003 - 7,1 п.м.; RAL 7016 - 15 п.м.</t>
  </si>
  <si>
    <t>355116743.645377</t>
  </si>
  <si>
    <t>28899784.645377</t>
  </si>
  <si>
    <t>1.1.2.1.1.1.2.16</t>
  </si>
  <si>
    <t>2 и 3 этажи. ДШ-2 (стены).</t>
  </si>
  <si>
    <t>1.1.2.1.1.1.2.16.1</t>
  </si>
  <si>
    <t>Накладной профиль для деформационного шва Гидроконтур ПСН-100 белый</t>
  </si>
  <si>
    <t>355116744.645377</t>
  </si>
  <si>
    <t>28899781.645377</t>
  </si>
  <si>
    <t>1.1.2.1.1.1.2.17</t>
  </si>
  <si>
    <t>2 и 3 этажи. ДШ-3 (стены).</t>
  </si>
  <si>
    <t>1.1.2.1.1.1.2.17.1</t>
  </si>
  <si>
    <t>Накладной угловой профиль для деформационного шва Гидроконтур ПСН-110 УГЛ, RAL 9003</t>
  </si>
  <si>
    <t>355116745.645377</t>
  </si>
  <si>
    <t>28899783.645377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</si>
  <si>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</si>
  <si>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</si>
  <si>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</si>
  <si>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</si>
  <si>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</si>
  <si>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</si>
  <si>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</si>
  <si>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ba238fec-d7fc-420d-944a-4b6d4b8cbc4b</t>
  </si>
  <si>
    <t>f56b84ba-3593-441c-a94c-fbcf59225a06</t>
  </si>
  <si>
    <t>1.1.2.1.1.1.3.1.1</t>
  </si>
  <si>
    <t>Грунтовка универсальный ЛАСТИМИН_ / LP-51 А</t>
  </si>
  <si>
    <t>355116609.54634</t>
  </si>
  <si>
    <t>27137941.54634</t>
  </si>
  <si>
    <t>6f806fd0-f20f-4c69-8d99-cee4063fa047</t>
  </si>
  <si>
    <t>1.1.2.1.1.1.3.1.2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</si>
  <si>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</si>
  <si>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</si>
  <si>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355116609.1747271</t>
  </si>
  <si>
    <t>27137941.1747271</t>
  </si>
  <si>
    <t>f6f5daea-32b9-11ee-a102-d1661ac0bb93</t>
  </si>
  <si>
    <t>1.1.2.1.1.1.3.1.3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</si>
  <si>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</si>
  <si>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</si>
  <si>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355116609.54681</t>
  </si>
  <si>
    <t>27137941.54681</t>
  </si>
  <si>
    <t>6078b392-23ac-4fa5-856a-42c98c7e3af4</t>
  </si>
  <si>
    <t>1.1.2.1.1.1.3.1.4</t>
  </si>
  <si>
    <t>Клей плиточный/ Унифицированный по ПИК-СТАНДАРТ</t>
  </si>
  <si>
    <t>Клей для плитки Стройбриг Базакс АС10 серый класс С0 Т 25 кг</t>
  </si>
  <si>
    <t>355116609.54632</t>
  </si>
  <si>
    <t>27137941.54632</t>
  </si>
  <si>
    <t>29ab9003-5b43-49a7-8ba2-846628054d7e</t>
  </si>
  <si>
    <t>1.1.2.1.1.1.3.1.5</t>
  </si>
  <si>
    <t>Затирка Цезерит СE33_/04 серебристо-серый</t>
  </si>
  <si>
    <t>355116609.54637</t>
  </si>
  <si>
    <t>27137941.54637</t>
  </si>
  <si>
    <t>c293221b-d93c-4424-8200-e1b99b7167e3</t>
  </si>
  <si>
    <t>1.1.2.1.1.1.3.2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</si>
  <si>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</si>
  <si>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</si>
  <si>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</si>
  <si>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</si>
  <si>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</si>
  <si>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1.1.2.1.1.1.3.2.1</t>
  </si>
  <si>
    <t>Клей для линолеума</t>
  </si>
  <si>
    <t>Клей акриловый для гибких напольных покрытий Kesto Plus 4 кг</t>
  </si>
  <si>
    <t>355116611.702694</t>
  </si>
  <si>
    <t>27137866.702694</t>
  </si>
  <si>
    <t>1a3e3255-5ba6-49e7-bbc8-279e1b1289a0</t>
  </si>
  <si>
    <t>1.1.2.1.1.1.3.2.2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</si>
  <si>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</si>
  <si>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</si>
  <si>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355116611.737422</t>
  </si>
  <si>
    <t>27137866.737422</t>
  </si>
  <si>
    <t>64d77ce3-b188-4652-a3eb-49ad1b6ad85c</t>
  </si>
  <si>
    <t>1.1.2.1.1.1.3.2.3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</si>
  <si>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</si>
  <si>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355116611.765920</t>
  </si>
  <si>
    <t>27137866.765920</t>
  </si>
  <si>
    <t>8b06f5c0-4a01-4923-b6d7-85990f8ce515</t>
  </si>
  <si>
    <t>1.1.2.1.1.1.3.2.4</t>
  </si>
  <si>
    <t>Линолеум (для объектов СКБ)_ / 4 мм  / TEAL / Omnisports ACTION R40 / Tarkett / - / Спортивный линолеум для школы цветной</t>
  </si>
  <si>
    <t>355116611.1757614</t>
  </si>
  <si>
    <t>27137866.1757614</t>
  </si>
  <si>
    <t>72f2d698-6b14-4893-94fe-06d84de90d15</t>
  </si>
  <si>
    <t>1.1.2.1.1.1.3.3</t>
  </si>
  <si>
    <t>1.1.2.1.1.1.3.3.1</t>
  </si>
  <si>
    <t>355116746.1757614</t>
  </si>
  <si>
    <t>28661795.1757614</t>
  </si>
  <si>
    <t>1.1.2.1.1.1.3.3.2</t>
  </si>
  <si>
    <t>355116746.765920</t>
  </si>
  <si>
    <t>28661795.765920</t>
  </si>
  <si>
    <t>1.1.2.1.1.1.3.3.3</t>
  </si>
  <si>
    <t>Грунт универсальный Стройбриг Ластимин LP51 A</t>
  </si>
  <si>
    <t>355116746.737422</t>
  </si>
  <si>
    <t>28661795.737422</t>
  </si>
  <si>
    <t>1.1.2.1.1.1.3.3.4</t>
  </si>
  <si>
    <t>355116746.702694</t>
  </si>
  <si>
    <t>28661795.702694</t>
  </si>
  <si>
    <t>1.1.2.1.1.1.3.4</t>
  </si>
  <si>
    <t>6.3.1.5.1.3.8.1</t>
  </si>
  <si>
    <t>Установка стыковочных профилей</t>
  </si>
  <si>
    <t>2 этаж. ПР-4</t>
  </si>
  <si>
    <t>76703cd4-c8ff-4e22-abbd-2d5e394281cf</t>
  </si>
  <si>
    <t>d8cca10c-4815-473b-a7ff-575551ece3f3</t>
  </si>
  <si>
    <t>1.1.2.1.1.1.3.4.1</t>
  </si>
  <si>
    <t>Профиль T-образный ПМЮ-01_ / серебро матовое / 2700*30</t>
  </si>
  <si>
    <t>355116613.54698</t>
  </si>
  <si>
    <t>27137890.54698</t>
  </si>
  <si>
    <t>431fd404-0d93-4656-9911-5bebccf01228</t>
  </si>
  <si>
    <t>1.1.2.1.1.1.3.4.2</t>
  </si>
  <si>
    <t>Жидкие гвозди универсальные_/</t>
  </si>
  <si>
    <t>Клей монтажный акриловый Момент Fix Универсал белый 380 мл</t>
  </si>
  <si>
    <t>355116613.54854</t>
  </si>
  <si>
    <t>27137890.54854</t>
  </si>
  <si>
    <t>3378c715-1bc1-40f5-8d09-15a912e04c9d</t>
  </si>
  <si>
    <t>1.1.2.1.1.1.3.5</t>
  </si>
  <si>
    <t>3 этаж. ПР-3, ПР-4</t>
  </si>
  <si>
    <t>1.1.2.1.1.1.3.5.1</t>
  </si>
  <si>
    <t>355116747.54854</t>
  </si>
  <si>
    <t>27137967.54854</t>
  </si>
  <si>
    <t>1.1.2.1.1.1.3.5.2</t>
  </si>
  <si>
    <t>Т-образный профиль ПМЮ 01 (2700х30мм), цвет - серебро матовое</t>
  </si>
  <si>
    <t>355116747.54698</t>
  </si>
  <si>
    <t>27137967.54698</t>
  </si>
  <si>
    <t>1.1.2.1.1.1.3.5.3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</si>
  <si>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</si>
  <si>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</si>
  <si>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355116747.1746203</t>
  </si>
  <si>
    <t>27137967.1746203</t>
  </si>
  <si>
    <t>999bf8eb-d864-4467-94f0-c50631abf0ac</t>
  </si>
  <si>
    <t>1.1.2.1.1.1.3.6</t>
  </si>
  <si>
    <t>2 и 3 этажи. ПР-3</t>
  </si>
  <si>
    <t>1.1.2.1.1.1.3.6.1</t>
  </si>
  <si>
    <t>355116748.1746203</t>
  </si>
  <si>
    <t>28661805.1746203</t>
  </si>
  <si>
    <t>1.1.2.1.1.1.3.6.2</t>
  </si>
  <si>
    <t>355116748.54854</t>
  </si>
  <si>
    <t>28661805.54854</t>
  </si>
  <si>
    <t>1.1.2.1.1.1.3.7</t>
  </si>
  <si>
    <t>2 и 3 этажи. ПР-4</t>
  </si>
  <si>
    <t>1.1.2.1.1.1.3.7.1</t>
  </si>
  <si>
    <t>355116749.54854</t>
  </si>
  <si>
    <t>28674970.54854</t>
  </si>
  <si>
    <t>1.1.2.1.1.1.3.7.2</t>
  </si>
  <si>
    <t>355116749.54698</t>
  </si>
  <si>
    <t>28674970.54698</t>
  </si>
  <si>
    <t>1.1.2.1.1.1.3.8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</si>
  <si>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</si>
  <si>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</si>
  <si>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</si>
  <si>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7c078883-0b0a-4435-9703-ce38f86f609d</t>
  </si>
  <si>
    <t>b85c85d4-a58d-4d1f-9fee-8d36cd9ba4e9</t>
  </si>
  <si>
    <t>1.1.2.1.1.1.3.8.1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</si>
  <si>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</si>
  <si>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</si>
  <si>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355116615.1275875</t>
  </si>
  <si>
    <t>27137885.1275875</t>
  </si>
  <si>
    <t>95dc61f2-4532-4459-b4a7-bcb3a6b65492</t>
  </si>
  <si>
    <t>1.1.2.1.1.1.3.8.2</t>
  </si>
  <si>
    <t>355116615.54637</t>
  </si>
  <si>
    <t>27137885.54637</t>
  </si>
  <si>
    <t>1.1.2.1.1.1.3.8.3</t>
  </si>
  <si>
    <t>355116615.54634</t>
  </si>
  <si>
    <t>27137885.54634</t>
  </si>
  <si>
    <t>1.1.2.1.1.1.3.9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</si>
  <si>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</si>
  <si>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</si>
  <si>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</si>
  <si>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a6ed7b54-c77d-4d10-9d5c-b7da0ffb75ae</t>
  </si>
  <si>
    <t>731f9601-2164-4cd3-bfb7-8a3e805eb858</t>
  </si>
  <si>
    <t>1.1.2.1.1.1.3.9.1</t>
  </si>
  <si>
    <t>Плинтус  ПВХ SMARTPROFILE AQUA37  / 95*37ММ 2,2М</t>
  </si>
  <si>
    <t>Плинтус гибкий ПВХ Dollken WL 100 0146, цвет светло-серый RAL 7046, КМ2</t>
  </si>
  <si>
    <t>355116617.1572559</t>
  </si>
  <si>
    <t>27137887.1572559</t>
  </si>
  <si>
    <t>76542f4b-c5c0-4dfd-af47-5b8a23f80859</t>
  </si>
  <si>
    <t>1.1.2.1.1.1.3.9.2</t>
  </si>
  <si>
    <t>355116617.54854</t>
  </si>
  <si>
    <t>27137887.54854</t>
  </si>
  <si>
    <t>1.1.2.1.1.1.3.10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</si>
  <si>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</si>
  <si>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</si>
  <si>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</si>
  <si>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</si>
  <si>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1.1.2.1.1.1.3.10.1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</si>
  <si>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</si>
  <si>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</si>
  <si>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355116619.1579985</t>
  </si>
  <si>
    <t>27137859.1579985</t>
  </si>
  <si>
    <t>f4eb966a-beb9-11eb-80fb-005056881952</t>
  </si>
  <si>
    <t>1.1.2.1.1.1.3.10.2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</si>
  <si>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</si>
  <si>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</si>
  <si>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355116619.1745760</t>
  </si>
  <si>
    <t>27137859.1745760</t>
  </si>
  <si>
    <t>5e97e485-cef1-4bb6-9a4e-50ed5226fbd6</t>
  </si>
  <si>
    <t>1.1.2.1.1.1.3.11</t>
  </si>
  <si>
    <t>1.1.2.1.1.1.3.11.1</t>
  </si>
  <si>
    <t>Плитка ПВХ Forbo Effekta Professional 8060 T Light Concrete PRO 500х500х2 мм, защитный слой 0,8 мм, цвет светло-серый, КМ2</t>
  </si>
  <si>
    <t>355116750.1745760</t>
  </si>
  <si>
    <t>27137953.1745760</t>
  </si>
  <si>
    <t>1.1.2.1.1.1.3.11.2</t>
  </si>
  <si>
    <t>355116750.1579985</t>
  </si>
  <si>
    <t>27137953.1579985</t>
  </si>
  <si>
    <t>1.1.2.1.1.1.3.12</t>
  </si>
  <si>
    <t>1.1.2.1.1.1.3.12.1</t>
  </si>
  <si>
    <t>355116751.737422</t>
  </si>
  <si>
    <t>28661799.737422</t>
  </si>
  <si>
    <t>1.1.2.1.1.1.3.12.2</t>
  </si>
  <si>
    <t>355116751.1579985</t>
  </si>
  <si>
    <t>28661799.1579985</t>
  </si>
  <si>
    <t>1.1.2.1.1.1.3.12.3</t>
  </si>
  <si>
    <t>355116751.1745760</t>
  </si>
  <si>
    <t>28661799.1745760</t>
  </si>
  <si>
    <t>1.1.2.1.1.1.3.13</t>
  </si>
  <si>
    <t>1.1.2.1.1.1.3.13.1</t>
  </si>
  <si>
    <t>355116752.1745760</t>
  </si>
  <si>
    <t>28661791.1745760</t>
  </si>
  <si>
    <t>1.1.2.1.1.1.3.13.2</t>
  </si>
  <si>
    <t>355116752.1579985</t>
  </si>
  <si>
    <t>28661791.1579985</t>
  </si>
  <si>
    <t>1.1.2.1.1.1.3.13.3</t>
  </si>
  <si>
    <t>355116752.737422</t>
  </si>
  <si>
    <t>28661791.737422</t>
  </si>
  <si>
    <t>1.1.2.1.1.1.3.14</t>
  </si>
  <si>
    <t>6.3.1.5.1.3.16.4</t>
  </si>
  <si>
    <t>Установка напольного плинтуса / полимерного на клею</t>
  </si>
  <si>
    <t>3 этаж. ПЛ-2</t>
  </si>
  <si>
    <t>c9eb628d-6a9a-4823-a035-3a8c813e3e45</t>
  </si>
  <si>
    <t>1e8e5096-f9d4-45e8-8fba-752768fac6e1</t>
  </si>
  <si>
    <t>1.1.2.1.1.1.3.14.1</t>
  </si>
  <si>
    <t>Плинтус для линолеума (для объектов СКБ) 100 мм WL 100 Dark Gray 0146 Dollken Плинтус для линолеума для детского сада и школ</t>
  </si>
  <si>
    <t>355116621.1747273</t>
  </si>
  <si>
    <t>27137964.1747273</t>
  </si>
  <si>
    <t>de126dff-32d0-11ee-a102-d1661ac0bb93</t>
  </si>
  <si>
    <t>1.1.2.1.1.1.3.15</t>
  </si>
  <si>
    <t>1.1.2.1.1.1.3.15.1</t>
  </si>
  <si>
    <t>355116753.1747273</t>
  </si>
  <si>
    <t>27137886.1747273</t>
  </si>
  <si>
    <t>1.1.2.1.1.1.3.16</t>
  </si>
  <si>
    <t>1.1.2.1.1.1.3.16.1</t>
  </si>
  <si>
    <t>355116754.1747273</t>
  </si>
  <si>
    <t>28674980.1747273</t>
  </si>
  <si>
    <t>1.1.2.1.1.1.3.17</t>
  </si>
  <si>
    <t>1.1.2.1.1.1.3.17.1</t>
  </si>
  <si>
    <t>355116755.1747273</t>
  </si>
  <si>
    <t>28674969.1747273</t>
  </si>
  <si>
    <t>1.1.2.1.1.1.3.18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</si>
  <si>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</si>
  <si>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</si>
  <si>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</si>
  <si>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</si>
  <si>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1.1.2.1.1.1.3.18.1</t>
  </si>
  <si>
    <t>Плиточный клей_ / Унифицированный по ПИК-СТАНДАРТ</t>
  </si>
  <si>
    <t>355116623.1570753</t>
  </si>
  <si>
    <t>27137956.1570753</t>
  </si>
  <si>
    <t>be76b7f0-d821-4213-a0b5-d4d9b08818f1</t>
  </si>
  <si>
    <t>1.1.2.1.1.1.3.18.2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</si>
  <si>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</si>
  <si>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</si>
  <si>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355116623.1747282</t>
  </si>
  <si>
    <t>27137956.1747282</t>
  </si>
  <si>
    <t>d4275771-32c8-11ee-a102-d1661ac0bb93</t>
  </si>
  <si>
    <t>1.1.2.1.1.1.3.18.3</t>
  </si>
  <si>
    <t>Затирка Цезерит СE33_/13 атрацит</t>
  </si>
  <si>
    <t xml:space="preserve"> Ceresit CE33 04 серебристо-серый
</t>
  </si>
  <si>
    <t>355116623.54635</t>
  </si>
  <si>
    <t>27137956.54635</t>
  </si>
  <si>
    <t>255e2be5-9cb1-4b52-84d2-49341281c898</t>
  </si>
  <si>
    <t>1.1.2.1.1.1.3.18.4</t>
  </si>
  <si>
    <t>355116623.54634</t>
  </si>
  <si>
    <t>27137956.54634</t>
  </si>
  <si>
    <t>1.1.2.1.1.1.3.19</t>
  </si>
  <si>
    <t>1.1.2.1.1.1.3.19.1</t>
  </si>
  <si>
    <t>355116756.54634</t>
  </si>
  <si>
    <t>27137957.54634</t>
  </si>
  <si>
    <t>1.1.2.1.1.1.3.19.2</t>
  </si>
  <si>
    <t>355116756.54635</t>
  </si>
  <si>
    <t>27137957.54635</t>
  </si>
  <si>
    <t>1.1.2.1.1.1.3.19.3</t>
  </si>
  <si>
    <t>Керамическая плитка Коллиано_ / Серый / SG913000N / 300*300*8мм</t>
  </si>
  <si>
    <t>Плинтус из керамогранита Kerama Marazzi Коллиано SG913000N, 300х100х8мм, серый, затирка Ceresit CE 33 13 антрацит</t>
  </si>
  <si>
    <t>355116756.758696</t>
  </si>
  <si>
    <t>27137957.758696</t>
  </si>
  <si>
    <t>dec587a8-6f4e-4afb-bdfb-9a67018ca72c</t>
  </si>
  <si>
    <t>1.1.2.1.1.1.3.19.4</t>
  </si>
  <si>
    <t>355116756.1570753</t>
  </si>
  <si>
    <t>27137957.1570753</t>
  </si>
  <si>
    <t>1.1.2.1.1.1.3.20</t>
  </si>
  <si>
    <t>1.1.2.1.1.1.3.20.1</t>
  </si>
  <si>
    <t xml:space="preserve">Клей для плитки Стройбриг Базакс АС10 серый класс С0 Т 25 кг
</t>
  </si>
  <si>
    <t>355116757.1570753</t>
  </si>
  <si>
    <t>27137884.1570753</t>
  </si>
  <si>
    <t>1.1.2.1.1.1.3.20.2</t>
  </si>
  <si>
    <t>Керамогранит, Kerama Marazzi Про Матрикс DD602200R/6BT, 600х95х9мм, светло-серый</t>
  </si>
  <si>
    <t>355116757.1747282</t>
  </si>
  <si>
    <t>27137884.1747282</t>
  </si>
  <si>
    <t>1.1.2.1.1.1.3.20.3</t>
  </si>
  <si>
    <t xml:space="preserve">затирка Ceresit CE33 04 серебристо-серый, КМ0
</t>
  </si>
  <si>
    <t>355116757.54635</t>
  </si>
  <si>
    <t>27137884.54635</t>
  </si>
  <si>
    <t>1.1.2.1.1.1.3.20.4</t>
  </si>
  <si>
    <t>355116757.54634</t>
  </si>
  <si>
    <t>27137884.54634</t>
  </si>
  <si>
    <t>1.1.2.1.1.1.3.21</t>
  </si>
  <si>
    <t>3 этаж, ПЛ-1</t>
  </si>
  <si>
    <t>1.1.2.1.1.1.3.21.1</t>
  </si>
  <si>
    <t>355116758.54634</t>
  </si>
  <si>
    <t>28674973.54634</t>
  </si>
  <si>
    <t>1.1.2.1.1.1.3.21.2</t>
  </si>
  <si>
    <t xml:space="preserve"> Ceresit CE33 04 серебристо-серый</t>
  </si>
  <si>
    <t>355116758.54635</t>
  </si>
  <si>
    <t>28674973.54635</t>
  </si>
  <si>
    <t>1.1.2.1.1.1.3.21.3</t>
  </si>
  <si>
    <t>355116758.1747282</t>
  </si>
  <si>
    <t>28674973.1747282</t>
  </si>
  <si>
    <t>1.1.2.1.1.1.3.21.4</t>
  </si>
  <si>
    <t>355116758.1570753</t>
  </si>
  <si>
    <t>28674973.1570753</t>
  </si>
  <si>
    <t>1.1.2.1.1.1.3.22</t>
  </si>
  <si>
    <t>3 этаж, ПЛ-4</t>
  </si>
  <si>
    <t>1.1.2.1.1.1.3.22.1</t>
  </si>
  <si>
    <t>355116759.1570753</t>
  </si>
  <si>
    <t>28674974.1570753</t>
  </si>
  <si>
    <t>1.1.2.1.1.1.3.22.2</t>
  </si>
  <si>
    <t>Плинтус из керамогранита Kerama Marazzi Коллиано SG913000N, 300х100х8мм, серый</t>
  </si>
  <si>
    <t>355116759.758696</t>
  </si>
  <si>
    <t>28674974.758696</t>
  </si>
  <si>
    <t>1.1.2.1.1.1.3.22.3</t>
  </si>
  <si>
    <t>355116759.54635</t>
  </si>
  <si>
    <t>28674974.54635</t>
  </si>
  <si>
    <t>1.1.2.1.1.1.3.22.4</t>
  </si>
  <si>
    <t>355116759.54634</t>
  </si>
  <si>
    <t>28674974.54634</t>
  </si>
  <si>
    <t>1.1.2.1.1.1.3.23</t>
  </si>
  <si>
    <t>1.1.2.1.1.1.3.23.1</t>
  </si>
  <si>
    <t>355116760.54634</t>
  </si>
  <si>
    <t>28674967.54634</t>
  </si>
  <si>
    <t>1.1.2.1.1.1.3.23.2</t>
  </si>
  <si>
    <t>затирка Ceresit CE33 04 серебристо-серый, КМ0</t>
  </si>
  <si>
    <t>355116760.54635</t>
  </si>
  <si>
    <t>28674967.54635</t>
  </si>
  <si>
    <t>1.1.2.1.1.1.3.23.3</t>
  </si>
  <si>
    <t>355116760.1747282</t>
  </si>
  <si>
    <t>28674967.1747282</t>
  </si>
  <si>
    <t>1.1.2.1.1.1.3.23.4</t>
  </si>
  <si>
    <t>355116760.1570753</t>
  </si>
  <si>
    <t>28674967.1570753</t>
  </si>
  <si>
    <t>1.1.2.1.1.1.3.24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</si>
  <si>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</si>
  <si>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</si>
  <si>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</si>
  <si>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081b575c-aa66-4b70-9cd0-d5d89da79337</t>
  </si>
  <si>
    <t>65901f49-c07c-422e-a40b-cfafb585dc26</t>
  </si>
  <si>
    <t>1.1.2.1.1.1.3.24.1</t>
  </si>
  <si>
    <t>355116625.54632</t>
  </si>
  <si>
    <t>27137883.54632</t>
  </si>
  <si>
    <t>1.1.2.1.1.1.3.24.2</t>
  </si>
  <si>
    <t>355116625.54634</t>
  </si>
  <si>
    <t>27137883.54634</t>
  </si>
  <si>
    <t>1.1.2.1.1.1.3.24.3</t>
  </si>
  <si>
    <t>Керамогранит Kerama Marazzi Коллиано SG913000N, 300х300х8мм</t>
  </si>
  <si>
    <t>355116625.758696</t>
  </si>
  <si>
    <t>27137883.758696</t>
  </si>
  <si>
    <t>1.1.2.1.1.1.3.24.4</t>
  </si>
  <si>
    <t>355116625.54635</t>
  </si>
  <si>
    <t>27137883.54635</t>
  </si>
  <si>
    <t>1.1.2.1.1.1.3.25</t>
  </si>
  <si>
    <t>3 этаж. КР-4</t>
  </si>
  <si>
    <t>1.1.2.1.1.1.3.25.1</t>
  </si>
  <si>
    <t>355116761.54635</t>
  </si>
  <si>
    <t>27137963.54635</t>
  </si>
  <si>
    <t>1.1.2.1.1.1.3.25.2</t>
  </si>
  <si>
    <t xml:space="preserve"> Kerama Marazzi Коллиано SG913000N, 300х300х8мм</t>
  </si>
  <si>
    <t>355116761.758696</t>
  </si>
  <si>
    <t>27137963.758696</t>
  </si>
  <si>
    <t>1.1.2.1.1.1.3.25.3</t>
  </si>
  <si>
    <t>355116761.54634</t>
  </si>
  <si>
    <t>27137963.54634</t>
  </si>
  <si>
    <t>1.1.2.1.1.1.3.25.4</t>
  </si>
  <si>
    <t>355116761.54632</t>
  </si>
  <si>
    <t>27137963.54632</t>
  </si>
  <si>
    <t>1.1.2.1.1.1.3.26</t>
  </si>
  <si>
    <t>1.1.2.1.1.1.3.26.1</t>
  </si>
  <si>
    <t>355116762.54632</t>
  </si>
  <si>
    <t>28674965.54632</t>
  </si>
  <si>
    <t>1.1.2.1.1.1.3.26.2</t>
  </si>
  <si>
    <t>355116762.54634</t>
  </si>
  <si>
    <t>28674965.54634</t>
  </si>
  <si>
    <t>1.1.2.1.1.1.3.26.3</t>
  </si>
  <si>
    <t>355116762.758696</t>
  </si>
  <si>
    <t>28674965.758696</t>
  </si>
  <si>
    <t>1.1.2.1.1.1.3.26.4</t>
  </si>
  <si>
    <t>355116762.54635</t>
  </si>
  <si>
    <t>28674965.54635</t>
  </si>
  <si>
    <t>1.1.2.1.1.1.3.27</t>
  </si>
  <si>
    <t>1.1.2.1.1.1.3.27.1</t>
  </si>
  <si>
    <t>355116763.54635</t>
  </si>
  <si>
    <t>28674978.54635</t>
  </si>
  <si>
    <t>1.1.2.1.1.1.3.27.2</t>
  </si>
  <si>
    <t>355116763.758696</t>
  </si>
  <si>
    <t>28674978.758696</t>
  </si>
  <si>
    <t>1.1.2.1.1.1.3.27.3</t>
  </si>
  <si>
    <t>355116763.54634</t>
  </si>
  <si>
    <t>28674978.54634</t>
  </si>
  <si>
    <t>1.1.2.1.1.1.3.27.4</t>
  </si>
  <si>
    <t>355116763.54632</t>
  </si>
  <si>
    <t>28674978.54632</t>
  </si>
  <si>
    <t>1.1.2.1.1.1.3.28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</si>
  <si>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</si>
  <si>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</si>
  <si>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</si>
  <si>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69ce9bf3-5e4c-42a6-9cb7-1bf6547475ea</t>
  </si>
  <si>
    <t>abd27be4-9992-44fb-b098-3b2370fa29b6</t>
  </si>
  <si>
    <t>1.1.2.1.1.1.3.28.1</t>
  </si>
  <si>
    <t>Плиточный клей_ /  Унифицированный по ПИК-СТАНДАРТ</t>
  </si>
  <si>
    <t>355116626.739258</t>
  </si>
  <si>
    <t>27137882.739258</t>
  </si>
  <si>
    <t>b9d5a438-2a19-468f-b5a2-8648dd1dd258</t>
  </si>
  <si>
    <t>1.1.2.1.1.1.3.28.2</t>
  </si>
  <si>
    <t>355116626.54634</t>
  </si>
  <si>
    <t>27137882.54634</t>
  </si>
  <si>
    <t>1.1.2.1.1.1.3.28.3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</si>
  <si>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</si>
  <si>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</si>
  <si>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355116626.720769</t>
  </si>
  <si>
    <t>27137882.720769</t>
  </si>
  <si>
    <t>3ac98e36-5cd5-4ac7-9116-897c1cc1bd6a</t>
  </si>
  <si>
    <t>1.1.2.1.1.1.3.28.4</t>
  </si>
  <si>
    <t>355116626.54637</t>
  </si>
  <si>
    <t>27137882.54637</t>
  </si>
  <si>
    <t>1.1.2.1.1.1.3.29</t>
  </si>
  <si>
    <t>3 этаж. КР-1</t>
  </si>
  <si>
    <t>1.1.2.1.1.1.3.29.1</t>
  </si>
  <si>
    <t>355116764.54637</t>
  </si>
  <si>
    <t>27137962.54637</t>
  </si>
  <si>
    <t>1.1.2.1.1.1.3.29.2</t>
  </si>
  <si>
    <t>355116764.720769</t>
  </si>
  <si>
    <t>27137962.720769</t>
  </si>
  <si>
    <t>1.1.2.1.1.1.3.29.3</t>
  </si>
  <si>
    <t>355116764.54634</t>
  </si>
  <si>
    <t>27137962.54634</t>
  </si>
  <si>
    <t>1.1.2.1.1.1.3.29.4</t>
  </si>
  <si>
    <t>355116764.739258</t>
  </si>
  <si>
    <t>27137962.739258</t>
  </si>
  <si>
    <t>1.1.2.1.1.1.3.30</t>
  </si>
  <si>
    <t>1.1.2.1.1.1.3.30.1</t>
  </si>
  <si>
    <t>355116765.739258</t>
  </si>
  <si>
    <t>28674963.739258</t>
  </si>
  <si>
    <t>1.1.2.1.1.1.3.30.2</t>
  </si>
  <si>
    <t>355116765.54634</t>
  </si>
  <si>
    <t>28674963.54634</t>
  </si>
  <si>
    <t>1.1.2.1.1.1.3.30.3</t>
  </si>
  <si>
    <t>355116765.720769</t>
  </si>
  <si>
    <t>28674963.720769</t>
  </si>
  <si>
    <t>1.1.2.1.1.1.3.30.4</t>
  </si>
  <si>
    <t>355116765.54637</t>
  </si>
  <si>
    <t>28674963.54637</t>
  </si>
  <si>
    <t>1.1.2.1.1.1.3.31</t>
  </si>
  <si>
    <t>1.1.2.1.1.1.3.31.1</t>
  </si>
  <si>
    <t>355116766.54637</t>
  </si>
  <si>
    <t>28674976.54637</t>
  </si>
  <si>
    <t>1.1.2.1.1.1.3.31.2</t>
  </si>
  <si>
    <t>355116766.720769</t>
  </si>
  <si>
    <t>28674976.720769</t>
  </si>
  <si>
    <t>1.1.2.1.1.1.3.31.3</t>
  </si>
  <si>
    <t>355116766.54634</t>
  </si>
  <si>
    <t>28674976.54634</t>
  </si>
  <si>
    <t>1.1.2.1.1.1.3.31.4</t>
  </si>
  <si>
    <t>355116766.739258</t>
  </si>
  <si>
    <t>28674976.739258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</si>
  <si>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</si>
  <si>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</si>
  <si>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</si>
  <si>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</si>
  <si>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</si>
  <si>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</si>
  <si>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</si>
  <si>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</si>
  <si>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</si>
  <si>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</si>
  <si>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376b0b05-e1f7-4eb4-858c-54cfc94012c5</t>
  </si>
  <si>
    <t>7942ddbf-4120-45ca-9456-f48a3ec42d9b</t>
  </si>
  <si>
    <t>1.1.2.1.1.2.1.1.1</t>
  </si>
  <si>
    <t>Шпатлевка гипсовая_ / белая / Унифицированная по ПИК-СТАНДАРТ, 30кг</t>
  </si>
  <si>
    <t>355116630.54622</t>
  </si>
  <si>
    <t>27137952.54622</t>
  </si>
  <si>
    <t>c5ed9089-be55-4be8-8db3-0f286a2dbba5</t>
  </si>
  <si>
    <t>1.1.2.1.1.2.1.1.2</t>
  </si>
  <si>
    <t>Лента армирующая ( серпянка)_/150мм</t>
  </si>
  <si>
    <t>355116630.55040</t>
  </si>
  <si>
    <t>27137952.55040</t>
  </si>
  <si>
    <t>eae3db91-694c-4324-837b-5cb2a168407e</t>
  </si>
  <si>
    <t>1.1.2.1.1.2.1.2</t>
  </si>
  <si>
    <t>2эт - 1826,61м.п., 3эт. - 2045,25м.п.</t>
  </si>
  <si>
    <t>1.1.2.1.1.2.1.2.1</t>
  </si>
  <si>
    <t>355116767.55040</t>
  </si>
  <si>
    <t>28724862.55040</t>
  </si>
  <si>
    <t>1.1.2.1.1.2.1.2.2</t>
  </si>
  <si>
    <t>355116767.54622</t>
  </si>
  <si>
    <t>28724862.54622</t>
  </si>
  <si>
    <t>1.1.2.1.1.2.1.3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</si>
  <si>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</si>
  <si>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</si>
  <si>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</si>
  <si>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a4be7dcf-ce5e-4104-94f3-5ba02bfd9c0c</t>
  </si>
  <si>
    <t>1.1.2.1.1.2.1.3.1</t>
  </si>
  <si>
    <t>Штукатурка гипсовая_ / Унифицированная по ПИК-СТАНДАРТ, 30кг</t>
  </si>
  <si>
    <t>Штукатурка гипсовая Старатели Старт 30 кг</t>
  </si>
  <si>
    <t>355116632.54616</t>
  </si>
  <si>
    <t>27137864.54616</t>
  </si>
  <si>
    <t>b059108e-66ce-4a56-9765-c924e4c0b8b7</t>
  </si>
  <si>
    <t>1.1.2.1.1.2.1.3.2</t>
  </si>
  <si>
    <t>Грунтовка БЕТОН-КОНТАКТ_/</t>
  </si>
  <si>
    <t>355116632.54633</t>
  </si>
  <si>
    <t>27137864.54633</t>
  </si>
  <si>
    <t>8682c7d7-b370-46ef-9c4b-39309f9aa3e8</t>
  </si>
  <si>
    <t>1.1.2.1.1.2.1.3.3</t>
  </si>
  <si>
    <t>Профиль маячковый_/ПМ6</t>
  </si>
  <si>
    <t>355116632.55029</t>
  </si>
  <si>
    <t>27137864.55029</t>
  </si>
  <si>
    <t>b3ba1810-316e-4118-90eb-ce29d5c83076</t>
  </si>
  <si>
    <t>1.1.2.1.1.2.1.4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</si>
  <si>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</si>
  <si>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</si>
  <si>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</si>
  <si>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110a99a0-6a0d-45b9-b62a-cc3e037ec5cf</t>
  </si>
  <si>
    <t>d4ebd7f1-3692-4517-9566-1d8cb406007d</t>
  </si>
  <si>
    <t>1.1.2.1.1.2.1.4.1</t>
  </si>
  <si>
    <t>Шпаклевка гипсовая Старатели базовая белая 20 кг</t>
  </si>
  <si>
    <t>355116634.54621</t>
  </si>
  <si>
    <t>27137946.54621</t>
  </si>
  <si>
    <t>b18a669c-55b9-4a3b-9bec-843efe930f3c</t>
  </si>
  <si>
    <t>1.1.2.1.1.2.1.4.2</t>
  </si>
  <si>
    <t>Уголок малярный_ / L=3м /25х25 мм</t>
  </si>
  <si>
    <t>355116634.18405</t>
  </si>
  <si>
    <t>27137946.18405</t>
  </si>
  <si>
    <t>6aa8b3b9-7634-40f9-a5c9-a021ce35f715</t>
  </si>
  <si>
    <t>1.1.2.1.1.2.1.4.3</t>
  </si>
  <si>
    <t>Лента армированная Серпянка 150мм</t>
  </si>
  <si>
    <t>355116634.7431</t>
  </si>
  <si>
    <t>27137946.7431</t>
  </si>
  <si>
    <t>f955e3c3-158b-11e8-80d9-005056881952</t>
  </si>
  <si>
    <t>1.1.2.1.1.2.1.4.4</t>
  </si>
  <si>
    <t>355116634.54634</t>
  </si>
  <si>
    <t>27137946.54634</t>
  </si>
  <si>
    <t>1.1.2.1.1.2.1.5</t>
  </si>
  <si>
    <t>2 этаж. Шпатлёвка финишная</t>
  </si>
  <si>
    <t>1.1.2.1.1.2.1.5.1</t>
  </si>
  <si>
    <t>355116768.54634</t>
  </si>
  <si>
    <t>27137947.54634</t>
  </si>
  <si>
    <t>1.1.2.1.1.2.1.5.2</t>
  </si>
  <si>
    <t>Шпаклевка гипсовая Старатели финишная 20 кг</t>
  </si>
  <si>
    <t>355116768.54621</t>
  </si>
  <si>
    <t>27137947.54621</t>
  </si>
  <si>
    <t>1.1.2.1.1.2.1.6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</si>
  <si>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</si>
  <si>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</si>
  <si>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</si>
  <si>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2d82ee91-3b80-41a0-9d47-bde670b317cb</t>
  </si>
  <si>
    <t>235f7698-b192-4ccd-97e9-3a61b0165ad1</t>
  </si>
  <si>
    <t>1.1.2.1.1.2.1.6.1</t>
  </si>
  <si>
    <t xml:space="preserve">Шпатлевка финишная TERRACO HANDYCOAT ALL PURPOSE </t>
  </si>
  <si>
    <t>355116636.1276350</t>
  </si>
  <si>
    <t>27137945.1276350</t>
  </si>
  <si>
    <t>e1b334c7-c5c1-4c42-a451-fa4295c7af60</t>
  </si>
  <si>
    <t>1.1.2.1.1.2.1.6.2</t>
  </si>
  <si>
    <t>355116636.54634</t>
  </si>
  <si>
    <t>27137945.54634</t>
  </si>
  <si>
    <t>1.1.2.1.1.2.1.7</t>
  </si>
  <si>
    <t>3 этаж. Шпаклевка финишная для высококачественной отделки.</t>
  </si>
  <si>
    <t>1.1.2.1.1.2.1.7.1</t>
  </si>
  <si>
    <t>355116769.54634</t>
  </si>
  <si>
    <t>27138016.54634</t>
  </si>
  <si>
    <t>1.1.2.1.1.2.1.7.2</t>
  </si>
  <si>
    <t>355116769.1276350</t>
  </si>
  <si>
    <t>27138016.1276350</t>
  </si>
  <si>
    <t>1.1.2.1.1.2.1.8</t>
  </si>
  <si>
    <t>2 этаж. Шпаклевка базовая.</t>
  </si>
  <si>
    <t>1.1.2.1.1.2.1.8.1</t>
  </si>
  <si>
    <t>355116770.54621</t>
  </si>
  <si>
    <t>27137942.54621</t>
  </si>
  <si>
    <t>1.1.2.1.1.2.1.8.2</t>
  </si>
  <si>
    <t>355116770.54634</t>
  </si>
  <si>
    <t>27137942.54634</t>
  </si>
  <si>
    <t>1.1.2.1.1.2.1.9</t>
  </si>
  <si>
    <t>3 этаж. Шпаклевка базовая.</t>
  </si>
  <si>
    <t>1.1.2.1.1.2.1.9.1</t>
  </si>
  <si>
    <t>355116771.54634</t>
  </si>
  <si>
    <t>27138013.54634</t>
  </si>
  <si>
    <t>1.1.2.1.1.2.1.9.2</t>
  </si>
  <si>
    <t>355116771.54621</t>
  </si>
  <si>
    <t>27138013.54621</t>
  </si>
  <si>
    <t>1.1.2.1.1.2.1.10</t>
  </si>
  <si>
    <t>1.1.2.1.1.2.1.10.1</t>
  </si>
  <si>
    <t>355116772.54621</t>
  </si>
  <si>
    <t>28724853.54621</t>
  </si>
  <si>
    <t>1.1.2.1.1.2.1.10.2</t>
  </si>
  <si>
    <t>355116772.54634</t>
  </si>
  <si>
    <t>28724853.54634</t>
  </si>
  <si>
    <t>1.1.2.1.1.2.1.11</t>
  </si>
  <si>
    <t>1.1.2.1.1.2.1.11.1</t>
  </si>
  <si>
    <t>355116773.54634</t>
  </si>
  <si>
    <t>28724885.54634</t>
  </si>
  <si>
    <t>1.1.2.1.1.2.1.11.2</t>
  </si>
  <si>
    <t>355116773.54621</t>
  </si>
  <si>
    <t>28724885.54621</t>
  </si>
  <si>
    <t>1.1.2.1.1.2.1.12</t>
  </si>
  <si>
    <t>1.1.2.1.1.2.1.12.1</t>
  </si>
  <si>
    <t>355116774.54621</t>
  </si>
  <si>
    <t>28724851.54621</t>
  </si>
  <si>
    <t>1.1.2.1.1.2.1.12.2</t>
  </si>
  <si>
    <t>355116774.54634</t>
  </si>
  <si>
    <t>28724851.54634</t>
  </si>
  <si>
    <t>1.1.2.1.1.2.1.13</t>
  </si>
  <si>
    <t>1.1.2.1.1.2.1.13.1</t>
  </si>
  <si>
    <t>355116775.54634</t>
  </si>
  <si>
    <t>28724883.54634</t>
  </si>
  <si>
    <t>1.1.2.1.1.2.1.13.2</t>
  </si>
  <si>
    <t>355116775.54621</t>
  </si>
  <si>
    <t>28724883.54621</t>
  </si>
  <si>
    <t>1.1.2.1.1.2.1.14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</si>
  <si>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</si>
  <si>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</si>
  <si>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</si>
  <si>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</si>
  <si>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1.1.2.1.1.2.1.14.1</t>
  </si>
  <si>
    <t>Штукатурка цементная</t>
  </si>
  <si>
    <t>Штукатурка цементная Основит Техно РС21 M 25 кг</t>
  </si>
  <si>
    <t>355116638.726518</t>
  </si>
  <si>
    <t>27137862.726518</t>
  </si>
  <si>
    <t>6340f993-804d-456a-a0be-3b2094bd37f9</t>
  </si>
  <si>
    <t>1.1.2.1.1.2.1.14.2</t>
  </si>
  <si>
    <t>Сетка штукатурная_/пластиковая/5*5</t>
  </si>
  <si>
    <t>355116638.55050</t>
  </si>
  <si>
    <t>27137862.55050</t>
  </si>
  <si>
    <t>9f181f34-9874-4ea2-b00e-d54dce78f0f0</t>
  </si>
  <si>
    <t>1.1.2.1.1.2.1.14.3</t>
  </si>
  <si>
    <t>355116638.55029</t>
  </si>
  <si>
    <t>27137862.55029</t>
  </si>
  <si>
    <t>1.1.2.1.1.2.1.14.4</t>
  </si>
  <si>
    <t>355116638.54633</t>
  </si>
  <si>
    <t>27137862.54633</t>
  </si>
  <si>
    <t>1.1.2.1.1.2.1.15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</si>
  <si>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</si>
  <si>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</si>
  <si>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</si>
  <si>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e4f57127-f115-40dc-b6d0-d9a56d151517</t>
  </si>
  <si>
    <t>acc164cf-7b33-4903-b102-0aeda99aeeb4</t>
  </si>
  <si>
    <t>1.1.2.1.1.2.1.15.1</t>
  </si>
  <si>
    <t>355116639.726518</t>
  </si>
  <si>
    <t>27137949.726518</t>
  </si>
  <si>
    <t>1.1.2.1.1.2.1.15.2</t>
  </si>
  <si>
    <t>355116639.55050</t>
  </si>
  <si>
    <t>27137949.55050</t>
  </si>
  <si>
    <t>1.1.2.1.1.2.1.15.3</t>
  </si>
  <si>
    <t>355116639.55029</t>
  </si>
  <si>
    <t>27137949.55029</t>
  </si>
  <si>
    <t>1.1.2.1.1.2.1.15.4</t>
  </si>
  <si>
    <t>355116639.54633</t>
  </si>
  <si>
    <t>27137949.54633</t>
  </si>
  <si>
    <t>1.1.2.1.1.2.1.16</t>
  </si>
  <si>
    <t>2 этаж. Штукатурка по блоку, ГСП, ПГП. Толщина слоя согласованна с ПГ</t>
  </si>
  <si>
    <t>1.1.2.1.1.2.1.16.1</t>
  </si>
  <si>
    <t>355116776.54634</t>
  </si>
  <si>
    <t>27137951.54634</t>
  </si>
  <si>
    <t>1.1.2.1.1.2.1.16.2</t>
  </si>
  <si>
    <t>355116776.55029</t>
  </si>
  <si>
    <t>27137951.55029</t>
  </si>
  <si>
    <t>1.1.2.1.1.2.1.16.3</t>
  </si>
  <si>
    <t>355116776.55050</t>
  </si>
  <si>
    <t>27137951.55050</t>
  </si>
  <si>
    <t>1.1.2.1.1.2.1.16.4</t>
  </si>
  <si>
    <t>355116776.726518</t>
  </si>
  <si>
    <t>27137951.726518</t>
  </si>
  <si>
    <t>1.1.2.1.1.2.1.17</t>
  </si>
  <si>
    <t>3 этаж. Штукатурка по ЖБ. Толщина слоя согласованна с ПГ.</t>
  </si>
  <si>
    <t>1.1.2.1.1.2.1.17.1</t>
  </si>
  <si>
    <t>355116777.726518</t>
  </si>
  <si>
    <t>27138018.726518</t>
  </si>
  <si>
    <t>1.1.2.1.1.2.1.17.2</t>
  </si>
  <si>
    <t>355116777.55050</t>
  </si>
  <si>
    <t>27138018.55050</t>
  </si>
  <si>
    <t>1.1.2.1.1.2.1.17.3</t>
  </si>
  <si>
    <t>355116777.55029</t>
  </si>
  <si>
    <t>27138018.55029</t>
  </si>
  <si>
    <t>1.1.2.1.1.2.1.17.4</t>
  </si>
  <si>
    <t>355116777.54633</t>
  </si>
  <si>
    <t>27138018.54633</t>
  </si>
  <si>
    <t>1.1.2.1.1.2.1.18</t>
  </si>
  <si>
    <t>3 этаж. Штукатурка по блоку, ГСП, ПГП. Толщина слоя согласованна с ПГ</t>
  </si>
  <si>
    <t>1.1.2.1.1.2.1.18.1</t>
  </si>
  <si>
    <t>355116778.54634</t>
  </si>
  <si>
    <t>27138020.54634</t>
  </si>
  <si>
    <t>1.1.2.1.1.2.1.18.2</t>
  </si>
  <si>
    <t>355116778.55029</t>
  </si>
  <si>
    <t>27138020.55029</t>
  </si>
  <si>
    <t>1.1.2.1.1.2.1.18.3</t>
  </si>
  <si>
    <t>355116778.55050</t>
  </si>
  <si>
    <t>27138020.55050</t>
  </si>
  <si>
    <t>1.1.2.1.1.2.1.18.4</t>
  </si>
  <si>
    <t>355116778.726518</t>
  </si>
  <si>
    <t>27138020.726518</t>
  </si>
  <si>
    <t>1.1.2.1.1.2.1.19</t>
  </si>
  <si>
    <t>1.1.2.1.1.2.1.19.1</t>
  </si>
  <si>
    <t>355116779.726518</t>
  </si>
  <si>
    <t>28724857.726518</t>
  </si>
  <si>
    <t>1.1.2.1.1.2.1.19.2</t>
  </si>
  <si>
    <t>355116779.55050</t>
  </si>
  <si>
    <t>28724857.55050</t>
  </si>
  <si>
    <t>1.1.2.1.1.2.1.19.3</t>
  </si>
  <si>
    <t>355116779.55029</t>
  </si>
  <si>
    <t>28724857.55029</t>
  </si>
  <si>
    <t>1.1.2.1.1.2.1.19.4</t>
  </si>
  <si>
    <t>355116779.54633</t>
  </si>
  <si>
    <t>28724857.54633</t>
  </si>
  <si>
    <t>1.1.2.1.1.2.1.20</t>
  </si>
  <si>
    <t>1.1.2.1.1.2.1.20.1</t>
  </si>
  <si>
    <t>355116780.54634</t>
  </si>
  <si>
    <t>28724861.54634</t>
  </si>
  <si>
    <t>1.1.2.1.1.2.1.20.2</t>
  </si>
  <si>
    <t>355116780.55029</t>
  </si>
  <si>
    <t>28724861.55029</t>
  </si>
  <si>
    <t>1.1.2.1.1.2.1.20.3</t>
  </si>
  <si>
    <t>355116780.55050</t>
  </si>
  <si>
    <t>28724861.55050</t>
  </si>
  <si>
    <t>1.1.2.1.1.2.1.20.4</t>
  </si>
  <si>
    <t>355116780.726518</t>
  </si>
  <si>
    <t>28724861.726518</t>
  </si>
  <si>
    <t>1.1.2.1.1.2.1.21</t>
  </si>
  <si>
    <t>1.1.2.1.1.2.1.21.1</t>
  </si>
  <si>
    <t>355116781.726518</t>
  </si>
  <si>
    <t>28724889.726518</t>
  </si>
  <si>
    <t>1.1.2.1.1.2.1.21.2</t>
  </si>
  <si>
    <t>355116781.55050</t>
  </si>
  <si>
    <t>28724889.55050</t>
  </si>
  <si>
    <t>1.1.2.1.1.2.1.21.3</t>
  </si>
  <si>
    <t>355116781.55029</t>
  </si>
  <si>
    <t>28724889.55029</t>
  </si>
  <si>
    <t>1.1.2.1.1.2.1.21.4</t>
  </si>
  <si>
    <t>355116781.54633</t>
  </si>
  <si>
    <t>28724889.54633</t>
  </si>
  <si>
    <t>1.1.2.1.1.2.1.22</t>
  </si>
  <si>
    <t>1.1.2.1.1.2.1.22.1</t>
  </si>
  <si>
    <t>355116782.54634</t>
  </si>
  <si>
    <t>28724893.54634</t>
  </si>
  <si>
    <t>1.1.2.1.1.2.1.22.2</t>
  </si>
  <si>
    <t>355116782.55029</t>
  </si>
  <si>
    <t>28724893.55029</t>
  </si>
  <si>
    <t>1.1.2.1.1.2.1.22.3</t>
  </si>
  <si>
    <t>355116782.55050</t>
  </si>
  <si>
    <t>28724893.55050</t>
  </si>
  <si>
    <t>1.1.2.1.1.2.1.22.4</t>
  </si>
  <si>
    <t>355116782.726518</t>
  </si>
  <si>
    <t>28724893.726518</t>
  </si>
  <si>
    <t>1.1.2.1.1.2.1.23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</si>
  <si>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</si>
  <si>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</si>
  <si>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e97400ea-ba91-4266-8e4d-399c9b83bcf7</t>
  </si>
  <si>
    <t>635cc207-b262-46f6-8a6a-9126054e7be7</t>
  </si>
  <si>
    <t>1.1.2.1.1.2.1.23.1</t>
  </si>
  <si>
    <t>355116641.54616</t>
  </si>
  <si>
    <t>27137948.54616</t>
  </si>
  <si>
    <t>1.1.2.1.1.2.1.23.2</t>
  </si>
  <si>
    <t>355116641.55029</t>
  </si>
  <si>
    <t>27137948.55029</t>
  </si>
  <si>
    <t>1.1.2.1.1.2.1.23.3</t>
  </si>
  <si>
    <t>355116641.54633</t>
  </si>
  <si>
    <t>27137948.54633</t>
  </si>
  <si>
    <t>1.1.2.1.1.2.1.24</t>
  </si>
  <si>
    <t>2 этаж. Штукатурка по блоку и ПГП. Толщина слоя согласованна с ПГ</t>
  </si>
  <si>
    <t>1.1.2.1.1.2.1.24.1</t>
  </si>
  <si>
    <t>355116783.54634</t>
  </si>
  <si>
    <t>27137950.54634</t>
  </si>
  <si>
    <t>1.1.2.1.1.2.1.24.2</t>
  </si>
  <si>
    <t>355116783.55029</t>
  </si>
  <si>
    <t>27137950.55029</t>
  </si>
  <si>
    <t>1.1.2.1.1.2.1.24.3</t>
  </si>
  <si>
    <t>355116783.54616</t>
  </si>
  <si>
    <t>27137950.54616</t>
  </si>
  <si>
    <t>1.1.2.1.1.2.1.25</t>
  </si>
  <si>
    <t>1.1.2.1.1.2.1.25.1</t>
  </si>
  <si>
    <t>355116784.54616</t>
  </si>
  <si>
    <t>27138017.54616</t>
  </si>
  <si>
    <t>1.1.2.1.1.2.1.25.2</t>
  </si>
  <si>
    <t>355116784.55029</t>
  </si>
  <si>
    <t>27138017.55029</t>
  </si>
  <si>
    <t>1.1.2.1.1.2.1.25.3</t>
  </si>
  <si>
    <t>355116784.54633</t>
  </si>
  <si>
    <t>27138017.54633</t>
  </si>
  <si>
    <t>1.1.2.1.1.2.1.26</t>
  </si>
  <si>
    <t>3 этаж. Штукатурка по блоку и ПГП. Толщина слоя согласованна с ПГ</t>
  </si>
  <si>
    <t>1.1.2.1.1.2.1.26.1</t>
  </si>
  <si>
    <t>355116785.54634</t>
  </si>
  <si>
    <t>27138019.54634</t>
  </si>
  <si>
    <t>1.1.2.1.1.2.1.26.2</t>
  </si>
  <si>
    <t>355116785.55029</t>
  </si>
  <si>
    <t>27138019.55029</t>
  </si>
  <si>
    <t>1.1.2.1.1.2.1.26.3</t>
  </si>
  <si>
    <t>355116785.54616</t>
  </si>
  <si>
    <t>27138019.54616</t>
  </si>
  <si>
    <t>1.1.2.1.1.2.1.27</t>
  </si>
  <si>
    <t>1.1.2.1.1.2.1.27.1</t>
  </si>
  <si>
    <t>355116786.54616</t>
  </si>
  <si>
    <t>28724855.54616</t>
  </si>
  <si>
    <t>1.1.2.1.1.2.1.27.2</t>
  </si>
  <si>
    <t>355116786.55029</t>
  </si>
  <si>
    <t>28724855.55029</t>
  </si>
  <si>
    <t>1.1.2.1.1.2.1.27.3</t>
  </si>
  <si>
    <t>355116786.54633</t>
  </si>
  <si>
    <t>28724855.54633</t>
  </si>
  <si>
    <t>1.1.2.1.1.2.1.28</t>
  </si>
  <si>
    <t>1.1.2.1.1.2.1.28.1</t>
  </si>
  <si>
    <t>355116787.54634</t>
  </si>
  <si>
    <t>28724859.54634</t>
  </si>
  <si>
    <t>1.1.2.1.1.2.1.28.2</t>
  </si>
  <si>
    <t>355116787.55029</t>
  </si>
  <si>
    <t>28724859.55029</t>
  </si>
  <si>
    <t>1.1.2.1.1.2.1.28.3</t>
  </si>
  <si>
    <t>355116787.54616</t>
  </si>
  <si>
    <t>28724859.54616</t>
  </si>
  <si>
    <t>1.1.2.1.1.2.1.29</t>
  </si>
  <si>
    <t>1.1.2.1.1.2.1.29.1</t>
  </si>
  <si>
    <t>355116788.54616</t>
  </si>
  <si>
    <t>28724887.54616</t>
  </si>
  <si>
    <t>1.1.2.1.1.2.1.29.2</t>
  </si>
  <si>
    <t>355116788.55029</t>
  </si>
  <si>
    <t>28724887.55029</t>
  </si>
  <si>
    <t>1.1.2.1.1.2.1.29.3</t>
  </si>
  <si>
    <t>355116788.54633</t>
  </si>
  <si>
    <t>28724887.54633</t>
  </si>
  <si>
    <t>1.1.2.1.1.2.1.30</t>
  </si>
  <si>
    <t>1.1.2.1.1.2.1.30.1</t>
  </si>
  <si>
    <t>355116789.54634</t>
  </si>
  <si>
    <t>28724891.54634</t>
  </si>
  <si>
    <t>1.1.2.1.1.2.1.30.2</t>
  </si>
  <si>
    <t>В стоимость включена сетка штукатурная пластиковая 5*5 по цене 26,44 руб/м2</t>
  </si>
  <si>
    <t>355116789.55029</t>
  </si>
  <si>
    <t>28724891.55029</t>
  </si>
  <si>
    <t>1.1.2.1.1.2.1.30.3</t>
  </si>
  <si>
    <t>355116789.54616</t>
  </si>
  <si>
    <t>28724891.54616</t>
  </si>
  <si>
    <t>1.1.2.1.1.2.2</t>
  </si>
  <si>
    <t>6.3.1.5.2.2</t>
  </si>
  <si>
    <t>Чистовые работы по поверхности стен</t>
  </si>
  <si>
    <t>1.1.2.1.1.2.2.1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</si>
  <si>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</si>
  <si>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</si>
  <si>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f7aae9ad-9ef7-46b1-ad33-1414658c2aa3</t>
  </si>
  <si>
    <t>e7683a8f-89f8-42b7-bab7-4698ac09e748</t>
  </si>
  <si>
    <t>1.1.2.1.1.2.2.1.1</t>
  </si>
  <si>
    <t>Профиль для внешнего угла, ПО Г10 2700х20мм / серебро матовое / 2700*30</t>
  </si>
  <si>
    <t>355116644.1275312</t>
  </si>
  <si>
    <t>27137870.1275312</t>
  </si>
  <si>
    <t>d309a3fd-0125-4d32-8d4d-f188bebe0423</t>
  </si>
  <si>
    <t>1.1.2.1.1.2.2.1.2</t>
  </si>
  <si>
    <t>355116644.1570753</t>
  </si>
  <si>
    <t>27137870.1570753</t>
  </si>
  <si>
    <t>1.1.2.1.1.2.2.1.3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</si>
  <si>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</si>
  <si>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</si>
  <si>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355116644.758691</t>
  </si>
  <si>
    <t>27137870.758691</t>
  </si>
  <si>
    <t>f26708ab-7e31-43d6-9a84-1113f1da93ed</t>
  </si>
  <si>
    <t>1.1.2.1.1.2.2.1.4</t>
  </si>
  <si>
    <t>355116644.54637</t>
  </si>
  <si>
    <t>27137870.54637</t>
  </si>
  <si>
    <t>1.1.2.1.1.2.2.1.5</t>
  </si>
  <si>
    <t>355116644.737422</t>
  </si>
  <si>
    <t>27137870.737422</t>
  </si>
  <si>
    <t>1.1.2.1.1.2.2.2</t>
  </si>
  <si>
    <t>1.1.2.1.1.2.2.2.1</t>
  </si>
  <si>
    <t>355116790.737422</t>
  </si>
  <si>
    <t>27137871.737422</t>
  </si>
  <si>
    <t>1.1.2.1.1.2.2.2.2</t>
  </si>
  <si>
    <t>Затирка Цезерит СE33_ /  10 манхетен.</t>
  </si>
  <si>
    <t>затирка Ceresit 07</t>
  </si>
  <si>
    <t>355116790.847323</t>
  </si>
  <si>
    <t>27137871.847323</t>
  </si>
  <si>
    <t>2d2305a2-091f-448e-afc7-18ba31664bf8</t>
  </si>
  <si>
    <t>1.1.2.1.1.2.2.2.3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</si>
  <si>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</si>
  <si>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</si>
  <si>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355116790.720742</t>
  </si>
  <si>
    <t>27137871.720742</t>
  </si>
  <si>
    <t>4d41f012-3a5d-4340-a98f-e1ac79985a17</t>
  </si>
  <si>
    <t>1.1.2.1.1.2.2.2.4</t>
  </si>
  <si>
    <t>355116790.1570753</t>
  </si>
  <si>
    <t>27137871.1570753</t>
  </si>
  <si>
    <t>1.1.2.1.1.2.2.2.5</t>
  </si>
  <si>
    <t>355116790.1275312</t>
  </si>
  <si>
    <t>27137871.1275312</t>
  </si>
  <si>
    <t>1.1.2.1.1.2.2.3</t>
  </si>
  <si>
    <t>6.3.1.5.2.2.3.1</t>
  </si>
  <si>
    <t>Окраска поверхности стен с предварительной огрунтовкой / в 2 слоя</t>
  </si>
  <si>
    <t>4e3bc906-0db6-44b9-a51f-3faacce2570c</t>
  </si>
  <si>
    <t>06e17c10-70e2-43fc-bd7c-7ca0ad9465c8</t>
  </si>
  <si>
    <t>1.1.2.1.1.2.2.3.1</t>
  </si>
  <si>
    <t>355116646.54634</t>
  </si>
  <si>
    <t>27137852.54634</t>
  </si>
  <si>
    <t>1.1.2.1.1.2.2.3.2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</si>
  <si>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</si>
  <si>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</si>
  <si>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355116646.44160</t>
  </si>
  <si>
    <t>27137852.44160</t>
  </si>
  <si>
    <t>43354194-1fae-11e9-80e7-005056881952</t>
  </si>
  <si>
    <t>1.1.2.1.1.2.2.4</t>
  </si>
  <si>
    <t>1.1.2.1.1.2.2.4.1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</si>
  <si>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</si>
  <si>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</si>
  <si>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355116791.391225</t>
  </si>
  <si>
    <t>27137853.391225</t>
  </si>
  <si>
    <t>7ef810fb-9121-11e9-80ea-005056881952</t>
  </si>
  <si>
    <t>1.1.2.1.1.2.2.4.2</t>
  </si>
  <si>
    <t>355116791.54634</t>
  </si>
  <si>
    <t>27137853.54634</t>
  </si>
  <si>
    <t>1.1.2.1.1.2.2.5</t>
  </si>
  <si>
    <t>1.1.2.1.1.2.2.5.1</t>
  </si>
  <si>
    <t>355116792.54634</t>
  </si>
  <si>
    <t>27137854.54634</t>
  </si>
  <si>
    <t>1.1.2.1.1.2.2.5.2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</si>
  <si>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</si>
  <si>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</si>
  <si>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355116792.847327</t>
  </si>
  <si>
    <t>27137854.847327</t>
  </si>
  <si>
    <t>38ca204c-bb96-4810-b316-411f2a1f14c4</t>
  </si>
  <si>
    <t>1.1.2.1.1.2.2.6</t>
  </si>
  <si>
    <t>1.1.2.1.1.2.2.6.1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</si>
  <si>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</si>
  <si>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355116793.391225</t>
  </si>
  <si>
    <t>27137855.391225</t>
  </si>
  <si>
    <t>1.1.2.1.1.2.2.6.2</t>
  </si>
  <si>
    <t>355116793.54634</t>
  </si>
  <si>
    <t>27137855.54634</t>
  </si>
  <si>
    <t>1.1.2.1.1.2.2.7</t>
  </si>
  <si>
    <t>1.1.2.1.1.2.2.7.1</t>
  </si>
  <si>
    <t>355116794.54634</t>
  </si>
  <si>
    <t>27137856.54634</t>
  </si>
  <si>
    <t>1.1.2.1.1.2.2.7.2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</si>
  <si>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</si>
  <si>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355116794.391225</t>
  </si>
  <si>
    <t>27137856.391225</t>
  </si>
  <si>
    <t>1.1.2.1.1.2.2.8</t>
  </si>
  <si>
    <t>1.1.2.1.1.2.2.8.1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</si>
  <si>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</si>
  <si>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355116795.391225</t>
  </si>
  <si>
    <t>27137857.391225</t>
  </si>
  <si>
    <t>1.1.2.1.1.2.2.8.2</t>
  </si>
  <si>
    <t>355116795.54634</t>
  </si>
  <si>
    <t>27137857.54634</t>
  </si>
  <si>
    <t>1.1.2.1.1.2.2.9</t>
  </si>
  <si>
    <t>1.1.2.1.1.2.2.9.1</t>
  </si>
  <si>
    <t>355116796.54634</t>
  </si>
  <si>
    <t>27137858.54634</t>
  </si>
  <si>
    <t>1.1.2.1.1.2.2.9.2</t>
  </si>
  <si>
    <t>355116796.391225</t>
  </si>
  <si>
    <t>27137858.391225</t>
  </si>
  <si>
    <t>1.1.2.1.1.2.2.10</t>
  </si>
  <si>
    <t>6.3.1.5.2.2.8.1</t>
  </si>
  <si>
    <t>Лакокрасочные работы СКБ / окраска стен / в 2 слоя</t>
  </si>
  <si>
    <t>2 этаж. СТ-1.1</t>
  </si>
  <si>
    <t>4c24ca93-b856-4913-a3fe-bc768660074c</t>
  </si>
  <si>
    <t>923030ab-0b8a-4717-9906-e76b6d6d03d6</t>
  </si>
  <si>
    <t>1.1.2.1.1.2.2.10.1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</si>
  <si>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</si>
  <si>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</si>
  <si>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355116648.44169</t>
  </si>
  <si>
    <t>27137916.44169</t>
  </si>
  <si>
    <t>433541a5-1fae-11e9-80e7-005056881952</t>
  </si>
  <si>
    <t>1.1.2.1.1.2.2.10.2</t>
  </si>
  <si>
    <t>355116648.54634</t>
  </si>
  <si>
    <t>27137916.54634</t>
  </si>
  <si>
    <t>1.1.2.1.1.2.2.11</t>
  </si>
  <si>
    <t>2 этаж. СТ-1.2</t>
  </si>
  <si>
    <t>1.1.2.1.1.2.2.11.1</t>
  </si>
  <si>
    <t>355116797.54634</t>
  </si>
  <si>
    <t>27137919.54634</t>
  </si>
  <si>
    <t>1.1.2.1.1.2.2.11.2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</si>
  <si>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</si>
  <si>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355116797.391225</t>
  </si>
  <si>
    <t>27137919.391225</t>
  </si>
  <si>
    <t>1.1.2.1.1.2.2.12</t>
  </si>
  <si>
    <t>2 этаж. СТ-1.3</t>
  </si>
  <si>
    <t>1.1.2.1.1.2.2.12.1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</si>
  <si>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</si>
  <si>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355116798.391225</t>
  </si>
  <si>
    <t>27137920.391225</t>
  </si>
  <si>
    <t>1.1.2.1.1.2.2.12.2</t>
  </si>
  <si>
    <t>355116798.54634</t>
  </si>
  <si>
    <t>27137920.54634</t>
  </si>
  <si>
    <t>1.1.2.1.1.2.2.13</t>
  </si>
  <si>
    <t>2 этаж. СТ-1.4</t>
  </si>
  <si>
    <t>1.1.2.1.1.2.2.13.1</t>
  </si>
  <si>
    <t>355116799.54634</t>
  </si>
  <si>
    <t>27137921.54634</t>
  </si>
  <si>
    <t>1.1.2.1.1.2.2.13.2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</si>
  <si>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</si>
  <si>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355116799.391225</t>
  </si>
  <si>
    <t>27137921.391225</t>
  </si>
  <si>
    <t>1.1.2.1.1.2.2.14</t>
  </si>
  <si>
    <t>2 этаж. СТ-1.5</t>
  </si>
  <si>
    <t>1.1.2.1.1.2.2.14.1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</si>
  <si>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</si>
  <si>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355116800.391225</t>
  </si>
  <si>
    <t>27137922.391225</t>
  </si>
  <si>
    <t>1.1.2.1.1.2.2.14.2</t>
  </si>
  <si>
    <t>355116800.54634</t>
  </si>
  <si>
    <t>27137922.54634</t>
  </si>
  <si>
    <t>1.1.2.1.1.2.2.15</t>
  </si>
  <si>
    <t>2 этаж. СТ-1.7</t>
  </si>
  <si>
    <t>1.1.2.1.1.2.2.15.1</t>
  </si>
  <si>
    <t>355116801.54634</t>
  </si>
  <si>
    <t>27137923.54634</t>
  </si>
  <si>
    <t>1.1.2.1.1.2.2.15.2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</si>
  <si>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</si>
  <si>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355116801.391225</t>
  </si>
  <si>
    <t>27137923.391225</t>
  </si>
  <si>
    <t>1.1.2.1.1.2.2.16</t>
  </si>
  <si>
    <t>2 этаж. СТ-1.11</t>
  </si>
  <si>
    <t>1.1.2.1.1.2.2.16.1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</si>
  <si>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</si>
  <si>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355116802.391225</t>
  </si>
  <si>
    <t>27137917.391225</t>
  </si>
  <si>
    <t>1.1.2.1.1.2.2.16.2</t>
  </si>
  <si>
    <t>355116802.54634</t>
  </si>
  <si>
    <t>27137917.54634</t>
  </si>
  <si>
    <t>1.1.2.1.1.2.2.17</t>
  </si>
  <si>
    <t>2 этаж. СТ-1.13</t>
  </si>
  <si>
    <t>1.1.2.1.1.2.2.17.1</t>
  </si>
  <si>
    <t>355116803.54634</t>
  </si>
  <si>
    <t>27137918.54634</t>
  </si>
  <si>
    <t>1.1.2.1.1.2.2.17.2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</si>
  <si>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</si>
  <si>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355116803.391225</t>
  </si>
  <si>
    <t>27137918.391225</t>
  </si>
  <si>
    <t>1.1.2.1.1.2.2.18</t>
  </si>
  <si>
    <t>2 этаж. СТ-2.1</t>
  </si>
  <si>
    <t>1.1.2.1.1.2.2.18.1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</si>
  <si>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</si>
  <si>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355116804.847327</t>
  </si>
  <si>
    <t>27137927.847327</t>
  </si>
  <si>
    <t>1.1.2.1.1.2.2.18.2</t>
  </si>
  <si>
    <t>355116804.54634</t>
  </si>
  <si>
    <t>27137927.54634</t>
  </si>
  <si>
    <t>1.1.2.1.1.2.2.19</t>
  </si>
  <si>
    <t>2 этаж. СТ-2.16</t>
  </si>
  <si>
    <t>1.1.2.1.1.2.2.19.1</t>
  </si>
  <si>
    <t>355116805.54634</t>
  </si>
  <si>
    <t>27137928.54634</t>
  </si>
  <si>
    <t>1.1.2.1.1.2.2.19.2</t>
  </si>
  <si>
    <t xml:space="preserve">Матовая моющаяся влагостойкая водно-дисперсионная силикатная
краска НГ, RAL 7016, 1 класс истирания, КМ0
</t>
  </si>
  <si>
    <t>355116805.391225</t>
  </si>
  <si>
    <t>27137928.391225</t>
  </si>
  <si>
    <t>1.1.2.1.1.2.2.20</t>
  </si>
  <si>
    <t>2 этаж. СТ-1.8</t>
  </si>
  <si>
    <t>1.1.2.1.1.2.2.20.1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</si>
  <si>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</si>
  <si>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355116806.391225</t>
  </si>
  <si>
    <t>27137924.391225</t>
  </si>
  <si>
    <t>1.1.2.1.1.2.2.20.2</t>
  </si>
  <si>
    <t>355116806.54634</t>
  </si>
  <si>
    <t>27137924.54634</t>
  </si>
  <si>
    <t>1.1.2.1.1.2.2.21</t>
  </si>
  <si>
    <t>3 этаж. СТ-1.1</t>
  </si>
  <si>
    <t>1.1.2.1.1.2.2.21.1</t>
  </si>
  <si>
    <t>355116807.54634</t>
  </si>
  <si>
    <t>27137992.54634</t>
  </si>
  <si>
    <t>1.1.2.1.1.2.2.21.2</t>
  </si>
  <si>
    <t>355116807.44169</t>
  </si>
  <si>
    <t>27137992.44169</t>
  </si>
  <si>
    <t>1.1.2.1.1.2.2.22</t>
  </si>
  <si>
    <t>3 этаж. СТ-1.2</t>
  </si>
  <si>
    <t>1.1.2.1.1.2.2.22.1</t>
  </si>
  <si>
    <t>355116808.391225</t>
  </si>
  <si>
    <t>27137994.391225</t>
  </si>
  <si>
    <t>1.1.2.1.1.2.2.22.2</t>
  </si>
  <si>
    <t>355116808.54634</t>
  </si>
  <si>
    <t>27137994.54634</t>
  </si>
  <si>
    <t>1.1.2.1.1.2.2.23</t>
  </si>
  <si>
    <t>3 этаж. СТ-1.3</t>
  </si>
  <si>
    <t>1.1.2.1.1.2.2.23.1</t>
  </si>
  <si>
    <t>355116809.54634</t>
  </si>
  <si>
    <t>27137995.54634</t>
  </si>
  <si>
    <t>1.1.2.1.1.2.2.23.2</t>
  </si>
  <si>
    <t>355116809.391225</t>
  </si>
  <si>
    <t>27137995.391225</t>
  </si>
  <si>
    <t>1.1.2.1.1.2.2.24</t>
  </si>
  <si>
    <t>3 этаж. СТ-1.4</t>
  </si>
  <si>
    <t>1.1.2.1.1.2.2.24.1</t>
  </si>
  <si>
    <t>355116810.391225</t>
  </si>
  <si>
    <t>27137996.391225</t>
  </si>
  <si>
    <t>1.1.2.1.1.2.2.24.2</t>
  </si>
  <si>
    <t>355116810.54634</t>
  </si>
  <si>
    <t>27137996.54634</t>
  </si>
  <si>
    <t>1.1.2.1.1.2.2.25</t>
  </si>
  <si>
    <t>3 этаж. СТ-1.5</t>
  </si>
  <si>
    <t>1.1.2.1.1.2.2.25.1</t>
  </si>
  <si>
    <t>355116811.54634</t>
  </si>
  <si>
    <t>27137997.54634</t>
  </si>
  <si>
    <t>1.1.2.1.1.2.2.25.2</t>
  </si>
  <si>
    <t>355116811.391225</t>
  </si>
  <si>
    <t>27137997.391225</t>
  </si>
  <si>
    <t>1.1.2.1.1.2.2.26</t>
  </si>
  <si>
    <t>3 этаж. СТ-1.7</t>
  </si>
  <si>
    <t>1.1.2.1.1.2.2.26.1</t>
  </si>
  <si>
    <t>355116812.391225</t>
  </si>
  <si>
    <t>27137998.391225</t>
  </si>
  <si>
    <t>1.1.2.1.1.2.2.26.2</t>
  </si>
  <si>
    <t>355116812.54634</t>
  </si>
  <si>
    <t>27137998.54634</t>
  </si>
  <si>
    <t>1.1.2.1.1.2.2.27</t>
  </si>
  <si>
    <t>3 этаж. СТ-1.8</t>
  </si>
  <si>
    <t>1.1.2.1.1.2.2.27.1</t>
  </si>
  <si>
    <t>355116813.54634</t>
  </si>
  <si>
    <t>27137999.54634</t>
  </si>
  <si>
    <t>1.1.2.1.1.2.2.27.2</t>
  </si>
  <si>
    <t>355116813.391225</t>
  </si>
  <si>
    <t>27137999.391225</t>
  </si>
  <si>
    <t>1.1.2.1.1.2.2.28</t>
  </si>
  <si>
    <t>3 этаж. СТ-1.13</t>
  </si>
  <si>
    <t>1.1.2.1.1.2.2.28.1</t>
  </si>
  <si>
    <t>355116814.391225</t>
  </si>
  <si>
    <t>27137993.391225</t>
  </si>
  <si>
    <t>1.1.2.1.1.2.2.28.2</t>
  </si>
  <si>
    <t>355116814.54634</t>
  </si>
  <si>
    <t>27137993.54634</t>
  </si>
  <si>
    <t>1.1.2.1.1.2.2.29</t>
  </si>
  <si>
    <t>3 этаж. СТ-2.1</t>
  </si>
  <si>
    <t>1.1.2.1.1.2.2.29.1</t>
  </si>
  <si>
    <t>355116815.54634</t>
  </si>
  <si>
    <t>27138002.54634</t>
  </si>
  <si>
    <t>1.1.2.1.1.2.2.29.2</t>
  </si>
  <si>
    <t>355116815.847327</t>
  </si>
  <si>
    <t>27138002.847327</t>
  </si>
  <si>
    <t>1.1.2.1.1.2.2.30</t>
  </si>
  <si>
    <t>3 этаж. СТ-2.10</t>
  </si>
  <si>
    <t>1.1.2.1.1.2.2.30.1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</si>
  <si>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</si>
  <si>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</si>
  <si>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355116816.763411</t>
  </si>
  <si>
    <t>27138003.763411</t>
  </si>
  <si>
    <t>ce3773d3-a4ae-4408-a7be-82574bc12881</t>
  </si>
  <si>
    <t>1.1.2.1.1.2.2.30.2</t>
  </si>
  <si>
    <t>355116816.54634</t>
  </si>
  <si>
    <t>27138003.54634</t>
  </si>
  <si>
    <t>1.1.2.1.1.2.2.31</t>
  </si>
  <si>
    <t>3 этаж. СТ-2.16</t>
  </si>
  <si>
    <t>1.1.2.1.1.2.2.31.1</t>
  </si>
  <si>
    <t>355116817.54634</t>
  </si>
  <si>
    <t>27138004.54634</t>
  </si>
  <si>
    <t>1.1.2.1.1.2.2.31.2</t>
  </si>
  <si>
    <t>Матовая моющаяся влагостойкая водно-дисперсионная силикатная
краска НГ, RAL 7016, 1 класс истирания, КМ0</t>
  </si>
  <si>
    <t>355116817.391225</t>
  </si>
  <si>
    <t>27138004.391225</t>
  </si>
  <si>
    <t>1.1.2.1.1.2.2.32</t>
  </si>
  <si>
    <t>2 и 3 этажи. СТ-1.1</t>
  </si>
  <si>
    <t>1.1.2.1.1.2.2.32.1</t>
  </si>
  <si>
    <t>Краска матовая, моющаяся, влагостойкая, водно-дисперсионная на основе акриловой дисперсии, BRAVO PROFI FW-55, белый RAL 9003, 1 класс истирания. Класс ПБ: Г1, В1, Д1 (КМ1)</t>
  </si>
  <si>
    <t>355116818.44169</t>
  </si>
  <si>
    <t>28726618.44169</t>
  </si>
  <si>
    <t>1.1.2.1.1.2.2.32.2</t>
  </si>
  <si>
    <t>355116818.54634</t>
  </si>
  <si>
    <t>28726618.54634</t>
  </si>
  <si>
    <t>1.1.2.1.1.2.2.33</t>
  </si>
  <si>
    <t>2 и 3 этажи. СТ-1.2</t>
  </si>
  <si>
    <t>1.1.2.1.1.2.2.33.1</t>
  </si>
  <si>
    <t>355116819.54634</t>
  </si>
  <si>
    <t>28726622.54634</t>
  </si>
  <si>
    <t>1.1.2.1.1.2.2.33.2</t>
  </si>
  <si>
    <t>Краска матовая, моющаяся, влагостойкая, водно-дисперсионная на основе акриловой дисперсии, BRAVO PROFI FW-55, NCS S 2030-R80B, 1 класс истирания. Класс ПБ: Г1, В1, Д1 (КМ1)</t>
  </si>
  <si>
    <t>355116819.391225</t>
  </si>
  <si>
    <t>28726622.391225</t>
  </si>
  <si>
    <t>1.1.2.1.1.2.2.34</t>
  </si>
  <si>
    <t>2 и 3 этажи. СТ-1.3</t>
  </si>
  <si>
    <t>1.1.2.1.1.2.2.34.1</t>
  </si>
  <si>
    <t>Краска матовая, моющаяся, влагостойкая, водно-дисперсионная на основе акриловой дисперсии, BRAVO PROFI FW-55, NCS S 5030-R90B, 1 класс истирания. Класс ПБ: Г1, В1, Д1 (КМ1)</t>
  </si>
  <si>
    <t>355116820.391225</t>
  </si>
  <si>
    <t>28726624.391225</t>
  </si>
  <si>
    <t>1.1.2.1.1.2.2.34.2</t>
  </si>
  <si>
    <t>355116820.54634</t>
  </si>
  <si>
    <t>28726624.54634</t>
  </si>
  <si>
    <t>1.1.2.1.1.2.2.35</t>
  </si>
  <si>
    <t>2 и 3 этажи. СТ-1.4</t>
  </si>
  <si>
    <t>1.1.2.1.1.2.2.35.1</t>
  </si>
  <si>
    <t>355116821.54634</t>
  </si>
  <si>
    <t>28726626.54634</t>
  </si>
  <si>
    <t>1.1.2.1.1.2.2.35.2</t>
  </si>
  <si>
    <t>Краска матовая, моющаяся, влагостойкая, водно-дисперсионная на основе акриловой дисперсии, BRAVO PROFI FW-55, NCS S 1070-Y30R, 1 класс истирания. Класс ПБ: Г1, В1, Д1 (КМ1)</t>
  </si>
  <si>
    <t>355116821.391225</t>
  </si>
  <si>
    <t>28726626.391225</t>
  </si>
  <si>
    <t>1.1.2.1.1.2.2.36</t>
  </si>
  <si>
    <t>2 и 3 этажи. СТ-1.5</t>
  </si>
  <si>
    <t>1.1.2.1.1.2.2.36.1</t>
  </si>
  <si>
    <t>Краска матовая, моющаяся, влагостойкая, водно-дисперсионная на основе акриловой дисперсии, BRAVO PROFI FW-55, NCS S 5020-R70B, 1 класс истирания. Класс ПБ: Г1, В1, Д1 (КМ1)</t>
  </si>
  <si>
    <t>355116822.391225</t>
  </si>
  <si>
    <t>28726628.391225</t>
  </si>
  <si>
    <t>1.1.2.1.1.2.2.36.2</t>
  </si>
  <si>
    <t>355116822.54634</t>
  </si>
  <si>
    <t>28726628.54634</t>
  </si>
  <si>
    <t>1.1.2.1.1.2.2.37</t>
  </si>
  <si>
    <t>2 и 3 этажи. СТ-1.7</t>
  </si>
  <si>
    <t>1.1.2.1.1.2.2.37.1</t>
  </si>
  <si>
    <t>355116823.54634</t>
  </si>
  <si>
    <t>28726630.54634</t>
  </si>
  <si>
    <t>1.1.2.1.1.2.2.37.2</t>
  </si>
  <si>
    <t>Краска матовая, моющаяся, влагостойкая, водно-дисперсионная на основе акриловой дисперсии, BRAVO PROFI FW-55, NCS S 3040-R20B, 1 класс истирания. Класс ПБ: Г1, В1, Д1 (КМ1)</t>
  </si>
  <si>
    <t>355116823.391225</t>
  </si>
  <si>
    <t>28726630.391225</t>
  </si>
  <si>
    <t>1.1.2.1.1.2.2.38</t>
  </si>
  <si>
    <t>2 и 3 этажи. СТ-1.8</t>
  </si>
  <si>
    <t>1.1.2.1.1.2.2.38.1</t>
  </si>
  <si>
    <t>Краска матовая, моющаяся, влагостойкая, водно-дисперсионная на основе акриловой дисперсии, BRAVO PROFI FW-55, NCS S 2060-G40Y, 1 класс истирания. Класс ПБ: Г1, В1, Д1 (КМ1)</t>
  </si>
  <si>
    <t>355116824.391225</t>
  </si>
  <si>
    <t>28726620.391225</t>
  </si>
  <si>
    <t>1.1.2.1.1.2.2.38.2</t>
  </si>
  <si>
    <t>355116824.54634</t>
  </si>
  <si>
    <t>28726620.54634</t>
  </si>
  <si>
    <t>1.1.2.1.1.2.2.39</t>
  </si>
  <si>
    <t>2 и 3 этажи. СТ-1.14</t>
  </si>
  <si>
    <t>1.1.2.1.1.2.2.39.1</t>
  </si>
  <si>
    <t>355116825.54634</t>
  </si>
  <si>
    <t>28730999.54634</t>
  </si>
  <si>
    <t>1.1.2.1.1.2.2.39.2</t>
  </si>
  <si>
    <t>Краска матовая, моющаяся, влагостойкая, водно-дисперсионная на основе акриловой дисперсии, BRAVO PROFI FW-55, NCS S 4020-R90B, 1 класс истирания. Класс ПБ: Г1, В1, Д1 (КМ1)</t>
  </si>
  <si>
    <t>355116825.391225</t>
  </si>
  <si>
    <t>28730999.391225</t>
  </si>
  <si>
    <t>1.1.2.1.1.2.2.40</t>
  </si>
  <si>
    <t>2 и 3 этажи. СТ-1.16</t>
  </si>
  <si>
    <t>1.1.2.1.1.2.2.40.1</t>
  </si>
  <si>
    <t>Краска матовая, моющаяся, влагостойкая, водно-дисперсионная на основе акриловой дисперсии, BRAVO PROFI FW-55, NCS S 1502-Y, 1 класс истирания. Класс ПБ: Г1, В1, Д1 (КМ1)</t>
  </si>
  <si>
    <t>355116826.391225</t>
  </si>
  <si>
    <t>28731007.391225</t>
  </si>
  <si>
    <t>1.1.2.1.1.2.2.40.2</t>
  </si>
  <si>
    <t>355116826.54634</t>
  </si>
  <si>
    <t>28731007.54634</t>
  </si>
  <si>
    <t>1.1.2.1.1.2.2.41</t>
  </si>
  <si>
    <t>2 и 3 этажи. СТ-2.1</t>
  </si>
  <si>
    <t>1.1.2.1.1.2.2.41.1</t>
  </si>
  <si>
    <t>355116827.54634</t>
  </si>
  <si>
    <t>28731009.54634</t>
  </si>
  <si>
    <t>1.1.2.1.1.2.2.41.2</t>
  </si>
  <si>
    <t>Краска огнестойкая, матовая, моющаяся, влагостойкая водно-дисперсионная, силикатная
BRAVO PROFI W-200 или аналог, белая RAL 9003, 2 класс истирания, НГ</t>
  </si>
  <si>
    <t>355116827.391225</t>
  </si>
  <si>
    <t>28731009.391225</t>
  </si>
  <si>
    <t>1.1.2.1.1.2.2.42</t>
  </si>
  <si>
    <t>2 и 3 этажи. СТ-2.3</t>
  </si>
  <si>
    <t>1.1.2.1.1.2.2.42.1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</si>
  <si>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</t>
  </si>
  <si>
    <t>355116828.391225</t>
  </si>
  <si>
    <t>28731005.391225</t>
  </si>
  <si>
    <t>1.1.2.1.1.2.2.42.2</t>
  </si>
  <si>
    <t>355116828.54634</t>
  </si>
  <si>
    <t>28731005.54634</t>
  </si>
  <si>
    <t>1.1.2.1.1.2.2.43</t>
  </si>
  <si>
    <t>2 и 3 этажи. СТ-2.10</t>
  </si>
  <si>
    <t>1.1.2.1.1.2.2.43.1</t>
  </si>
  <si>
    <t>355116829.54634</t>
  </si>
  <si>
    <t>28731016.54634</t>
  </si>
  <si>
    <t>1.1.2.1.1.2.2.43.2</t>
  </si>
  <si>
    <t>Краска огнестойкая, матовая, моющаяся, влагостойкая водно-дисперсионная, силикатная BRAVO PROFI W-200 или аналог, NCS S 1502-Y, 2 класс истирания, НГ</t>
  </si>
  <si>
    <t>355116829.44169</t>
  </si>
  <si>
    <t>28731016.44169</t>
  </si>
  <si>
    <t>1.1.2.1.1.2.2.44</t>
  </si>
  <si>
    <t>2 и 3 этажи. СТ-2.16</t>
  </si>
  <si>
    <t>1.1.2.1.1.2.2.44.1</t>
  </si>
  <si>
    <t>Краска огнестойкая, матовая, моющаяся, влагостойкая водно-дисперсионная, силикатная
BRAVO PROFI W-200 или аналог, RAL 7016, 2 класс истирания, НГ</t>
  </si>
  <si>
    <t>355116830.391225</t>
  </si>
  <si>
    <t>28731020.391225</t>
  </si>
  <si>
    <t>1.1.2.1.1.2.2.44.2</t>
  </si>
  <si>
    <t>355116830.54634</t>
  </si>
  <si>
    <t>28731020.54634</t>
  </si>
  <si>
    <t>1.1.2.1.1.2.2.45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</si>
  <si>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</si>
  <si>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</si>
  <si>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</si>
  <si>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8d513ad3-1fbc-4730-be59-389995ce51d8</t>
  </si>
  <si>
    <t>a0ecae9b-7c0c-412d-a794-953bf76fc42d</t>
  </si>
  <si>
    <t>1.1.2.1.1.2.2.45.1</t>
  </si>
  <si>
    <t>355116650.737422</t>
  </si>
  <si>
    <t>27137929.737422</t>
  </si>
  <si>
    <t>1.1.2.1.1.2.2.45.2</t>
  </si>
  <si>
    <t>355116650.54637</t>
  </si>
  <si>
    <t>27137929.54637</t>
  </si>
  <si>
    <t>1.1.2.1.1.2.2.45.3</t>
  </si>
  <si>
    <t>355116650.739258</t>
  </si>
  <si>
    <t>27137929.739258</t>
  </si>
  <si>
    <t>1.1.2.1.1.2.2.45.4</t>
  </si>
  <si>
    <t>Керамический гранит Kerama marazzi_ / Белый / 5009/ Калейдоскоп / 200х200</t>
  </si>
  <si>
    <t>Kerama Marazzi Калейдоскоп белый 5009 200х200х6,9мм</t>
  </si>
  <si>
    <t>355116650.758609</t>
  </si>
  <si>
    <t>27137929.758609</t>
  </si>
  <si>
    <t>70f2d54b-ab55-43b4-b130-a5f8f85e7098</t>
  </si>
  <si>
    <t>1.1.2.1.1.2.2.46</t>
  </si>
  <si>
    <t>2 этаж. СТ-6.2</t>
  </si>
  <si>
    <t>1.1.2.1.1.2.2.46.1</t>
  </si>
  <si>
    <t>Керамический гранит Kerama marazzi_ / Синий /  SG1547N /  200х200 мм</t>
  </si>
  <si>
    <t>Kerama Marazzi Калейдоскоп 5281 аквамарин-светлый 200х200х6,9мм</t>
  </si>
  <si>
    <t>355116831.1570533</t>
  </si>
  <si>
    <t>27137930.1570533</t>
  </si>
  <si>
    <t>a620a03f-7faf-4c11-affe-45d2fae0c5fb</t>
  </si>
  <si>
    <t>1.1.2.1.1.2.2.46.2</t>
  </si>
  <si>
    <t>355116831.739258</t>
  </si>
  <si>
    <t>27137930.739258</t>
  </si>
  <si>
    <t>1.1.2.1.1.2.2.46.3</t>
  </si>
  <si>
    <t>355116831.54637</t>
  </si>
  <si>
    <t>27137930.54637</t>
  </si>
  <si>
    <t>1.1.2.1.1.2.2.46.4</t>
  </si>
  <si>
    <t>355116831.737422</t>
  </si>
  <si>
    <t>27137930.737422</t>
  </si>
  <si>
    <t>1.1.2.1.1.2.2.47</t>
  </si>
  <si>
    <t>2 этаж. СТ-6.3</t>
  </si>
  <si>
    <t>1.1.2.1.1.2.2.47.1</t>
  </si>
  <si>
    <t>355116832.737422</t>
  </si>
  <si>
    <t>27137931.737422</t>
  </si>
  <si>
    <t>1.1.2.1.1.2.2.47.2</t>
  </si>
  <si>
    <t>355116832.54637</t>
  </si>
  <si>
    <t>27137931.54637</t>
  </si>
  <si>
    <t>1.1.2.1.1.2.2.47.3</t>
  </si>
  <si>
    <t>355116832.739258</t>
  </si>
  <si>
    <t>27137931.739258</t>
  </si>
  <si>
    <t>1.1.2.1.1.2.2.47.4</t>
  </si>
  <si>
    <t>Керамический гранит Kerama marazzi_ / Оранжевый / 5108/Калейдоскоп / 200х200</t>
  </si>
  <si>
    <t>Kerama Marazzi Калейдоскоп 5187 оранжевый 200х200х6,9мм</t>
  </si>
  <si>
    <t>355116832.1058901</t>
  </si>
  <si>
    <t>27137931.1058901</t>
  </si>
  <si>
    <t>10032963-60c4-424f-897d-880031c6ab96</t>
  </si>
  <si>
    <t>1.1.2.1.1.2.2.48</t>
  </si>
  <si>
    <t>2 этаж. СТ-6.4</t>
  </si>
  <si>
    <t>1.1.2.1.1.2.2.48.1</t>
  </si>
  <si>
    <t>Керамический гранит Kerama marazzi_ / Зеленый/ Калейдоскоп / 5111 / 200х200</t>
  </si>
  <si>
    <t>Kerama Marazzi Калейдоскоп 5111 зеленый, 200х200х6,9мм</t>
  </si>
  <si>
    <t>355116833.758612</t>
  </si>
  <si>
    <t>27137932.758612</t>
  </si>
  <si>
    <t>4d30c13d-fb71-4049-953e-6088c3404b1d</t>
  </si>
  <si>
    <t>1.1.2.1.1.2.2.48.2</t>
  </si>
  <si>
    <t>355116833.739258</t>
  </si>
  <si>
    <t>27137932.739258</t>
  </si>
  <si>
    <t>1.1.2.1.1.2.2.48.3</t>
  </si>
  <si>
    <t>355116833.54637</t>
  </si>
  <si>
    <t>27137932.54637</t>
  </si>
  <si>
    <t>1.1.2.1.1.2.2.49</t>
  </si>
  <si>
    <t>2 этаж. СТ-6.5</t>
  </si>
  <si>
    <t>1.1.2.1.1.2.2.49.1</t>
  </si>
  <si>
    <t>355116834.737422</t>
  </si>
  <si>
    <t>27137933.737422</t>
  </si>
  <si>
    <t>1.1.2.1.1.2.2.49.2</t>
  </si>
  <si>
    <t>355116834.54637</t>
  </si>
  <si>
    <t>27137933.54637</t>
  </si>
  <si>
    <t>1.1.2.1.1.2.2.49.3</t>
  </si>
  <si>
    <t>355116834.739258</t>
  </si>
  <si>
    <t>27137933.739258</t>
  </si>
  <si>
    <t>1.1.2.1.1.2.2.49.4</t>
  </si>
  <si>
    <t>Kerama Marazzi Калейдоскоп 5109 ярко-желтый, 200х200х6,9мм</t>
  </si>
  <si>
    <t>355116834.1058901</t>
  </si>
  <si>
    <t>27137933.1058901</t>
  </si>
  <si>
    <t>1.1.2.1.1.2.2.50</t>
  </si>
  <si>
    <t>2 этаж. СТ-8</t>
  </si>
  <si>
    <t>1.1.2.1.1.2.2.50.1</t>
  </si>
  <si>
    <t xml:space="preserve"> Kerama Marazzi Белое солнце 8000, 300х200х6,9мм</t>
  </si>
  <si>
    <t>355116835.1570533</t>
  </si>
  <si>
    <t>27137934.1570533</t>
  </si>
  <si>
    <t>1.1.2.1.1.2.2.50.2</t>
  </si>
  <si>
    <t>355116835.739258</t>
  </si>
  <si>
    <t>27137934.739258</t>
  </si>
  <si>
    <t>1.1.2.1.1.2.2.50.3</t>
  </si>
  <si>
    <t>355116835.54637</t>
  </si>
  <si>
    <t>27137934.54637</t>
  </si>
  <si>
    <t>1.1.2.1.1.2.2.51</t>
  </si>
  <si>
    <t>2 этаж. СТ-11</t>
  </si>
  <si>
    <t>1.1.2.1.1.2.2.51.1</t>
  </si>
  <si>
    <t>ПР-2. Профиль Y-образный алюминиевый ПО-97-02, цвет: 02 серебро матовое</t>
  </si>
  <si>
    <t>355116836.1275312</t>
  </si>
  <si>
    <t>27137925.1275312</t>
  </si>
  <si>
    <t>1.1.2.1.1.2.2.51.2</t>
  </si>
  <si>
    <t>Ceresit 07 серая</t>
  </si>
  <si>
    <t>355116836.847323</t>
  </si>
  <si>
    <t>27137925.847323</t>
  </si>
  <si>
    <t>1.1.2.1.1.2.2.51.3</t>
  </si>
  <si>
    <t>355116836.739258</t>
  </si>
  <si>
    <t>27137925.739258</t>
  </si>
  <si>
    <t>1.1.2.1.1.2.2.51.4</t>
  </si>
  <si>
    <t>Kerama Marazzi Мечты о Париже Про Матрикс 11259R серый, 300х600х9мм</t>
  </si>
  <si>
    <t>355116836.1570533</t>
  </si>
  <si>
    <t>27137925.1570533</t>
  </si>
  <si>
    <t>1.1.2.1.1.2.2.51.5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</si>
  <si>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</si>
  <si>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</si>
  <si>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355116836.1275311</t>
  </si>
  <si>
    <t>27137925.1275311</t>
  </si>
  <si>
    <t>e47175d3-35a5-4495-838c-f2f6ffa163a3</t>
  </si>
  <si>
    <t>1.1.2.1.1.2.2.52</t>
  </si>
  <si>
    <t>3 этаж. СТ-6.1</t>
  </si>
  <si>
    <t>1.1.2.1.1.2.2.52.1</t>
  </si>
  <si>
    <t xml:space="preserve">ПР-1. Профиль Г-образный для внешнего угла ПО Г10, цвет 02, серебро матовое
</t>
  </si>
  <si>
    <t>355116837.1275311</t>
  </si>
  <si>
    <t>27138005.1275311</t>
  </si>
  <si>
    <t>1.1.2.1.1.2.2.52.2</t>
  </si>
  <si>
    <t xml:space="preserve">Kerama Marazzi Калейдоскоп белый 5009 200х200х6,9мм.
</t>
  </si>
  <si>
    <t>355116837.758609</t>
  </si>
  <si>
    <t>27138005.758609</t>
  </si>
  <si>
    <t>1.1.2.1.1.2.2.52.3</t>
  </si>
  <si>
    <t>355116837.739258</t>
  </si>
  <si>
    <t>27138005.739258</t>
  </si>
  <si>
    <t>1.1.2.1.1.2.2.52.4</t>
  </si>
  <si>
    <t>355116837.54637</t>
  </si>
  <si>
    <t>27138005.54637</t>
  </si>
  <si>
    <t>1.1.2.1.1.2.2.52.5</t>
  </si>
  <si>
    <t>355116837.737422</t>
  </si>
  <si>
    <t>27138005.737422</t>
  </si>
  <si>
    <t>1.1.2.1.1.2.2.53</t>
  </si>
  <si>
    <t>3 этаж. СТ-6.2</t>
  </si>
  <si>
    <t>1.1.2.1.1.2.2.53.1</t>
  </si>
  <si>
    <t>355116838.737422</t>
  </si>
  <si>
    <t>27138006.737422</t>
  </si>
  <si>
    <t>1.1.2.1.1.2.2.53.2</t>
  </si>
  <si>
    <t>355116838.54637</t>
  </si>
  <si>
    <t>27138006.54637</t>
  </si>
  <si>
    <t>1.1.2.1.1.2.2.53.3</t>
  </si>
  <si>
    <t>355116838.739258</t>
  </si>
  <si>
    <t>27138006.739258</t>
  </si>
  <si>
    <t>1.1.2.1.1.2.2.53.4</t>
  </si>
  <si>
    <t>355116838.1570533</t>
  </si>
  <si>
    <t>27138006.1570533</t>
  </si>
  <si>
    <t>1.1.2.1.1.2.2.54</t>
  </si>
  <si>
    <t>3 этаж. СТ-6.3</t>
  </si>
  <si>
    <t>1.1.2.1.1.2.2.54.1</t>
  </si>
  <si>
    <t>355116839.1058901</t>
  </si>
  <si>
    <t>27138007.1058901</t>
  </si>
  <si>
    <t>1.1.2.1.1.2.2.54.2</t>
  </si>
  <si>
    <t>355116839.739258</t>
  </si>
  <si>
    <t>27138007.739258</t>
  </si>
  <si>
    <t>1.1.2.1.1.2.2.54.3</t>
  </si>
  <si>
    <t>355116839.54637</t>
  </si>
  <si>
    <t>27138007.54637</t>
  </si>
  <si>
    <t>1.1.2.1.1.2.2.54.4</t>
  </si>
  <si>
    <t>355116839.737422</t>
  </si>
  <si>
    <t>27138007.737422</t>
  </si>
  <si>
    <t>1.1.2.1.1.2.2.55</t>
  </si>
  <si>
    <t>3 этаж. СТ-6.4</t>
  </si>
  <si>
    <t>1.1.2.1.1.2.2.55.1</t>
  </si>
  <si>
    <t>355116840.737422</t>
  </si>
  <si>
    <t>27138008.737422</t>
  </si>
  <si>
    <t>1.1.2.1.1.2.2.55.2</t>
  </si>
  <si>
    <t>355116840.54637</t>
  </si>
  <si>
    <t>27138008.54637</t>
  </si>
  <si>
    <t>1.1.2.1.1.2.2.55.3</t>
  </si>
  <si>
    <t>355116840.739258</t>
  </si>
  <si>
    <t>27138008.739258</t>
  </si>
  <si>
    <t>1.1.2.1.1.2.2.55.4</t>
  </si>
  <si>
    <t xml:space="preserve"> Kerama Marazzi Калейдоскоп 5111 зеленый, 200х200х6,9мм</t>
  </si>
  <si>
    <t>355116840.758612</t>
  </si>
  <si>
    <t>27138008.758612</t>
  </si>
  <si>
    <t>1.1.2.1.1.2.2.56</t>
  </si>
  <si>
    <t>3 этаж. СТ-6.5</t>
  </si>
  <si>
    <t>1.1.2.1.1.2.2.56.1</t>
  </si>
  <si>
    <t>355116841.1058901</t>
  </si>
  <si>
    <t>27138009.1058901</t>
  </si>
  <si>
    <t>1.1.2.1.1.2.2.56.2</t>
  </si>
  <si>
    <t>355116841.739258</t>
  </si>
  <si>
    <t>27138009.739258</t>
  </si>
  <si>
    <t>1.1.2.1.1.2.2.56.3</t>
  </si>
  <si>
    <t>355116841.54637</t>
  </si>
  <si>
    <t>27138009.54637</t>
  </si>
  <si>
    <t>1.1.2.1.1.2.2.56.4</t>
  </si>
  <si>
    <t>355116841.737422</t>
  </si>
  <si>
    <t>27138009.737422</t>
  </si>
  <si>
    <t>1.1.2.1.1.2.2.57</t>
  </si>
  <si>
    <t>3 этаж. СТ-8</t>
  </si>
  <si>
    <t>1.1.2.1.1.2.2.57.1</t>
  </si>
  <si>
    <t>355116842.737422</t>
  </si>
  <si>
    <t>27138010.737422</t>
  </si>
  <si>
    <t>1.1.2.1.1.2.2.57.2</t>
  </si>
  <si>
    <t>355116842.54637</t>
  </si>
  <si>
    <t>27138010.54637</t>
  </si>
  <si>
    <t>1.1.2.1.1.2.2.57.3</t>
  </si>
  <si>
    <t>355116842.739258</t>
  </si>
  <si>
    <t>27138010.739258</t>
  </si>
  <si>
    <t>1.1.2.1.1.2.2.57.4</t>
  </si>
  <si>
    <t>Kerama Marazzi Белое солнце 8000, 300х200х6,9мм</t>
  </si>
  <si>
    <t>355116842.1570533</t>
  </si>
  <si>
    <t>27138010.1570533</t>
  </si>
  <si>
    <t>1.1.2.1.1.2.2.58</t>
  </si>
  <si>
    <t>3 этаж. СТ-11</t>
  </si>
  <si>
    <t>1.1.2.1.1.2.2.58.1</t>
  </si>
  <si>
    <t>355116843.1275311</t>
  </si>
  <si>
    <t>27138000.1275311</t>
  </si>
  <si>
    <t>1.1.2.1.1.2.2.58.2</t>
  </si>
  <si>
    <t>355116843.1570533</t>
  </si>
  <si>
    <t>27138000.1570533</t>
  </si>
  <si>
    <t>1.1.2.1.1.2.2.58.3</t>
  </si>
  <si>
    <t>355116843.739258</t>
  </si>
  <si>
    <t>27138000.739258</t>
  </si>
  <si>
    <t>1.1.2.1.1.2.2.58.4</t>
  </si>
  <si>
    <t>Затирка Цезерит СE33_/16 графит</t>
  </si>
  <si>
    <t xml:space="preserve"> Ceresit 07 серая</t>
  </si>
  <si>
    <t>355116843.54636</t>
  </si>
  <si>
    <t>27138000.54636</t>
  </si>
  <si>
    <t>f54ca740-ebda-47a7-a0b5-b458f2ce093f</t>
  </si>
  <si>
    <t>1.1.2.1.1.2.2.58.5</t>
  </si>
  <si>
    <t>355116843.737422</t>
  </si>
  <si>
    <t>27138000.737422</t>
  </si>
  <si>
    <t>1.1.2.1.1.2.2.59</t>
  </si>
  <si>
    <t>2 и 3 этажи. СТ-6.1</t>
  </si>
  <si>
    <t>1.1.2.1.1.2.2.59.1</t>
  </si>
  <si>
    <t>355116844.737422</t>
  </si>
  <si>
    <t>28821099.737422</t>
  </si>
  <si>
    <t>1.1.2.1.1.2.2.59.2</t>
  </si>
  <si>
    <t>355116844.54637</t>
  </si>
  <si>
    <t>28821099.54637</t>
  </si>
  <si>
    <t>1.1.2.1.1.2.2.59.3</t>
  </si>
  <si>
    <t>355116844.739258</t>
  </si>
  <si>
    <t>28821099.739258</t>
  </si>
  <si>
    <t>1.1.2.1.1.2.2.59.4</t>
  </si>
  <si>
    <t>Керамическая плитка Kerama Marazzi Калейдоскоп белый 5009 200х200х6,9мм</t>
  </si>
  <si>
    <t>355116844.758609</t>
  </si>
  <si>
    <t>28821099.758609</t>
  </si>
  <si>
    <t>1.1.2.1.1.2.2.59.5</t>
  </si>
  <si>
    <t>355116844.1275311</t>
  </si>
  <si>
    <t>28821099.1275311</t>
  </si>
  <si>
    <t>1.1.2.1.1.2.2.60</t>
  </si>
  <si>
    <t>2 и 3 этажи. СТ-6.2</t>
  </si>
  <si>
    <t>1.1.2.1.1.2.2.60.1</t>
  </si>
  <si>
    <t>Керамическая плитка KERAMA MARAZZI мозаика Таделакт KM3030M0161N синий светлый матовый, 298х298х3,5 мм. Класс ПБ: НГ. Крестик: 2 мм</t>
  </si>
  <si>
    <t>355116845.1570533</t>
  </si>
  <si>
    <t>28821100.1570533</t>
  </si>
  <si>
    <t>1.1.2.1.1.2.2.60.2</t>
  </si>
  <si>
    <t>355116845.739258</t>
  </si>
  <si>
    <t>28821100.739258</t>
  </si>
  <si>
    <t>1.1.2.1.1.2.2.60.3</t>
  </si>
  <si>
    <t>355116845.54637</t>
  </si>
  <si>
    <t>28821100.54637</t>
  </si>
  <si>
    <t>1.1.2.1.1.2.2.60.4</t>
  </si>
  <si>
    <t>355116845.737422</t>
  </si>
  <si>
    <t>28821100.737422</t>
  </si>
  <si>
    <t>1.1.2.1.1.2.2.61</t>
  </si>
  <si>
    <t>2 и 3 этажи. СТ-6.3</t>
  </si>
  <si>
    <t>1.1.2.1.1.2.2.61.1</t>
  </si>
  <si>
    <t>355116846.737422</t>
  </si>
  <si>
    <t>28821101.737422</t>
  </si>
  <si>
    <t>1.1.2.1.1.2.2.61.2</t>
  </si>
  <si>
    <t>355116846.54637</t>
  </si>
  <si>
    <t>28821101.54637</t>
  </si>
  <si>
    <t>1.1.2.1.1.2.2.61.3</t>
  </si>
  <si>
    <t>355116846.739258</t>
  </si>
  <si>
    <t>28821101.739258</t>
  </si>
  <si>
    <t>1.1.2.1.1.2.2.61.4</t>
  </si>
  <si>
    <t>Керамическая плитка KERAMA MARAZZI мозаика Таделакт KM3030M0181N красный матовый, 298х298х3.5 мм. Класс ПБ: НГ. Крестик: 2 мм</t>
  </si>
  <si>
    <t>355116846.1570533</t>
  </si>
  <si>
    <t>28821101.1570533</t>
  </si>
  <si>
    <t>1.1.2.1.1.2.2.62</t>
  </si>
  <si>
    <t>2 и 3 этажи. СТ-8</t>
  </si>
  <si>
    <t>1.1.2.1.1.2.2.62.1</t>
  </si>
  <si>
    <t>Керамическая плитка, Kerama Marazzi Белое солнце 8000, 300х200х6,9мм, крестик 2мм. Класс ПБ: НГ</t>
  </si>
  <si>
    <t>355116847.1570533</t>
  </si>
  <si>
    <t>28821102.1570533</t>
  </si>
  <si>
    <t>1.1.2.1.1.2.2.62.2</t>
  </si>
  <si>
    <t>355116847.739258</t>
  </si>
  <si>
    <t>28821102.739258</t>
  </si>
  <si>
    <t>1.1.2.1.1.2.2.62.3</t>
  </si>
  <si>
    <t>355116847.54637</t>
  </si>
  <si>
    <t>28821102.54637</t>
  </si>
  <si>
    <t>1.1.2.1.1.2.2.62.4</t>
  </si>
  <si>
    <t>355116847.737422</t>
  </si>
  <si>
    <t>28821102.737422</t>
  </si>
  <si>
    <t>1.1.2.1.1.2.2.63</t>
  </si>
  <si>
    <t>2 и 3 этажи. СТ-11</t>
  </si>
  <si>
    <t>1.1.2.1.1.2.2.63.1</t>
  </si>
  <si>
    <t>355116848.737422</t>
  </si>
  <si>
    <t>28821098.737422</t>
  </si>
  <si>
    <t>1.1.2.1.1.2.2.63.2</t>
  </si>
  <si>
    <t>355116848.54637</t>
  </si>
  <si>
    <t>28821098.54637</t>
  </si>
  <si>
    <t>1.1.2.1.1.2.2.63.3</t>
  </si>
  <si>
    <t>355116848.739258</t>
  </si>
  <si>
    <t>28821098.739258</t>
  </si>
  <si>
    <t>1.1.2.1.1.2.2.63.4</t>
  </si>
  <si>
    <t>Керамическая плитка, 300х600х9мм, Kerama Marazzi Про Матрикс 11259R, серый светлый, НГ. крестик 2 мм</t>
  </si>
  <si>
    <t>355116848.1570533</t>
  </si>
  <si>
    <t>28821098.1570533</t>
  </si>
  <si>
    <t>1.1.2.1.1.2.2.64</t>
  </si>
  <si>
    <t>2 и 3 этажи. СТ-14</t>
  </si>
  <si>
    <t>1.1.2.1.1.2.2.64.1</t>
  </si>
  <si>
    <t>Плитка керамическая Kerama Marazzi, Аккорд 9010, 85х285х9,2 мм, белый; крестик 2 мм</t>
  </si>
  <si>
    <t>355116849.1570533</t>
  </si>
  <si>
    <t>28821095.1570533</t>
  </si>
  <si>
    <t>1.1.2.1.1.2.2.64.2</t>
  </si>
  <si>
    <t>355116849.739258</t>
  </si>
  <si>
    <t>28821095.739258</t>
  </si>
  <si>
    <t>1.1.2.1.1.2.2.64.3</t>
  </si>
  <si>
    <t>355116849.54637</t>
  </si>
  <si>
    <t>28821095.54637</t>
  </si>
  <si>
    <t>1.1.2.1.1.2.2.64.4</t>
  </si>
  <si>
    <t>355116849.737422</t>
  </si>
  <si>
    <t>28821095.737422</t>
  </si>
  <si>
    <t>1.1.2.1.1.2.2.65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</si>
  <si>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</si>
  <si>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</si>
  <si>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</si>
  <si>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9000ff2e-4eba-41cc-a074-c46fe92c125a</t>
  </si>
  <si>
    <t>543139c7-05c6-47e9-8a5c-0d2e4272c803</t>
  </si>
  <si>
    <t>1.1.2.1.1.2.2.65.1</t>
  </si>
  <si>
    <t>355116651.737422</t>
  </si>
  <si>
    <t>27137926.737422</t>
  </si>
  <si>
    <t>1.1.2.1.1.2.2.65.2</t>
  </si>
  <si>
    <t>355116651.739258</t>
  </si>
  <si>
    <t>27137926.739258</t>
  </si>
  <si>
    <t>1.1.2.1.1.2.2.65.3</t>
  </si>
  <si>
    <t>Керамический гранит Kerama marazzi "Радуга"_ / оранжевый / SG610100R / 600*600*11мм</t>
  </si>
  <si>
    <t>Kerama Marazzi Про Матрикс, арт. DD602020R 600х600х9мм</t>
  </si>
  <si>
    <t>355116651.54685</t>
  </si>
  <si>
    <t>27137926.54685</t>
  </si>
  <si>
    <t>1035cef8-fb15-43d3-a485-0205abdfd05c</t>
  </si>
  <si>
    <t>1.1.2.1.1.2.2.65.4</t>
  </si>
  <si>
    <t>355116651.54637</t>
  </si>
  <si>
    <t>27137926.54637</t>
  </si>
  <si>
    <t>1.1.2.1.1.2.2.66</t>
  </si>
  <si>
    <t>3 этаж. СТ-14</t>
  </si>
  <si>
    <t>1.1.2.1.1.2.2.66.1</t>
  </si>
  <si>
    <t>355116850.54636</t>
  </si>
  <si>
    <t>27138001.54636</t>
  </si>
  <si>
    <t>1.1.2.1.1.2.2.66.2</t>
  </si>
  <si>
    <t>355116850.739258</t>
  </si>
  <si>
    <t>27138001.739258</t>
  </si>
  <si>
    <t>1.1.2.1.1.2.2.66.3</t>
  </si>
  <si>
    <t>355116850.737422</t>
  </si>
  <si>
    <t>27138001.737422</t>
  </si>
  <si>
    <t>1.1.2.1.1.2.2.66.4</t>
  </si>
  <si>
    <t xml:space="preserve"> Kerama Marazzi Про Матрикс, арт. DD602020R 600х600х9мм</t>
  </si>
  <si>
    <t>355116850.1275875</t>
  </si>
  <si>
    <t>27138001.1275875</t>
  </si>
  <si>
    <t>1.1.2.1.1.2.3</t>
  </si>
  <si>
    <t>6.3.1.5.2.3</t>
  </si>
  <si>
    <t>Устройство подоконников, оконных откосов</t>
  </si>
  <si>
    <t>1.1.2.1.1.2.3.1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</si>
  <si>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</si>
  <si>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</si>
  <si>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</si>
  <si>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</si>
  <si>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1.1.2.1.1.2.3.1.1</t>
  </si>
  <si>
    <t>Штукатурка цементная, сухая, ТАНИЛИТ_/PC10</t>
  </si>
  <si>
    <t>355116654.54613</t>
  </si>
  <si>
    <t>27137793.54613</t>
  </si>
  <si>
    <t>c9b06266-dd92-4a08-9f0b-d8cdde8716d9</t>
  </si>
  <si>
    <t>1.1.2.1.1.2.3.1.2</t>
  </si>
  <si>
    <t>Профиль маячковый_/ПМ10</t>
  </si>
  <si>
    <t>355116654.55030</t>
  </si>
  <si>
    <t>27137793.55030</t>
  </si>
  <si>
    <t>2c5b3048-8dfb-4910-9a5b-0bcdfb85437b</t>
  </si>
  <si>
    <t>1.1.2.1.1.2.3.1.3</t>
  </si>
  <si>
    <t>355116654.54633</t>
  </si>
  <si>
    <t>27137793.54633</t>
  </si>
  <si>
    <t>1.1.2.1.1.2.3.2</t>
  </si>
  <si>
    <t>6.3.1.5.2.3.2.1</t>
  </si>
  <si>
    <t>Выравнивание поверхностей откосов толщ. до 5 мм с предварительной огрунтовкой поверхности</t>
  </si>
  <si>
    <t>2 и 3 этажи. Шпаклевка оконных откосов базовая.</t>
  </si>
  <si>
    <t>1bd78791-ea55-4aed-83db-0bd34db05925</t>
  </si>
  <si>
    <t>f9b8ac25-8b08-4829-b5d2-9adcab5c69cb</t>
  </si>
  <si>
    <t>1.1.2.1.1.2.3.2.1</t>
  </si>
  <si>
    <t>355116656.54622</t>
  </si>
  <si>
    <t>27137847.54622</t>
  </si>
  <si>
    <t>1.1.2.1.1.2.3.2.2</t>
  </si>
  <si>
    <t>Уголок малярный_/перфорированный/25*25*3000мм</t>
  </si>
  <si>
    <t>355116656.55026</t>
  </si>
  <si>
    <t>27137847.55026</t>
  </si>
  <si>
    <t>480f9c46-4853-47e1-ac30-340d72ef0430</t>
  </si>
  <si>
    <t>1.1.2.1.1.2.3.2.3</t>
  </si>
  <si>
    <t>355116656.54634</t>
  </si>
  <si>
    <t>27137847.54634</t>
  </si>
  <si>
    <t>1.1.2.1.1.2.3.3</t>
  </si>
  <si>
    <t>2 и 3 этажи. Шпаклевка оконных откосов финишная.</t>
  </si>
  <si>
    <t>1.1.2.1.1.2.3.3.1</t>
  </si>
  <si>
    <t>355116851.54634</t>
  </si>
  <si>
    <t>27137849.54634</t>
  </si>
  <si>
    <t>1.1.2.1.1.2.3.3.2</t>
  </si>
  <si>
    <t>355116851.55026</t>
  </si>
  <si>
    <t>27137849.55026</t>
  </si>
  <si>
    <t>1.1.2.1.1.2.3.3.3</t>
  </si>
  <si>
    <t>355116851.54622</t>
  </si>
  <si>
    <t>27137849.54622</t>
  </si>
  <si>
    <t>1.1.2.1.1.2.3.4</t>
  </si>
  <si>
    <t>1.1.2.1.1.2.3.4.1</t>
  </si>
  <si>
    <t>355116852.54622</t>
  </si>
  <si>
    <t>27137848.54622</t>
  </si>
  <si>
    <t>1.1.2.1.1.2.3.4.2</t>
  </si>
  <si>
    <t>355116852.18405</t>
  </si>
  <si>
    <t>27137848.18405</t>
  </si>
  <si>
    <t>1.1.2.1.1.2.3.4.3</t>
  </si>
  <si>
    <t>355116852.54634</t>
  </si>
  <si>
    <t>27137848.54634</t>
  </si>
  <si>
    <t>1.1.2.1.1.2.3.5</t>
  </si>
  <si>
    <t>1.1.2.1.1.2.3.5.1</t>
  </si>
  <si>
    <t>355116853.54634</t>
  </si>
  <si>
    <t>27137850.54634</t>
  </si>
  <si>
    <t>1.1.2.1.1.2.3.5.2</t>
  </si>
  <si>
    <t>355116853.54622</t>
  </si>
  <si>
    <t>27137850.54622</t>
  </si>
  <si>
    <t>1.1.2.1.1.2.3.6</t>
  </si>
  <si>
    <t>1.1.2.1.1.2.3.6.1</t>
  </si>
  <si>
    <t>355116854.54622</t>
  </si>
  <si>
    <t>28827654.54622</t>
  </si>
  <si>
    <t>1.1.2.1.1.2.3.6.2</t>
  </si>
  <si>
    <t>355116854.18405</t>
  </si>
  <si>
    <t>28827654.18405</t>
  </si>
  <si>
    <t>1.1.2.1.1.2.3.6.3</t>
  </si>
  <si>
    <t>355116854.54634</t>
  </si>
  <si>
    <t>28827654.54634</t>
  </si>
  <si>
    <t>1.1.2.1.1.2.3.7</t>
  </si>
  <si>
    <t>1.1.2.1.1.2.3.7.1</t>
  </si>
  <si>
    <t>355116855.54634</t>
  </si>
  <si>
    <t>28827656.54634</t>
  </si>
  <si>
    <t>1.1.2.1.1.2.3.7.2</t>
  </si>
  <si>
    <t>355116855.54622</t>
  </si>
  <si>
    <t>28827656.54622</t>
  </si>
  <si>
    <t>1.1.2.1.1.2.3.8</t>
  </si>
  <si>
    <t>6.3.1.5.2.3.3.1</t>
  </si>
  <si>
    <t>Окраска поверхности откосов с предварительной огрунтовкой поверхности / в 2 слоя</t>
  </si>
  <si>
    <t>a655afc0-8bbc-486f-8672-9267401735db</t>
  </si>
  <si>
    <t>da736aa2-72e0-488c-9852-5241239c0b93</t>
  </si>
  <si>
    <t>1.1.2.1.1.2.3.8.1</t>
  </si>
  <si>
    <t>Краска Tikkurila Проф Евро 7 / RAL 9003</t>
  </si>
  <si>
    <t>355116658.1527563</t>
  </si>
  <si>
    <t>27137868.1527563</t>
  </si>
  <si>
    <t>c703e0d9-c58b-46dc-ae9e-94ab4ef5f1c1</t>
  </si>
  <si>
    <t>1.1.2.1.1.2.3.8.2</t>
  </si>
  <si>
    <t>355116658.54634</t>
  </si>
  <si>
    <t>27137868.54634</t>
  </si>
  <si>
    <t>1.1.2.1.1.2.3.9</t>
  </si>
  <si>
    <t>1.1.2.1.1.2.3.9.1</t>
  </si>
  <si>
    <t>355116856.54634</t>
  </si>
  <si>
    <t>27137959.54634</t>
  </si>
  <si>
    <t>1.1.2.1.1.2.3.9.2</t>
  </si>
  <si>
    <t>Краска для влажных помещений Стройтекс_/белая гл/мат</t>
  </si>
  <si>
    <t>355116856.54741</t>
  </si>
  <si>
    <t>27137959.54741</t>
  </si>
  <si>
    <t>e4679dfc-c6ea-40ee-9f7b-e85a85b0c443</t>
  </si>
  <si>
    <t>1.1.2.1.1.2.3.10</t>
  </si>
  <si>
    <t>1.1.2.1.1.2.3.10.1</t>
  </si>
  <si>
    <t>355116857.1527563</t>
  </si>
  <si>
    <t>28840424.1527563</t>
  </si>
  <si>
    <t>1.1.2.1.1.2.3.10.2</t>
  </si>
  <si>
    <t>355116857.54634</t>
  </si>
  <si>
    <t>28840424.54634</t>
  </si>
  <si>
    <t>1.1.2.1.1.2.3.11</t>
  </si>
  <si>
    <t>1.1.2.1.1.2.3.11.1</t>
  </si>
  <si>
    <t>355116858.54634</t>
  </si>
  <si>
    <t>28840430.54634</t>
  </si>
  <si>
    <t>1.1.2.1.1.2.3.11.2</t>
  </si>
  <si>
    <t>355116858.1527563</t>
  </si>
  <si>
    <t>28840430.1527563</t>
  </si>
  <si>
    <t>1.1.2.1.1.2.3.12</t>
  </si>
  <si>
    <t>6.3.1.5.2.3.7.1</t>
  </si>
  <si>
    <t>Устройство откосов из ГКЛ на клеевом составе / в 1 слой</t>
  </si>
  <si>
    <t>ГКЛ 12,5мм</t>
  </si>
  <si>
    <t>bf0191ab-6901-4bea-8db7-e681d576a152</t>
  </si>
  <si>
    <t>a8f95757-9dd2-41ed-b9a6-bc0729c8286a</t>
  </si>
  <si>
    <t>1.1.2.1.1.2.3.12.1</t>
  </si>
  <si>
    <t>Шпаклевка д/заделки швов, ШОВСИЛК_/Т33</t>
  </si>
  <si>
    <t>355116660.54624</t>
  </si>
  <si>
    <t>27137865.54624</t>
  </si>
  <si>
    <t>7b96503e-5889-4b88-b7f6-580caaa662ae</t>
  </si>
  <si>
    <t>1.1.2.1.1.2.3.12.2</t>
  </si>
  <si>
    <t>Гипсовые строительные плиты_ / влагостойкий / 12,5*1200*2500</t>
  </si>
  <si>
    <t>355116660.54553</t>
  </si>
  <si>
    <t>27137865.54553</t>
  </si>
  <si>
    <t>efad23af-fbbd-4322-a1b7-0c398c24e336</t>
  </si>
  <si>
    <t>1.1.2.1.1.2.3.12.3</t>
  </si>
  <si>
    <t>Герметик_ / Универсальный, силиконовый</t>
  </si>
  <si>
    <t>355116660.54852</t>
  </si>
  <si>
    <t>27137865.54852</t>
  </si>
  <si>
    <t>15ad0642-5703-46fb-967a-32f2be096c59</t>
  </si>
  <si>
    <t>1.1.2.1.1.2.3.12.4</t>
  </si>
  <si>
    <t>Дюбель гвоздь_/6*60</t>
  </si>
  <si>
    <t>355116660.54837</t>
  </si>
  <si>
    <t>27137865.54837</t>
  </si>
  <si>
    <t>62d65521-fd7b-40a4-8286-41f591bb481f</t>
  </si>
  <si>
    <t>1.1.2.1.1.2.3.13</t>
  </si>
  <si>
    <t>6.3.1.5.2.3.9.1</t>
  </si>
  <si>
    <t>Зашивка приборов отопления / ГВЛВ / в 1 слой на каркасе</t>
  </si>
  <si>
    <t>3 этаж. ПО-4</t>
  </si>
  <si>
    <t>b7675009-5c31-40f5-bb35-e4c17c31972a</t>
  </si>
  <si>
    <t>d39ac62b-c48c-41cf-b101-941ac02c6231</t>
  </si>
  <si>
    <t>1.1.2.1.1.2.3.13.1</t>
  </si>
  <si>
    <t>Профиль_/стоечный/50*50*0,40/3м</t>
  </si>
  <si>
    <t>355116662.54564</t>
  </si>
  <si>
    <t>27137966.54564</t>
  </si>
  <si>
    <t>4e067b05-ad0d-4585-9beb-bdfb968030c2</t>
  </si>
  <si>
    <t>1.1.2.1.1.2.3.13.2</t>
  </si>
  <si>
    <t>Профиль_/направляющий/50*50*0,40/3м</t>
  </si>
  <si>
    <t>355116662.54566</t>
  </si>
  <si>
    <t>27137966.54566</t>
  </si>
  <si>
    <t>c2f1d1c0-1cc2-4bd4-8e05-ef1e6946382b</t>
  </si>
  <si>
    <t>1.1.2.1.1.2.3.13.3</t>
  </si>
  <si>
    <t>Плита Кнауф Файерборд_ / 2500х1200х12.5 м</t>
  </si>
  <si>
    <t>355116662.1523192</t>
  </si>
  <si>
    <t>27137966.1523192</t>
  </si>
  <si>
    <t>1a9d2c61-823f-4235-b198-e9701dbd754e</t>
  </si>
  <si>
    <t>1.1.2.1.1.2.3.14</t>
  </si>
  <si>
    <t>2 этаж. ПО-4</t>
  </si>
  <si>
    <t>1.1.2.1.1.2.3.14.1</t>
  </si>
  <si>
    <t>355116859.1523192</t>
  </si>
  <si>
    <t>27137889.1523192</t>
  </si>
  <si>
    <t>1.1.2.1.1.2.3.14.2</t>
  </si>
  <si>
    <t>355116859.54564</t>
  </si>
  <si>
    <t>27137889.54564</t>
  </si>
  <si>
    <t>1.1.2.1.1.2.3.14.3</t>
  </si>
  <si>
    <t>355116859.54566</t>
  </si>
  <si>
    <t>27137889.54566</t>
  </si>
  <si>
    <t>1.1.2.1.1.2.3.15</t>
  </si>
  <si>
    <t>2 и 3 этажи. ПО-2. Зашивка приборов отопления ГВЛВ в 1 слой, KNAUF 1200х2500х12,5мм</t>
  </si>
  <si>
    <t>1.1.2.1.1.2.3.15.1</t>
  </si>
  <si>
    <t>Лист гипсоволокнистый ГВЛВ 12,5мм Г1</t>
  </si>
  <si>
    <t>355116860.7352</t>
  </si>
  <si>
    <t>28840421.7352</t>
  </si>
  <si>
    <t>22b5ef4c-0665-11e8-80d9-005056881952</t>
  </si>
  <si>
    <t>1.1.2.1.1.2.3.15.2</t>
  </si>
  <si>
    <t>355116860.54564</t>
  </si>
  <si>
    <t>28840421.54564</t>
  </si>
  <si>
    <t>1.1.2.1.1.2.3.15.3</t>
  </si>
  <si>
    <t>355116860.54566</t>
  </si>
  <si>
    <t>28840421.54566</t>
  </si>
  <si>
    <t>1.1.2.1.1.2.3.16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</si>
  <si>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</si>
  <si>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</si>
  <si>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</si>
  <si>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</si>
  <si>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1.1.2.1.1.2.3.16.1</t>
  </si>
  <si>
    <t>355116663.54564</t>
  </si>
  <si>
    <t>27137851.54564</t>
  </si>
  <si>
    <t>1.1.2.1.1.2.3.16.2</t>
  </si>
  <si>
    <t>355116663.54566</t>
  </si>
  <si>
    <t>27137851.54566</t>
  </si>
  <si>
    <t>1.1.2.1.1.2.3.16.3</t>
  </si>
  <si>
    <t>355116663.7352</t>
  </si>
  <si>
    <t>27137851.7352</t>
  </si>
  <si>
    <t>1.1.2.1.1.2.3.17</t>
  </si>
  <si>
    <t>3 этаж. ЗШ-1</t>
  </si>
  <si>
    <t>1.1.2.1.1.2.3.17.1</t>
  </si>
  <si>
    <t>Лист гипсоволокнистый ГВЛВ 10мм Г1</t>
  </si>
  <si>
    <t>355116861.16783</t>
  </si>
  <si>
    <t>27137961.16783</t>
  </si>
  <si>
    <t>51f4f0a5-a6ac-11e8-80e2-005056881952</t>
  </si>
  <si>
    <t>1.1.2.1.1.2.3.17.2</t>
  </si>
  <si>
    <t>355116861.54564</t>
  </si>
  <si>
    <t>27137961.54564</t>
  </si>
  <si>
    <t>1.1.2.1.1.2.3.17.3</t>
  </si>
  <si>
    <t>355116861.54566</t>
  </si>
  <si>
    <t>27137961.54566</t>
  </si>
  <si>
    <t>1.1.2.1.1.2.3.17.4</t>
  </si>
  <si>
    <t>Угол пластиковый_/10*15*2,5м</t>
  </si>
  <si>
    <t>355116861.55028</t>
  </si>
  <si>
    <t>27137961.55028</t>
  </si>
  <si>
    <t>551cb54d-a4ff-4e4c-b8c8-5ee9eaa28821</t>
  </si>
  <si>
    <t>1.1.2.1.1.2.3.18</t>
  </si>
  <si>
    <t>2 этаж. ЗШ-1,  ЗШ-4</t>
  </si>
  <si>
    <t>1.1.2.1.1.2.3.18.1</t>
  </si>
  <si>
    <t>355116862.55028</t>
  </si>
  <si>
    <t>27137880.55028</t>
  </si>
  <si>
    <t>1.1.2.1.1.2.3.18.2</t>
  </si>
  <si>
    <t>355116862.54564</t>
  </si>
  <si>
    <t>27137880.54564</t>
  </si>
  <si>
    <t>1.1.2.1.1.2.3.18.3</t>
  </si>
  <si>
    <t>355116862.54566</t>
  </si>
  <si>
    <t>27137880.54566</t>
  </si>
  <si>
    <t>1.1.2.1.1.2.3.18.4</t>
  </si>
  <si>
    <t>355116862.16783</t>
  </si>
  <si>
    <t>27137880.16783</t>
  </si>
  <si>
    <t>1.1.2.1.1.2.3.19</t>
  </si>
  <si>
    <t>2 этаж. ЗШ-2</t>
  </si>
  <si>
    <t>1.1.2.1.1.2.3.19.1</t>
  </si>
  <si>
    <t>Плита Кнауф Файерборд_ / 2500х1200х9.5 м</t>
  </si>
  <si>
    <t>355116863.1523283</t>
  </si>
  <si>
    <t>27137881.1523283</t>
  </si>
  <si>
    <t>25cb983d-ece3-49d9-bfab-285e5d6a76d7</t>
  </si>
  <si>
    <t>1.1.2.1.1.2.3.19.2</t>
  </si>
  <si>
    <t>355116863.54564</t>
  </si>
  <si>
    <t>27137881.54564</t>
  </si>
  <si>
    <t>1.1.2.1.1.2.3.19.3</t>
  </si>
  <si>
    <t>355116863.54566</t>
  </si>
  <si>
    <t>27137881.54566</t>
  </si>
  <si>
    <t>1.1.2.1.1.2.3.19.4</t>
  </si>
  <si>
    <t>355116863.55028</t>
  </si>
  <si>
    <t>27137881.55028</t>
  </si>
  <si>
    <t>1.1.2.1.1.2.3.20</t>
  </si>
  <si>
    <t>2 этаж. ПО-2</t>
  </si>
  <si>
    <t>1.1.2.1.1.2.3.20.1</t>
  </si>
  <si>
    <t>355116864.54564</t>
  </si>
  <si>
    <t>27137888.54564</t>
  </si>
  <si>
    <t>1.1.2.1.1.2.3.20.2</t>
  </si>
  <si>
    <t>355116864.54566</t>
  </si>
  <si>
    <t>27137888.54566</t>
  </si>
  <si>
    <t>1.1.2.1.1.2.3.20.3</t>
  </si>
  <si>
    <t>355116864.7352</t>
  </si>
  <si>
    <t>27137888.7352</t>
  </si>
  <si>
    <t>1.1.2.1.1.2.3.21</t>
  </si>
  <si>
    <t>3 этаж. ПО-2</t>
  </si>
  <si>
    <t>1.1.2.1.1.2.3.21.1</t>
  </si>
  <si>
    <t>355116865.7352</t>
  </si>
  <si>
    <t>27137965.7352</t>
  </si>
  <si>
    <t>1.1.2.1.1.2.3.21.2</t>
  </si>
  <si>
    <t>355116865.54564</t>
  </si>
  <si>
    <t>27137965.54564</t>
  </si>
  <si>
    <t>1.1.2.1.1.2.3.21.3</t>
  </si>
  <si>
    <t>355116865.54566</t>
  </si>
  <si>
    <t>27137965.54566</t>
  </si>
  <si>
    <t>1.1.2.1.1.2.3.21.4</t>
  </si>
  <si>
    <t>355116865.55028</t>
  </si>
  <si>
    <t>27137965.55028</t>
  </si>
  <si>
    <t>1.1.2.1.1.2.3.22</t>
  </si>
  <si>
    <t>2 и 3 этажи. ЗШ-1, ЗШ-3, ЗШ-4. Зашивка стояков отопления ГВЛВ в 2 слоя, KNAUF 1200х2500х12,5мм</t>
  </si>
  <si>
    <t>1.1.2.1.1.2.3.22.1</t>
  </si>
  <si>
    <t>355116866.55028</t>
  </si>
  <si>
    <t>28840419.55028</t>
  </si>
  <si>
    <t>1.1.2.1.1.2.3.22.2</t>
  </si>
  <si>
    <t>355116866.54564</t>
  </si>
  <si>
    <t>28840419.54564</t>
  </si>
  <si>
    <t>1.1.2.1.1.2.3.22.3</t>
  </si>
  <si>
    <t>355116866.54566</t>
  </si>
  <si>
    <t>28840419.54566</t>
  </si>
  <si>
    <t>1.1.2.1.1.2.3.22.4</t>
  </si>
  <si>
    <t>355116866.7352</t>
  </si>
  <si>
    <t>28840419.7352</t>
  </si>
  <si>
    <t>1.1.2.1.1.2.3.23</t>
  </si>
  <si>
    <t>2 и 3 этажи. ЗШ-2. Зашивка стояков отопления Knauf Файерборд 12,5мм в 2 слоя</t>
  </si>
  <si>
    <t>1.1.2.1.1.2.3.23.1</t>
  </si>
  <si>
    <t>355116867.1523192</t>
  </si>
  <si>
    <t>28840420.1523192</t>
  </si>
  <si>
    <t>1.1.2.1.1.2.3.23.2</t>
  </si>
  <si>
    <t>355116867.54564</t>
  </si>
  <si>
    <t>28840420.54564</t>
  </si>
  <si>
    <t>1.1.2.1.1.2.3.23.3</t>
  </si>
  <si>
    <t>355116867.54566</t>
  </si>
  <si>
    <t>28840420.54566</t>
  </si>
  <si>
    <t>1.1.2.1.1.2.3.23.4</t>
  </si>
  <si>
    <t>355116867.55028</t>
  </si>
  <si>
    <t>28840420.55028</t>
  </si>
  <si>
    <t>1.1.2.1.1.2.3.24</t>
  </si>
  <si>
    <t>2 и 3 этажи. ПО-4. Зашивка приборов отопления Knauf Файерборд в 2 слоя 1200x2500x12,5 мм</t>
  </si>
  <si>
    <t>1.1.2.1.1.2.3.24.1</t>
  </si>
  <si>
    <t>355116868.54564</t>
  </si>
  <si>
    <t>28840422.54564</t>
  </si>
  <si>
    <t>1.1.2.1.1.2.3.24.2</t>
  </si>
  <si>
    <t>355116868.54566</t>
  </si>
  <si>
    <t>28840422.54566</t>
  </si>
  <si>
    <t>1.1.2.1.1.2.3.24.3</t>
  </si>
  <si>
    <t>355116868.1523192</t>
  </si>
  <si>
    <t>28840422.1523192</t>
  </si>
  <si>
    <t>1.1.2.1.1.2.3.25</t>
  </si>
  <si>
    <t>6.3.1.5.2.3.10.2</t>
  </si>
  <si>
    <t>Устройство откосов из ГКЛ на металлическом каркасе / в 2 слоя</t>
  </si>
  <si>
    <t>2 и 3 этажи. Устройство оконных откосов из ГКЛВ по каркасу из профиля</t>
  </si>
  <si>
    <t>436600db-799e-42c8-b2b7-41dcdf182bdd</t>
  </si>
  <si>
    <t>c9ccad18-16d2-4e65-95cb-7a485423fa84</t>
  </si>
  <si>
    <t>1.1.2.1.1.2.3.25.1</t>
  </si>
  <si>
    <t>Шуруп со сверлом 3,5/11</t>
  </si>
  <si>
    <t>355116665.6785</t>
  </si>
  <si>
    <t>27137846.6785</t>
  </si>
  <si>
    <t>0a68ee12-9d43-11e7-80d8-005056881952</t>
  </si>
  <si>
    <t>1.1.2.1.1.2.3.25.2</t>
  </si>
  <si>
    <t>Шуруп_/3,5*25</t>
  </si>
  <si>
    <t>355116665.54822</t>
  </si>
  <si>
    <t>27137846.54822</t>
  </si>
  <si>
    <t>9afa7adc-2604-4bf8-8123-329424645872</t>
  </si>
  <si>
    <t>1.1.2.1.1.2.3.25.3</t>
  </si>
  <si>
    <t>355116665.55028</t>
  </si>
  <si>
    <t>27137846.55028</t>
  </si>
  <si>
    <t>1.1.2.1.1.2.3.25.4</t>
  </si>
  <si>
    <t>Профиль направляющий ПН 28х27х0,6мм Сталь оцинкованная</t>
  </si>
  <si>
    <t>355116665.707712</t>
  </si>
  <si>
    <t>27137846.707712</t>
  </si>
  <si>
    <t>602e3c0d-b792-11e9-80ea-005056881952</t>
  </si>
  <si>
    <t>1.1.2.1.1.2.3.25.5</t>
  </si>
  <si>
    <t>Дюбель гвоздь_/гриб/6*40</t>
  </si>
  <si>
    <t>355116665.54833</t>
  </si>
  <si>
    <t>27137846.54833</t>
  </si>
  <si>
    <t>5eb21757-8d43-4dfd-aef9-b7a78beee91d</t>
  </si>
  <si>
    <t>1.1.2.1.1.2.3.25.6</t>
  </si>
  <si>
    <t>355116665.54553</t>
  </si>
  <si>
    <t>27137846.54553</t>
  </si>
  <si>
    <t>1.1.2.1.1.2.3.25.7</t>
  </si>
  <si>
    <t>355116665.54852</t>
  </si>
  <si>
    <t>27137846.54852</t>
  </si>
  <si>
    <t>1.1.2.1.1.2.3.26</t>
  </si>
  <si>
    <t>1.1.2.1.1.2.3.26.1</t>
  </si>
  <si>
    <t>355116869.54852</t>
  </si>
  <si>
    <t>28845878.54852</t>
  </si>
  <si>
    <t>1.1.2.1.1.2.3.26.2</t>
  </si>
  <si>
    <t>355116869.54553</t>
  </si>
  <si>
    <t>28845878.54553</t>
  </si>
  <si>
    <t>1.1.2.1.1.2.3.26.3</t>
  </si>
  <si>
    <t>355116869.54833</t>
  </si>
  <si>
    <t>28845878.54833</t>
  </si>
  <si>
    <t>1.1.2.1.1.2.3.26.4</t>
  </si>
  <si>
    <t>355116869.707712</t>
  </si>
  <si>
    <t>28845878.707712</t>
  </si>
  <si>
    <t>1.1.2.1.1.2.3.26.5</t>
  </si>
  <si>
    <t>355116869.55028</t>
  </si>
  <si>
    <t>28845878.55028</t>
  </si>
  <si>
    <t>1.1.2.1.1.2.3.26.6</t>
  </si>
  <si>
    <t>355116869.54822</t>
  </si>
  <si>
    <t>28845878.54822</t>
  </si>
  <si>
    <t>1.1.2.1.1.2.3.26.7</t>
  </si>
  <si>
    <t>355116869.6785</t>
  </si>
  <si>
    <t>28845878.6785</t>
  </si>
  <si>
    <t>1.1.2.1.1.2.4</t>
  </si>
  <si>
    <t>6.3.1.5.2.4</t>
  </si>
  <si>
    <t>Монтаж люков, панелей, решеток</t>
  </si>
  <si>
    <t>1.1.2.1.1.2.4.1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</si>
  <si>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</si>
  <si>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</si>
  <si>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</si>
  <si>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14838fe6-ed64-403b-bef9-47ab2370e6a2</t>
  </si>
  <si>
    <t>65f52617-9a3b-493d-92c8-86789a080f12</t>
  </si>
  <si>
    <t>1.1.2.1.1.2.4.1.1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</si>
  <si>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</si>
  <si>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</si>
  <si>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355116668.757696</t>
  </si>
  <si>
    <t>27138049.757696</t>
  </si>
  <si>
    <t>accbc8a7-e442-11e9-80ec-005056881952</t>
  </si>
  <si>
    <t>1.1.2.1.1.2.4.2</t>
  </si>
  <si>
    <t>1.1.2.1.1.2.4.2.1</t>
  </si>
  <si>
    <t>355116870.757696</t>
  </si>
  <si>
    <t>28845879.757696</t>
  </si>
  <si>
    <t>1.1.2.1.1.2.4.3</t>
  </si>
  <si>
    <t>6.3.1.5.2.4.2.2</t>
  </si>
  <si>
    <t>Установка люков противопожарных / в стене</t>
  </si>
  <si>
    <t>Поставка и монтаж люков "Техно" от ГК Хаммер</t>
  </si>
  <si>
    <t>5a0dccfe-b755-49b8-bd73-b49ccc865b87</t>
  </si>
  <si>
    <t>4fe442a6-61c6-4429-8158-4627027df66d</t>
  </si>
  <si>
    <t>1.1.2.1.1.2.4.3.1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</si>
  <si>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</si>
  <si>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</si>
  <si>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355116669.757064</t>
  </si>
  <si>
    <t>27138050.757064</t>
  </si>
  <si>
    <t>f2d41633-e389-11e9-80ec-005056881952</t>
  </si>
  <si>
    <t>1.1.2.1.1.2.4.4</t>
  </si>
  <si>
    <t>1.1.2.1.1.2.4.4.1</t>
  </si>
  <si>
    <t>355116871.757064</t>
  </si>
  <si>
    <t>28858350.757064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</si>
  <si>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</si>
  <si>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</si>
  <si>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</si>
  <si>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</si>
  <si>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</si>
  <si>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</si>
  <si>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</si>
  <si>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6.3.1.5.3.1.1.1</t>
  </si>
  <si>
    <t>Выравнивание потолка с предварительной огрунтовкой поверхности / по ЖБ поверхности / толщ. 5 мм</t>
  </si>
  <si>
    <t>a708b664-5128-4306-a9f8-65f4a48c89df</t>
  </si>
  <si>
    <t>bcf92e37-44ee-49c2-9267-a83aebb31adb</t>
  </si>
  <si>
    <t>1.1.2.1.1.3.1.1.1</t>
  </si>
  <si>
    <t>Шпатлевка гипсовая_ / белая / Унифицированная по ПИК-СТАНДАРТ, 30кг (BIM)</t>
  </si>
  <si>
    <t>Шпаклевка гипсовая Старатели базовая белая 20 кг
Шпаклевка гипсовая Старатели финишная 20 кг</t>
  </si>
  <si>
    <t>355116673.1570750</t>
  </si>
  <si>
    <t>27137867.1570750</t>
  </si>
  <si>
    <t>3254b4be-ac53-4a29-ad23-972be75bc24b</t>
  </si>
  <si>
    <t>1.1.2.1.1.3.1.1.2</t>
  </si>
  <si>
    <t>355116673.54633</t>
  </si>
  <si>
    <t>27137867.54633</t>
  </si>
  <si>
    <t>1.1.2.1.1.3.1.2</t>
  </si>
  <si>
    <t>6.3.1.5.3.1.6.1</t>
  </si>
  <si>
    <t>Подготовка поверхности СКБ / потолка / ЖБ / 5 мм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</si>
  <si>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</si>
  <si>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d8ade7bb-05e7-4786-90a0-891f405ecdf1</t>
  </si>
  <si>
    <t>d89f0cdd-97a2-4d68-95d2-a137bc57c6ad</t>
  </si>
  <si>
    <t>1.1.2.1.1.3.1.2.1</t>
  </si>
  <si>
    <t>355116675.54622</t>
  </si>
  <si>
    <t>27138014.54622</t>
  </si>
  <si>
    <t>1.1.2.1.1.3.1.2.2</t>
  </si>
  <si>
    <t>355116675.54633</t>
  </si>
  <si>
    <t>27138014.54633</t>
  </si>
  <si>
    <t>1.1.2.1.1.3.1.3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</si>
  <si>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</si>
  <si>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1.1.2.1.1.3.1.3.1</t>
  </si>
  <si>
    <t>355116872.54633</t>
  </si>
  <si>
    <t>27137943.54633</t>
  </si>
  <si>
    <t>1.1.2.1.1.3.1.3.2</t>
  </si>
  <si>
    <t>355116872.54622</t>
  </si>
  <si>
    <t>27137943.54622</t>
  </si>
  <si>
    <t>1.1.2.1.1.3.1.4</t>
  </si>
  <si>
    <t>1.1.2.1.1.3.1.4.1</t>
  </si>
  <si>
    <t>355116873.54622</t>
  </si>
  <si>
    <t>28858345.54622</t>
  </si>
  <si>
    <t>1.1.2.1.1.3.1.4.2</t>
  </si>
  <si>
    <t>355116873.54633</t>
  </si>
  <si>
    <t>28858345.54633</t>
  </si>
  <si>
    <t>1.1.2.1.1.3.1.5</t>
  </si>
  <si>
    <t>1.1.2.1.1.3.1.5.1</t>
  </si>
  <si>
    <t>355116874.54633</t>
  </si>
  <si>
    <t>28858324.54633</t>
  </si>
  <si>
    <t>1.1.2.1.1.3.1.5.2</t>
  </si>
  <si>
    <t>355116874.54622</t>
  </si>
  <si>
    <t>28858324.54622</t>
  </si>
  <si>
    <t>1.1.2.1.1.3.1.6</t>
  </si>
  <si>
    <t>6.3.1.5.3.1.6.6</t>
  </si>
  <si>
    <t>Подготовка поверхности СКБ / потолка / по штукатурке / 2мм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</si>
  <si>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</si>
  <si>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42d08cea-07ba-4dbe-a8b0-b5e7c8673109</t>
  </si>
  <si>
    <t>7a2a024b-7aa6-4bee-9d60-f94b39f3d674</t>
  </si>
  <si>
    <t>1.1.2.1.1.3.1.6.1</t>
  </si>
  <si>
    <t>355116676.1570750</t>
  </si>
  <si>
    <t>27137944.1570750</t>
  </si>
  <si>
    <t>1.1.2.1.1.3.1.6.2</t>
  </si>
  <si>
    <t>355116676.1139608</t>
  </si>
  <si>
    <t>27137944.1139608</t>
  </si>
  <si>
    <t>1.1.2.1.1.3.1.7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</si>
  <si>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</si>
  <si>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1.1.2.1.1.3.1.7.1</t>
  </si>
  <si>
    <t>355116875.1139608</t>
  </si>
  <si>
    <t>27138015.1139608</t>
  </si>
  <si>
    <t>1.1.2.1.1.3.1.7.2</t>
  </si>
  <si>
    <t>355116875.1570750</t>
  </si>
  <si>
    <t>27138015.1570750</t>
  </si>
  <si>
    <t>1.1.2.1.1.3.1.8</t>
  </si>
  <si>
    <t>1.1.2.1.1.3.1.8.1</t>
  </si>
  <si>
    <t>355116876.1570750</t>
  </si>
  <si>
    <t>28858326.1570750</t>
  </si>
  <si>
    <t>1.1.2.1.1.3.1.8.2</t>
  </si>
  <si>
    <t>355116876.1139608</t>
  </si>
  <si>
    <t>28858326.1139608</t>
  </si>
  <si>
    <t>1.1.2.1.1.3.1.9</t>
  </si>
  <si>
    <t>1.1.2.1.1.3.1.9.1</t>
  </si>
  <si>
    <t>355116877.1139608</t>
  </si>
  <si>
    <t>28858347.1139608</t>
  </si>
  <si>
    <t>1.1.2.1.1.3.1.9.2</t>
  </si>
  <si>
    <t>355116877.1570750</t>
  </si>
  <si>
    <t>28858347.1570750</t>
  </si>
  <si>
    <t>1.1.2.1.1.3.2</t>
  </si>
  <si>
    <t>6.3.1.5.3.2</t>
  </si>
  <si>
    <t>Чистовые работы по поверхности потолков</t>
  </si>
  <si>
    <t>1.1.2.1.1.3.2.1</t>
  </si>
  <si>
    <t>6.3.1.5.3.2.1.1</t>
  </si>
  <si>
    <t>Окраска поверхностей потолков с предварительной огрунтовкой поверхностей / в 2 слоя</t>
  </si>
  <si>
    <t>478a6ca3-0d25-4222-a9b0-4491b9343f07</t>
  </si>
  <si>
    <t>e8137cae-2b7d-4e33-9b8f-0ac63510ca78</t>
  </si>
  <si>
    <t>1.1.2.1.1.3.2.1.1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</si>
  <si>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</si>
  <si>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355116679.391225</t>
  </si>
  <si>
    <t>27137872.391225</t>
  </si>
  <si>
    <t>1.1.2.1.1.3.2.1.2</t>
  </si>
  <si>
    <t>355116679.54634</t>
  </si>
  <si>
    <t>27137872.54634</t>
  </si>
  <si>
    <t>1.1.2.1.1.3.2.2</t>
  </si>
  <si>
    <t>1.1.2.1.1.3.2.2.1</t>
  </si>
  <si>
    <t>355116878.54634</t>
  </si>
  <si>
    <t>27137873.54634</t>
  </si>
  <si>
    <t>1.1.2.1.1.3.2.2.2</t>
  </si>
  <si>
    <t>Краска негорючая моющаяся Protect Decor_ / RAL 9003</t>
  </si>
  <si>
    <t>Краска огнестойкая Antega Строитель НГ, цвет - белый RAL 9003, КМ0</t>
  </si>
  <si>
    <t>355116878.758336</t>
  </si>
  <si>
    <t>27137873.758336</t>
  </si>
  <si>
    <t>892d9f8d-ffaf-4ce8-87d2-2326a6c94834</t>
  </si>
  <si>
    <t>1.1.2.1.1.3.2.3</t>
  </si>
  <si>
    <t>1.1.2.1.1.3.2.3.1</t>
  </si>
  <si>
    <t>Краска огнестойкая Antega Строитель НГ, цвет - темно-серый RAL 7016, КМ0</t>
  </si>
  <si>
    <t>355116879.758336</t>
  </si>
  <si>
    <t>27137874.758336</t>
  </si>
  <si>
    <t>1.1.2.1.1.3.2.3.2</t>
  </si>
  <si>
    <t>355116879.54634</t>
  </si>
  <si>
    <t>27137874.54634</t>
  </si>
  <si>
    <t>1.1.2.1.1.3.2.4</t>
  </si>
  <si>
    <t>1.1.2.1.1.3.2.4.1</t>
  </si>
  <si>
    <t>355116880.54634</t>
  </si>
  <si>
    <t>27137875.54634</t>
  </si>
  <si>
    <t>1.1.2.1.1.3.2.4.2</t>
  </si>
  <si>
    <t>Краска огнестойкая Antega Строитель НГ, цвет серый шелк RAL 7044, КМ0</t>
  </si>
  <si>
    <t>355116880.758336</t>
  </si>
  <si>
    <t>27137875.758336</t>
  </si>
  <si>
    <t>1.1.2.1.1.3.2.5</t>
  </si>
  <si>
    <t>1.1.2.1.1.3.2.5.1</t>
  </si>
  <si>
    <t>Краска огнестойкая Antega Строитель НГ, цвет голубой NCS S 2030-R80B, КМ0</t>
  </si>
  <si>
    <t>355116881.758336</t>
  </si>
  <si>
    <t>27137876.758336</t>
  </si>
  <si>
    <t>1.1.2.1.1.3.2.5.2</t>
  </si>
  <si>
    <t>355116881.54634</t>
  </si>
  <si>
    <t>27137876.54634</t>
  </si>
  <si>
    <t>1.1.2.1.1.3.2.6</t>
  </si>
  <si>
    <t>1.1.2.1.1.3.2.6.1</t>
  </si>
  <si>
    <t>355116882.54634</t>
  </si>
  <si>
    <t>27137877.54634</t>
  </si>
  <si>
    <t>1.1.2.1.1.3.2.6.2</t>
  </si>
  <si>
    <t>Краска огнестойкая Antega Строитель НГ, цвет зеленый RAL NCS S 2060-G40Y, КМ0</t>
  </si>
  <si>
    <t>355116882.758336</t>
  </si>
  <si>
    <t>27137877.758336</t>
  </si>
  <si>
    <t>1.1.2.1.1.3.2.7</t>
  </si>
  <si>
    <t>1.1.2.1.1.3.2.7.1</t>
  </si>
  <si>
    <t>Краска огнестойкая Antega Строитель НГ, цвет желтый NCS S 1070-Y20R, КМ0</t>
  </si>
  <si>
    <t>355116883.758336</t>
  </si>
  <si>
    <t>27137878.758336</t>
  </si>
  <si>
    <t>1.1.2.1.1.3.2.7.2</t>
  </si>
  <si>
    <t>355116883.54634</t>
  </si>
  <si>
    <t>27137878.54634</t>
  </si>
  <si>
    <t>1.1.2.1.1.3.2.8</t>
  </si>
  <si>
    <t>1.1.2.1.1.3.2.8.1</t>
  </si>
  <si>
    <t>355116884.54634</t>
  </si>
  <si>
    <t>27137879.54634</t>
  </si>
  <si>
    <t>1.1.2.1.1.3.2.8.2</t>
  </si>
  <si>
    <t>Краска огнестойкая Antega Строитель НГ, цвет оранжевый NCS S 2060-Y30R, КМ0</t>
  </si>
  <si>
    <t>355116884.758336</t>
  </si>
  <si>
    <t>27137879.758336</t>
  </si>
  <si>
    <t>1.1.2.1.1.3.2.9</t>
  </si>
  <si>
    <t>6.3.1.5.3.2.3.2</t>
  </si>
  <si>
    <t>Лакокрасочные работы СКБ / окраска потолков / в 2 слоя</t>
  </si>
  <si>
    <t>2 этаж. ПТ-1.4</t>
  </si>
  <si>
    <t>55dcd11a-c570-4894-be4e-3c3874402761</t>
  </si>
  <si>
    <t>3997b616-bcf5-4c13-ae76-75afa96c846f</t>
  </si>
  <si>
    <t>1.1.2.1.1.3.2.9.1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</si>
  <si>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</si>
  <si>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</si>
  <si>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355116681.1506602</t>
  </si>
  <si>
    <t>27137893.1506602</t>
  </si>
  <si>
    <t>19af7fe3-8443-4568-a710-25124fd74cd7</t>
  </si>
  <si>
    <t>1.1.2.1.1.3.2.9.2</t>
  </si>
  <si>
    <t>355116681.54634</t>
  </si>
  <si>
    <t>27137893.54634</t>
  </si>
  <si>
    <t>1.1.2.1.1.3.2.10</t>
  </si>
  <si>
    <t>2 этаж. ПТ-1.8</t>
  </si>
  <si>
    <t>1.1.2.1.1.3.2.10.1</t>
  </si>
  <si>
    <t>355116885.54634</t>
  </si>
  <si>
    <t>27137894.54634</t>
  </si>
  <si>
    <t>1.1.2.1.1.3.2.10.2</t>
  </si>
  <si>
    <t>Матовая водно-дисперсионная краска, ANTEGA СТРОИТЕЛЬ, NCS S 2060-G40Y, 2 класс истирания, КМ1</t>
  </si>
  <si>
    <t>355116885.1506602</t>
  </si>
  <si>
    <t>27137894.1506602</t>
  </si>
  <si>
    <t>1.1.2.1.1.3.2.11</t>
  </si>
  <si>
    <t>2 этаж. ПТ-1.1</t>
  </si>
  <si>
    <t>1.1.2.1.1.3.2.11.1</t>
  </si>
  <si>
    <t>Матовая водно-дисперсионная краска, ANTEGA СТРОИТЕЛЬ, RAL 9003, белый, 2 класс истирания, КМ1</t>
  </si>
  <si>
    <t>355116886.1506602</t>
  </si>
  <si>
    <t>27137891.1506602</t>
  </si>
  <si>
    <t>1.1.2.1.1.3.2.11.2</t>
  </si>
  <si>
    <t>355116886.54634</t>
  </si>
  <si>
    <t>27137891.54634</t>
  </si>
  <si>
    <t>1.1.2.1.1.3.2.12</t>
  </si>
  <si>
    <t>2 этаж. ПТ-2.3</t>
  </si>
  <si>
    <t>1.1.2.1.1.3.2.12.1</t>
  </si>
  <si>
    <t>355116887.54634</t>
  </si>
  <si>
    <t>27137898.54634</t>
  </si>
  <si>
    <t>1.1.2.1.1.3.2.12.2</t>
  </si>
  <si>
    <t>Краска для потолка Стройтекс КМ0_ / RAL 7037</t>
  </si>
  <si>
    <t>Краска негорючая ANTEGA СТРОИТЕЛЬ, RAL 7044, 1 класс истирания, КМ0</t>
  </si>
  <si>
    <t>355116887.1270453</t>
  </si>
  <si>
    <t>27137898.1270453</t>
  </si>
  <si>
    <t>03ec6e71-d2cd-4894-958d-4ce6110575f9</t>
  </si>
  <si>
    <t>1.1.2.1.1.3.2.13</t>
  </si>
  <si>
    <t>2 этаж. ПТ-2.4</t>
  </si>
  <si>
    <t>1.1.2.1.1.3.2.13.1</t>
  </si>
  <si>
    <t xml:space="preserve">Краска негорючая ANTEGA СТРОИТЕЛЬ НГ, NCS S 1070-Y30R, 1 класс истирания, КМ0 </t>
  </si>
  <si>
    <t>355116888.1270453</t>
  </si>
  <si>
    <t>27137899.1270453</t>
  </si>
  <si>
    <t>1.1.2.1.1.3.2.13.2</t>
  </si>
  <si>
    <t>355116888.54634</t>
  </si>
  <si>
    <t>27137899.54634</t>
  </si>
  <si>
    <t>1.1.2.1.1.3.2.14</t>
  </si>
  <si>
    <t>2 этаж. ПТ-2.6</t>
  </si>
  <si>
    <t>1.1.2.1.1.3.2.14.1</t>
  </si>
  <si>
    <t>355116889.54634</t>
  </si>
  <si>
    <t>27137901.54634</t>
  </si>
  <si>
    <t>1.1.2.1.1.3.2.14.2</t>
  </si>
  <si>
    <t>Краска негорючая ANTEGA СТРОИТЕЛЬ, NCS S 5020-R70B, 1 класс истирания, КМ0</t>
  </si>
  <si>
    <t>355116889.1270453</t>
  </si>
  <si>
    <t>27137901.1270453</t>
  </si>
  <si>
    <t>1.1.2.1.1.3.2.15</t>
  </si>
  <si>
    <t>2 этаж. ПТ-2.8</t>
  </si>
  <si>
    <t>1.1.2.1.1.3.2.15.1</t>
  </si>
  <si>
    <t>Краска негорючая ANTEGA СТРОИТЕЛЬ НГ, NCS S 4020-R90B, 1 класс истирания, КМ0</t>
  </si>
  <si>
    <t>355116890.1270453</t>
  </si>
  <si>
    <t>27137903.1270453</t>
  </si>
  <si>
    <t>1.1.2.1.1.3.2.15.2</t>
  </si>
  <si>
    <t>355116890.54634</t>
  </si>
  <si>
    <t>27137903.54634</t>
  </si>
  <si>
    <t>1.1.2.1.1.3.2.16</t>
  </si>
  <si>
    <t>2 этаж. ПТ-1.2</t>
  </si>
  <si>
    <t>1.1.2.1.1.3.2.16.1</t>
  </si>
  <si>
    <t>355116891.54634</t>
  </si>
  <si>
    <t>27137892.54634</t>
  </si>
  <si>
    <t>1.1.2.1.1.3.2.16.2</t>
  </si>
  <si>
    <t>Матовая водно-дисперсионная краска, ANTEGA СТРОИТЕЛЬ, RAL 7044,
серый-шелк, 2 класс истирания, КМ1</t>
  </si>
  <si>
    <t>355116891.1506602</t>
  </si>
  <si>
    <t>27137892.1506602</t>
  </si>
  <si>
    <t>1.1.2.1.1.3.2.17</t>
  </si>
  <si>
    <t>2 этаж. ПТ-2.1</t>
  </si>
  <si>
    <t>1.1.2.1.1.3.2.17.1</t>
  </si>
  <si>
    <t>Краска негорючая ANTEGA СТРОИТЕЛЬ НГ, RAL 9003, 1 класс истирания, КМ0</t>
  </si>
  <si>
    <t>355116892.1270453</t>
  </si>
  <si>
    <t>27137895.1270453</t>
  </si>
  <si>
    <t>1.1.2.1.1.3.2.17.2</t>
  </si>
  <si>
    <t>355116892.54634</t>
  </si>
  <si>
    <t>27137895.54634</t>
  </si>
  <si>
    <t>1.1.2.1.1.3.2.18</t>
  </si>
  <si>
    <t>2 этаж. ПТ-2.5</t>
  </si>
  <si>
    <t>1.1.2.1.1.3.2.18.1</t>
  </si>
  <si>
    <t>Грунтовка _ /  универсальная глубокого проникновения</t>
  </si>
  <si>
    <t>355116893.1751832</t>
  </si>
  <si>
    <t>27137900.1751832</t>
  </si>
  <si>
    <t>b4b0210a-8af4-4646-b1a9-fca6c13407aa</t>
  </si>
  <si>
    <t>1.1.2.1.1.3.2.18.2</t>
  </si>
  <si>
    <t>Краска негорючая ANTEGA СТРОИТЕЛЬ НГ, NCS S 2030-R80B, 1 класс
истирания, КМ0</t>
  </si>
  <si>
    <t>355116893.1270453</t>
  </si>
  <si>
    <t>27137900.1270453</t>
  </si>
  <si>
    <t>1.1.2.1.1.3.2.19</t>
  </si>
  <si>
    <t>2 этаж. ПТ-2.7</t>
  </si>
  <si>
    <t>1.1.2.1.1.3.2.19.1</t>
  </si>
  <si>
    <t>Краска негорючая ANTEGA СТРОИТЕЛЬ, NCS S 5030-R90B, 1 класс истирания, КМ0</t>
  </si>
  <si>
    <t>355116894.1270453</t>
  </si>
  <si>
    <t>27137902.1270453</t>
  </si>
  <si>
    <t>1.1.2.1.1.3.2.19.2</t>
  </si>
  <si>
    <t>355116894.54634</t>
  </si>
  <si>
    <t>27137902.54634</t>
  </si>
  <si>
    <t>1.1.2.1.1.3.2.20</t>
  </si>
  <si>
    <t>1.1.2.1.1.3.2.20.1</t>
  </si>
  <si>
    <t>355116895.54634</t>
  </si>
  <si>
    <t>27137904.54634</t>
  </si>
  <si>
    <t>1.1.2.1.1.3.2.20.2</t>
  </si>
  <si>
    <t xml:space="preserve">Краска негорючая ANTEGA СТРОИТЕЛЬ НГ, NCS S 2060-G40Y, 1 класс истирания, КМ0
</t>
  </si>
  <si>
    <t>355116895.1270453</t>
  </si>
  <si>
    <t>27137904.1270453</t>
  </si>
  <si>
    <t>1.1.2.1.1.3.2.21</t>
  </si>
  <si>
    <t>2 этаж. ПТ-2.10</t>
  </si>
  <si>
    <t>1.1.2.1.1.3.2.21.1</t>
  </si>
  <si>
    <t>Краска негорючая ANTEGA СТРОИТЕЛЬ, NCS S 3040-R20B, 1 класс истирания, КМ0</t>
  </si>
  <si>
    <t>355116896.1270453</t>
  </si>
  <si>
    <t>27137896.1270453</t>
  </si>
  <si>
    <t>1.1.2.1.1.3.2.21.2</t>
  </si>
  <si>
    <t>355116896.54634</t>
  </si>
  <si>
    <t>27137896.54634</t>
  </si>
  <si>
    <t>1.1.2.1.1.3.2.22</t>
  </si>
  <si>
    <t>2 этаж. ПТ-2.16</t>
  </si>
  <si>
    <t>1.1.2.1.1.3.2.22.1</t>
  </si>
  <si>
    <t>355116897.54634</t>
  </si>
  <si>
    <t>27137897.54634</t>
  </si>
  <si>
    <t>1.1.2.1.1.3.2.22.2</t>
  </si>
  <si>
    <t>Матовая моющаяся влагостойкая водно-дисперсионная силикатная краска НГ, Ral 7016, 1 класс истирания, КМ0</t>
  </si>
  <si>
    <t>355116897.1270453</t>
  </si>
  <si>
    <t>27137897.1270453</t>
  </si>
  <si>
    <t>1.1.2.1.1.3.2.23</t>
  </si>
  <si>
    <t>2 этаж. ПТ-4.1</t>
  </si>
  <si>
    <t>1.1.2.1.1.3.2.23.1</t>
  </si>
  <si>
    <t>Матовая водно-дисперсионная краска ANTEGA СТРОИТЕЛЬ , RAL 9003, КМ1</t>
  </si>
  <si>
    <t>355116898.1506602</t>
  </si>
  <si>
    <t>27137906.1506602</t>
  </si>
  <si>
    <t>1.1.2.1.1.3.2.23.2</t>
  </si>
  <si>
    <t>355116898.54634</t>
  </si>
  <si>
    <t>27137906.54634</t>
  </si>
  <si>
    <t>1.1.2.1.1.3.2.24</t>
  </si>
  <si>
    <t>2 этаж. ПТ-4.3</t>
  </si>
  <si>
    <t>1.1.2.1.1.3.2.24.1</t>
  </si>
  <si>
    <t>355116899.54634</t>
  </si>
  <si>
    <t>27137908.54634</t>
  </si>
  <si>
    <t>1.1.2.1.1.3.2.24.2</t>
  </si>
  <si>
    <t>Матовая водно-дисперсионная краска ANTEGA СТРОИТЕЛЬ , RAL 7016, КМ1</t>
  </si>
  <si>
    <t>355116899.1506602</t>
  </si>
  <si>
    <t>27137908.1506602</t>
  </si>
  <si>
    <t>1.1.2.1.1.3.2.25</t>
  </si>
  <si>
    <t>2 этаж. ПТ-5.1</t>
  </si>
  <si>
    <t>1.1.2.1.1.3.2.25.1</t>
  </si>
  <si>
    <t>краска негорючая ANTEGA СТРОИТЕЛЬ, RAL 9003, 1 класс
истирания, КМ0</t>
  </si>
  <si>
    <t>355116900.1270453</t>
  </si>
  <si>
    <t>27137909.1270453</t>
  </si>
  <si>
    <t>1.1.2.1.1.3.2.25.2</t>
  </si>
  <si>
    <t>355116900.54634</t>
  </si>
  <si>
    <t>27137909.54634</t>
  </si>
  <si>
    <t>1.1.2.1.1.3.2.26</t>
  </si>
  <si>
    <t>2 этаж. ПТ-5.2</t>
  </si>
  <si>
    <t>1.1.2.1.1.3.2.26.1</t>
  </si>
  <si>
    <t>355116901.54634</t>
  </si>
  <si>
    <t>27137911.54634</t>
  </si>
  <si>
    <t>1.1.2.1.1.3.2.26.2</t>
  </si>
  <si>
    <t>Краска огнестойкая ANTEGA СТРОИТЕЛЬ НГ, RAL 7016, КМ0</t>
  </si>
  <si>
    <t>355116901.1270453</t>
  </si>
  <si>
    <t>27137911.1270453</t>
  </si>
  <si>
    <t>1.1.2.1.1.3.2.27</t>
  </si>
  <si>
    <t>3 этаж. ПТ-1.1</t>
  </si>
  <si>
    <t>1.1.2.1.1.3.2.27.1</t>
  </si>
  <si>
    <t>355116902.1506602</t>
  </si>
  <si>
    <t>27137968.1506602</t>
  </si>
  <si>
    <t>1.1.2.1.1.3.2.27.2</t>
  </si>
  <si>
    <t>355116902.54634</t>
  </si>
  <si>
    <t>27137968.54634</t>
  </si>
  <si>
    <t>1.1.2.1.1.3.2.28</t>
  </si>
  <si>
    <t>3 этаж. ПТ-1.2</t>
  </si>
  <si>
    <t>1.1.2.1.1.3.2.28.1</t>
  </si>
  <si>
    <t>355116903.54634</t>
  </si>
  <si>
    <t>27137969.54634</t>
  </si>
  <si>
    <t>1.1.2.1.1.3.2.28.2</t>
  </si>
  <si>
    <t>355116903.1506602</t>
  </si>
  <si>
    <t>27137969.1506602</t>
  </si>
  <si>
    <t>1.1.2.1.1.3.2.29</t>
  </si>
  <si>
    <t>3 этаж. ПТ-1.4</t>
  </si>
  <si>
    <t>1.1.2.1.1.3.2.29.1</t>
  </si>
  <si>
    <t>355116904.1506602</t>
  </si>
  <si>
    <t>27137970.1506602</t>
  </si>
  <si>
    <t>1.1.2.1.1.3.2.29.2</t>
  </si>
  <si>
    <t>355116904.54634</t>
  </si>
  <si>
    <t>27137970.54634</t>
  </si>
  <si>
    <t>1.1.2.1.1.3.2.30</t>
  </si>
  <si>
    <t>3 этаж. ПТ-1.8</t>
  </si>
  <si>
    <t>1.1.2.1.1.3.2.30.1</t>
  </si>
  <si>
    <t>355116905.54634</t>
  </si>
  <si>
    <t>27137971.54634</t>
  </si>
  <si>
    <t>1.1.2.1.1.3.2.30.2</t>
  </si>
  <si>
    <t>355116905.1506602</t>
  </si>
  <si>
    <t>27137971.1506602</t>
  </si>
  <si>
    <t>1.1.2.1.1.3.2.31</t>
  </si>
  <si>
    <t>3 этаж. ПТ-2.1</t>
  </si>
  <si>
    <t>1.1.2.1.1.3.2.31.1</t>
  </si>
  <si>
    <t>355116906.1270453</t>
  </si>
  <si>
    <t>27137972.1270453</t>
  </si>
  <si>
    <t>1.1.2.1.1.3.2.31.2</t>
  </si>
  <si>
    <t>355116906.54634</t>
  </si>
  <si>
    <t>27137972.54634</t>
  </si>
  <si>
    <t>1.1.2.1.1.3.2.32</t>
  </si>
  <si>
    <t>3 этаж. ПТ-2.3</t>
  </si>
  <si>
    <t>1.1.2.1.1.3.2.32.1</t>
  </si>
  <si>
    <t>355116907.54634</t>
  </si>
  <si>
    <t>27137975.54634</t>
  </si>
  <si>
    <t>1.1.2.1.1.3.2.32.2</t>
  </si>
  <si>
    <t>355116907.1270453</t>
  </si>
  <si>
    <t>27137975.1270453</t>
  </si>
  <si>
    <t>1.1.2.1.1.3.2.33</t>
  </si>
  <si>
    <t>3 этаж. ПТ-2.4</t>
  </si>
  <si>
    <t>1.1.2.1.1.3.2.33.1</t>
  </si>
  <si>
    <t>Краска негорючая ANTEGA СТРОИТЕЛЬ НГ, NCS S 1070-Y30R, 1 класс
истирания, КМ0</t>
  </si>
  <si>
    <t>355116908.1270453</t>
  </si>
  <si>
    <t>27137976.1270453</t>
  </si>
  <si>
    <t>1.1.2.1.1.3.2.33.2</t>
  </si>
  <si>
    <t>355116908.54634</t>
  </si>
  <si>
    <t>27137976.54634</t>
  </si>
  <si>
    <t>1.1.2.1.1.3.2.34</t>
  </si>
  <si>
    <t>3 этаж. ПТ-2.5</t>
  </si>
  <si>
    <t>1.1.2.1.1.3.2.34.1</t>
  </si>
  <si>
    <t>355116909.54634</t>
  </si>
  <si>
    <t>27137977.54634</t>
  </si>
  <si>
    <t>1.1.2.1.1.3.2.34.2</t>
  </si>
  <si>
    <t>Краска негорючая ANTEGA СТРОИТЕЛЬ НГ, NCS S 2030-R80B, 1 класс истирания, КМ0</t>
  </si>
  <si>
    <t>355116909.1270453</t>
  </si>
  <si>
    <t>27137977.1270453</t>
  </si>
  <si>
    <t>1.1.2.1.1.3.2.35</t>
  </si>
  <si>
    <t>3 этаж. ПТ-2.6</t>
  </si>
  <si>
    <t>1.1.2.1.1.3.2.35.1</t>
  </si>
  <si>
    <t>355116910.1270453</t>
  </si>
  <si>
    <t>27137978.1270453</t>
  </si>
  <si>
    <t>1.1.2.1.1.3.2.35.2</t>
  </si>
  <si>
    <t>355116910.54634</t>
  </si>
  <si>
    <t>27137978.54634</t>
  </si>
  <si>
    <t>1.1.2.1.1.3.2.36</t>
  </si>
  <si>
    <t>3 этаж. ПТ-2.7</t>
  </si>
  <si>
    <t>1.1.2.1.1.3.2.36.1</t>
  </si>
  <si>
    <t>355116911.54634</t>
  </si>
  <si>
    <t>27137979.54634</t>
  </si>
  <si>
    <t>1.1.2.1.1.3.2.36.2</t>
  </si>
  <si>
    <t>Краска моющаяся влагостойкая  / RAL 9004 матовый / БЭСТ-КОЛОР</t>
  </si>
  <si>
    <t>355116911.1139607</t>
  </si>
  <si>
    <t>27137979.1139607</t>
  </si>
  <si>
    <t>0cc20ed5-ec9c-48d2-8ad7-c436b45f2e56</t>
  </si>
  <si>
    <t>1.1.2.1.1.3.2.37</t>
  </si>
  <si>
    <t>3 этаж. ПТ-2.8</t>
  </si>
  <si>
    <t>1.1.2.1.1.3.2.37.1</t>
  </si>
  <si>
    <t>Краска негорючая ANTEGA СТРОИТЕЛЬ НГ, NCS S 2060-G40Y, 1 класс истирания, КМ0</t>
  </si>
  <si>
    <t>355116912.1270453</t>
  </si>
  <si>
    <t>27137980.1270453</t>
  </si>
  <si>
    <t>1.1.2.1.1.3.2.37.2</t>
  </si>
  <si>
    <t>355116912.54634</t>
  </si>
  <si>
    <t>27137980.54634</t>
  </si>
  <si>
    <t>1.1.2.1.1.3.2.38</t>
  </si>
  <si>
    <t>3 этаж. ПТ-2.10</t>
  </si>
  <si>
    <t>1.1.2.1.1.3.2.38.1</t>
  </si>
  <si>
    <t>355116913.54634</t>
  </si>
  <si>
    <t>27137973.54634</t>
  </si>
  <si>
    <t>1.1.2.1.1.3.2.38.2</t>
  </si>
  <si>
    <t>355116913.1270453</t>
  </si>
  <si>
    <t>27137973.1270453</t>
  </si>
  <si>
    <t>1.1.2.1.1.3.2.39</t>
  </si>
  <si>
    <t>3 этаж. ПТ-2.16</t>
  </si>
  <si>
    <t>1.1.2.1.1.3.2.39.1</t>
  </si>
  <si>
    <t>355116914.1506602</t>
  </si>
  <si>
    <t>27137974.1506602</t>
  </si>
  <si>
    <t>1.1.2.1.1.3.2.39.2</t>
  </si>
  <si>
    <t>355116914.54634</t>
  </si>
  <si>
    <t>27137974.54634</t>
  </si>
  <si>
    <t>1.1.2.1.1.3.2.40</t>
  </si>
  <si>
    <t>3 этаж. ПТ-4.1</t>
  </si>
  <si>
    <t>1.1.2.1.1.3.2.40.1</t>
  </si>
  <si>
    <t>355116915.54634</t>
  </si>
  <si>
    <t>27137982.54634</t>
  </si>
  <si>
    <t>1.1.2.1.1.3.2.40.2</t>
  </si>
  <si>
    <t>355116915.1506602</t>
  </si>
  <si>
    <t>27137982.1506602</t>
  </si>
  <si>
    <t>1.1.2.1.1.3.2.41</t>
  </si>
  <si>
    <t>3 этаж. ПТ-4.3</t>
  </si>
  <si>
    <t>1.1.2.1.1.3.2.41.1</t>
  </si>
  <si>
    <t>Матовая моющаяся влагостойкая водно-дисперсионная краска, RAL 7016, КМ1</t>
  </si>
  <si>
    <t>355116916.1506602</t>
  </si>
  <si>
    <t>27137984.1506602</t>
  </si>
  <si>
    <t>1.1.2.1.1.3.2.41.2</t>
  </si>
  <si>
    <t>355116916.54634</t>
  </si>
  <si>
    <t>27137984.54634</t>
  </si>
  <si>
    <t>1.1.2.1.1.3.2.42</t>
  </si>
  <si>
    <t>3 этаж. ПТ-5.1</t>
  </si>
  <si>
    <t>1.1.2.1.1.3.2.42.1</t>
  </si>
  <si>
    <t>355116917.54634</t>
  </si>
  <si>
    <t>27137985.54634</t>
  </si>
  <si>
    <t>1.1.2.1.1.3.2.42.2</t>
  </si>
  <si>
    <t>Краска негорючая ANTEGA СТРОИТЕЛЬ, RAL 9003, 1 класс истирания, КМ0</t>
  </si>
  <si>
    <t>355116917.1270453</t>
  </si>
  <si>
    <t>27137985.1270453</t>
  </si>
  <si>
    <t>1.1.2.1.1.3.2.43</t>
  </si>
  <si>
    <t>3 этаж. ПТ-5.2</t>
  </si>
  <si>
    <t>1.1.2.1.1.3.2.43.1</t>
  </si>
  <si>
    <t>355116918.1270453</t>
  </si>
  <si>
    <t>27137987.1270453</t>
  </si>
  <si>
    <t>1.1.2.1.1.3.2.43.2</t>
  </si>
  <si>
    <t>355116918.54634</t>
  </si>
  <si>
    <t>27137987.54634</t>
  </si>
  <si>
    <t>1.1.2.1.1.3.2.44</t>
  </si>
  <si>
    <t>2 и 3 этажи. ПТ-1.1</t>
  </si>
  <si>
    <t>1.1.2.1.1.3.2.44.1</t>
  </si>
  <si>
    <t>355116919.54634</t>
  </si>
  <si>
    <t>28858292.54634</t>
  </si>
  <si>
    <t>1.1.2.1.1.3.2.44.2</t>
  </si>
  <si>
    <t>Краска водно-дисперсионная интерьерная Акриловая, влагостойкая Матовая, Г1(КМ1), NCS S 2500 N</t>
  </si>
  <si>
    <t>Краска матовая, моющаяся, влагостойкая, водно-дисперсионная на основе акриловой дисперсии, BRAVO PROFI арт. FW-55, RAL 9003, белая, 1 класс истирания. Класс ПБ: Г1, В1, Д1, Т1 (КМ1)</t>
  </si>
  <si>
    <t>355116919.44183</t>
  </si>
  <si>
    <t>28858292.44183</t>
  </si>
  <si>
    <t>433541ba-1fae-11e9-80e7-005056881952</t>
  </si>
  <si>
    <t>1.1.2.1.1.3.2.45</t>
  </si>
  <si>
    <t>2 и 3 этажи. ПТ-2.1</t>
  </si>
  <si>
    <t>1.1.2.1.1.3.2.45.1</t>
  </si>
  <si>
    <t>Краска огнестойкая, матовая, моющаяся, влагостойкая водно-дисперсионная, силикатная BRAVO PROFI W-200 или аналог, RAL 9003, 2 класс истирания, класс ПБ: НГ</t>
  </si>
  <si>
    <t>355116920.758336</t>
  </si>
  <si>
    <t>28858293.758336</t>
  </si>
  <si>
    <t>1.1.2.1.1.3.2.45.2</t>
  </si>
  <si>
    <t>355116920.54634</t>
  </si>
  <si>
    <t>28858293.54634</t>
  </si>
  <si>
    <t>1.1.2.1.1.3.2.46</t>
  </si>
  <si>
    <t>2 и 3 этажи. ПТ-2.3 Покраска с заводом на стены на 500 мм от плиты перекрытия</t>
  </si>
  <si>
    <t>1.1.2.1.1.3.2.46.1</t>
  </si>
  <si>
    <t>355116921.54634</t>
  </si>
  <si>
    <t>28858297.54634</t>
  </si>
  <si>
    <t>1.1.2.1.1.3.2.46.2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</si>
  <si>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НГ.</t>
  </si>
  <si>
    <t>355116921.758336</t>
  </si>
  <si>
    <t>28858297.758336</t>
  </si>
  <si>
    <t>1.1.2.1.1.3.2.47</t>
  </si>
  <si>
    <t>2 и 3 этажи. ПТ-2.4</t>
  </si>
  <si>
    <t>1.1.2.1.1.3.2.47.1</t>
  </si>
  <si>
    <t>Краска огнестойкая, матовая, моющаяся, влагостойкая водно-дисперсионная, силикатная BRAVO PROFI W-200 или аналог, NCS S 1070-Y30R, 2 класс истирания, класс ПБ: НГ</t>
  </si>
  <si>
    <t>355116922.758336</t>
  </si>
  <si>
    <t>28858298.758336</t>
  </si>
  <si>
    <t>1.1.2.1.1.3.2.47.2</t>
  </si>
  <si>
    <t>355116922.54634</t>
  </si>
  <si>
    <t>28858298.54634</t>
  </si>
  <si>
    <t>1.1.2.1.1.3.2.48</t>
  </si>
  <si>
    <t>2 и 3 этажи. ПТ-2.5</t>
  </si>
  <si>
    <t>1.1.2.1.1.3.2.48.1</t>
  </si>
  <si>
    <t>355116923.54634</t>
  </si>
  <si>
    <t>28858299.54634</t>
  </si>
  <si>
    <t>1.1.2.1.1.3.2.48.2</t>
  </si>
  <si>
    <t>Краска огнестойкая, матовая, моющаяся, влагостойкая водно-дисперсионная, силикатная BRAVO PROFI W-200 или аналог, NCS S 2030-R80B, 2 класс истирания, класс ПБ: НГ</t>
  </si>
  <si>
    <t>355116923.758336</t>
  </si>
  <si>
    <t>28858299.758336</t>
  </si>
  <si>
    <t>1.1.2.1.1.3.2.49</t>
  </si>
  <si>
    <t>2 и 3 этажи. ПТ-2.6</t>
  </si>
  <si>
    <t>1.1.2.1.1.3.2.49.1</t>
  </si>
  <si>
    <t>Краска огнестойкая, матовая, моющаяся, влагостойкая водно-дисперсионная, силикатная
BRAVO PROFI W-200 или аналог, NCS S 5020-R70B, 2 класс истирания, класс ПБ: НГ</t>
  </si>
  <si>
    <t>355116924.758336</t>
  </si>
  <si>
    <t>28858300.758336</t>
  </si>
  <si>
    <t>1.1.2.1.1.3.2.49.2</t>
  </si>
  <si>
    <t>355116924.54634</t>
  </si>
  <si>
    <t>28858300.54634</t>
  </si>
  <si>
    <t>1.1.2.1.1.3.2.50</t>
  </si>
  <si>
    <t>2 и 3 этажи. ПТ-2.7</t>
  </si>
  <si>
    <t>1.1.2.1.1.3.2.50.1</t>
  </si>
  <si>
    <t>355116925.54634</t>
  </si>
  <si>
    <t>28858301.54634</t>
  </si>
  <si>
    <t>1.1.2.1.1.3.2.50.2</t>
  </si>
  <si>
    <t>Краска огнестойкая, матовая, моющаяся, влагостойкая водно-дисперсионная, силикатная BRAVO PROFI W-200 или аналог, NCS S 5030-R90B, 2 класс истирания, класс ПБ: НГ</t>
  </si>
  <si>
    <t>355116925.758336</t>
  </si>
  <si>
    <t>28858301.758336</t>
  </si>
  <si>
    <t>1.1.2.1.1.3.2.51</t>
  </si>
  <si>
    <t>2 и 3 этажи. ПТ-2.8</t>
  </si>
  <si>
    <t>1.1.2.1.1.3.2.51.1</t>
  </si>
  <si>
    <t>Краска огнестойкая, матовая, моющаяся, влагостойкая водно-дисперсионная, силикатная
BRAVO PROFI W-200 или аналог, NCS S 2060-G40Y, 2 класс истирания, класс ПБ: НГ</t>
  </si>
  <si>
    <t>355116926.758336</t>
  </si>
  <si>
    <t>28858302.758336</t>
  </si>
  <si>
    <t>1.1.2.1.1.3.2.51.2</t>
  </si>
  <si>
    <t>355116926.54634</t>
  </si>
  <si>
    <t>28858302.54634</t>
  </si>
  <si>
    <t>1.1.2.1.1.3.2.52</t>
  </si>
  <si>
    <t>2 и 3 этажи. ПТ-2.10</t>
  </si>
  <si>
    <t>1.1.2.1.1.3.2.52.1</t>
  </si>
  <si>
    <t>355116927.54634</t>
  </si>
  <si>
    <t>28858294.54634</t>
  </si>
  <si>
    <t>1.1.2.1.1.3.2.52.2</t>
  </si>
  <si>
    <t>Краска огнестойкая, матовая, моющаяся, влагостойкая водно-дисперсионная, силикатная
BRAVO PROFI W-200, NCS S 3040-R20B, 2 класс истирания, класс ПБ: НГ</t>
  </si>
  <si>
    <t>355116927.758336</t>
  </si>
  <si>
    <t>28858294.758336</t>
  </si>
  <si>
    <t>1.1.2.1.1.3.2.53</t>
  </si>
  <si>
    <t>2 и 3 этажи. ПТ-2.14</t>
  </si>
  <si>
    <t>1.1.2.1.1.3.2.53.1</t>
  </si>
  <si>
    <t>Краска огнестойкая, матовая, моющаяся, влагостойкая водно-дисперсионная, силикатная BRAVO PROFI W-200 или аналог, NCS S 4020-R90B, 2 класс истирания, класс ПБ: НГ</t>
  </si>
  <si>
    <t>355116928.758336</t>
  </si>
  <si>
    <t>28858295.758336</t>
  </si>
  <si>
    <t>1.1.2.1.1.3.2.53.2</t>
  </si>
  <si>
    <t>355116928.54634</t>
  </si>
  <si>
    <t>28858295.54634</t>
  </si>
  <si>
    <t>1.1.2.1.1.3.2.54</t>
  </si>
  <si>
    <t>2 и 3 этажи. ПТ-2.16</t>
  </si>
  <si>
    <t>1.1.2.1.1.3.2.54.1</t>
  </si>
  <si>
    <t>355116929.54634</t>
  </si>
  <si>
    <t>28858296.54634</t>
  </si>
  <si>
    <t>1.1.2.1.1.3.2.54.2</t>
  </si>
  <si>
    <t>Краска огнестойкая, матовая, моющаяся, влагостойкая водно-дисперсионная, силикатная BRAVO PROFI W-200 или аналог, RAL 7016, 2 класс истирания, класс ПБ: НГ.</t>
  </si>
  <si>
    <t>355116929.758336</t>
  </si>
  <si>
    <t>28858296.758336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</si>
  <si>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</si>
  <si>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</si>
  <si>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</si>
  <si>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</si>
  <si>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</si>
  <si>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</si>
  <si>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3 этаж. ПТ-3</t>
  </si>
  <si>
    <t>2666ca34-b663-41c7-b8b7-caa2f71855b8</t>
  </si>
  <si>
    <t>fd6369e7-760a-4bf3-8c56-a6af236cf5cf</t>
  </si>
  <si>
    <t>1.1.2.1.1.4.1.1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</si>
  <si>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</si>
  <si>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</si>
  <si>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355116684.2645788</t>
  </si>
  <si>
    <t>27137981.2645788</t>
  </si>
  <si>
    <t>e0365c1b-6f6a-11ef-9042-8d9a4c3e632c</t>
  </si>
  <si>
    <t>1.1.2.1.1.4.2</t>
  </si>
  <si>
    <t>3 этаж. ПТ-6</t>
  </si>
  <si>
    <t>1.1.2.1.1.4.2.1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</si>
  <si>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</si>
  <si>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</si>
  <si>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355116930.771980</t>
  </si>
  <si>
    <t>27137988.771980</t>
  </si>
  <si>
    <t>8c133341-6867-4eb3-aeed-d36d4f4ac2f0</t>
  </si>
  <si>
    <t>1.1.2.1.1.4.3</t>
  </si>
  <si>
    <t>3 этаж. ПТ-7</t>
  </si>
  <si>
    <t>1.1.2.1.1.4.3.1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</si>
  <si>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</si>
  <si>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</si>
  <si>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355116931.1353009</t>
  </si>
  <si>
    <t>27137989.1353009</t>
  </si>
  <si>
    <t>137a189c-acd0-4b00-a19c-980286873b94</t>
  </si>
  <si>
    <t>1.1.2.1.1.4.4</t>
  </si>
  <si>
    <t>3 этаж. ПТ-8.1</t>
  </si>
  <si>
    <t>1.1.2.1.1.4.4.1</t>
  </si>
  <si>
    <t>Подвесной потолок ГРИЛЬЯТО_ / белый / 100х100х40мм</t>
  </si>
  <si>
    <t>355116932.1196508</t>
  </si>
  <si>
    <t>27137990.1196508</t>
  </si>
  <si>
    <t>7c413101-029a-4584-ace7-69ad01fdbaa7</t>
  </si>
  <si>
    <t>1.1.2.1.1.4.5</t>
  </si>
  <si>
    <t>3 этаж. ПТ-8.2</t>
  </si>
  <si>
    <t>1.1.2.1.1.4.5.1</t>
  </si>
  <si>
    <t>Подвесной потолок ГРИЛЬЯТО_/черный/100*100*40мм</t>
  </si>
  <si>
    <t>355116933.54694</t>
  </si>
  <si>
    <t>27137991.54694</t>
  </si>
  <si>
    <t>51caa66c-e71e-43fd-a4e1-7e32d0bfe5c5</t>
  </si>
  <si>
    <t>1.1.2.1.1.4.6</t>
  </si>
  <si>
    <t>2 этаж. ПТ-3</t>
  </si>
  <si>
    <t>1.1.2.1.1.4.6.1</t>
  </si>
  <si>
    <t>Негорючая потолочная плита Uniproc, арт. Унипрок НГ, Тип ПП-6АГ; кромка прямая. Размер плиты: 1200х600х6мм, цвет RAL 9016, КМ0</t>
  </si>
  <si>
    <t>355116934.2645788</t>
  </si>
  <si>
    <t>27137905.2645788</t>
  </si>
  <si>
    <t>1.1.2.1.1.4.7</t>
  </si>
  <si>
    <t>2 этаж. ПТ-6</t>
  </si>
  <si>
    <t>1.1.2.1.1.4.7.1</t>
  </si>
  <si>
    <t>355116935.771980</t>
  </si>
  <si>
    <t>27137912.771980</t>
  </si>
  <si>
    <t>1.1.2.1.1.4.8</t>
  </si>
  <si>
    <t>2 этаж. ПТ-7</t>
  </si>
  <si>
    <t>1.1.2.1.1.4.8.1</t>
  </si>
  <si>
    <t>355116936.1353009</t>
  </si>
  <si>
    <t>27137913.1353009</t>
  </si>
  <si>
    <t>1.1.2.1.1.4.9</t>
  </si>
  <si>
    <t>2 этаж. ПТ-8.1</t>
  </si>
  <si>
    <t>1.1.2.1.1.4.9.1</t>
  </si>
  <si>
    <t>355116937.1196508</t>
  </si>
  <si>
    <t>27137914.1196508</t>
  </si>
  <si>
    <t>1.1.2.1.1.4.10</t>
  </si>
  <si>
    <t>2 этаж. ПТ-8.2</t>
  </si>
  <si>
    <t>1.1.2.1.1.4.10.1</t>
  </si>
  <si>
    <t>355116938.54694</t>
  </si>
  <si>
    <t>27137915.54694</t>
  </si>
  <si>
    <t>1.1.2.1.1.4.11</t>
  </si>
  <si>
    <t>2 и 3 этажи. ПТ-3</t>
  </si>
  <si>
    <t>1.1.2.1.1.4.11.1</t>
  </si>
  <si>
    <t>Кассетный металлический потолок Albes без перфорации, с кромками «TEGULAR», 1200х600мм, кассета АР600х1200А6/90˚Т-15, белый RAL 9003 несущий профиль T 15-38 PRIM, L=3700 мм; поперечный профиль T 15-29 PRIM, L=600 мм; уголок PLL, L=3,0 м; подвес АП L=1,0 м Материал: оцинкованная сталь. Класс ПБ: НГ</t>
  </si>
  <si>
    <t>355116939.2645788</t>
  </si>
  <si>
    <t>28863244.2645788</t>
  </si>
  <si>
    <t>1.1.2.1.1.4.12</t>
  </si>
  <si>
    <t>2 и 3 этажи. ПТ-6</t>
  </si>
  <si>
    <t>1.1.2.1.1.4.12.1</t>
  </si>
  <si>
    <t>Панели из минерального стекловолокна Ecophon (Vetonit) Focus А, кромка не окрашена, 1200х600х20 мм, белый, КМ1. Подвесная система Alaid T24</t>
  </si>
  <si>
    <t>355116940.771980</t>
  </si>
  <si>
    <t>28863245.771980</t>
  </si>
  <si>
    <t>1.1.2.1.1.4.13</t>
  </si>
  <si>
    <t>2 и 3 этажи. ПТ-7</t>
  </si>
  <si>
    <t>1.1.2.1.1.4.13.1</t>
  </si>
  <si>
    <t>Подвесной кассетный металлический потолок Albes "TEGULAR",600х600мм, кассета АР600А6/90˚Т-15, RAL 9003, белый, НГ</t>
  </si>
  <si>
    <t>355116941.1353009</t>
  </si>
  <si>
    <t>28863246.1353009</t>
  </si>
  <si>
    <t>1.1.2.1.1.4.14</t>
  </si>
  <si>
    <t>2 и 3 этажи. ПТ-8.1</t>
  </si>
  <si>
    <t>1.1.2.1.1.4.14.1</t>
  </si>
  <si>
    <t>Грильято стандартная ячейка, Албес РГ 600х600х40 b10, размер ячейки 100х100х40, белый матовый, НГ</t>
  </si>
  <si>
    <t>355116942.1196508</t>
  </si>
  <si>
    <t>28863247.1196508</t>
  </si>
  <si>
    <t>1.1.2.1.1.4.15</t>
  </si>
  <si>
    <t>2 и 3 этажи. ПТ-8.2</t>
  </si>
  <si>
    <t>1.1.2.1.1.4.15.1</t>
  </si>
  <si>
    <t>Грильято стандартная ячейка Албес РГ 600х600х40 b10, размер ячейки 100х100х40, черный матовый RAL 9005, НГ</t>
  </si>
  <si>
    <t>355116943.54694</t>
  </si>
  <si>
    <t>28863248.54694</t>
  </si>
  <si>
    <t>1.1.2.1.1.4.16</t>
  </si>
  <si>
    <t>6.3.1.5.4.1.3</t>
  </si>
  <si>
    <t>Монтаж подвесного потолка / из ГКЛ в 1 слой с применением профиля ПП</t>
  </si>
  <si>
    <t>3 этаж. ПТ-4.1, ПТ-4.3</t>
  </si>
  <si>
    <t>cbcd1c2c-ee79-4648-854d-2a582e134737</t>
  </si>
  <si>
    <t>0db681c2-d2d6-4186-b6bc-5ab4ce20f1e7</t>
  </si>
  <si>
    <t>1.1.2.1.1.4.16.1</t>
  </si>
  <si>
    <t>Шуруп со сверлом_/3,5*11</t>
  </si>
  <si>
    <t>355116685.54821</t>
  </si>
  <si>
    <t>27137983.54821</t>
  </si>
  <si>
    <t>438f03b8-0245-4746-af3b-94d943760b3b</t>
  </si>
  <si>
    <t>1.1.2.1.1.4.16.2</t>
  </si>
  <si>
    <t>355116685.54822</t>
  </si>
  <si>
    <t>27137983.54822</t>
  </si>
  <si>
    <t>1.1.2.1.1.4.16.3</t>
  </si>
  <si>
    <t>355116685.54624</t>
  </si>
  <si>
    <t>27137983.54624</t>
  </si>
  <si>
    <t>1.1.2.1.1.4.16.4</t>
  </si>
  <si>
    <t>Удлинитель профилей_/потолочный/60*27</t>
  </si>
  <si>
    <t>355116685.54575</t>
  </si>
  <si>
    <t>27137983.54575</t>
  </si>
  <si>
    <t>46cc4ab9-5306-44b0-b02d-73ca24dc456b</t>
  </si>
  <si>
    <t>1.1.2.1.1.4.16.5</t>
  </si>
  <si>
    <t>Соединитель профилей одноуровневый_/потолочный/60*27</t>
  </si>
  <si>
    <t>355116685.54576</t>
  </si>
  <si>
    <t>27137983.54576</t>
  </si>
  <si>
    <t>d396c343-40ec-430e-b651-cf8e8a10f274</t>
  </si>
  <si>
    <t>1.1.2.1.1.4.16.6</t>
  </si>
  <si>
    <t>Профиль_/направляющий/75*40*0,40/3м</t>
  </si>
  <si>
    <t>355116685.54562</t>
  </si>
  <si>
    <t>27137983.54562</t>
  </si>
  <si>
    <t>28da536c-0761-410a-b85e-88f0d80aee19</t>
  </si>
  <si>
    <t>1.1.2.1.1.4.16.7</t>
  </si>
  <si>
    <t>Профиль_/потолочный/60*27*0,40/3м</t>
  </si>
  <si>
    <t>355116685.54568</t>
  </si>
  <si>
    <t>27137983.54568</t>
  </si>
  <si>
    <t>de448100-a03f-42fb-b903-fa1d0845e34a</t>
  </si>
  <si>
    <t>1.1.2.1.1.4.16.8</t>
  </si>
  <si>
    <t>Подвес профиля прямой_/потолочный/60*27</t>
  </si>
  <si>
    <t>355116685.54573</t>
  </si>
  <si>
    <t>27137983.54573</t>
  </si>
  <si>
    <t>0eb7bcf2-ac18-4bde-8e36-3ccb4cd58803</t>
  </si>
  <si>
    <t>1.1.2.1.1.4.16.9</t>
  </si>
  <si>
    <t>Лента Дихтунгсбанд_/50мм</t>
  </si>
  <si>
    <t>355116685.55042</t>
  </si>
  <si>
    <t>27137983.55042</t>
  </si>
  <si>
    <t>db776908-a7ed-4efe-a1e0-14c0d3badf1f</t>
  </si>
  <si>
    <t>1.1.2.1.1.4.16.10</t>
  </si>
  <si>
    <t>Лента армирующая ( серпянка)_/50мм</t>
  </si>
  <si>
    <t>355116685.55038</t>
  </si>
  <si>
    <t>27137983.55038</t>
  </si>
  <si>
    <t>ef366d6b-1118-416c-acc5-430ee111e823</t>
  </si>
  <si>
    <t>1.1.2.1.1.4.16.11</t>
  </si>
  <si>
    <t>355116685.54634</t>
  </si>
  <si>
    <t>27137983.54634</t>
  </si>
  <si>
    <t>1.1.2.1.1.4.16.12</t>
  </si>
  <si>
    <t>355116685.54553</t>
  </si>
  <si>
    <t>27137983.54553</t>
  </si>
  <si>
    <t>1.1.2.1.1.4.16.13</t>
  </si>
  <si>
    <t>Анкер-клин_/6*40</t>
  </si>
  <si>
    <t>355116685.54828</t>
  </si>
  <si>
    <t>27137983.54828</t>
  </si>
  <si>
    <t>d1d11d59-b5f9-4bc0-894f-4c016002bf47</t>
  </si>
  <si>
    <t>1.1.2.1.1.4.17</t>
  </si>
  <si>
    <t>3 этаж. ПТ-5.1, ПТ-5.2</t>
  </si>
  <si>
    <t>1.1.2.1.1.4.17.1</t>
  </si>
  <si>
    <t>355116944.54828</t>
  </si>
  <si>
    <t>27137986.54828</t>
  </si>
  <si>
    <t>1.1.2.1.1.4.17.2</t>
  </si>
  <si>
    <t>355116944.54634</t>
  </si>
  <si>
    <t>27137986.54634</t>
  </si>
  <si>
    <t>1.1.2.1.1.4.17.3</t>
  </si>
  <si>
    <t>355116944.55038</t>
  </si>
  <si>
    <t>27137986.55038</t>
  </si>
  <si>
    <t>1.1.2.1.1.4.17.4</t>
  </si>
  <si>
    <t>355116944.55042</t>
  </si>
  <si>
    <t>27137986.55042</t>
  </si>
  <si>
    <t>1.1.2.1.1.4.17.5</t>
  </si>
  <si>
    <t>355116944.1523192</t>
  </si>
  <si>
    <t>27137986.1523192</t>
  </si>
  <si>
    <t>1.1.2.1.1.4.17.6</t>
  </si>
  <si>
    <t>355116944.54573</t>
  </si>
  <si>
    <t>27137986.54573</t>
  </si>
  <si>
    <t>1.1.2.1.1.4.17.7</t>
  </si>
  <si>
    <t>355116944.54562</t>
  </si>
  <si>
    <t>27137986.54562</t>
  </si>
  <si>
    <t>1.1.2.1.1.4.17.8</t>
  </si>
  <si>
    <t>355116944.54568</t>
  </si>
  <si>
    <t>27137986.54568</t>
  </si>
  <si>
    <t>1.1.2.1.1.4.17.9</t>
  </si>
  <si>
    <t>355116944.54576</t>
  </si>
  <si>
    <t>27137986.54576</t>
  </si>
  <si>
    <t>1.1.2.1.1.4.17.10</t>
  </si>
  <si>
    <t>355116944.54624</t>
  </si>
  <si>
    <t>27137986.54624</t>
  </si>
  <si>
    <t>1.1.2.1.1.4.17.11</t>
  </si>
  <si>
    <t>355116944.54822</t>
  </si>
  <si>
    <t>27137986.54822</t>
  </si>
  <si>
    <t>1.1.2.1.1.4.17.12</t>
  </si>
  <si>
    <t>355116944.54821</t>
  </si>
  <si>
    <t>27137986.54821</t>
  </si>
  <si>
    <t>1.1.2.1.1.4.18</t>
  </si>
  <si>
    <t>2 этаж. ПТ-4.1, ПТ-4.3</t>
  </si>
  <si>
    <t>1.1.2.1.1.4.18.1</t>
  </si>
  <si>
    <t>355116945.54821</t>
  </si>
  <si>
    <t>27137907.54821</t>
  </si>
  <si>
    <t>1.1.2.1.1.4.18.2</t>
  </si>
  <si>
    <t>355116945.54822</t>
  </si>
  <si>
    <t>27137907.54822</t>
  </si>
  <si>
    <t>1.1.2.1.1.4.18.3</t>
  </si>
  <si>
    <t>355116945.54575</t>
  </si>
  <si>
    <t>27137907.54575</t>
  </si>
  <si>
    <t>1.1.2.1.1.4.18.4</t>
  </si>
  <si>
    <t>355116945.54576</t>
  </si>
  <si>
    <t>27137907.54576</t>
  </si>
  <si>
    <t>1.1.2.1.1.4.18.5</t>
  </si>
  <si>
    <t>355116945.54562</t>
  </si>
  <si>
    <t>27137907.54562</t>
  </si>
  <si>
    <t>1.1.2.1.1.4.18.6</t>
  </si>
  <si>
    <t>355116945.54568</t>
  </si>
  <si>
    <t>27137907.54568</t>
  </si>
  <si>
    <t>1.1.2.1.1.4.18.7</t>
  </si>
  <si>
    <t>355116945.54573</t>
  </si>
  <si>
    <t>27137907.54573</t>
  </si>
  <si>
    <t>1.1.2.1.1.4.18.8</t>
  </si>
  <si>
    <t>355116945.55042</t>
  </si>
  <si>
    <t>27137907.55042</t>
  </si>
  <si>
    <t>1.1.2.1.1.4.18.9</t>
  </si>
  <si>
    <t>355116945.55038</t>
  </si>
  <si>
    <t>27137907.55038</t>
  </si>
  <si>
    <t>1.1.2.1.1.4.18.10</t>
  </si>
  <si>
    <t>355116945.54553</t>
  </si>
  <si>
    <t>27137907.54553</t>
  </si>
  <si>
    <t>1.1.2.1.1.4.18.11</t>
  </si>
  <si>
    <t>355116945.54828</t>
  </si>
  <si>
    <t>27137907.54828</t>
  </si>
  <si>
    <t>1.1.2.1.1.4.19</t>
  </si>
  <si>
    <t>2 этаж. ПТ-5.1, ПТ-5.2</t>
  </si>
  <si>
    <t>1.1.2.1.1.4.19.1</t>
  </si>
  <si>
    <t>355116946.54828</t>
  </si>
  <si>
    <t>27137910.54828</t>
  </si>
  <si>
    <t>1.1.2.1.1.4.19.2</t>
  </si>
  <si>
    <t>355116946.55038</t>
  </si>
  <si>
    <t>27137910.55038</t>
  </si>
  <si>
    <t>1.1.2.1.1.4.19.3</t>
  </si>
  <si>
    <t>355116946.55042</t>
  </si>
  <si>
    <t>27137910.55042</t>
  </si>
  <si>
    <t>1.1.2.1.1.4.19.4</t>
  </si>
  <si>
    <t>355116946.1523192</t>
  </si>
  <si>
    <t>27137910.1523192</t>
  </si>
  <si>
    <t>1.1.2.1.1.4.19.5</t>
  </si>
  <si>
    <t>355116946.54573</t>
  </si>
  <si>
    <t>27137910.54573</t>
  </si>
  <si>
    <t>1.1.2.1.1.4.19.6</t>
  </si>
  <si>
    <t>355116946.54562</t>
  </si>
  <si>
    <t>27137910.54562</t>
  </si>
  <si>
    <t>1.1.2.1.1.4.19.7</t>
  </si>
  <si>
    <t>355116946.54568</t>
  </si>
  <si>
    <t>27137910.54568</t>
  </si>
  <si>
    <t>1.1.2.1.1.4.19.8</t>
  </si>
  <si>
    <t>355116946.54576</t>
  </si>
  <si>
    <t>27137910.54576</t>
  </si>
  <si>
    <t>1.1.2.1.1.4.19.9</t>
  </si>
  <si>
    <t>355116946.54575</t>
  </si>
  <si>
    <t>27137910.54575</t>
  </si>
  <si>
    <t>1.1.2.1.1.4.19.10</t>
  </si>
  <si>
    <t>355116946.54822</t>
  </si>
  <si>
    <t>27137910.54822</t>
  </si>
  <si>
    <t>1.1.2.1.1.4.19.11</t>
  </si>
  <si>
    <t>355116946.54821</t>
  </si>
  <si>
    <t>27137910.54821</t>
  </si>
  <si>
    <t>1.1.2.1.1.4.20</t>
  </si>
  <si>
    <t>2 и 3 этажи. ПТ-4.1, ПТ-4.3. Зашивка потолков ГВЛВ 1 слой 10 мм.</t>
  </si>
  <si>
    <t>1.1.2.1.1.4.20.1</t>
  </si>
  <si>
    <t>355116947.54821</t>
  </si>
  <si>
    <t>28895638.54821</t>
  </si>
  <si>
    <t>1.1.2.1.1.4.20.2</t>
  </si>
  <si>
    <t>355116947.54822</t>
  </si>
  <si>
    <t>28895638.54822</t>
  </si>
  <si>
    <t>1.1.2.1.1.4.20.3</t>
  </si>
  <si>
    <t>355116947.54624</t>
  </si>
  <si>
    <t>28895638.54624</t>
  </si>
  <si>
    <t>1.1.2.1.1.4.20.4</t>
  </si>
  <si>
    <t>355116947.54575</t>
  </si>
  <si>
    <t>28895638.54575</t>
  </si>
  <si>
    <t>1.1.2.1.1.4.20.5</t>
  </si>
  <si>
    <t>Соединитель профилей двухуровневый_/потолочный/60*27</t>
  </si>
  <si>
    <t>355116947.54577</t>
  </si>
  <si>
    <t>28895638.54577</t>
  </si>
  <si>
    <t>12c5fa58-4f5a-473a-a165-94792bddadd9</t>
  </si>
  <si>
    <t>1.1.2.1.1.4.20.6</t>
  </si>
  <si>
    <t>355116947.54562</t>
  </si>
  <si>
    <t>28895638.54562</t>
  </si>
  <si>
    <t>1.1.2.1.1.4.20.7</t>
  </si>
  <si>
    <t>355116947.54568</t>
  </si>
  <si>
    <t>28895638.54568</t>
  </si>
  <si>
    <t>1.1.2.1.1.4.20.8</t>
  </si>
  <si>
    <t>355116947.54573</t>
  </si>
  <si>
    <t>28895638.54573</t>
  </si>
  <si>
    <t>1.1.2.1.1.4.20.9</t>
  </si>
  <si>
    <t>355116947.55042</t>
  </si>
  <si>
    <t>28895638.55042</t>
  </si>
  <si>
    <t>1.1.2.1.1.4.20.10</t>
  </si>
  <si>
    <t>355116947.55038</t>
  </si>
  <si>
    <t>28895638.55038</t>
  </si>
  <si>
    <t>1.1.2.1.1.4.20.11</t>
  </si>
  <si>
    <t>355116947.54634</t>
  </si>
  <si>
    <t>28895638.54634</t>
  </si>
  <si>
    <t>1.1.2.1.1.4.20.12</t>
  </si>
  <si>
    <t>ГВЛВ 10 мм</t>
  </si>
  <si>
    <t>355116947.54553</t>
  </si>
  <si>
    <t>28895638.54553</t>
  </si>
  <si>
    <t>1.1.2.1.1.4.20.13</t>
  </si>
  <si>
    <t>355116947.54828</t>
  </si>
  <si>
    <t>28895638.54828</t>
  </si>
  <si>
    <t>1.1.2.1.1.4.21</t>
  </si>
  <si>
    <t xml:space="preserve">2 и 3 этажи. ПТ-5.1, ПТ-5.2. Зашивка потолков Knauf Файерборд 12,5мм - 1 слой </t>
  </si>
  <si>
    <t>1.1.2.1.1.4.21.1</t>
  </si>
  <si>
    <t>355116948.54828</t>
  </si>
  <si>
    <t>28895639.54828</t>
  </si>
  <si>
    <t>1.1.2.1.1.4.21.2</t>
  </si>
  <si>
    <t>355116948.54634</t>
  </si>
  <si>
    <t>28895639.54634</t>
  </si>
  <si>
    <t>1.1.2.1.1.4.21.3</t>
  </si>
  <si>
    <t>355116948.55038</t>
  </si>
  <si>
    <t>28895639.55038</t>
  </si>
  <si>
    <t>1.1.2.1.1.4.21.4</t>
  </si>
  <si>
    <t>355116948.55042</t>
  </si>
  <si>
    <t>28895639.55042</t>
  </si>
  <si>
    <t>1.1.2.1.1.4.21.5</t>
  </si>
  <si>
    <t>355116948.1523192</t>
  </si>
  <si>
    <t>28895639.1523192</t>
  </si>
  <si>
    <t>1.1.2.1.1.4.21.6</t>
  </si>
  <si>
    <t>355116948.54573</t>
  </si>
  <si>
    <t>28895639.54573</t>
  </si>
  <si>
    <t>1.1.2.1.1.4.21.7</t>
  </si>
  <si>
    <t>355116948.54562</t>
  </si>
  <si>
    <t>28895639.54562</t>
  </si>
  <si>
    <t>1.1.2.1.1.4.21.8</t>
  </si>
  <si>
    <t>355116948.54568</t>
  </si>
  <si>
    <t>28895639.54568</t>
  </si>
  <si>
    <t>1.1.2.1.1.4.21.9</t>
  </si>
  <si>
    <t>355116948.54577</t>
  </si>
  <si>
    <t>28895639.54577</t>
  </si>
  <si>
    <t>1.1.2.1.1.4.21.10</t>
  </si>
  <si>
    <t>355116948.54575</t>
  </si>
  <si>
    <t>28895639.54575</t>
  </si>
  <si>
    <t>1.1.2.1.1.4.21.11</t>
  </si>
  <si>
    <t>355116948.54624</t>
  </si>
  <si>
    <t>28895639.54624</t>
  </si>
  <si>
    <t>1.1.2.1.1.4.21.12</t>
  </si>
  <si>
    <t>355116948.54822</t>
  </si>
  <si>
    <t>28895639.54822</t>
  </si>
  <si>
    <t>1.1.2.1.1.4.21.13</t>
  </si>
  <si>
    <t>355116948.54821</t>
  </si>
  <si>
    <t>28895639.54821</t>
  </si>
  <si>
    <t>1.1.2.1.1.4.22</t>
  </si>
  <si>
    <t>6.3.1.5.4.1.6</t>
  </si>
  <si>
    <t>Монтаж подвесного потолка / из акустических древесных плит</t>
  </si>
  <si>
    <t>2 и 3 этажи. ПТБ-1.1.1, ПТБ-1.1.2, ПТБ-1.1.3, ПТБ-1.1.4, ПТБ-1.1.5, ПТБ-1.1.6. Объем указан в штуках.</t>
  </si>
  <si>
    <t>02ccbed5-7053-493a-986b-1937e518bff9</t>
  </si>
  <si>
    <t>302f0025-952c-42f6-81ea-971ddd08be3f</t>
  </si>
  <si>
    <t>1.1.2.1.1.4.22.1</t>
  </si>
  <si>
    <t>Плита древесноволокнистая ДВП s=25мм SoundBoard SuperFine</t>
  </si>
  <si>
    <t>Акустическая панель из минерального стекловолокна Vetonit (Ecophon) Solo (кромка окрашена), D-800 мм, класс ПБ: В1, Г1, Д1, Т1 (КМ1). Цвет NCS S 2060-G40Y - 8шт; цвет NCS S 5020-R70B - 8 шт; цвет NCS S 5030-R90B - 12 шт; цвет NCS S 2030-R80B - 9 шт; цвет NCS S 4020-R90B - 23 шт; цвет NCS S 2070-Y40R - 46 шт.</t>
  </si>
  <si>
    <t>355116686.1747145</t>
  </si>
  <si>
    <t>28883547.1747145</t>
  </si>
  <si>
    <t>f39a5928-311f-11ee-9904-d1661ac0bb93</t>
  </si>
  <si>
    <t>1.1.2.1.1.4.23</t>
  </si>
  <si>
    <t>2 и 3 этажи. ПТБ-1.2.1, ПТБ-1.2.2, ПТБ-1.2.3, ПТБ-1.2.4, ПТБ-1.2.5, ПТБ-1.2.6. Объем указан в штуках.</t>
  </si>
  <si>
    <t>1.1.2.1.1.4.23.1</t>
  </si>
  <si>
    <t>Акустическая панель из минерального стекловолокна Vetonit (Ecophon) Solo (кромка окрашена), D-1200, класс ПБ: В1, Г1, Д1, Т1 (КМ1). Цвет NCS S 2060-G40Y - 6 шт; цвет NCS S 5020-R70B - 8 шт; цвет NCS S 5030-R90B - 12 шт; цвет NCS S 2030-R80B - 8 шт; цвет NCS S 4020-R90B - 14 шт; цвет NCS S 2070-Y40R - 39 шт.</t>
  </si>
  <si>
    <t>355116949.1747145</t>
  </si>
  <si>
    <t>28883548.1747145</t>
  </si>
  <si>
    <t>1.1.2.1.1.4.24</t>
  </si>
  <si>
    <t>2 и 3 этажи. ПТБ-4. Объем указан в штуках.</t>
  </si>
  <si>
    <t>1.1.2.1.1.4.24.1</t>
  </si>
  <si>
    <t>Акустическая панель Вертикально висящий бафл ЭхоКор-М.10 Бафл 50/1200х200 Арм с подвесами, цвет RAL 7035</t>
  </si>
  <si>
    <t>355116950.1747145</t>
  </si>
  <si>
    <t>28892200.1747145</t>
  </si>
  <si>
    <t>1.1.2.1.1.4.25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</si>
  <si>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</si>
  <si>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</si>
  <si>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</si>
  <si>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</si>
  <si>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1.1.2.1.1.4.26</t>
  </si>
  <si>
    <t>2 и 3 этажи</t>
  </si>
  <si>
    <t>1.1.2.1.1.5</t>
  </si>
  <si>
    <t>6.3.1.5.5</t>
  </si>
  <si>
    <t>Дверные блоки</t>
  </si>
  <si>
    <t>1.1.2.1.1.5.1</t>
  </si>
  <si>
    <t>6.3.1.5.5.2.1</t>
  </si>
  <si>
    <t>Установка межкомнатных деревянных дверных блоков</t>
  </si>
  <si>
    <t>Дверь Mario Rioli (КП от 01.12.2025). Тип: Д-5</t>
  </si>
  <si>
    <t>00b2cf2b-be65-42e5-9c89-454d422a52a0</t>
  </si>
  <si>
    <t>ec2a525b-0115-40ed-9ca2-f04deef9235e</t>
  </si>
  <si>
    <t>1.1.2.1.1.5.1.1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</si>
  <si>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</si>
  <si>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Д-5. 2100х1000. "ГОСТ 475-2016 ДВ 1 Рп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</si>
  <si>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355116691.1271999</t>
  </si>
  <si>
    <t>27138043.1271999</t>
  </si>
  <si>
    <t>b5b2a95f-690f-4aad-8dc4-eb35e88b0c13</t>
  </si>
  <si>
    <t>1.1.2.1.1.5.2</t>
  </si>
  <si>
    <t>Дверь Mario Rioli (КП от 01.12.2025). Тип: Д-5(л)</t>
  </si>
  <si>
    <t>1.1.2.1.1.5.2.1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</si>
  <si>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</si>
  <si>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355116952.1271999</t>
  </si>
  <si>
    <t>27138044.1271999</t>
  </si>
  <si>
    <t>1.1.2.1.1.5.3</t>
  </si>
  <si>
    <t>Дверь Mario Rioli (КП от 01.12.2025). Тип: Д-6(л)</t>
  </si>
  <si>
    <t>1.1.2.1.1.5.3.1</t>
  </si>
  <si>
    <t>Д-5(л).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</si>
  <si>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355116953.1271999</t>
  </si>
  <si>
    <t>27138045.1271999</t>
  </si>
  <si>
    <t>1.1.2.1.1.5.4</t>
  </si>
  <si>
    <t>Дверь Mario Rioli (КП от 01.12.2025). Тип: Д-7(л)</t>
  </si>
  <si>
    <t>1.1.2.1.1.5.4.1</t>
  </si>
  <si>
    <t>Д-6(л)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</si>
  <si>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355116954.1271999</t>
  </si>
  <si>
    <t>27138046.1271999</t>
  </si>
  <si>
    <t>1.1.2.1.1.5.5</t>
  </si>
  <si>
    <t>Дверь Mario Rioli (КП от 01.12.2025). Тип: Д-11</t>
  </si>
  <si>
    <t>1.1.2.1.1.5.5.1</t>
  </si>
  <si>
    <t>Межкомнатные двери Mario Rioli_ / Pronto 600 / Лиственница белая  / Д-26 прав /ПР/ЦИЛ/РИГ_2/ХР /ПЕТ_MOR/КР по 3/ДК /  2000 х 900 х 40/ДК 4.3.90 ПВХ</t>
  </si>
  <si>
    <t>Д-7(л),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</si>
  <si>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355116955.1272001</t>
  </si>
  <si>
    <t>27138021.1272001</t>
  </si>
  <si>
    <t>052c0487-5349-4bf2-a66d-57f507013268</t>
  </si>
  <si>
    <t>1.1.2.1.1.5.6</t>
  </si>
  <si>
    <t>Дверь Mario Rioli (КП от 01.12.2025). Тип: Д-11(л)</t>
  </si>
  <si>
    <t>1.1.2.1.1.5.6.1</t>
  </si>
  <si>
    <t>Д-11(л),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</si>
  <si>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355116956.1271999</t>
  </si>
  <si>
    <t>27138022.1271999</t>
  </si>
  <si>
    <t>1.1.2.1.1.5.7</t>
  </si>
  <si>
    <t>Дверь Mario Rioli (КП от 01.12.2025). Тип: Д-11.2</t>
  </si>
  <si>
    <t>1.1.2.1.1.5.7.1</t>
  </si>
  <si>
    <t>Д-11.2,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</si>
  <si>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355116957.1271999</t>
  </si>
  <si>
    <t>27138023.1271999</t>
  </si>
  <si>
    <t>1.1.2.1.1.5.8</t>
  </si>
  <si>
    <t>Дверь Mario Rioli (КП от 01.12.2025). Тип: Д-11.2(л)</t>
  </si>
  <si>
    <t>1.1.2.1.1.5.8.1</t>
  </si>
  <si>
    <t>Д-11.2(л),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</si>
  <si>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355116958.1271999</t>
  </si>
  <si>
    <t>27138024.1271999</t>
  </si>
  <si>
    <t>1.1.2.1.1.5.9</t>
  </si>
  <si>
    <t>Дверь Mario Rioli (КП от 01.12.2025). Тип: Д-12</t>
  </si>
  <si>
    <t>1.1.2.1.1.5.9.1</t>
  </si>
  <si>
    <t>Д-12,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</si>
  <si>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355116959.1272001</t>
  </si>
  <si>
    <t>27138025.1272001</t>
  </si>
  <si>
    <t>1.1.2.1.1.5.10</t>
  </si>
  <si>
    <t>Дверь Mario Rioli (КП от 01.12.2025). Тип: Д-12(л)</t>
  </si>
  <si>
    <t>1.1.2.1.1.5.10.1</t>
  </si>
  <si>
    <t>Д-12(л), 2100х1150. "ГОСТ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</si>
  <si>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355116960.1271999</t>
  </si>
  <si>
    <t>27138026.1271999</t>
  </si>
  <si>
    <t>1.1.2.1.1.5.11</t>
  </si>
  <si>
    <t>Дверь Mario Rioli (КП от 01.12.2025). Тип: Д-15*</t>
  </si>
  <si>
    <t>1.1.2.1.1.5.11.1</t>
  </si>
  <si>
    <t>Д-15*,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</si>
  <si>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355116961.1272001</t>
  </si>
  <si>
    <t>27138027.1272001</t>
  </si>
  <si>
    <t>1.1.2.1.1.5.12</t>
  </si>
  <si>
    <t>Дверь Mario Rioli (КП от 01.12.2025). Тип: Д-15*(л)</t>
  </si>
  <si>
    <t>1.1.2.1.1.5.12.1</t>
  </si>
  <si>
    <t>Д-15*(л),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</si>
  <si>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355116962.1271999</t>
  </si>
  <si>
    <t>27138028.1271999</t>
  </si>
  <si>
    <t>1.1.2.1.1.5.13</t>
  </si>
  <si>
    <t>Дверь Mario Rioli (КП от 01.12.2025). Тип: Д-16</t>
  </si>
  <si>
    <t>1.1.2.1.1.5.13.1</t>
  </si>
  <si>
    <t>Д-16, 2100х1150. "ГОСТ 475-2016 ДВ 1 Рп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</si>
  <si>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355116963.1272001</t>
  </si>
  <si>
    <t>27138029.1272001</t>
  </si>
  <si>
    <t>1.1.2.1.1.5.14</t>
  </si>
  <si>
    <t>Дверь Mario Rioli (КП от 01.12.2025). Тип: Д-16(л)</t>
  </si>
  <si>
    <t>1.1.2.1.1.5.14.1</t>
  </si>
  <si>
    <t>Межкомнатные двери Mario Rioli_ / Pronto 600 / Лиственница белая  / ДГ-22Л лев с\у/ЛЕ/APECS_WC_2/ХР /ПЕТ_MOR/КР по 3/ДК  / 2000 х 700 х 40/ДК 4.3.90 ПВХ</t>
  </si>
  <si>
    <t>Д-16(л), 2100х1150. "ГОСТ 475-2016 ДВ 1 Рл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</si>
  <si>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355116964.1271998</t>
  </si>
  <si>
    <t>27138030.1271998</t>
  </si>
  <si>
    <t>a9cefae6-aa09-4677-88ce-f362b39225dd</t>
  </si>
  <si>
    <t>1.1.2.1.1.5.15</t>
  </si>
  <si>
    <t>Дверь Mario Rioli (КП от 01.12.2025). Тип: Д-17*</t>
  </si>
  <si>
    <t>1.1.2.1.1.5.15.1</t>
  </si>
  <si>
    <t>Д-17*, 2100х1150. "Индивидуальное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</si>
  <si>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355116965.1272001</t>
  </si>
  <si>
    <t>27138031.1272001</t>
  </si>
  <si>
    <t>1.1.2.1.1.5.16</t>
  </si>
  <si>
    <t>Дверь Mario Rioli (КП от 01.12.2025). Тип: Д-17*(л)</t>
  </si>
  <si>
    <t>1.1.2.1.1.5.16.1</t>
  </si>
  <si>
    <t>Д-17*(л), 2100х1150. "Индивидуальное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</si>
  <si>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355116966.1271999</t>
  </si>
  <si>
    <t>27138032.1271999</t>
  </si>
  <si>
    <t>1.1.2.1.1.5.17</t>
  </si>
  <si>
    <t>Дверь Mario Rioli (КП от 01.12.2025). Тип: Д-20*</t>
  </si>
  <si>
    <t>1.1.2.1.1.5.17.1</t>
  </si>
  <si>
    <t>Д-20*,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</si>
  <si>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355116967.1272001</t>
  </si>
  <si>
    <t>27138033.1272001</t>
  </si>
  <si>
    <t>1.1.2.1.1.5.18</t>
  </si>
  <si>
    <t>Дверь Mario Rioli (КП от 01.12.2025). Тип: Д-21</t>
  </si>
  <si>
    <t>1.1.2.1.1.5.18.1</t>
  </si>
  <si>
    <t>Д-21,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</si>
  <si>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355116968.1272001</t>
  </si>
  <si>
    <t>27138034.1272001</t>
  </si>
  <si>
    <t>1.1.2.1.1.5.19</t>
  </si>
  <si>
    <t>Дверь Mario Rioli (КП от 01.12.2025). Тип: Д-22*</t>
  </si>
  <si>
    <t>1.1.2.1.1.5.19.1</t>
  </si>
  <si>
    <t>Д-22*,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</si>
  <si>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355116969.1272001</t>
  </si>
  <si>
    <t>27138035.1272001</t>
  </si>
  <si>
    <t>1.1.2.1.1.5.20</t>
  </si>
  <si>
    <t>Дверь Mario Rioli (КП от 01.12.2025). Тип: Д-22*(л)</t>
  </si>
  <si>
    <t>1.1.2.1.1.5.20.1</t>
  </si>
  <si>
    <t>Д-22*(л), 2100х1150. "Индивидуальное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</si>
  <si>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355116970.1271999</t>
  </si>
  <si>
    <t>27138036.1271999</t>
  </si>
  <si>
    <t>1.1.2.1.1.5.21</t>
  </si>
  <si>
    <t>Дверь Mario Rioli (КП от 01.12.2025). Тип: Д-23</t>
  </si>
  <si>
    <t>1.1.2.1.1.5.21.1</t>
  </si>
  <si>
    <t>Д-23, 2100х 1150. "ГОСТ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</si>
  <si>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355116971.1272001</t>
  </si>
  <si>
    <t>27138037.1272001</t>
  </si>
  <si>
    <t>1.1.2.1.1.5.22</t>
  </si>
  <si>
    <t>Дверь Mario Rioli (КП от 01.12.2025). Тип: Д-24</t>
  </si>
  <si>
    <t>1.1.2.1.1.5.22.1</t>
  </si>
  <si>
    <t>Д-24, 2100х1150. "ГОСТ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</t>
  </si>
  <si>
    <t>355116972.1272001</t>
  </si>
  <si>
    <t>27138038.1272001</t>
  </si>
  <si>
    <t>1.1.2.1.1.5.23</t>
  </si>
  <si>
    <t>Дверь Mario Rioli (КП от 01.12.2025). Тип: Д-25</t>
  </si>
  <si>
    <t>1.1.2.1.1.5.23.1</t>
  </si>
  <si>
    <t>Д-25, 2100х1150. "ГОСТ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</si>
  <si>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355116973.1272001</t>
  </si>
  <si>
    <t>27138039.1272001</t>
  </si>
  <si>
    <t>1.1.2.1.1.5.24</t>
  </si>
  <si>
    <t>Дверь Mario Rioli (КП от 01.12.2025). Тип: Д-32(л)</t>
  </si>
  <si>
    <t>1.1.2.1.1.5.24.1</t>
  </si>
  <si>
    <t>Д-32(л), 2400х1650. "ГОСТ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 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</si>
  <si>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355116974.1271999</t>
  </si>
  <si>
    <t>27138040.1271999</t>
  </si>
  <si>
    <t>1.1.2.1.1.5.25</t>
  </si>
  <si>
    <t>Дверь Mario Rioli (КП от 01.12.2025). Тип: Д-33*</t>
  </si>
  <si>
    <t>1.1.2.1.1.5.25.1</t>
  </si>
  <si>
    <t>Д-33*, 2400х1650. "Индивидуальное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</si>
  <si>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355116975.1272001</t>
  </si>
  <si>
    <t>27138041.1272001</t>
  </si>
  <si>
    <t>1.1.2.1.1.5.26</t>
  </si>
  <si>
    <t>Дверь Mario Rioli (КП от 01.12.2025). Тип: Д-34*</t>
  </si>
  <si>
    <t>1.1.2.1.1.5.26.1</t>
  </si>
  <si>
    <t>Д-34*, 2400х2200. "Индивидуальное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сторон. С обеих сторон - Уплотнение в притворах, укомплектовать стопором.</t>
  </si>
  <si>
    <t>355116976.1272001</t>
  </si>
  <si>
    <t>27138042.1272001</t>
  </si>
  <si>
    <t>1.1.2.1.1.5.27</t>
  </si>
  <si>
    <t>1.1.2.1.1.5.27.1</t>
  </si>
  <si>
    <t>355116977.1272001</t>
  </si>
  <si>
    <t>28892247.1272001</t>
  </si>
  <si>
    <t>1.1.2.1.1.5.28</t>
  </si>
  <si>
    <t>1.1.2.1.1.5.28.1</t>
  </si>
  <si>
    <t>355116978.1271999</t>
  </si>
  <si>
    <t>28892249.1271999</t>
  </si>
  <si>
    <t>1.1.2.1.1.5.29</t>
  </si>
  <si>
    <t>1.1.2.1.1.5.29.1</t>
  </si>
  <si>
    <t>Д-6(л).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</si>
  <si>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355116979.1271999</t>
  </si>
  <si>
    <t>28892251.1271999</t>
  </si>
  <si>
    <t>1.1.2.1.1.5.30</t>
  </si>
  <si>
    <t>1.1.2.1.1.5.30.1</t>
  </si>
  <si>
    <t>Д-7(л)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</si>
  <si>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355116980.1271999</t>
  </si>
  <si>
    <t>28892253.1271999</t>
  </si>
  <si>
    <t>1.1.2.1.1.5.31</t>
  </si>
  <si>
    <t>1.1.2.1.1.5.31.1</t>
  </si>
  <si>
    <t>Д-11,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</si>
  <si>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355116981.1272001</t>
  </si>
  <si>
    <t>28892203.1272001</t>
  </si>
  <si>
    <t>1.1.2.1.1.5.32</t>
  </si>
  <si>
    <t>1.1.2.1.1.5.32.1</t>
  </si>
  <si>
    <t>355116982.1271999</t>
  </si>
  <si>
    <t>28892205.1271999</t>
  </si>
  <si>
    <t>1.1.2.1.1.5.33</t>
  </si>
  <si>
    <t>1.1.2.1.1.5.33.1</t>
  </si>
  <si>
    <t>355116983.1272001</t>
  </si>
  <si>
    <t>28892207.1272001</t>
  </si>
  <si>
    <t>1.1.2.1.1.5.34</t>
  </si>
  <si>
    <t>1.1.2.1.1.5.34.1</t>
  </si>
  <si>
    <t>355116984.1271999</t>
  </si>
  <si>
    <t>28892209.1271999</t>
  </si>
  <si>
    <t>1.1.2.1.1.5.35</t>
  </si>
  <si>
    <t>1.1.2.1.1.5.35.1</t>
  </si>
  <si>
    <t>355116985.1272001</t>
  </si>
  <si>
    <t>28892211.1272001</t>
  </si>
  <si>
    <t>1.1.2.1.1.5.36</t>
  </si>
  <si>
    <t>1.1.2.1.1.5.36.1</t>
  </si>
  <si>
    <t>355116986.1271999</t>
  </si>
  <si>
    <t>28892213.1271999</t>
  </si>
  <si>
    <t>1.1.2.1.1.5.37</t>
  </si>
  <si>
    <t>1.1.2.1.1.5.37.1</t>
  </si>
  <si>
    <t>355116987.1272001</t>
  </si>
  <si>
    <t>28892215.1272001</t>
  </si>
  <si>
    <t>1.1.2.1.1.5.38</t>
  </si>
  <si>
    <t>1.1.2.1.1.5.38.1</t>
  </si>
  <si>
    <t>355116988.1271999</t>
  </si>
  <si>
    <t>28892217.1271999</t>
  </si>
  <si>
    <t>1.1.2.1.1.5.39</t>
  </si>
  <si>
    <t>1.1.2.1.1.5.39.1</t>
  </si>
  <si>
    <t>355116989.1272001</t>
  </si>
  <si>
    <t>28892219.1272001</t>
  </si>
  <si>
    <t>1.1.2.1.1.5.40</t>
  </si>
  <si>
    <t>1.1.2.1.1.5.40.1</t>
  </si>
  <si>
    <t>355116990.1271999</t>
  </si>
  <si>
    <t>28892221.1271999</t>
  </si>
  <si>
    <t>1.1.2.1.1.5.41</t>
  </si>
  <si>
    <t>1.1.2.1.1.5.41.1</t>
  </si>
  <si>
    <t>355116991.1272001</t>
  </si>
  <si>
    <t>28892223.1272001</t>
  </si>
  <si>
    <t>1.1.2.1.1.5.42</t>
  </si>
  <si>
    <t>1.1.2.1.1.5.42.1</t>
  </si>
  <si>
    <t>355116992.1271999</t>
  </si>
  <si>
    <t>28892225.1271999</t>
  </si>
  <si>
    <t>1.1.2.1.1.5.43</t>
  </si>
  <si>
    <t>1.1.2.1.1.5.43.1</t>
  </si>
  <si>
    <t>355116993.1272001</t>
  </si>
  <si>
    <t>28892227.1272001</t>
  </si>
  <si>
    <t>1.1.2.1.1.5.44</t>
  </si>
  <si>
    <t>1.1.2.1.1.5.44.1</t>
  </si>
  <si>
    <t>355116994.1272001</t>
  </si>
  <si>
    <t>28892229.1272001</t>
  </si>
  <si>
    <t>1.1.2.1.1.5.45</t>
  </si>
  <si>
    <t>1.1.2.1.1.5.45.1</t>
  </si>
  <si>
    <t>355116995.1272001</t>
  </si>
  <si>
    <t>28892231.1272001</t>
  </si>
  <si>
    <t>1.1.2.1.1.5.46</t>
  </si>
  <si>
    <t>1.1.2.1.1.5.46.1</t>
  </si>
  <si>
    <t>355116996.1271999</t>
  </si>
  <si>
    <t>28892233.1271999</t>
  </si>
  <si>
    <t>1.1.2.1.1.5.47</t>
  </si>
  <si>
    <t>1.1.2.1.1.5.47.1</t>
  </si>
  <si>
    <t>355116997.1272001</t>
  </si>
  <si>
    <t>28892235.1272001</t>
  </si>
  <si>
    <t>1.1.2.1.1.5.48</t>
  </si>
  <si>
    <t>1.1.2.1.1.5.48.1</t>
  </si>
  <si>
    <t>355116998.1272001</t>
  </si>
  <si>
    <t>28892237.1272001</t>
  </si>
  <si>
    <t>1.1.2.1.1.5.49</t>
  </si>
  <si>
    <t>1.1.2.1.1.5.49.1</t>
  </si>
  <si>
    <t>355116999.1272001</t>
  </si>
  <si>
    <t>28892239.1272001</t>
  </si>
  <si>
    <t>1.1.2.1.1.5.50</t>
  </si>
  <si>
    <t>1.1.2.1.1.5.50.1</t>
  </si>
  <si>
    <t>355117000.1271999</t>
  </si>
  <si>
    <t>28892241.1271999</t>
  </si>
  <si>
    <t>1.1.2.1.1.5.51</t>
  </si>
  <si>
    <t>1.1.2.1.1.5.51.1</t>
  </si>
  <si>
    <t>355117001.1272001</t>
  </si>
  <si>
    <t>28892243.1272001</t>
  </si>
  <si>
    <t>1.1.2.1.1.5.52</t>
  </si>
  <si>
    <t>1.1.2.1.1.5.52.1</t>
  </si>
  <si>
    <t>355117002.1272001</t>
  </si>
  <si>
    <t>28892245.1272001</t>
  </si>
  <si>
    <t>1.1.2.1.1.6</t>
  </si>
  <si>
    <t>6.3.1.5.99</t>
  </si>
  <si>
    <t>1.1.2.1.1.6.1</t>
  </si>
  <si>
    <t>6.3.1.5.99.2.1</t>
  </si>
  <si>
    <t>Содержание корпуса в период проведения отделки / 1 секция</t>
  </si>
  <si>
    <t>Кол-во месяцев согласно графика производства отделочных работ.</t>
  </si>
  <si>
    <t>НЗ № бн от 19.02.2026</t>
  </si>
  <si>
    <t>мес</t>
  </si>
  <si>
    <t>1b2081c9-3df8-4bfd-8f1a-b1cd857c8003</t>
  </si>
  <si>
    <t>d7da9cf0-0a72-4830-93c7-e0a0f6b4e4bd</t>
  </si>
  <si>
    <t>1.1.3</t>
  </si>
  <si>
    <t>6.6</t>
  </si>
  <si>
    <t>Затраты на генподрядчика</t>
  </si>
  <si>
    <t>1.1.3.1</t>
  </si>
  <si>
    <t>6.6.1</t>
  </si>
  <si>
    <t>Вознаграждение генподрядчика/подрядчика</t>
  </si>
  <si>
    <t>1.1.3.1.1</t>
  </si>
  <si>
    <t>6.6.1.2.1</t>
  </si>
  <si>
    <t>Вознаграждение подрядчика за досрочное выполнение отделочных работ</t>
  </si>
  <si>
    <t>1 м2 ОРП согласно приказа.</t>
  </si>
  <si>
    <t>Форсаж по выполнению отделочных работ.</t>
  </si>
  <si>
    <t>80177a30-d7d6-469c-bfa3-a0e171038cd6</t>
  </si>
  <si>
    <t>6b93dd37-0ccf-4840-935d-154bcbf65296</t>
  </si>
  <si>
    <t>d6bfba62-7af2-4d24-9f64-c59f511f211f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</si>
  <si>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</si>
  <si>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</si>
  <si>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</si>
  <si>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</si>
  <si>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</si>
  <si>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</si>
  <si>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</si>
  <si>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</si>
  <si>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</si>
  <si>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</si>
  <si>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</si>
  <si>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</si>
  <si>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b308570b-231e-4cd7-babb-dabdc5609dc4</t>
  </si>
  <si>
    <t>455bfec5-05dc-422c-8ea8-59967bf9d0d3</t>
  </si>
  <si>
    <t>43208d3c-f276-4d19-80eb-e1ae8df17cbf</t>
  </si>
  <si>
    <t>1.2.1.1.2</t>
  </si>
  <si>
    <t>НЗ № 19 от 22.09.2025г. Устройство временного теплового контура на 2 и 3 этажах (Окна, двери и межсекционные перегородки).</t>
  </si>
  <si>
    <t>Общая стоимость работ, руб.с НДС 22%</t>
  </si>
  <si>
    <t>eF7s/XuTHMeV5gl/lTSZjRm7qzLfuHlc8Nr8ARSLNVWNqiwgMtdsR5C11XWWtiKlldQ7szPWZgQpSuohW1RLfdFSpNikembnj9fGQIIQQQAEv0LmV9hP8rpHXgqMco8452Q8nsk29YxA4kLy+R2POOfxSxz/L9/5yf/1w4vv3PjOayc//M72d/7Pk+//1cWo+pXX/+r739/+zsV/Orv4/uwXvvPjxR/Qf/9f7n3n7AevvfaD1+9958Z39U/Mv0X/7dWvbt+7+pfdm//b7l3966o/++OrP1b9fPKHyZPJg8kXkwfTN6fv9iZfVT/5TP/41eTx5FFv8nz6xuTh/KfmT/1M//Vx7yXzB3uTTydPq9964vyTf1b9985+8IMfnb/6+slPZv/Rm2H1qxc//smrr+lfu/uD/7h//oLg13/y6k/+r72/enXxa3+9/U3a1y9f/Q8y2v9y797Vf1b/N/XPbqgojJMs2n7xt/6Xix/9+NUfvD7/E1mcx2mW/7UN5eVVUPQDIOOwKXllFSU/fvU/CB8gm5TdVaSs9DR/MvmHyX+bfDj57eT9ye/75ofJB/r//cPknyf/j/7x4+pX/qE3+Uj/wj9M/n7yO/3Tf9R/Z/6Jf9BP9Sf6D3xkf2ajG+NoXVgPBz1N8Xx6X79p+t3c7k1+PXmu373n+ufPq3fwWfV7z/V7OP3FYNsA6t/TL+TzyWeL39G/+tnk6aCXhfqp/v+ESv/8Y43/P3rRdi9XQW/ybPJoen/6ppU+vjGO10X/8fRNrf+x1vfc6Ju+u92bvrVIWzrd6FQ0fU/D9SZfa+JHk8+ryPxR/51JRY8r7ieTp9NfTn+u//yj6Zvmz+qoPJp8Wv1z5m9N5nuk/6lPp2/rHz83/7XpO+aXZ5nxjerHd3qztPeZ/q2vq8B/Nf+P6D+4+IXnOgk+71Uhf6Z/8an+E0/0f+FBz/xLdMZ8rv9F93v6ifv7yce9KPo31nAnN8bJusL90TyIj3TI3p0H18T9m2MwC/bzKtd/ZkJW/ZHPvsGpX6iP9DOmXzbrK3WgbgzVuig/mPxLX2v7RCeC30/+757+Qf8/m8pjdePuulQWWRBGYZSnmU1ZqW6M16VMh828fvrZ13X+gfUZ/gt14+bx2vT99+rNfDB7Lz+fvjF9T//4c/246rzR6/cWD6ZdeXrj5u10Xco/MLlGp6k3tNgH+h18x6Tre/deN9nJmCyd+z43eX3h0ewI2brkf6wB/rmqQB86wnt7bdp+r/P737gSWhXZTwdWyYf6iThcl+x/Y5V0pCUNv90P6dG6Ikp4SIdr0yZ+SI/1E3G8NtkfVoZHPxE65ZqHQf9oE6mLwtokvm9KgfGOXxjP3NOe/2P76N9SN26tTeWH+p0xQ/6oMpMvTMVfsKI20Tvqxs7aRL9fjX4lWj+zD6q88GVVfBvC/LK68fIGKq7bBZv0XXVjd23S/2HyuZ4QGuf9zJoJXlE3XlmbOB3X6d9OfzqoHtT78+mUNYZ76sbeOmVOnvbN1KU3+Tu78/936sa/W5u+WRV4ZN77J0upNpX76sb+2lTOXfb2oi61zmwP0ht/8a02LQdri3WrZ1mf52c/BrfTG+ubBdjWk4i69Tzg6Fv9+K5tEtP++K5vNtDkuLd1gKlPxzC9sb5pA/sd1NOFO9/qZ3l9c53WZ/nO2qSxH4O76Y27a1O7Qiou0xujb/XjW64v6m2P72ht0rpKxeP0xngViJ/84Ccn37/GcO87r5+8djH718o5XtghoT/uL4exSgBAP/zxD380Mr93qP+VP3r15Pu7/8dfvfrD1/S/zYJ5WcP8t+X48KXD3Lq7c4gWXL72o+PXf0RVeWRXeYRWefyjV89sT8w1kVW8tq701L0FSOhPVhr70h7VEimWN+4ju8IRUiF5zKs4bY1cYz4GifzfXj0/v3h9tbf+f7XH9X/FS+aN/7+36/z3eJ3kp6CK2da/dz0FN2+uqHWlgvx+ZWKeTh5PfzpbDa3OdT2/OnbxeLZAVS2iTp7oHxe/rn/pp9WhsGezf2j6npVOw6kb5klX60L8lU3XLa1obfbyw3nIfz5b+H8wM5LT+/qX3riylfaA7qxT+OeTB72X/s2f9aoNoK/MWRubxJfXKNGm598ZPdUzuC5Vk79zPYOrmNiVFP3G+NPqYfvqm2d+Hlc/eWvytf676hefvGBo5yehzCbbZ9UpIrPJ8nR2Smr6S9fzujZI87y2P6vrkud6VrPqWV2XqsmvXc9qvi5Fzme1egKrGZjJofPn9dP5meX52cjpW9Nf9szJ5eopNnVMP6m9l2bP+uxE9CIXP34xFz+wGouddcZBP84vLfAoSXhdQl0Pdl492OtSNfmN68Eu1qXo46reP+mZpPvNI6fGYi2ecHPs4k1z8vLN6vc+rxamrFuuO+uEqc4XD1zP4rpkuZ7FonoW16Vq8veOZzEN1qXoNy9myMmX+q/vTL40y1uzR1T1TJ13HE1Zp25SjV+bPMfjlwbm8Vubql3X07e2Lzt+e3062TNnN76uPot4VJ2V+GpWos0p/v9aHbs3SVEXRP2g6gq+eAZ6i1/4s+rLgOezg+z6OX5nbl1NUv1CG9in03erk0HGPDy79l9yzr7WFyMXqNmYMGdwWl+CdSl3vQRh9RKsS9XkH11vwdo+BPq1fsI/1w/qizsI1UcmswUBs5fwaPHlyhPLhyra2OoH/S39j75wzq3K5M+qN2d67RM+/Qf0b7ke9bUF4jMTiBfC0K98uuXYpOtRX5dy16MeVY/6ulRN/sn1qMfrUmSf01WnCb+u7PD8i1WzxPCw+nPPzdnjz3pzU2wWI2cfq07+yfxE/++LphOdO+uEJWXndalzPbJx9ciuS9Xkt65HNlmXotqy7cfm2zLXo7Y2kdUSbVUEzOnnB4RlgrVpdT14SfXgrUvV5H3Xg6fWpej32sO+M33zxU9MtUe439NJ9H1zzOO3+i+OBa1qzcCsgf2N/qW3F191zsyzTqr9Fz61rfLtv5nl1+pf0fKZ/846Q/LCJMA84L1rjsH86r+xWSSrr395jSyu16DaNlubqsnvXK/B2jZRXngNrj2hC+9gDmhpv2se9eqJMA/5i58sm39iMdd7WhmJ2dc3UT/uVT5jlj+/+VLMZ1vVY2SO7Kve8oPzR+YJM/+1F2el5r9pJFVv3Bc1d6J/0/k6rS20tdepLrr6tSo6rpdnXcpdL0+137c2VZMPXC/P2nZ1/p/KVM+26q4c9ws7ew/08zwvElXLhKrPQZVbzTNw/Z+1zUxnRwM+1+/Ge9bUK1zTXl/UXvg2x7wCzZ/qvLxGpa73oNpLXJuqyYeu92Btm0B/P1vxmxWRh/Pd7jeuysiiscdsfcG5MrI2/Z/rHGweRe3u51n5oetZXJdG17NYbf+tTZV9rmaexbVtAv1+dpq80Zg02ZLnL/zzL1VGROdhna213/+z+ce5n1cPcrUCaNaL35q+Xa0APp0db5/3DvqyV80pfl7l5HmCN++CkRQFYWIeNP1XNf9rOpfktDFrC2glq381+73yLW2/qIM7O6mtQ/po8sX8tLaV8OU1EppR6N+797oZhflfs77rfau2ONcmdfKR433L1rXrNflYP/lfmneNluTXJlQ/lverrR3HWubLa9TmeNiyakNzbaocfR60orXtLv2mMraVrZ112qr203VCflxZj2qeOH2jd6M3+ZfB5LeDye8HLzQZm1ns6S+3Zwb56WC7d9F/7eTV77se1XVhuh6HamtvbaomH7seh7XtwJiGBC8eoja9/Kp1up9Nnnf0DKyLzfUMVHtea1M1+cT1DMTrUmRa71V7mFWnwnnblye9WVvK+dz4akI8e1xcg70uCNdgV7tFXFXfq/5d5xfHJz/53/SvaY3p6Vl0enoS9C+SS9VP8uCyn+fZZf8kiYOTWCXh+fnJ7E/+6Af/cfY3xewvS7qL718sv3R5EY/8dV+o38Jfz+eFzxeLHmaoHlt+vf/CoenaHzftSK0Hv2/mN/bp0yBqUP5a/4NhTA5GB18GFtuHYZwU9u8DQYAJH5D3RdFRsX3kpDoCUSk+Ffn7IwM1LLaHTqghCIr+Yq74lWKxXTrhSgxcFPDgeM/gqNgeOYlGIKKQR8R6/sbF9tgJNAYAGaL03jcLRR3wxxdnP3nVUgd1ofir104vbKN1vVSENqKb9kl3rFQYpirJ61izEq3HgKzQVM2//GFVNltFpjaJt4QS6y91QxBp1dYc36m3YF5W08cz66tt8Kz9sHXdfae4sS+kuVYv3Tgd1Msw0AUzDaqqmdqrppSjXhYJHLyUdKTFHxnxR07xR1Lxii+elX2GWvvQaB86tQ+l2unvw4pFTjOUhqF0MpRChmu1rIWB9+CMtPCRET5yCh9JhdMzuqBkad1jo3vs1D2W6H4hz4Mrk6M2hfZFuoXqwhltskhWcRpENpW3pCrp7yO1PlXtdKo1Y12Svp6+VXX7X2wTmJ3zqpe+/n3HOnJwY18K47k8hduHkaMuiQk8FKZw+8gh+0gsW/Fls7LLUKseOlQPxarpD/+qxSjcLh3qS6l6dBkKt0cOySOxZHrilhSgcHvsUDwWKa6ekXt+So+r+Ni3BOa6VeCMNFkms/jYdd6S6qS/gczyMzve+EV1yuqras/eLCIvduq/UZxsQDthqMuQEMpzGYocJUiq3kMJsks+EktWfMms3DJ0KB6KFdMf/FVLj115KVWOLjt2uSOxXHrClpQcu9qxSK2Rm9/zVW5cBce+/7hQHjrjTBbKLjiD3Kb0llQp/c2jlpyPqjNl88+cajekVafKCDXJhrgTRroICTE9F6HYUYSk6j0UIbvkI7FkxZfMyjZDh+KhWDH9VVi1CNmVl1Ll6CJklzsSy6WncUkRsqsdi9T6nfO4y5D9ZMRCe+SMNFmqoAy55j5CrfS3j1qIfj35Sk9p3qwOzH01PzBTlRdzOOad3uyzr0fzo/zVSWhdj55cfQ3GKU2xLk1CcM+lKdk+jEJHeZISeChPyfaRQ/aRWLbiy2bloqFWPXSoHopV01+UVctUsl061JdS9ehSlWyPHJJHYsn0hC8pV8n22KF4LFLsv2S5ilbSqD52xpssVlS0XGVLqJb+NlLL1h+W5xe+XJxbMJ8j12rZ9O1lLZPUq0TXKyGx53qlHLVKqt5DrbJLPhJLVnzJrCQ0dCgeihXT34pVa5RdeSlVjq5PdrkjsVx6ZpfUJrvasUjtC3XJ/OW7TfXpP/7gR/+7BUFWnFzlSTVCKGfIaVqFtcldn4Ry68naFVpicXq/+mj/8+qi9Kv689gcZnhSfZv0ddU8ZnnEwewp1arZg6tp17PpO1UXjCdVs8VFV4yqDYBpJ/ps8o2W9pNH+o89qf7Brxdtw2ffQCyU6D/3bHvWNGN+rGL61rwvedX47sn8X/Tl7A/N/tvVr5k/OP1F1fHxM1v8d6Txr5cb5+Pymsl7f/nqjynP9+TXGuZh9c3pH7X8RzrC92fXKnxRXVg6X2j9Rq/LybPerf3Dvh7B/24DfFkKqFiAFLhfmdZYZoXYfJkcFoMgGkRBlE4eDnr61/X/M40lvjP5ZDprOHu/P/lNFYqvq7ulv9Prf+OPfTD5l/7k48kn1b/0/za/ZMPfleKnNPzXLk5+/Fc/Ir1iz2KbwFekAjOawIv/9MOL139sE/h6TWA4CILAJnFPKjGnSfw/f/D9vyJlKZu4fycVV7cyDnFVeSVELwoHhU3fvlRfWHcsDoHGGlbln2K2ro15mOXJILI+mQdi5cSyv1TuNFt1ubmKk4H9If0LsVpi4V+qtei8ZrN07LbuDsdHL7+kdW337Punt8WSicWfNU279kCrPMiSwbzj3rVpmlQ6sW62z9GuPcp5mhdar/XpOBLrVUy95EdEh3BrIeva/Eyqlli1fojIF8di1cRS9kNWrgiDKAkGufVxuCOWSixpP6Q+BcfLRHHHnSjuiuVyipzkeWhMEqVU9rXJepNs8gMRRUmUxQMV2bSOxFqJxY45TdePxcieHMYipdXTcFGk6iyP+6dZmPST4Py0X5wERV9dXoTn4dllEZ7M84dzAv/a/BmxAEon8a5pfMqjpOLZpvoNVJzpvo3jFpKjbgOaRoe4DvBx1WugWgX428lT0xRpen/y2V/OWv6p4M/1/7e+6ztITkXnpE9HbRS7SIp6bW6g4MwqrensFSRIvVw3gNBnn4n9i589JEi9mDeArDhHBULUS3wDBHUuW+i5rPU04j4S5NqEt4FkpUlvlBaDxFp1DqB8jHTNmrldcw8zQzn7USMZW/nn+7O/2qgPodSMtCeelrhH9BjKxn33KGyNo3ncPpoljLgykUGiLlV0GvYvi0v9Z09Os/5Jmof9JD25SE5Okgt1eXrPv4m0Fo+bob3FbUMoaHjeTSSQg5GVqCbyg6qb7qNqe8a0uXtn2f352paN/sVZN+m3qr0f8+HsV9P3Zk2nTWO8P04emvMR21Vv9ckj80umFYRjMX0HGShFD9SqLhRIwUjHDBe6aJ35dLYrZaN6BUkFsaTWgrKHxPBnSIEQ3KJIGAn35gqQw5sfDbN8kFr99gGUj5H5u/Sj2dzBZG4/iqRmJECxH3WP6DGUjfvqUdha/GjraJYw4lk7r5M0TM+TtJ9nWd5PzqOTfn4Wxv3wQoW5yk+i/LTt1CzCj1rtyc3Q3tOsIRQ0PO9+FMjByEpUP/qNLxefOc3pk+UZqMczU2o7/1T9RqSCXnXXgiU4O8jgKHpwVvWgQApGCu7agwKpfHpQIIY/DwqE4BZCwki4PSiQw5sHzWI1iKx75QdQPka279KD5nPXkrs9KJKakQDFHtQ9osdQNu6rR2Fr8aCto1nCiCsPGl+mSRjHl/qPZdqlnp/H/SI+Vf3kLD49i4uTsyiZFwevHjSxheJmWHBDQcPz7kGBHIysRPWgH1cd/u+b2/XuVxcumdPw059Vn3bNmvrP2sZXf2h2EYD5Ezb0HSS6oqOv6jCBFIwEy3KYD20kryBJIK4yUakNZA8J4s9XAiG4xY0wFkWRp/ZUvY8k8eYs00HsWNtE0jEyeJe+spg7kcLtK5HUjLQn9pWu8TyGknFfPApZi6tsHcsSRly5yiI+SS5O86J/eRbqP3ERhv2Tk9Okf34ehMGZOjk7U3O/5dVVKlsobkaNnUdtoaDh+XaVSA5GTqK6yvev1iZfvCNsdj2CuVlu+sb0vdl95+ZLzfk5zsmzfmj/imYHya/o/CtaSyQFI8fSreX0F44FSyQJxFrGhTVB7CFBvFlLJAS3whHGIk9VYM/X+0gSb9YyzAaRdU32AIrHyOMdessomPmR2V9t1IdQakbeE3tL54AeQ9G4rx4Frdlctg9mCSPW//e9v37BjzjdY8fdpCIb5s0obMRM65i+uklZN/BvSdXWnzBQN6lr/TdMM8TpTycPpm/rP2B+74mzEUYU3tiX4vltHRW50p9UfcJXz+sPdOSQfCSWrPiS6R8fmtZRDsVDsWL6KyDPsVXrKIfyUqoc3DrKIXcklktP48xvUk3rKIfasUjtC3nciPbWOspxvcfNKGqEIF/Q2GnrqNh5G4lUbj1Zr9g6ilqJnlWflj6YPK0uOP+52eiqzlaZhoemp9Gs75HZCXteNY0y7Q5N097nVW+oB9Wf1r9mC8WONBT1zL+xXZykgIoFSIFbSxcnKX590rJyFyfXMo1QX30JBtjESSqR2PFixYUVobi6qVixiVOgn2ar8d+XCvTSxakIVZANcqvyA7FyYgXmd3FKg0DlrjZOYrnEIsxr4xRFizZOUeRs4ySWTCzErCnT9WOLQeL4FuFQLJxYNttnS9fSV5xrx2N9kI/EahVTLfnx0AHcWsi6Nk+SqiWWLPEaW1OyOBarJhYyXgunLArSwtHR645YKrGg0Vs4LZPEHXeSuCuWyylxkuehIUGUUtGYBk76P5k5noaRWCmxyjGnyvqRGNkTw1iktPI6YRRcXKSX/dMkP+knF7Hq5/nZRT+8OCtUcnp+li7ysnMS/dpJt+cBzBzVMZWOeZRUPNt0u4GKM+W2cdxCcjD2kahz8Y+qIwDPq8uoq8m4+cLp3flZ0uVH+PW5uY18B0mu6OT0mamNYhdJwdgRW32CCeSAnAPQE1GrxdhDkvg7CACE4O5GEgZDz2sDa57eR4J4OwdQBEmmBqH1TPMBlJCRwlmzuJajAPF89zh2HwVAUjMSn3ya0jCmx1A67vtHoWs5DdA6niWMuLKWl4E6Ozu9vOyfp5d5PzlTp/08zcJ+dnIS5RfJhf79uenyai2tBvpmlHBDQcPzbi2BHIy8RLWWfzCXKRpzubiXY2Etq30anrUEkis6+arWEkjByLCrW0sgh2drCSTxZy2BENzSRhiMhi0TIIg3a5knaRIMCvuX8VBCRgrv0lomcyuSuK0lkpqR+MTWsmlMj6F03PePQtdiLVvHs4QRz1YtsyIOAtO8Kc8u9Z/VhjSPT0/7cZhc5mdxkJ+drcNaWlPWzUhxQ0HD824tgRyMvES1llf9mb681p/JbS17Ly16gm73rg4P/dn8E6flPzVfEK0uBjcnj0yr0ZmTfTJ5YIveDjJ6ih69Ve0pkIKRpen2lNTACUmFMas2jD0khj+nCoTgVkrCSDQ4VSCIN6caFXHsuskNCsgoCF0aVTU3Ns5bkw6h1IwUKDaqDUN6DIXjvn0UuBaf2jqcJYx49kHUX794HN3pRTv7JiqyMd6M0kbGos6I/xrKqvOWVCf9IxCqd/x48oE5jPxV1bnzi6qd0mxJsrpw2KxTPjYtPJ+bz+TNpcWTB9o3zu4wrj6Un98nPHlsfeh2ovTGvhTW81dR2fZhqKd5h6FKHPlQypHwOXgfwRxp8UdG/JFL/JFYvOKLp5/zqb6UyraHRvvQpX0o1k5/XeRpePbNVLZdGobSxVBKGdBfT2XbIyN85BI+Egunp37m4bDqO6pse2x0j126xyLdRvj8bfVQwlxnvxobfqeBM+JkoewiZm+wdUuqlP5eUsvYrydfmXtOqhWOr6q77B/NdtlMb8B3qu+gFgsgD6ti9nzWqNqGtRNlumgJ0TwXrXz7MAt0zQpyR82SYnioWfn2kdZ+5NJ+JNau+NpZ2WeopQ+19KFL+lAsnf5mrFqx8u1SI5QuhFKKgC5Y+fZI6x65dI/Euul5XlKv8u2xlj12yR6LZFePzD1/5cpVsBq7A6ehM+RkqYKC5froV6iV/mJSS5btu99FybJJ34lyXZaE8j2XpWL7MFbbh0mo/6dLlNJ/n0b6f4WjSkmpPFSpYvtIoxxplCONcqRRjjTKkQPlSIyi+CisFDTUJENNMtQkQ00y1CRDTTJ0kAzFJPRXZdUaVmyXmqjURKUmKjVRqYlKB1EpJUKXtGJ7pDFGGmOkMUYaY6QxRg6MkRiDXhokFa7YHmuKsaYYa4qxphhrirGDYiyieKHgeep4Ec02vW0IN+e9tlwIsXMgaEpFRc8l9pZUbL1wrNjt4v3lJUEPltXOelHQfJHRrDnWyuQDy2b2dq/qefF0+stq3fK9nv7hjcmz6t9o2mE8mM0JzT2Y1T842yWdzRMXBzIfVaugz/Sf+aKSWC1sTt+y3LpZbZnrPzT7b1e/Zv7g9BdVm9DPbPHfkca/XuI2t8WGEFCxAClw62mxIcSvb4St3GLDcbfrK1KBxE+TGVv67h4bQonET5JX3K4XiqvboRV7bDjOXu1L5XnpsBGGWZ44d9elyokVf6mc/KV0ruLE2WBDqpZY9ZdqLTqvOS8du2WDDWef9dtiycTaz5oxXns0VKxTtLIG+1CsnFg122eF15/koEgcF0MdieUqplzyA6IjuLWQdW2CJ1VLLFnicxtN2eJYrJpYx3gtNsIgSoJB7mixIZVKrGeMFhvFssWGM03cFcvlVDjR89CQIkqpalCPjTgO40GQ2KSOxFKJhY45a9cPxcieGsYipdWzcFGk6iyP+6dZmPST4Py0X5wERV9dXoTn4dllEZ7Ms4dz3v7aSVfH1aPFkXUb4824sUH0dUYqnG2G38DEmeXbOG4hORhnE6kLAB9XbSyr6f/fTp6aw+bT+5PP5jdrqODP9f+3vj07SE5F56TPQ20Uu0iKel1uoOBMJ61H2F5BgkBOkif2s3h7SBBvZ8mREPXy3gBBncSqQZLaOPaRHP6OkqfFILEWnQMoHyNbs6Zs16zDN06Sx/O7GGL3xRpQakbWE89I3CN6DGXjvnoUtsbRPG4fzRJGXDnIIFGXKjoN+5fFpf6zJ6dZ/yQ1Z9DTk4vk5CS5UJen93w7SGvluBmH3EDQ4Lw7SCAHIydRHeQH3/zC0RzvW3ytWN+oMTcAG19ZLe4/rQ6sfzV9b/rL6d/MPpb84+ShOTZotoVmn0JWJ+F7jiX0HWSgFD1Qq1pQIAUjGTMsKOXLRiQVxI/av2xEYvhzo0AIbkmkjIRjSwWJ4c2MhlnuaE97AOVjJP4uzWg4ty+h24wiqRn5T2xG3SN6DGXjvnkUthYz2jqaJYy4MqPpSRqm50naz7Ms7yfn0Uk/PwvjfnihwlzlJ1F+2nb+tnszak1WN+OIGwganHczCuRg5CSqGb3qvfHoWu+NF5zpk+Wxp8fzBhuWI0/Vb0QqMP+iZ7bg7CCDo+jBWdWAAikYCbhrAwqk8mlAgRj+DCgQglsGKSPhMqBADG8GNIuV47zEAZSPkey7NKDR3LI4r7I4hFIz8p/YgLpH9BjKxn3zKGwtBrR1NEsY8eyO4cs0CeP4Uv+xTFvU8/O4X8Snqp+cxadncXFyFiXz2uDRgCa2QNyMY24gaHDeDSiQg5GTqAb04+piyPvTd80h9remb1en36c/qzp5PKqug/xq8rxfnZi/b1zm/DILG/oOEl3R0Ve1l0AKRnpl2cuHNpJXkCQQS5ko67buHhLEn6kEQnBLG2EsVBENrKtE+0gQb7YyHcSOVU0kHSOBd2kq5xccxO4LK6DUjKwnNpWu8TyGknHfOwpZi6VsHcsSRjzrKByfJBenedG/PAv1n7gIw/7JyWnSPz8PwuBMnZydebysYmEplS0QN+OEGwganHdLCeRgZCSqpXz/alVy0QH4q2rv/JFZ0zS94d6Yvjf5vPqw8vnky/nZzcmzfmj/ZmYHya/o/Kv6SiAFI8PSfeX0F66lSiAJxFfGhTVB7CFB/PlKIAS3vhHGQoWxPV3vI0G8+cowG9g/ijiA4jHSeJfGcn69Qey+rgJKzUh7YmPpHNBjKBr3zaOgtTjL1sEsYcTGWjY5xi6bcUQ2tJuxakDLgqSOttZmHFKx9Szxp2YcsmYc0vgntPivvxmHFFCxAClwa2nGIcWv1yNYMw6pQOJHzHRn7W7GIZVI/Hh5Rc8sFMf5VJkQvcBejPal8nw241A25Qdi5cSK320zDrFaYtXnNeOI1aIZR+y8huG2WDKx9rNmB9e+c4pVOsitT8ahWDixaAp6cWRB6ui9cCRWq5hqyY+HDuDWQlZN7VCslliw5JOnhlxxLFZNrGIdtuIQSyVWM3orjmWSuONOEnfFcjn1TfI8NCSIUioa04kjCpLccf/5SKyUWOSYjTj0IzGyJ4axSOmG7vK47juIUx4jFc77Lg+Qg7E8SJ/8d73LA+RXdH763NRGsYukYCx30qeY7l0eIInfXR4giL9dHiAEd62ZMBaZdcl8H0mxCVs8SDxGDmdN4lq2eNL5rkDq3uJBUjNynnyW4t7iQaJxXzsKWssWT+tgljDiTT2P7rhj8WaccQNBg/NuK4EcjJREtZWdnkcHois6+qqOEkjByK50R+k+jw4kgThK53l0IIg/RwmE4JY2wlgUjp37fSSHN0/pPo6OpGPk7y4tZTZ3IZnbUiKpGUlPbCndx9GRZNzXjkLW4ihbx7KEEW9qi43I1WKj6coiayBocN4dJZCDkZGojtJziw1gcBQ9OKt6TiAFI/2yPCehxQaQCuI/HS02gBj+3CcQglsGCSPhPKkDxPBmPptabCD5GMm+S/uZzy1L7rafSGpG/hPbz6YWG0g27ptHYWsxoK2jWcKIN7XhcORqsVFwA0GD825AgRyMnEQ1oGtsOAwMlKIHalUzCqRgJOOuzSiQyqcZBWL4M6NACG5JJIyE04wCMbyZ0aaGw0g+RuLv0owWc/vivFftEErNyH9iM9rUcBjJxn3zKGwtZrR1NEsY8abenxY5mnMkTdeAWANBg/NtRpEcjJxENaPi+9OQnIrOuaKXRFIwcinDSzruT0OCQOyj6/40JIg3A4mE4JYxwlgEg9z6ku8jObw5yIb706B8jGzdoYNM5jduJe7706DUjKwndpAN96dB2bivHoWt2UG2j2YJI9b/970X3JMxht9tcopdNuWw75jPx9yOqlJVR/XSlMPxHdItqdh62uiwKcfks8lXZr2wapPxVbXA+Ha9U8enZp2xWrH6rDd9r+qC8bj6I88nD03fiE8rw/h8ts6I6eNh+fc9t3bqsMV9Rxr3hBb39TfjkAIqFiAFbi3NOKT49cIEa8YhFVi32cBmHFKJxM+XVzTPQnH16rxiM444sG+b7Uv1eenGoYpADSKr8AOxcGKl5zfjyLIiGATW+vkXYrXEas9rxpGEi2YcifP2sNtiycSaz5omXF92LZTO0bE1IxyKpRPLJr8dRxSneZg69B6J9SqmXvIjokO4tZBVUzsUqyUWLfFMSuV6KpWmNtHHYtHEQsbrx1HESe5IFXfESon1jN6OY5km7rjTxF2xXE6FkzwNpjtLnDmeh1IqG9SQI090Rhsoa3oYibUSSx2zJYd+LEb21DAWKTVSaftABsY5Y29Yv5DN2h0tOZKIx0iFs83tG5g483sbxy0kB2O1kDr1X99BI2SgFD1Q9KmsjWIXScFYJmXMSCkHjZBUkJ0ia07ZQ2L42ycCQnAXqwkj4Z4SAzm87RM1nDSC8jEyP2sC2LJPNL+LMHHfLAmlZiRA8eym4aQRlI376lHYWvaJWkezhBFvaieP2NHJI4m5gaDBeXejQA5GTqK60S47eSDRFR19VX8JpGCkV5a/fGgjeQVJgvGU1tSwh+TwZyqBENzKRhiKOE0cF0siQby5SmcnDygdI3936SnnlxEm7oslodSMpCf2lM5OHlAy7ntHIWtxlK1jWcKIK0eZnUfnyeVl0c/z7Lwfhhf674KLk34QqECleR4W3lsOx65zSQk3EDQ4744SyMHISHRHuTi7PvlU+8UvqkXOd6vTSZ9V3vH034ZBEJjeHNuLs0xfVn8+UtO3I7XdU4FZ9VSB/sUPzd85mngg46LocVnVbgIpGJmXYTdNG2lzlsg6Kq8geSCm09Facg8J4s91AiG41Y8wFmk6yB2uEwjizXXmapDYO3hA8RhJvkvbOb+pMHFfOwmlZiQ/se10DugxFI375lHQWnxn62CWMOLKd0Z5dpol+Xlf/2qqPWqh+rmKT/sX0WUcn0fRxbmaJ1WPvjOxBeJmoriBoMF5951ADkZKovrO1TrIPays6vNvHKRv7yOHDJGih2hVCwqkYGRhhgUl7agDqSBG1LGjDsTwZ0OBENxiSBgJ9446kMObC43jdBBaH7YDKB8j53dpQ9XcuTgvYjuEUjMSoNiGukf0GMrGffUobC0+tHU0Sxjx7Mq18/PL6DS76Ben8Uk/uTw56xdnWdKPgziMo9PLPDuZ+06PPlTZAnEzSbmBoMF596FADkZOovrQ9xdHMatvCK/5yulbvbnvfFr9UsMnk0BuRede1VwCKRi5lWUuH9pIXkGSQAyl/UbXPSSHP0cJhOCWNcJQZKl1mWgfieHNUKaDxPqkHUDpGKm7Szs5v5wrcd+0BqVmpDyxnUwHRWIjO4aScd86ClmLmWwdyxJGXJnJiyQ7PS1Own6oVGQWQPN+HpwX691MT22BuGlOAPACQYPzbiaBHIyMRDWTfzfr+2Fbn/yqur/35TQIevp/07ej6gcVuBcrgeiKjr6qnwRSMJIrw0+6GlIAQSB2MhwEykayhyTxZyiBENzSRhiMOBwUkQ1kHwnizVImWZQPYqsLOYACMnJ4l65yfkFX4r5sDUrNSHxiV5mkeTSw3zh9DIXjvn0UuBZj2TqcJYzYOMsmw9hlPzjr+3kzyRvQsuAa2nr7wQnF1vPEn/rBMfvBCeOe0OK+Af3ghICKBUiBW08/OCF+vRLh+sEJBdatNbIfnFBi3TNj+sEJxXG65RCiFwwym7x9qTyP7eCsCy0HYuHEQt9xOzipWmKxZ7aDy5ft4JwXjd0WSyaWfNa04JpJDuPY8XH8oVg4sWbym8GpRMWOJ+NIrFYx1ZIfDx3ArYWsmtqhWC2xXolnTbNWcNYcdywWTaxhHbaCkyolljJGK7h82QrOmSLuiuVyipvkaUjCIB9k1qehlIrGNIJLVaITmfVpGImVEksctw1cvjWyp4WxSKmRenJxngQXYdIvTk5yM1k/0ZP1y3CdOzuJqw1cwWOkwnnf2QFyMFYFqTN+zs6OatvZAaIrOjp9Tmqj2EVSMBY4O5haAkE87+wASfzt7AAhuGvLhMHQM9rYOhr7SJDN2NlBAjJyOGsK17KzM79sMHFfHQmlZiQ+8RylcWcHCcd9+yhwLTs7rcNZwog39fy54864m6r5CiRLIGhwvo0lkoORlKjGsrPz50huRede0VUiKRjJleEqXefPkSQQW+k4f47k8GYqkRDcskYYijCzfyS0j+Tw5imdB9ChdIzc3aGhVPO7B5X7JkkoNSPniQ2l8wA6lIz72lHImt1k+1iWMOJN7aqROLq5qZAbCBqcdzcJ5GBkJKqbXEdXDWSIFD1EqxpPIAUjCbOMZ3tXDSQVxIRaNz32kBj+PCgQglsMCSPhOqqDxPBmQRuaakD5GCm/SxMazo2L8zq1Qyg1I/+JTWhDUw0oG/fNo7C12NDW0SxhxJvaVDhxHG5XETcQNDjvNhTIwchJVBvqrakwMi6KHpdVvSeQgpF7Gd6zuakwkgfiOl1NhZEg/nwnEIJb/QhjEQ6UNZfvIzm8GU93T2EoHiPHd+k75xdqKff1aFBqRu4T+053T2EoGvfFo6C12M7WwSxhxJt6O1ri6OWmYm4gaHDebSeQg5GS6Lazu9vRkOiKjr6qswRSMLIrw1k6t9OBJBBP6bgdDcnhz1ICIbiVjTAUuaM/MBLDm6N03o0GpWNk7y4N5fw+LeW+Gw1KzUh5YkPpvBsNSsZ96yhkLX6ydSxLGHHlJ2k383r2k9avjG/OZ8SMQNDgvPtJIAcjI1H95AfODfRrfTOMjTQ75VUjhqemd4P2m+9Nfzn9G3Ngszf54+ShaRKyPdt7rw58Vs0+7N+k7CADpeiBWtV9AikYqZjlPgl76kAqjBO1YewhMfwZUSAEtyQSRsK5pw7E8GZEwyx39EI4gPIxEn+XVnR+xZZy35cGpWbkP7EVdY/oMZSN++ZR2FrMaOtoljBiny3glA3tplKNaGkdba0t4KRi62niTy3geC3gpHFPaHFffws4KaBiAVLg1tICTopPbKnDMOGO7/SlAontcxh+2tkCTiqx7pchLeCk4urVeMUWcGlo/2RgX6rPVw84rdvq3g/EwomVvtsecGK1xGrP6wGn1KIHnHLeEXZbLJlY81nTgmsHT9MwU/GgsPrkQ7F0Ytnkd4FLskxFmaPZ05FYr2LqJT8iOoRbC1k1tUOxWmLREs+cVJ4qV48FsWhiIeuuD5xYKbGe0fvALdPEHXeauCuWy6lwkqchVoXKokFhrXulVDamE5zK4iB2tYkcibUSSx2zF5x+LEb21DAWKd3QbSHl6AWnUh4jFc77thCQg7E6SJ36r3FbCBgoRQ8UfSpro9hFUjCWRRkzUtK2EJDK57YQEMPfthAQgrs4TRgJ95QYyLER+0JIPkbmZ00AW/aF5rcUKveNk1BqRgIUz26a9oWQbNxXj8LWsi/UOpoljHhTD70rVwO5jBsIGpx3NwrkYOQkqhvt9NA7EF3R0Vf1l0AKRnpl+cuHNpJXkCQYT2lNDXtIDn+mEgjBrWyEochiZT9Nuo8E8eYq3cfekXSM/N2lp5xfUKjc901CqRlJT+wp3cfekWTc945C1uIoW8eyhBFvavcO5Woil3MDQYPz7iiBHIyMRHeUvrp3AOOi6HFZ1W4CKRiZl2E3W7p3AHkgptPZvQMI4s91AiG41Y8wFmGcDHKH7QSSeLOdDf07kHiMLN+l78znXsV599ohlJqR/cS+s6F/BxKN++pR0FqMZ+tgljDiynieh3kShScX/ThRWT85PQ/7uVKX/TiLVKhO0kCps3u+jWdiC8RNVXADQYPzbjyBHIyURDWeqO7FQVP3YmCIFD1Eq3pQIAUjCzM8KGlLHUgFcaKOLXUghj8fCoTgFkPCSLi31IEc3lxoHOs5j7V0HUD5GDm/Sxs6v8VLuS9lg1IzEqDYhrpH9BjKxn31KGwtPrR1NEsY8abeyaYcH2amzdeJWAJBg/PtQ5EcjJxE9aGd3cmG5FZ07hXNJZKCkVtZ5vKhjeQVJAnEUDruZENyeHOUSAhuWSMMRah0ibYOxz6SxJundN7KBqVjZO8OHWU6v8krdd/KBqVmZD2xo3TeygYl4754FLJmP9k+liWMuPKTF0l2elqchP1Qqcisgeb9PDgv1ruhbt2CuTn/6JMRCBqcdz8J5GBkJKqf/LtZ7w/bEuVX03e00Xw5DYKe/t/07aj6QQXO9UokuqKjr2opgRSM5MqwlI6mFEgQiKMMB4GykewhSfx5SiAEt7QRBiNNBnFqHY59JIk3T5lkUT6IrTbkAArISOJd2sr5zVyp+541KDUj84ltZZLmkauzARSO+/pR4FqcZetwljBin03hHF4xakTL6mhrbQonFVvPE39qCsdrCieNe0KL+/qbwkkBFQuQAreWpnBS/HolgjWFkwqse2tgUzipRGITnRUNs1BcvRqv2BQuDgZWS7Ev1bf2pnBi4cRK321TOLFaYrXnNYVLo0VTuNR52dhtsWRizWfNC65lgzyKVTSIrUnrUCydWDb5TeGiJMhC/Sxbn44jsV7F1Et+RHQItxayamqHYrXEoiWeOjU1hROLJhay7prCiZUS6xm9KdwyTdxxp4m7YrmcCid5GsI8jHSKKKxRLqWyMU3hojzPVTxQVq0jsVZiqWM2hdOPxcieGsYipRu6x5M6msKlMY+RCud9jwfIwVgepE79O93jAaIrOjp9cmqj2EVSMFY6O5hjAkE87/EASfzt8QAhuIvMhMGIo0FiP1mzjyTZjD0eJCAjibPmci17PPNrC1P3FZRQakbmE09UGvd4kHDc148C17LH0zqcJYx4U0+jp44Gb2nCDQQNzruzBHIwkhLVWXZ3Gh3Irejcq9pKIAUjuTJspfM0OpAE4itdp9GBHP5cJRCCW9YIQ5FlzsPoQBBvptJ9GB1Jx0jeXTrK+d2DqfsmSSg1I+mJHaX7MDqSjPveUcha7GTrWJYw4k1tspE6urvNDz4yAkGD824ngRyMjES1k+tosoEMkaKHaFXnCaRgJGGW82xvsoGkgrhQ67bHHhLDnwkFQnCLIWEk3Kd2gBzePGhDkw0oHyPnd+lC1dy5OO9XO4RSMxKg2IU2NNmAsnFfPQpbiw9tHc0SRrypXYZTR7O3NOUGggbn3YcCORg5iepDvXUZRsZF0eOyqvkEUjByL8N8NncZRvJAbKeryzASxJ/xBEJwqx9hLNLMcd/yPhLEm/N0NxmG4jGSfJfGc37FVuq+MA1KzUh+YuPpbjIMReO+eRS0Ft/ZOpgljHhT70tLXc3dmq/5sASCBufddwI5GCmJ7ju7uy8Nia7o6KtaSyAFI7syrKVzRx1IAjGVjvvSkBz+PCUQglvZCEMRZ8HA4SmBIN48pfO+NCgdI393aSnnd2yl7vvSoNSMpCe2lM770qBk3PeOQtbiKFvHsoQRV46SdluvZ0eZ2gJxM22+v8MSCBqcd0cJ5GBkJKqj/MC5iX6tjYYxkma3vOrL8NS0ctCO873pL6d/Y05t9iZ/nDw0PUO2Z/vv1anPqveH/cuUHWSgFD1Qq/pPIAUjFbP8J2FfHUiF8aI2jD0khj8rCoTglkTCSLj31YEc3pxomOWD1OFFkXyMzN+lF51fu5W671CDUjMSoNiLukf0GMrGffUobC1utHU0Sxix/r/vvZD8jcn8bpPr7LJFXGZDvZkWDagqvYbqpUVc5moRJxRbTxsrtoj7oPpmx3Qe++O28Ylm2fHFX3kw7xf3ubZ9y85sj6uucU+n75pvyadvzz71uW92ym2oO1LUhIbK68pmU/iyVKFiKSSoW1NbNSF+PZl30FbNugD5ilRg3Zgi26oJJRLb0KxoOIXi6hVtxbZqYRoOcuvUcV+q0EtjtWBgH/QDsWpiceR3VYsz5RD7F2KxxPrIbKpWLJuqOW/eui2WTKySLGNNfSoOxaqJBY/fTy0N0lxbEmWTeySWq5hyyQ+HjuDWQlZN7VCsllisxLMO1+NwLFZMrF68XmruBHFHLJRYwxit1IplKzVncrgrlsupal0+CaVUMaaLWlNSGImlEisbt4lasTWyJ4SxSKmZu74w9XNOWn98cfaTV3/wugVAMG+1etubWdNtQErP7F2RJkuVTFytWm9JtdbfuIawEuetf7C2CZ+3HX+oZ0/mtz43LdBsIDtZcGNfCnPNXLhpWP7i+lM/PnzpMAvtq3Ri9XWTQVDvTClWyUcOyUdiyYovmZ5atOKhQ/FQrJj+wJOrjFV56VBeSpVfKzUtynmPxsghdySWS0/YzIqj1Y4dascitf7LjaMjZxY2qi+csSaLFRUcV8kRqqW/gd2XnPnH6V/PP05/WP2JTydf6R8/my2Ymr3ax/ad2p0s1LVJSO25NkXbh1m+fZgn24dFoP+Xbh+GgWNbSYzkoWBF20ea40hzHGmOI81x5OI4EnMoPgcrXQ01xlBjDDXGUGMMNcbQhTEUY9BfrFVLW7RdapxS45Qap9Q4pQunlOKg6120PdIMI80w0gwjzTByMYzEDPQyIimC0fZYI4w1wlgjjDXC2IUwFiFUj9W9ZUH0tItY7STaIG5mURNEFjrHgaZVWB1dcm9J5RLXSGHl8aPJbyYfrXyP1NfVPzM/njZ5Mn3LHGZ7WHW//sx+4u3q6in9HzVH3apzbU/nX1vo//52r/rr0+nfDMyW6PNeGCp3Mxlp+OtlrZPdTcSdU1JAxQKkwK1lc1SKT1xvXn1zVCqQuLzcxeaoVCJxYXm1zVGpOM4yMiV6pm+1TeC+VKCXvdEwKpJBaBV+IBZOrPr87dEwNTfJ2PdHxWqJdZ+3P5otL53K3JdOiSUTaz9rjng91mkQp4PcehLvUCydWDfb54J1vVEYJnHu+DL6SKxXMfWSHxEdwq2FrGuzO6laYtUS75KGkYoHuXUn51gsmljJeBulYZFlg9S+UypWSixo9J3SZZq4404Td8VyOSVO9DSkQZ4lg8D6PJRS2ZjtUv3gZlE6CKzpbCTWSix1zIm7fixG9tQwFimt5oukr9QMjHP2/tpJl1+ezc4CO+bwMY+Simeb5zdQceb6No5bSI66CWgaHeIiQJfdDJDoio5On5/aKHaRFIyPKRjTTFc3AyQJ5guyQWb/iAxJ4u0jMiREve43QFCnt1FYDOLCMcEFonj7jszZ0QBKx8jhrMlc81dk2fyaosx96xSUmpH4xDMVZ0cDKBn3zaOQNX9D1j6WJYx43pu1yFN1etJX2XneT9Ik7udnedDP8uL87OQ0PM0vL+/595VW93wzS7ihoOF595VADkZOovrKq1sCvrx2S4D1jgDCztNL0/vVl/OfTh5s96a/0Ha12iswn8FNf1ltSz2dvrtd/ZuMTa3+zvx7zNbSH81+kvVl2UFGVtEju6ptBVIwsjfLtrY3QUBSYSysDWMPieHPvwIhuFWUMhLu7RkgiDf3GmbhILc+bQdQPkat6NK/zu9Fytx3XEGpGRlQ7F/dI3oMZeO+exS2FgfbOpoljLhysCcXYXKhLvJ+dH5R9JM4Oe8XxUneDy6VurzMLi4u8/lz7tXBWtPVzUxxQ0HD8+5ggRyMrER2sDPPOTuvtLjv6uvKon4+O6Y0fU+7Wv3jn/3lrClXOL/Cat6i6351VqfqxKCNqtXf7CBjougxWdV7AikYmZfhPV0nc4AgGLs5CKwke0gSf44TCMGtepTBiINBPm9Pfs1zAlH8ec4gjQeBFfAACshI712azvklSJn7SisoNSP1yU1nEIUD5XCdSDju+0eBa3GdrcNZwohnd6teBOeqyOP+qUrNGmt+2T9JL6L+2clFFAXJ+Wl6cnHPv+tMbKG4maXcUNDwvLtOIAcjLVFdp6AXrDkaP+vy+ln1D88WR9+cvmX+oPmr/gdnu/bT+8vdfocD2kGGS9HDtaohBVIwsjLDkJIWQ4FUGHdqw9hDYvizpkAIbmmkjIR7MRQI4s+Y6jpmPZJ4AMVj5P8uben8jqTMfeEVlJqRAOW21DWgx1A07ptHQWsxpa2DWcKIK1Oax+eXKlFRP89P0n4SnYX9PElO++fp6enZZXgeJNnchHo1pcoWiptZxg0FDc+7KQVyMJIS1ZS+v7hLYG5Fq6XRvzTm00a3g6RTdLpVPSSQgpFCWR7yoY3kFSQJxDc6ljSBGP58IxCCW70oI6Ecd8XsI0G8+cZsUCgb3QGUjpGhu7SN84uQMvelVlBqRs4T28bCsR1yDCXjvncUshbX2DqWJYzY2MYmN9htww/Hoc7mOxLILRh9NfwQyq0nij81/JA1/BCGP6GFfwMafggBFQuQAreehh9C/HpFwjX8EAqsm2tkww+hROL30SuaZqE4ztfQhOjFYeYyw0KBfhp+xHk+SBKb8AOxcGLV77jhh1Qtse4zG37ky4YfztucboslE2s/a4JQj3WSBEWaD5T12TgUSyfWTX7DDxXFSZAMckfDD6lexdRLfkR0CLcWsmpqh2K1xKolnkOFcRoN5gchrk2jpKKJlazDhh9SpcSCxmj4kS8bfjjTxF2xXE6JkzwNSRzlQeHosVNKZWMafqRaaq4GmbVGj8RaiaWO2/Aj3xrZU8NYpHRj93KcXa0LHiUVz/teDpCDsVJIXQTg7uUA6RSdjj4FtVHsIikY65qMmaRzLwdI4nMvB4jhby8HCMFdUyaMRBor+3LqPhJkA/ZykHSMDM2aqrXs5RTz9X/nZVuHUGpGzhPPQ9x7OUgy7ntHIWvZy2kdyxJGvLnH0h23i9zMm25ysYaChufbNSI5GDmJ6hrXfSwdGS5FD9eKNhRJwUjJLBvafiwdSQWxpNb56B4Sw5slRUJwSyNhJNw7KkgQb5bUfSwdisfI/x160jyY+ZjZX23Uh1BqRgIUe1L3sXQoGvfNo6A1m9L2wSxhxJUpTYJTdRGdhvrP5vrPajPbPzlPsv5lnMXq8jyNo2I+4F5NaWwLxc151xZGKGh43k0pkIORlKimdNUOHdqYmv5z5uTT/dm5osqavmeLzQ4yNooem1UdKJCCkYAZDtRxpAYJgjGdrk4dSBJ/vhMIwa1+hMGIo3hQKPtiKBLFo/NUamAHPIACMtJ8l94znNuV0O09kdSM1LeC94zyQZTY4I6hcNz3jwLX4j5bh7OEEW9uh+PI0akjj7ihoOF5d59ADkZaIrvPb0+HY2RkFT2yq3pXIAUjgTO8K2n1FEiFMbI2jD0khj8XC4TgVlHCSDSsngJB/HlYd4djKB+jVnRpYaO553HeCncIpWZkQLmFdXc4hrJx3z0KW4uDbR3NEka8uXe/RY62HnnMDQUNz7uDBXIwshLVwXZ59xsSXdHRV7WYQApGgmVZzIc2kleQJBhb6br7DUniz1kCIbjVjTAYKokHQeHwlkAUb97SefcblI6Rw7t0lvP7wnL33W9QakbiEztL591vUDLum0cha/GVrWNZwoj9Nv6IbXA386QRrqjDrbnxh1RuPVH8qfGHqPGHNPwJLfzrb/whBVQsQArcWhp/SPHrFQnW+EMqkPi5NMdduxp/SCUSv5Ne0TYLxdUL86qNP1RgX7nYlwr00/gjKpJBaC2kB2LhxKrfbeMPsVpi3ec1/siTReOP3HmB2W2xZGLtZ00Qrn3Vr2JVRAOV2aQfiqUnTOnkZ0NlWRoljqfjSKxXMfWSHxEdwq2FrJraoVgtsWqJ51BhpOJB7jjeLBVNrGTdNf4QKyUWNHrjj2WauONOE3fFcjklTvI0JHGRmL5Ryia7lMoGNf4o4lAXD3tfoJFYK7HUMRt/6MdiZE8NY5HSjd3tiR2NP3LFo6Tied/tAXIwVgqpiwCd7vYA0RUdnT4/tVHsIikYi56MaaZztwdI4nm3B0jib7cHCMFdcyYMhiqKgdZmQ9lHomzAbg+SjpHDWZO5lt2e+S2HufvSSig1I/GJZyru3R4kGffNo5C17Pa0jmUJI97cc/CxqzVIyg0FDc+7rwRyMHIS1Vd+m87BAyOr6JFd1bYCKRjZm2VbCefggVQYC2vD2ENi+POvQAhuFSWMRMP2DBDEm3ttOgeP5GPUii796/xCxNx9uyWUmpEBxf616Rw8ko377lHYWhxs62iWMOLKwdLuZ/fuYB2nmzJuKGh43h0skIORlcgOdsU+ItWhKLNe+rk5v2T3NzvImCh6TFb1nkAKRuZleE/XyRwgCMZuOvuHAEn8OU4gBLfqEQYjVtlAWQv4PpLEn+UM0ngQpDbAAyggI7t36Tnn1ynm7qsxodSMzCf3nEEUOp7ZYygc9/WjwLWYztbhLGHEm9tROXa1D2m+bcQSChqed9MJ5GCkJarpXHtHZWC4FD1cq/pRIAUjKzP8KGktFEiFMac2jD0khj9nCoTglkbCSDSshQJB/BlTd0dlJB4j/3dpS/O5j3HeG3cIpWYkQLktdXdURqJx3zwKWospbR3MEka8uZfDxa6OIAU3FDQ876YUyMFISlRTyrwcDkmn6HSrekggBSOFsjzkQxvJK0gSiG90rGgCMfz5RiAEt3oRRiILHMuZQAxvrtF5NRyUjpGfuzSN8+vEcvfVcFBqRsYTm0bn1XBQMu5bRyFr8YytY1nCiP12+0hscDeLxitGwqAOt+ZuH1K59UTxp24fom4f0vAntPCvv9uHFFCxAClwa+n2IcWvVyRYtw+pwLq1Bnb7kEokfhy9mmWWiqsX5hW7fZjmd7FN4L5UoJ9uH7H5XNtaSA/EwolVv9tuH2K1xLrP6/ZRBItuH4XzMrTbYsnE2s+aIFyb/ugnOi4cn/IfiqUT6ya/20deqFjpZ9ne7UOsVzH1kh8RHcKthaya2qFYLbFqiedQYZxGgyyziT4WiyZWsu66fYiVEgsavdvHMk3ccaeJu2K5nBIneRqyJIiLaFBYy0cplY3p9hEGWZLEwSCwfgM6Eosl1jpmuw/9XIzsuWEsUrqxWzmJo91HEfIoqXi+t3KQHIylQuoqAHMrB0mn6HT0OaiNYhdJwVjYZEwlXVs5SBKPWzlIDG9bOUgI7qIyYSTCIE8d9wIhSda/mwOlY6Ro1mSteTenmN+EWLgvtoRSM5KeeCZSDALrcssxlIz74lHImndz2seyhBFv7rH0xNHNo4i4oaDhebeNQA5GTqLaxnUfS0eGS9HDtaoPBVIwUjLLh7YfS0dSQTypdUK6h8Tw50mBENzSSBiJhj0VIIg3S+o+lg7FY+T/Lj3p/G7Dwn1TJZSakQDFntR9LB2Kxn3zKGgtprR1MEsYcWVKadeyezel1mR1s4i5oaDheTelQA5GUqKa0lUbdGhjatrPmbNP92cniypr+p4tNjvI2Ch6bFZ1oEAKRgJmOFDXoRogCMZ0uhp1IEn8+U4gBLf6EQZDqWQQpo7FUCCKR+ep1EBZH7gDKCAjzXfpPef3Hxbuuyyh1IzUt4L3jPJBlNjgjqFw3PePAtfiPluHs4QRb26D48R1HD7hhoKG5919AjkYaYnsPr89DY6RkVX0yK7qXYEUjATO8K6k1VMgFcbI2jD2kBj+XCwQgltFCSPRsHoKBPHnYd0NjqF8jFrRpYVN5p7HeSncIZSakQHlFtbd4BjKxn33KGwtDrZ1NEsY8eZe/ZY42nrMD+4wQkHD8+5ggRyMrER1sF1e/YZEV3T0VS0mkIKRYFkW86GN5BUkCcZWuq5+Q5L4c5ZACG51IwxGERWDIHF4SyCKN2/pvPoNSsfI4V06y/l1YYX76jcoNSPxiZ2l8+o3KBn3zaOQtfjK1rEsYcR+W38oG9zNIm2EC+tw6279IZRbTxR/av0ha/0hDH9CC/8GtP4QAioWIAVuPa0/hPj1ioRr/SEUSPxgmuOuna0/hBKJX0qvaJuF4jjfRROil4fJwPpJ/L5UoJ/WH1GRDEKriz8QCydW/Y5bf0jVEus+s/VHumz94by/7LZYMrH2syYI178FVEkcZY4p96FYO7Fw8nt/hHESpZFy9Hs4EgtWTMHkh0THcGshq6Z2KFZLrFviWVQYqXiQOw44S0UTa1mHzT+kSokljdH8I102/3AmirtiuZwiJ3oagihUia4g1pl1KdUN6v6RhnoqEAwyqxEbicUSyx23+0e6NbInh7FI6cbu+ChX94+MR0nF877jA+RgrBZSFwI63fEBois6On2OaqPYRVIwFj4ZU03njg+QxPOOD5DE344PEIK77kwZjLiI9VzRMcsFsmzAlg+SjpHEWTO6xm0CjTTfJnDfXAmlZmQ+8WTFveWDJOO+ehSyxrE8bh/LEka8uYfhlas/SONlSbZQ0PC8G0sgByMnUY3lt+kwPDCyih7ZVX0rkIKRvVm+lXAYHkiF8bA2jD0khj8DC4TgVlHCSDTs0QBBvLnXpsPwSD5GrejSv85vRSzcV1xCqRkZUOxfmw7DI9m47x6FrcXBto5mCSOuHCztknbvDta6M3uzKLihoOF5d7BADkZWIjvYFZuJVCejzILp5+YQk93f7CBjougxWdV7AikYmZfhPV3Hc4AgGLvpbCICJPHnOIEQ3KpHGIw8DgaF/WqEfSSKP88ZpPEgsG5THkABGem9S9M5v1axcF+RCaVmpD656Qwi7TwcrhMJx33/KHAtrrN1OEsY8eb2VVaOJiJh0HzriCUWND7fthMKwkhMVN+57s7K0HgperxW9KRQDEZmZphSyoIoFAtjUW0ce1AObwYVSsGtkISxcK+JQkn8GVRnf2UsH6MMdOhPNdPM0cz/xgZ+iAVnJEK5RXX2WMaycd8/CluzQ6UMaImD3tw745Tj688waL4IxRILGp9/kwoEYWQnqkll3hoHxVN0vJU9JRCDkUpZnvKhDeUVKArER9rXOaEcHn0kkIJbxwhjEaZRYV832IeieDOSzrvjsHiMTN2pjwwXtsN9fRwWnJH8xD6ycOyVHGPRuK8fBa3NRraPZ4mD9tsWxLoboY1h1EgX1enW3BdErLeeMf7UGETUGEQc/4QW//V3BhETKhYhhW4trUHE/PXSBOsNIlZYt9vA5iBijcRPqVe10UJ19Rq9YnuQKAgG1k9R9sUK/fQHifN8kCQ25Qdy5cT6322DELlcogPgdQjRchYtQvTfOnuEyFUTfQBr1nDtsc7yrMgHmbJpP5RrJ9ZQfpOQOA6KUD/R9h4hcsGKKZj8nJggbi2F1QQP5YKJNUw8tQrjNHI8F8dy1cS61l2jELlUYnmjdwq5Shh3GhLGXbliTsmTPBJRFqdJMIiskS7FujHNQuIi04oGgbVoj+RiiaWP2SzEPBtLUTWxY5nYjd35SR39QsIg5mFS+fzv/ABBGOuJ1BUC9s4PEE/R8ejTUxvGLhSDsfjJmGW6d36AKF53foAcHnd+gBTcpWfCWCSBY8l1H0qyCRs/SDxGomZN4do2fuLFRoH7nkwsOCP3iWcnDRs/SDTu20dBa9v4aR/PEge9uYfcU0dzkDBIuLGg8fl3kUAQRnKiusj1H3IHxkvR47WyLQViMFIzy5ZSDrkDsSAW1TpJ3YNyeLSoQApukSSMRdPuC5DEm0VtOuSO5GOUgU49arLwNO6LMLHgjEQo9qhNh9yRbNz3j8LWZlLbB7TEQVcmlXb1u3eTGttioU2q4saCxuffpAJBGNmJalJX7QCijarpb2eOTd2fHUqqrOp7tuDsQIOj6MFZ2ZECMRiJmOFIncdxgCQYE+pqBgJF8ehDgRTcOkgYDl10BnnoWiwFsnh0okoNlPWZO8ASMrJ9p15ULayL++pMLDgjBa7gRaN8ECU2umMsHfctpNC1udH2IS1x0JvbTzl19gVJubGg8fl3o0AQRn4iu9FvT0dlaGgVPbQre1kgBiORM7wsbXUViIUxtjaOPSiHR1cLpODWU8JYNK2uAkn8eVp3X2UsIKNkdGpp04X/cd5Id4gFZ2RCuaV191bGwnHfQApcm6NtH9ESB725V8+lziYizbelWGJB4/PvaIEgjPREdbRdXj4HZVd09pUtJxCDkWhZlvOhDeUVKArGZrrun4OieHSaQApunSMMR5zEgzh1eU0gizev6byBDovHSOWdOs1s4Uvcl9BhwRkJUOw0nbfQYdG47x8Frc1nto9niYPW//e9udm81+wkf3xx9pNXf/C6JRICI+naom+6rkRl1zBd7UbcWjnucNFxxCr2llhs/RlrCCzRATa2G1n2C+lNHvemP9Xe7239B8zvmVWuz2xs2gbmN/bFgNcyo5twtcRYjg9f0rmu2D4Mw8T8ULjSoZQk4ZM4v5a0yj8y8o+M/COX/CO5fMWXT/9+UqsfGvVDo37oUj+Uq6e/KPJcbChKQ1EaitJFUYoprn1p20LBe3xGRvrISB+5pI/k0uklgPnprVY+NsrHRvnYpXwsU/5CQTAA320qat010YqdX9gWjQyJM/o0qaKCZhTb1N4Sq62nfGQDrRcqmln5MF2bnur/99j8YrUT93j6dm9633R2mnV/mvWy+qwqeF+aMmh28ExbpPm+3Ze2WOyIY1EvGt00s/roG/TVzuR8t/Kr6mYs0+TqK/17b8+uzHo0+cr8zqOqvdXb1XbjYx2u58tPQ6q1ofd0lN+d7WVWbaK+0H/skdn87M2eFTVrDvXhi/+FyaPlf2H6TtUo6t7rmFZbwvgrVvwpsUe32hr0wt70b6ug/HFgC8auOBj1ydrKfbec26FCgfU1KGjbLaFGYl+SVReWhOrqPmnFtlvBQOWFTeG+WKGXtltFECZqkCc26Qdy6UTLwO+7lQaBami8JdVL9A3cxlvFVeMt58VPt+Wqif6BNV+sB1zFQaEGhTXgh3LpxHLfPkG8tnKr4iwZ2I++Hsn1KqZe8lNiYri1FHZ9HigVTCxh4rXGIkjSZBC59rWlsomFjdd3K4uCtHA33pJqJRY4TuOt4qrxljNh3JUr5hQ9yUOh4iiPB4n1VHYplo3pu5VESZIPCut7N5JrJVY+5tzfPBlLUddn/BKxlQkKo+DiIr3snyb5ST+5iFU/z88u+uHFWaGS0/OzdJGonYsBr510eVYidnWpvhmGTVfPWCCpdLZlgwYoztKBDeQWFISxvUZdVfjIdLI2n5Hp+e38Xumn03fn5yGWnRPqqww29B0ouqKj0yexNoxdKAZjn3D16ScSBHRMIrBuLO1BUfwdk0BS1It/AwV91huE1vHYh5J4OyShTW6mHJOJAywiI5Oz5nctByXCxS1wYcO1flBwRgJcZfLiHNdjLB73LaTgtRyWIIxpiYOujOZloM7OTi8v++fpZd5PztRpP0+zsJ+dnET5RXKhf3/uwTwaTes0RRvNkBsJGp1/owkEYaQnqtH8g/lYrPq868k3jebzF1q+Uo0mEF3R0Vc2mkAMRp7twGgCQXwbTSCKR6MJpOCWOMJwBANVuIwmkMSb0cwT07Devsp+gEVkZPJOjebinriw4d4/KDgjAYqNZtO4HmPxuG8hBa/NaLaPaYmDnq1oZkUcBKbtQZ5d6j+r7Wken5724zC5zM/iID878280rZlLG82IGwkanX+jCQRhpCeq0SR1M7h+buqlxSWB272rI1J/Nm+3tfyn5oulpqvsY3O+anaboPnVJ5MHtvDtQMOn6OFb2awCMRi5mm5WaR0LkFgY62rj2INyePStQApuxSSMRcOxICSJN98aFXE8iKz17QBLyKgLndrWaGFxnBdjHWLBGalQbFsbhvUYS8d9Byl0ba61fUhLHPTs5P15kYbpRdGPkuCsn1wWZ/1cpfrP5qcXZ0l8WURn88B4dK2JLRLatcbcSNDo/LtWIAgjO1Fd668mX2nDYkypOU7+5fw4uf7pH6tD5e+yl0iB+IqOT3edVxHoTT6YvD/5pDf5dd5Xxn8r6wR7F8rIyMN0S2pulbChvAJF8WpDgRwebSiQglsCCWNhTeX7UApvFjRwnAY/wOIxMnyn/nNxy1LYcGsWFJyR98T+M0kHuaOTAZSN++pR2NrcZ/uAljhoYz+bXGWXn3pGNjbtJ5MGtkxHpca23k89pWrr6eJfw6ee0lgktFj86VPPlk89pfFXrPhTYo//1DNq+9RTGgzidzIMC+8y8EKBxC9iGMbc/amnVCPxS5hVTbdQXb2qr/ypZ5xZl8b2xQo9feoZJdEgtha2A7l0omXo+lNPsV6ib2B+6hkmy089Q+fVUrflqon+gTXVuPbpZJymgaOF2KFcesKUTn5Aoqi6Edr6Lh7J9SqmXvJTYmK4tRRWEzyUCyaWMPFsrAiyRA0Cq+xjuWxiYevyU0+xVmKBY3zquUwYdxoSxl25Yk7RkzwUcZwnmeNkUymWjfnUM0rzPBwU1uP+I7lWYuXjfuqpn4ylqJrYsUzshm4xOSbZN0OTgjmQVDr/W0xAEMYCJHVVofMtJiC+ouOzJrLsLSYgI2OplTE/dW8xAVG8bjEBOTxuMQEpuOvchLGw1qt9KMUmbDEh8RgZnjXva9tiWtxKFzZcNAgFZ+Q98aSmaYsJycZ99ShsbVtM7QNa4qA39Vh+5NyQSrmRoNH5d59AEEZuorrPjTuWDwyfooeP7l5tGLtQDEaiphtU4rF8IJZXswrk8GhWgRTcikkYi6YtHCCJN8PafCwfScioC5161sW9c2HDTYJQcEYqFHvW5mP5SDruO0iha3Ot7UNa4qA3tWtJ5PyYtPmyG0skaHT+XSsQhJGdqK61064lQHRFR1/ZcQIxGGmW7jidHhMIgvGY7q4lQBSPNhNIwS1xhOFosplAEm82s6VrCRKRkck79ZmLe+fChnsEoeCMBCj2mS1dS5B43LeQgtdmNNvHtMRBb2of5sj5/WfT9VJ2y02i8280gSCM9EQ1mp32YQaiKzr6ykYTiMHIsx0YTSCIb6MJRPFoNIEU3BJHGA7Th9m6vrwPJfFmNFv6MCMRGZm8U6OZL0xJ3mA0keCMBCg2mi19mJF43LeQgtdmNNvHtMRB+/zU07VGWTSyXfuMdc2fegrV1jPGv4pPPYWxSGix+NOnnm2fegrjr1jxp8Qe/6ln3PqppzAY9YqG+9RTKJD4RQzLpjs/9RRqJH4Js6r/FqqrV/WVP/VM7Fdj7osVevrUMyx0NbaebzyQSydahs4/9ZTqJfoG7qeeV7d6hg23eopVE/0Da7Zx7fRrnCpd0qw+7VAunVjuBZ96FkGqH5DMpvdIrlcx9ZKfEhPDraWwmuChXDCxhK0wIVNZPkgjm+xjuWxiYev0U0+pVmKB43zqeXWrpzth3JUr5hQ9yUORxHkSDAJlk12KZWM+9YwT86lnan3vRnKtxMrH/tTT3OppTxJjmdgN3U2KXZ96Rk3XTlkgqXTed5OQIIw1SOqqQpe7SUh0RUenT2JtGLtQDMZi6urTTySI590kJIq/3SQkBXcdmzAcZjcpsZHsQ0k2ZDcJisjI5Kz5XctuUrS4ATJquNUTCs5IgCtMXpp2k6B43LeQgteym0QY0xIHvann451tRqOma6eskaDR+TeaQBBGeqIazS7PxyPRFR19ZaMJxGDk2Q6MJhDEt9EEong0mkAKbokjDEfD9gqSxJvRbD4fD0VkZPJOjebiBsio4VZPKDgjAYqNZvP5eCge9y2k4LUZzfYxLXHQm9o+xHnIKYq4kaDR+TeaQBBGeqIazU1rH4IMn6KHb2WzCsRg5Gq6WaW1D0FiYayrjWMPyuHRtwIpuBWTMBZNvhVI4s23NrYPgRIy6kKntnVxBWTUcKsnFJyRCsW2tbF9CJSO+w5S6Npca/uQljjoTW25HLu+6pw/FoxI0Oj8u1YgCCM7UV1r1y2XkfiKjk93nYKWy0hGRh6mW1J3y2UkilcbCuTwaEOBFNwSSBgLlwUFUnizoO6Wy1A8Robv1H8uLoGMGm71hIIz8p7Yfza0XIaycV89Club+2wf0BIHrf/vezMLqu41+8sfX5z95NUfvG6JBNteRjZIbSyTBkiVqTqk65tPt1KOZ5x/ymeTeksstf58NQSV6AobPjK0KNeuL7mxL5Z/Lem59a+W88rx4Us6jantwzDJXElOCpHwIZyHyq3Kj4zyI5fyI7lyxVdOP2KuhQ+N8KFL+FAunP7cy9OqASgNQOkCKMUA175AaAHgPS8jo3rkUj2Sq6bncObnCFr02Igeu0SPZaKrh+Wev0Lk/NZANYpPnREnaxWUIlf3AalY+ktJLUbWBgSuD+1tMLo+KVOfhES+61Oq61McmyIVuIqUlMRHkUp1kdLyj1zyj+TyFV8+K/sMjfqhUT90qR/K1dPfjJXLVarLlaYoXRSlmAJes1Jds7T0kUv6SC6dnvNFhSvVhUsrH7uUj2XKjfT5e2sAvttUxbrqoWMW611FLG1kyJ3Rp0kVVbBB4qxiQrX1lL9iD533TR+XyefmsEZTj5iqRcuns8PKpktOb/petdb+uPojz82JD/P7j6qffGX+Xfonpl/MW9dK5APLiv12r2q883T6S/3z6js7LWTyTP/r36h68jzQ/87Hk0fbtn/fVbMaPSF8Mv+jX9qCviMOer06ddKsxybxZbFExZJIkOehn03Y1s9GGoz6mt3K/Wwmz2KbwlfEConf/TO2H9wNbaQaid/7r7q1IFRXNy0rNrQJw4G1h8a+WKCXfjaqCNRgPve8viEgVU6s3kvl5CYEeRiGzm42YrnECr6UaxF6zTqZ6C272UTOi1Zuy1UTKzlr5laPd1oERTiIrR7kUC6dWA/bp2p1vUWSF/kgsz4gR3K9iqmX/JSYGG4thV2fkUkFEwuYeMNJ5aZBjFX1sVw1sajxmtkUmTmb5ehlI5ZKrG2MXjbLdHGnIV3clSvm1DvJI5Hmaaa0ybPJLsWyMb1swjDOs3yQWOveSC6WWPeYk3DzaCxFXZ96S8RWM8HLNNHT+st+cp6F+ofzuF/Ep6qfnMWnZ3FxchYl8xfSOSt/7aS7Q3TVzNw5N2+6JMICSaWzzd8boDhzeBvILSgI44gFdXr/cdX89v70XTOXf2v6djW5nv7MzL2rXdM3zefG/WpCft9MvedtbmzsO1B2RWenT2FtGLtQjHrdbsBgTD6fTB7aUF6BomAOyVnLyx4UxOMpOSAF96gOZTCSwH7oeR9K4u2kXDqIHX1eoXiMNM6a210zFrWTcovLmqKGC7ig4IzkJ564uMb0GIvGffsoaI3jeUwZzxIHXTnMIFGXKjoN+5fFZdJPTk6z/klqvvBITy6Sk5PkQl2e3vPtMF2n6Zpuh7BGgkbn32ECQRipieowP/jm98TmO+DFdxn1XRljLM3Hw9Uegflq+M3qcoFfTv9m9mnyHycPtUd9c7u3+PC4N9tKsq+970AjpeiRWtmPAjEYKZnlRynfEQOxMN7UxrEH5fBoTYEU3OJIGQv3bgwQxJszDU0rcZc3RQIyCkCn3nRxv1PUcGcXFJyRCMXe1D2qx1g47gtIgWtzp+0jWuKgK3eanUfnyeVl0c/z7Lwfhhf674KLk34QqECleR4WXnssztyp1apod1pwI0Gj8+9OgSCM5ER1px9XR5KezA4kmZurqh6L85u+zErn6b8NgyDQbubZ9uJM05fVn4/U9O1IbfdUMPvgVv/ih+bvJs9sgdmBBkbRA7OyGQViMHIww4yaFkTmSJJ1XF6BAkFsqON7sT0oiUcjCqTg1kHKaKhBlthI9qEk3pxorgaJ63NiJB8j13dqRIuFbXFeN3OIBWckQbERdQ7qMZaN+/5R2Np8aPuA</t>
  </si>
  <si>
    <t>ljjoWQvG8/PL6DS76Ben8Uk/uTw56xdnWdKPgziMo9PLPDtp+8arex9qzVk3w7ip67k1EjQ67z4UCcLITVQf+v5iQbO64fRhZUWfXx2Yn77Vm/dVfFr9UsMRdiS4ooOv6jORGIwUy/CZzk14JArGYSobyB4UxJ/BRFJwCxxlMApH14V9KIk3g5kOEiveARaPkcO79Jfx4uqRuOE6GSg4I/mJ/WU6KKz+4hiLxn37KGgt9pIwniUOetYrMY8vLy5z/SdOisJY0RNtRS/D9S5zWl9pbS9DbiRodP7tJRCEkZqo9vLv5tfIXHeW8+aJL6dB0Etna5pB9YNZ8rSx70DZFZ19ZYcJxGAkWYbDdH1jiCSBGMzQcSXuHhTFo8UEUnCLHGU4dNbOrQOyD0Xx5jGTLMoHsdWSHGAJGbm8U5u5uHgkbrhMBgrOyIBim5mkeTTIChvdMZaO+xJS6NqcZvuQljjoudPMTrMkP+/rX037yXmh+rmKT/sX0WUcn0fRxbma51iPTtP61ZR2mhE/EhQ6/04TCMLITlSneXWXzKNrd8m8cPbzybKtyOP5wmbVQeS6PX0w+21tSHsNjhQYI0WP0cqOFIjByMcMR0o66InEwthTG8celMOjNwVScMsiZSycBz2RIN6caRyng9D6vB1gARmpv1NjurhbJG64LgYKzkiEYmPqHtVjLBz3BaTAtfnS9hEtcdDGmDb5zS7bykU2Nu004wa2LCS36fbTVk6qtp4v/tRWjtFWThr0hBb0LtrKSSUqlkSCPA9t5aK2tnLSYNRrC66tnFRh3S8j28pJNda9MKatnFRdvcSu2FauGKjEJnBfLHD9beXEyonVu+O2cmK5xArObCsXx8u2crHzCpTbctXESs5y/dcejzSO1aCwLs0eyqUT6yG/rVyWxVnuOLRwJNermHrJT4mJ4dZSWE3wUC6YWMDEE6PGtnJi1cSi1mFbObFUYm1jtJVbpos7Denirlwxp96JHglVFOlAWZ+JUiwb01auiHKVDDLrWzeSayWWPW5XOf1kLEXVxI5lYjd0E8h5bcl8y5cMSaXzvwkEBKn7gabRIc7u17MJBIyRoseIPtO1YexCMRhrn4w5Km0TCIjldRMIyOFxEwhIwV2DJoxFwyQZCLIZm0BIQEbqZ00H2zaBksWWQdKwCYQEZyRC8VyncRMICcd9ASlwbZtA7SNa4qA39Ri882bXWPEjQaHz70uBIIzkRPWl3R6DB7IrOvvKfhOIwUizDL/p3BMBkmAspvsYPBDFo8sEUnCLHGU4gkEQug4bAVG8+czmY/BIQkYu79RoqoUtUQ1GEwnOyIBio9l8DB5Jx30JKXRtTrN9SEsc9Kb284hcfeXilBsJGp1/pwkEYWQnqtPssJ8HEFzRwVe2mUAMRpJl2Ex3Pw8gCsRnOvt5AEE8ukwgBbfAUQYjzp39PIAk3kxmQz8PJB4jh3fqMNOFHXFe6XaIBWckP7HDbOjngUTjvn0UtDZ72T6eJQ56U9sWR852cU3Xi1gjQaPzby+BIIzURLWX/toWIwOj6IFZ2X4CMRgZmGE/W9oWI4EwJtTVthhJ4tGFAim4dZAyGsGgyHMbyj4UxZsNbehbDOVjJPtOfejiMrC44XI3KDgjC4p9aEPfYigb9wWksLUZ0fYBLXHQm3q7m6MVpjaiOTcSNDr/RhQIwshNVCO6xtvdkJFS9Eit7EyBGIyczHCmtPOeQCyIP3Wd9wRyeHSnQApucSSMRcN5TyCIN2/adLsbFJBRADo1p4u7wOKG292g4IxEKDanTbe7QeG4LyAFrs2dto9oiYOu3CntnmLP7jS1RUK704IbCRqdf3cKBGEkJ6o7/Vj7lEfT+9N3TUuRt6ZvV0uj05+ZFiCmv0i18f68X/UFuW86gFSdSLRNtbDvQNkVnX1lvwnEYKRZlt90bcQDUTAe07UECgTxaDKBFNwaRxmMMBkkriVQIIo3m5kOYpfJROIx8ninJnNx0VfccHMbFJyR/cQm0zWmx1g07utHQWuzmO3jWeKgffaVs65v3QyTpltDsjCts623r5xUbT1b/KmvHKOvnDToCS3oXfSVk0pULIkEeR76ysVtfeWkwahXFlxfOanCul1G9pWTaqw7YUxfOam6eoldsa9cGA4c3lYqcP195cTKidW7475yYrnECs7sK5cEy75yifOystty1cRKzvL81+xvkeb6wbYmr0O5dGI95PeVK1QWFIPc+oAcyfUqpl7yU2JiuLUUVhM8lAsmFjDxtKixr5xYNbGoddhXTiyVWNsYfeWW6eJOQ7q4K1fMqXeSRyItojR0tKAsxbIxfeXCMMlVOMisD/BILpZY97iN5fSjsRRVEzuWid3QDZ3Y1VguCXmQVDrvGzpIEMZCIHV63+mGDpJd0dnpU1gbxi4Ug7GkyZh8Ojd0kCheN3SQIP42dJAU3BVlymAkjtvg9qEkG7CfA8VjpHHW3K5lPydZ3HeYNFxhCQVnJD/xxMW9nwNF4759FLSW/RzCeJY46E090B67WsQlETcSNDr/DhMIwkhNVIe5xgPtyEgpeqRW9qNADEZKZvlRwoF2JBbGm9o49qAcHq0pkIJbHClj4d6NAYJ4c6ZNB9qhgIwC0Kk3Xdx5mDTcYgkFZyRCsTdtOtAOheO+gBS4NnfaPqIlDnpT+37EzrNJMTcSNDr/7hQIwkhOVHfqr+8HMjCKHpiVzSgQg5GDGWa0pe8HEghiQ519P5AkHo0okIJbBymjoQaFa40USOLNiTa0/YDyMXJ9p0Y0XtgW59Vvh1hwRhIUG9GGth9QNu77R2Fr86HtA1rioDe1vXHs6j+XJNxI0Oj8+1AgCCM3UX1od+2NkeCKDr6yzwRiMFIsw2e6N+GBKBiHqWwge1AQjwYTSMEtcJTBKKyjsQ/l8GYv3c2NoXiMDN6pu1zc6pU03NMGBWekPrG7dDc3hqJx3z0KWpu5bB/PEge9qbe0xa6ecvNXnREJGp1/cwkEYaQmqrns9JY2JLuis6/sL4EYjCTL8JfOLwyBJBB76b6lDYni0WACKbhFjjIc0SC2ftSxDyXxZjEbL2mDEjJSeacuc3GjV9JwSRsUnJEAxS6z8ZI2KB33HaTQtRnN9iEtcdBzo0m5Otiz0bTuvGijmfIjQaHzbzSBIIzsRDWaH5nGG9Ofm1YcPe0gXQc/nyx7ijyer2pW7UOuu9MHs9/WfrTXYEiBMVL0GK1sSIEYjHzMMKS0U55ALIw7tXHsQTk8WlMgBbcsUsbCfcoTCOLNmcZxOgitz9sBFpCR+js1pou7wJKGu92g4IxEKDam7lE9xsJxX0AKXJsvbR/REget/+97f/2CJ3Mazx9fnP3k1R+8bgmEwHdGNkrtObMGSpUVdUpXdzm3Vo6dXDSYs4q9JRZbf8QaAku0jH+w9mur93/TDrE3/ak2lG/rP2B+r2oyZ2PTfjC7sS8GvJYa3YSrZcZyfPiSTnb59mGoQlcqlEIkfAhnaw2r8iOj/Mil/EiuXPGV0/tsaOFDI3zoEj6UC6e/GfLcawBKA1C6AEoxwLU+LC0AvOdlZFSPXKpHctX0TM/syaJFj43osUv0WCa6eljuLavUd5vKVnc9USNn35W8iSEPnYGnSRWVLKPapvaWWG09qa/YE9Vas55VqxYP9Gx40QT1q9kfm76lZ8c/q75gvV7CtnvzBqlVk9OqU+az7dm3CNW/Rv/9c3MmTP/OrOWq499s6uNb0/v6781s/KvZf+2++bWfz1dTnul/tCqqXy/+yPS96t/+sPoXfTX/5sGsyZj//7z60w+mv9D/qs8Wn+faRmVHPCr1KtVJ09TJr6fvzJH+qGVrdh2r9+YrTH83+f38hN3zyafT/zpbtzAh793aP+xP3p/8dxvhy2JCxSKk0OF7rk7+5RvP6GNbRHbFEalPwFZuvOpcdxIKrK8pQfuuCjXW14tAfVeF6upOaMW+q8kgy6w73/tihV4ar2aRKgJHK9MDuXSiR+B3Xg2DPAwjd+9VqWCiU+D2Xs2veq86b0y6LVdNdAysOeC1haIkTTId8cym/VCunVhX26d+dcEqTIMwHyjrmuyRXLBiCiY/JyaIW0th1yd7UsHEKiZeQgyDIgrTQWZdvTmW6yYWN17/1TAqsjhxfFB0Ry6WWOU4HVjzqw6szqRxV66YU/kkj4WKdKxDR6RLsW5MC9Y0LKJIu1PrCY2RXCyxADKn++bZWIq6PtOXiK3c5ElQnF/kYV/lF2f9JDuN+8X5Wd4/uzhVRXiiVB7Mg+9cBHjtpMtDE87J9c0wKXiQVDrbckEDFGfJwAZyCwrC2DmjriZ80Lpw8Lj30vznn04ebM8aZz2f/tRM9meNW9+ctS0wvVonXy7+gOlSoCeJ+i9m/v55NZt/c3bgt/5Hni7vafls9m/Q/6mH+u8WSxCzy1b0H52+Zf411QKB/hcOrAl0BzoAij4A9Gm1DWMXisHYiOxgLgwE8XoGA8hRdxsNHKvOq4EU3C1gwlg0zb+BJN4OYbTM05GIjGLCmmi2HcNYXASXNFzsBwVnZD/xHKppXI+xeNy3kILXdhCjfUxLHHTldVVxGRfJRdK/zMOTfnJ+ctI/PVFZv1AnF3l6cq7y/OSeb6/rOKyhAm4kaHTevS4ShJGeqF73V9qiPjE7C9VW1/T+1daW2cOaHw/+bPqO/h1jTh+bDa+vtHudbeiYw8FP/nJ+ZPiD0Ppq70BDoughobvPq6gsAvGp8d7amN/6970w6Ov/H1dNxgor8S6UmJGqGUb1Fy6rikTxaVWRHP6sKpKCWyQJY5FG1nS/D+XwZlTdJhWKx6gCXZpUFcwNjXLelXWIBWdkPrFJjfJwEKQ2uGMsHPfto8C1WFTCiJY4aH/3TztPCKuwgS0Lszrbes9aSdUSd06pjvFPZ62+aW6Fo5LQRmUDzlpJCRWLkELn4azVx9WT8KX7nJU0GsQdaoZldxl2oUDiVjTDiLvPWUk1EnegVzXZQnWc3WZS/IrMehJlX6xwA85ZiaUT/UHn56zEgokugXnOSoXLc1bKec3UbblqoltgzSyuRTyJVRgMEusuxqFcO7Gm8s9ZRWGcxdkgsfrII7lgxRRMfk5MELeWwmqCh3LBxComnn7pd7HIk0Fk1X0s100sbp2esxKLJVY5xjmrZdK405A07soVcyqf5LGIQpWk4SCzngYqxbox56wilSb6GS6sz/BILpZYALnnrPSzsRRVEzuWid3QvSfnJ1cq4kFS6fzvPQFBGKuO1JUEL3tPwJAoekhYk9wV956AxIwVWMZE1r33BETxuvcE5PC49wSk4K5+E8ZCl2Ebxz6UYxP2npB4jCrAmiG27T0t7q5TDbcRQsEZmU88+Wnce0LCcd8+Clzb3lP7iJY46E39FMC9UxVzI0Gj829RgSCM5ES1qP/6PgVADoCiDwDdENswdqEYjFzPcLkujwsE8epxgRwePS6QgltlKWPRsEUEJPHmclu2kpCIjGLSqdNd3I6nGq47hIIzsp/Y6TZ/CgDF476FFLw2r9s+piUOetaT8YU06nSzHTZltO7saRubNECqPKpDug5cddmS0bqncEsstf58rd6Q8f3KDX5mlkNtUrWlS27si/V67q+olCunSfUnfP28VnlHLtFHctGKL5q+pVN1VXRoHso1059seeKcNVR0aC/F2tG9FB2CR3LB9NzM3O+r2ig69I5lequ0N386vBQX50aealQfO6NN1iooL4OisKm9JVZLfw+pFebFWyKqs5OfmhOW03dsunW5UabcCMX7Ljepq9xI9fsoN3bRR3LRii+alVGGLs1DuWb6Y75yubFrL8Xa4eXGLngkF0zP1qJyY9c7lul9YYnOyPbSsDd2d+mZbzO6GJQz5jSpsoozSJ1fkQjl1vM24isSc8bjjcnX+sefz5bLv3kzUXX/UPVlRjUdmjyyEe6ICeuZfYO/yBASKhYhhe7DyT/1/t+f/mMvDKLZVxmRGgRx9VVGr/osw3xP8chsbPSmvzCf/+g/Uu1lPJ3+jY7BbJAXt0kNbLS7YlriWVX6Er7zwk+pQuKpVMbafMMnF0KNxMOoq667C9VxDp5S4pcnA3vLuX2xRC/fXIRahk761r2AA7l0Yjnlf3ORhrFr/fcv5HKJJZX7xUV69cWF81Kd23LVxMrKmg5dPwwVhEmeDQrr+YJDuXhi0WyfC117ovUTkqeR43T9kVyxYiomPykmiltLYdcnQlLBxDom3oxpyh3HctnE4sb75CKLVerIG3fkUok1jvPBRXr1wYUzZ9yVK+bUPckz0ZwvSrFwzBcX+gnOgjgZ5NbSPZKrJdY/5pzYPB1LUdfnxBKx1UNxUaTqLI/7p1mY9JPg/LRfnARFX11ehOfh2WURnsxTiXO6/NpJd+fZqimzc9LceFPPdUgqnW1i3QDFmVzbQG5BQRhHEKjT7o+r82xP9Dx6+reTp+Yzgun9yWfzryhU8Of6/yc20B0oqKKD0uemNoxdKEa9UDdgcCad1hT8CpQEcnAssR9u3YOSeDw6BqTgHlohjEaW6XoZWmvQPpTF2+GxKC0GibX+HGABGXmbNam75iRqR8eyxTGjrOHoGBKckQDFsxX3qB5j4bjvIAWucUSPKSNa4qBnF/nm+UWQniX9osjTfhheZP08OM/7QaACleZ5WKi53/JoKq11RJvK5kshLJGg0fk3lUAQRnKim0rT/uu++dzhZ+aO4GrB/02zuN+vLg6+P/151UPrgdn4+GDRUe66wwRSKzr1yg4TiMFIsAyH+WTy0IbyChQFYzETZSPZg5J4tJhACm55I4xGHgVFPHBZTCCLN4uZDiLXlgsSj5HDOzWY+cKOOO/qOsSCM/Kf2GC6xvQYi8Z9/yhobfayfTxLHPTsG1yV5eFlkPbPVHDaT6Iw6ufJ+Xn/7OT8PEzPz5SKTu/5tpfWXX5tLwtuJGh0/u0lEISRmqj28v2rU0HVaZnJU2Mtq3MlT6sOKdM3pu9NPl98ILtoCfOs73aawAAoegDoTlPH4J/70zf61WGhSAXTt8NI/5AqgxpOPpz8S/U3qmoME21Xf7HD70LhGfmZ7k8b+sMAUSD+NC6UjWQPSuLRnwIpuPWRMBpZlKeF058CWbz508jVnfAAy8eoAp0a1MWdS6rhHi0oOCMBig2qc1CPsWzcN5DC1uZQ2we0xEHPv5z96xd8jdOFdvR5U2RDvBmmQSNiWkdEf9hkdci3xDLpn3pQPePvtT383BhEs9e9vGbg6fS9eVu9b37ntF1dYKB/9qhq2jK7AcD8njm2PTOW1R0ArhPnaXBjXwzv+YuoNHTkRbH+hK+f98HLkUv0kVy04oumH/CpvohyaB7KNdNfE3n+nX0R5dBeirWjv4hyCB7JBdMTPPP0V/VFlEPvWKa3ejru+SlQrhNdadgo3N3WmKyTWaJcH0BJhdLfPlGRMl83PZr8seobVl11Y1Y6zL7a3yyutLHh6NoTmtojZPJde1yeXKzfR+2xiz6Si1Z80az0MnRpHso105/+lWuPy+dLtcNrj13wSC6YnrtFtceudyzT+8Kap4fa46w+UaP03BlqslJ29Rkom9RbYqn0N1BYfz6evD/5O5tmXWQiU2SEwn0XmXj7MImT7cMiKrYPwzAK9Y9RbP4+ThJXAZKy+ShA8faRAToyQEcV0FEFdOQEOpIDKT4QK/8MDc/Q8AwNz7DiGVY8QyfPUM5Df21WLlzxdmm4SsNVVlxlxVU6uUoxF7yoxdsjAzMyMKMKZlTBjJwwIzkMvWCICl68PTYsY8MyrljGFcvYyTKWsfidiDWUw7hRfOEcCLJWQTl0TsiEYulvNrUgflStEb5jk6lrYGxqoFCr7xqoy1+UptuHceDqtycm8VHxdLEz8o9c8o/k8hVfPivdDI36oVE/dKkfytXTn/mVq5kuZIaidFGUYgp47dJly0gfuaSP5NLp2VxUqXSRMsrHLuVjmXL/dclZmZIm+UXgDDxZragyOWuTUC79PeXUps9N4//lVdUPFqeh9E9nf/t5r7p4wNxW/Yuqt86j2a8/mb4xfUf/c6a/n41TFzfTQlYK67u4KT2VS3P9QxaZH8xPM/PTPDA/mF8rzN8V+teiwFTCMDA/6HIYRZH5wfyGmSFGiflpYn6qqooZuIqlNDI+iqXSE0EdjiMTjiMTjiMTjiMTjiMTjiMTjiMTjiMTjiMTjiMTjiMTjiMTjiMTjiMTjiMTjiMTjiNXOI7k4VD8cLAy6NBEY2iiMTTRGJpoDE00hiYaQxONoYnG0ERjaKIxNNEYmmgMTTSGJhpDE42hicbQRGNoojF0RWMojwY9SaxczJWehOqolCYqpYlKaaJSmqiUJiqliUppolKaqJQmKqWJSmmiUpqolCYqpYlKaaJSmqiUrqiU4qjAzYHSU1gdipEJxciEYmRCMTKhGJlQjEwoRiYUIxOKkQnFyIRiZEIxMqEYmVCMTChGJhQjE4qRKxQjeSjoJVpkNpSeAOtIjE0kxiYSYxOJsYnE2ERibCIxNpEYm0iMTSTGJhJjE4mxicTYRGJsIjE2kRibSIxdkRjLImFCMa8wJiDwfo9LB+P0MKqRInKOJ02s0MA07HgK9dbLOqLl41fV5UqP9U++utr2nFma6X1zDGfWO/GrpeupukJ+Xf3kkf6tt6uz4OZf97g6t7O4Ounp5NHky8Uf/7z6KvFrbY6qazVnv/h0/pmi+Ul1YnzRl3Bg/oHnvXDWlNBlmIQxrRuCjppMms3j3uQLHczPzHVROqDPrsJi+jLOb1e9Xx1selBdq7o8S1/tL0/fe+FIVHUeSsd2durpi+oA/uIU1HPTvPKp+fd+ZobGtOrUP/5yYIvTy+I4KVacCDGKetO/rZpr/tEmdFcsNKUJpR93dzb8kCokNuKin2Jv6DIp1UjswLXi+XSpurpRW7HLpDV2+2J1fhpMZtkgTm3CD+TCidWb314yznNnd0mxWmL5ZnaXTNWyu6Q2ZM7ukmLVxCLOmphfe6AdwT6UyybWyfZZM1XrkVyrYmolPx0mfltLYdcnnlLBxJol/kLBnSyO5aKJZYzXT9KdKO7IlRKLGaOd5DJJ3GlIEnflijkFTvJAuF66UiwZ00jSpXMk10msccwJvHkilqKuT7MlYo3a88vkPM/Ck34eqot+EqRpPz87C/sXcVxcxpfxWXF5MeNxzsBfO+nmc+wXZuHOeXjKw6Ty2ebqDVic+boN5BYUpF7/m8aHOJH/8GrOfjUdf7r47voP1Wzyp/p/P/vGvLG63Hh+3cFHk99O3u9PPp58MvmV/tf9vf7xnyef2IKzAw2OogeHPtO0YexCMer1vAGDMQ91tgVCokA+uw7tH/nuQUn8fXaNpKg7gwaKVae/QApvH1y772CA4jGSPGuid814fPN76zSdf56bOnucH2LBGZlPPJtx98aHonHfPApa43geU8azxEFXDvT09Ozi5DIu+ipJzKXG+WX/JA1UPwlP8/Pw9OQ8VvN32asDtS7Jagfa2HvTFgsan38HCgRhJCeqA/1NbVPoQc/8tLKkZlPovjGo03cXlvN32l4aq/nbyQf6fx9eGdUPJ+9Pfq9//MT8mf+pf/Jx7/axCnuTX9mitAONkqJHaWUrCsRgJOROrCgQBWJFg0E0v/TwuhkFsng0o0AKbkmkjIeNYh9K4c2M5vkgt/IdYPkYCb9TN7rolp029D+HgjOSn9iNOgf1GMvGffcobG12tH1ASxy08aNNNrPbo0Yug9nUfTMLyd+1ejtqJNRL3KWk+sNv51EjW0h3xCFNaCH913PSSBgnxYoTIUZx20kjoVDiri3DVjtPGgkVErdo6W656aSRUCNxc3ZVFyxUx9mIJcTP5W6F6jydNIoGRWETfiAXTize/JNGSeC+x1aslli9uSeN8quTRs6G37flqok1nGX5qRv0h3LZxDrZ6UkjqVbF1Ep+Okz8tpbCaoKHcsHEmiWeDbmTxbFcNLGM8U4auRPFHblSYjHjnDTKr04aOZPEXbliToGTPBANJ42Ekr2fNJLqJNY49kmjfGspqiZ2LBO7sfs87uaGBQ+Tyud/nwcIwlj2o87j17XPA4ySokeJPuW0YexCMRhLnYwJqXufB4jifZ8HyOJxnwdIwV1rpoyHjWIfSrER+zxIPkbCZ0362vZ5FpcCpA23PEDBGclPPLNp2udBsnHfPQpb2z5P+4CWOOjKjibhZRZkp0U/M9eVJWEQ9vP0MupnJ5dRcZ6qS7WGg++Ra1coC7ixoPF5t6NIEEZ2otrR3833cR70TEudyfNq6+Pni5tt61s/+hf/0jjQ/M/DIKj2d8zlXIFrnwcZC0WPxaqmE4nByLsM02k2px4OevZxeQUKBLGe1jnsHpTDn+1EUnBLH2EsHLYTSeHNdoaB83IxKB8jsXdpO7Ng7lJmf2MDP8SCM9Kf2HY6B/UYy8Z99yhsLbaTMKAlDnpzv7eMXBfgZiE3FjQ+/7YTCMLITlTb6fd7S2RwFD04K/tQIAYjETN8qHPxE4mCcaCu7y2RJB49KJCCWwcJo+HyoEAKbx60GASO7y2heIwk36kFDReOJWywoEhwRuYTW1DXmB5j0bhvHgWtzYG2j2eJg/Z7wN3lKaNGOvJNFb4OuEv1Eg/HUS3hv6YD7tKQJrSQ/qs54C6Nk2LFiRCjtlaaUqHEw4IMS+064C5VSDwZyHHKzgPuUo3EM4GremChOs75P0L8kiiN7btk+2KJnk65BwOV2IQfyIUTK3i3p9zFaoklnHnKPYuWp9yzyH3KXayaWMhZtr8e7izKgiQdhFbPdCjXTqyY/KPu+mlWUe4+8C5WrJiKyQ+KieLWUlhN8FAumFjDxJOjptaaYtHEssY88J6qQWp9Hu7IlRKLG+PA+zJf3GnIF3flijkFT/JAZCoNIz1lUTbdpVg35tR7WORJkahBYX3tRnK1xMrHPfuuH46lqJrYsUzsxu76OGa8eoYe8zCpfP53fYAgjAVB6hTf864PMDiKHhz6JNSGsQvFYKx9Mqao7l0fIIrnXR8gicddHyAFd+2ZMBppHoWOtiL7UBaPez+RFe8Ai8dI9axJYNveT7zYK4gb9n6Q4Iz8J57euHttQtG47x8FrW3vp308Sxz05n6D6VjO0z404caCxuffhwJBGMmJ6kPX9A0mMkqKHqWVDSkQg5GQOzGkQBSIIW34BhPJ4tGSAim4JZEwHmGQZ4MwtM4S9qEw/jypfuasrRIOsHyMvN+pKU0WJiZpMKVIcEYOFJvShk8xoWzcV5DC1uZK2we0xEH7PZGU2Oi0z1RNdFFQp1v7iSSh3nrK+NOJpCvvKQxpQgvpv54TScI4KVacCDFqa7kpFUrczWW4a+eJJKFC4tYt3TQ3nUgSaiRu2q5qhoXqOBu0hPjFWRI4l12FEtd/IkkqnFjBOz6RJFVLLOHcE0lXN/xmDTf8ilUTCznL91/bTYizXMWDzOpBDuXaiRVTcCIpKdKg6USSVLFiKiY/KCaKW0thNcFDuWBiDRPPjhpPJElFE8sa80SS83m4I1dKLG6cE0lXl/2688VduWJOwZM8EGkax2k4yK0bOaVYN+hEUlaoqEid3TjFaomVj30iydz7a88RY5nYjd0JSpwnklIeJpXP/04QEISxIkid4q9rJwgYJUWPEn02asPYhWIwVkEZc1X3ThAQxftOEJDF404QkIK7DE0Yj8LMJZQ1ve9DWTZiIwjJx0j7rAlh20bQ4ubYrOEmYCg4IwWKpzpNG0FINu4bSGFr2whqH9ASB725x+QT5/GkpnvorLGg8fk3pUAQRnaimlLPx+SBwVH04KzsRYEYjETciRcFokC8qPuYPJDEoxMFUnDrIGE0VJEn7i/IgSz+nKj7mDwSj5HqOzWiiztjs4ZLgKHgjPwnNqINx+SRaNz3j4LW5kPbx7PEQev/+94LhcDYy+82+c1uDygpG612mk13LqkiqdN6OqCUOQ8oCfUS9zWpRvGftPF7pg3gV9XBmMfTn1emcXYI5tHsTMx9czimOmM0fVv/qT9WR4vmx2fMcZvn0/eqQ0ef9cxRp+lbk097NuQdMXJCQ+YdILJJfFksUbEkEuS1DczVeHxuzn6ZA0pfTf44MIeeHukxeWR8/GfGypvTX49MY/7pO+Zo1PS96du9qH91NGi7d/X3/XkD/88mT6fvWU837YojRNxwZZjfZ7FN4StihcTdVY6ndR8aEmok7quu6laF6jh7qIT4WWO3L1bn57xQpIrMsW96IJdOLKn8E0Mq0VbffWZIqpdYVblnhq7u6s0a7uoVqybWVpYzv77p4rqrVyybWB/5x4UaDgpJtSqmVvLTYeK3tRRWEzyUCybWLfGkpSlhHMtlE4sZ76hQU7K4I9dKLGqcw0JX9/W6E8VduWJOoZM8FO77eqWSMeeE3Pf1inUSKx37hJC5r9eeHMYysUbtxUWkLi4viv6pCrN+GF7k/Ty4UP0gUIFK8zws1LwSOifHDasF0gmy84RQwcOk8tmm0Q1YnKm0DeQWFISxQkedY388n0a/25v+rPoqZ/YRjp7Z9asJ2n09uTMTu+q+tA8i+yu1A6VWdGr6HNaGsQvFYKwyMiaa7l0WIApmlyVzTkiBKB63WYAU3GVewnC4JrhACm8bLNkgsZahAyweI32zpnFtGyyLy1qzhtt3oeCM1Ceeq7jG9BiLxn3zKGhtGyzt41nioP1+8W3deL8Zzs902emyKKzTrXtDRaqXuOhDNXs+N1SkyAkNuYsNFalExZJIkNc2MGvbUJFGiLgwxfC5rg0VqULiGhTDvro3VKQaiWtPK/pSqTrOOhMhftEgt66A7IsFetpTycPcuacilk6sql3vqYj1Egsrc08lD5Z7KrnzxtfbctXE8soy4/WAx2kRqkGe2KQfyqUTyyR/XyVUeaxiR7/3I7lgxRRMfkxMELeWwmqCh3LBxBomnrA0b66IZRMLG29zRc8Y8sDxJcUduVZigWNsriwzxp2GjHFXrphT9CQPRZxGWeH4OL8Uy8ZssIRFEETJILM+FSO5WGLt4+6y6EdjKaomdiwTu7G7LKlrlyVvvJnyOiaVz/suCxKEsUxHnXh3tMuCpFZ0avrE1oaxC8VgLDUyZp/OXRYkiuddFiSKv10WJAV3rZcwHEleWGv9PhTE40aLqz8ZFI+RwVlzu5aNlnxxOXTecNk3FJyR/cTzFvdGCxSN+/JR0Fo2WgjjWeKgF1+yLNaCzEPt8VMW69dK2kFGDbiqSOu4nnZeQsd15bfEgolrQ1QHaGu2W/3Se5M/anvxuKc94vuTv5t/BP1A/8ln3/z8ufKG8wX/eRtd0xk2CauuuLMWuWng7pArjUNCi0Mn+zFCiYolkSDv6rrsgR6X5SA9mH+qPn1Lj9xbph+vseuOsdpe9i+udmvMgKlZB+PBvXuvTz7Rv/r1jd7kozDf1j/2w9w+Z9sVR4W4fsVwwa5OuFKFxKUqhrlt2IMRaiQuUa3qWoXqOMtRhPhZY7cvVudlA8Z1zPdALptYWPmbL0USurdepGqJlZW79XJ1KXfecCm3WDWxvLLsOfXROJTLJlZD/raL+3MWsVbF1Ep+Okz8tpbCaoKHcsHEiiWeuSRRPIgdX+GLRROLGG+/JVfK+SmLWCmxlHF2W65u4nYnibtyxZzyJnkg3J+ySCVjdlrcn7KIdRJrHHuTxVy/bU8MY5nYyoQV51EaJFFfJab3w2V01i+yIOiHQVScFJcqiNScxzk5blgukE6QnZssMQ+TymebRjdgcabSNpBbUBDGEh11iv0vekr1xPS0rY4pvrGYmemf6snaG9N3epN/Mn1vJ1+YufL052ZC95dmuq0Lpf4x6duvOduBhkHRw0CfvtowdqEYjHVH+nxz+ovpmzaUV6AokF0X68m2PSiHxy0XIAV31ZcwFq5JLpDC235LNFCuyTASj5HMWRO6tv2WxYXMecMF21BwRt4Tz1pcY3qMReO+eRS0tv2W9vEscdCzaxXO4yi4PMn6pxdJ0k/iOOyfqPyiX6g8jE9Pi4son1swr07Taqi100y4saDx+XeaQBBGcuI4zU/nC/6z2xGfmCX+yk1m/TBq2IUBgio66MpeEojByKl0L9lwggeIAvGSZjHAOvPcg7J49JNACm5Vo4yHjWIfSuHPTwb5II5tgAdYQEbS7tRRLi5Tzhtux4aCM7Kf3FE6R/UYC8d9+yhwbZ6yfURLHPTMU17m0cWp/mOnyVnUT8LirH96El/2gyhUeZSF6lTNA+PVU1ofAO0pFTsWJD7/nhIIwkhPVE/58fxkz4Pe9G8nT42TnN6ffDZboAyCPzf/UzbQHSioooOu7CmBGIysyvCUzvMwQBKIpQztWxl7UBKPhhJIwS1phNFwGUoghTdDGZqNbevDdoAFZGTsTg2lWtgP572wh1hwRuoTG0r3qB5j4bhvHwWuzVC2j2iJg64MZXISFEUahP3i5Fz19Z8P+vlFetq/uIzPVXSi/xOn5/f8G8rEFgttKFNuLGh8/g0lEISRnqiG8iOzCa4t5dPqTPLnL354WLnKyQfK+Z0hkFTRSVd2lEAMRlplOEr3KiUQBWIpg0Fsdcd7UBSPnhJIwa1qlOGwUexDKbx5ysy96Y3EY6TsTh3l4prPvOHeVig4I/WJHaVrTI+xaNw3j4LW5ifbx7PEQVd+MlXq5DQ8S4331H82Ob/s52F20ldhHJ0nxXmY5fPE6tVPKlsstJ9sujrMGgsan38/CQRhJCe6n3w0vW+2uuc3tZpWg9Ofzz9tm322+My0HTT3tNqAd6DAig68sq0EYjByK8NWOpsnAklArtK99w1k8WgrgRTc4kYZDxvFPpTCm60M06Dh20IkISN5d+osFxd35g0XsULBGdlP7CwbhvUYS8d9/yh0beayfUhLHPRssTK8zILstOhn4UXWT0JtSfP0MupnJ5dRcZ6qS2XubfVuLlNbLLS5zLmxoPH5N5dAEEZ+oprL3807oj3ozbtSP6s+0Zl3RPu8Wrr8evrTqsF19YvVEmZutsWrw5b6J1HgPHQJjIWix2Jl3wnEYGRehu803TIeDnr2cXkFCgSxny7rCeTwaD2BFNzSRxgLl/UEUviznsEgcRlPJB8jsXdqPPOFS3Heh3iIBWekP7nxdA3qMZaN++5R2NpsZ/uAljjo2aHL07OLk8u46KskOesnWX7ZP0kDbVbD0/w8PD05j9X8bfZqO11d1QpuLGh8/m0nEISRnai28zfVFTZfVZ26PpsdvnyrunTlM+M0zbfkk6fTd/UfeMf0W/vd5FeTjyefTH47+UD/78P5OujkD5MPJ+9Pfq9//MT8mf+pf/Jx7/axCnuTX9mitAONkqJHaWVDCsRgZGSGIXXvrwNRIFY0sH8TuAcl8WhGgRTcgkgZDRvFPpTCmxnNc8fFDwdYPka679SMLm7XyxtuS4SCM1Kf2Iw6B/UYy8Z99yhsbWa0fUBLHLTf6xJzG93NsAga6LIoqtOtvWmvVHA9Z3zbm/ZK45DQ4tBF016pRMWSSJAHatqbzpr22uB3xfD1FI/rzStVSGxrSDesDb15pRrrdhTTm1eqrl7qML15perW3JtXLJtYP7vtzStWSyygzN68xdW1iEXDtYhi1cQqynLd1EfjUC6bWPS67M0r1qqYWslPh4nf1lJYTfBQLphYscQTkiRVzp4EYtHEItZdb16xUmIpY/TmLa5uQnQnibtyxZzyJnkg3L15pZJ99+YV6yTWOG5v3sJcgGhPDGOZ2I3daHFcpqFnwiEPk8rnfaMFCcJYeaPOpNe00YKMkqJHiT6JtWHsQjEYq42M6ahzowWJ4nejBUnib6MFScFd7KWMho1iH0qxCRstUD5GumdN+Vo2WorF7XpFw22JUHBG6hPPaxo2WqBs3HePwtay0UIY0BIHvbmHzXNX+94i4saCxuffjAJBGNmJakahh82RsVD0WKxsOYEYjLzLsJwth82RQBDj6ThsjuTwaDuBFNzSRxgLl+0EUniznQ2HzaF8jMTeqe2MFi7FeWPZIRackf7EtrPhsDmUjfvuUdjabGf7gJY46M1toJG7OvwWMTcWND7/thMIwshOVNu5egMNJLCiA6/sLYEYjOTK8JauBhpIEoipbGiggWTxaCyBFNziRhkPG8U+lMKfsWxqoAElZCTvTq3l4v6qouE+Mig4I/vJrWVTAw0oHff9o9C1mcv2IS1x0Jvb7Td3dfstEm4saHz+zSUQhJGf6OZS3O0XSaropCu7SiAGI68yXKV7kxyIArKVrm6/SBSPrhJIwa1qlOGwUexDKby5Sne3XygeI2V3aikX11cVDReSQcEZqU9sKd3dfqFo3DePgtbmJ9vHs8RBb+51ZLmr22+huLGg8fn3k0AQRnKi+kn5dWRIUEUHXdlOAjEYOZVhJ52fAAJJIG4ydF1HhiTxaCaBFNySRhgNl5kEUngzk03XkUEBGRm7Uzu5uLyqaLiODArOSH1iO9l0HRkUjvv2UeDaDGX7iJY46JmhJN2F691QprZYaEOZsmNB4vNvKIEgjPRENZT/Mnk8+XTeb+H55KnZBzdb35WjzPph1NAEAwiq6KArG0ogBiOrMgyle30SiAJxlE3b3kAWj54SSMGtapTxsFHsQym8ecooyB1fsh9gARlJu1NPubjAqmi4kAwKzsh+Yk/pHtVjLBz37aPAtXnK9hEtcdCVp8yL8ygNkqivEnXRTy6js36RBUE/DKLipLhUQaTmHtKrp3S07y2abtCwxoLG599TAkEY6YnjKZ+Yj8fNd+XTNxZtvfRPp29N35i+05v8k/nAfPKFabQ2/blZzpytYCrzY9IPrXOEHWgYFD0MKztOIAYj59Id5/QX0zdtKK9AUSCO09qJcQ/K4dFtAim49Y4wFi63CaTw5zbd2+FIPEYy79RrLu6zKhquKIOCM/Ke3Gu6t8ORaNw3j4LW5jTbx7PEQfvtzVvY6LR3zBvp4jrd+nvzCgXXU8a3ozevs/nrjjgQCS0QnTTnFUpULIkEebGrOa+r367+Y5/oX/v6Rm/yUd+0dryOtyvGqydxYPtdoUJi50K6H21qvyvUWPeboPa7QnX1agZqvytU56X9bp7lg8y1uy0VTiySHTfglaolVkluA978qgGv84ar23LVxFLJcta2LRGb7EO5bGJh67QBr1SrYmolPx0mfltLYTXBQ7lgYs0STzrcyeJYLppYxngNeN2J4o5cKbGYcRrw5lcNeJ1J4q5cMafASR6Ihga8QsneG/BKdRJrHLsBb761FFUTO5aJ3ditksLZgLfgYVL5/G+VAEEYq2vU6TJsqwQYBkUPA30masPYhWIwlgzpM86GrRIgitetEiCHx60SIAV3wZYwFq5pLpBiE7ZKkHiMZM6a0LVtlSyuvSsa7jGEgjPynnjW0rBVgkTjvnkUtLatkvbxLHHQldM8CcMkVUnRT8Oqa0We9U/VWda/PM3Og/MwV2k6D4xXp2lder0ZzWcFjFjQ+Hw7TSgIIzlRnebHpu/E9P703d6LTSjM6n5/8nX1Oz+vNmBm2y+LK/nmTSpC++u8Aw2CogdhRZ8JxWDkW7rPdB4Ch6JAfKbjetQ9KIk3pwml4NY7wmjYnSaUwpvTTAeh9aToARaPkcw7dJqaaeZM5n9jAz/EgjMyn9hpusb0GIvGffMoaM1OkzKeJQ56c3tUFI6GutH80yJGLGh8/p0mEISRnOhOU9ijAgqq6KAru0kgBiOnMtyk45wMlARkJq0bHHtQEo9mEkjBLWmE0XCZSSCFNzPZ0KMCC8jI2J3ayXBhP9z3gmHBGalPbCcbelRg4bhvHwWuzVC2j2iJg97ci8EKRxPdKIi4saDx+TeUQBBGeqIaSuTFYNBYKHosVvacQAxG4mV4zuaLwaBAGOtp49iDcng0nkAKbukjjIXLeAIp/BlP58VgWD5GYu/Ud0YLl+K+GAwLzkh/ct/pvBgMy8Z99yhsbbazfUBLHPRsHZN0d61326lssdC2M+bGgsbn33YCQRjZiWo7fzN9Y/pWZTzNx4nVeqb+6eSxOZCpf+v+5MHk6fRd/QfeMR8p/m7yq8nHk08mv518oP/34fwysckfJh9O3p/8Xv/4ifkz/1P/5OPe7WMV9ia/skVpBxolRY/SyoYUiMHIyAxD6t5SB6JArGhgP3yzByXxaEaBFNyCSBkNG8U+lMKbGc3zQe4yo0g+Rrrv1IzGC+/ivkoMC85IfWIz6hzUYywb992jsLWZ0fYBLXHQfjtdhNYx1f4yacRL6njrbnUhFlxPGt/2VhfiQCS0QHTQ6kIsUbEkEuRFglYXzhYXYizi58IM1+rcuhcqJH4bTDej7hYXYo3Er4JXtZlCdfUyBmlxIVbnqcVFMTDl/LrwA7lwYnXstMWFXC2xOvJaXGg5ixYX+m+dLS7kqoklkuWpqV+GH8plJ0zZ5EfD2eJCrlUxtZKfDhO/raWwmuChXDCxZsmnG85kcSwXTSxjnbW4kCslFjN6i4urJHGnIUnclSvmFDjJA+FscSGW7LnFhVwnscYxW1yYJ2IpqiZ2LBO7sdsoYeDocREFisdJBfS/jwIEYSysUefJ69pHAUZJ0aNEn6HaMHahGIzFRMaM1L2PAkTxvI8CJPG4jwKk4K7lUkbDRrEPpdiIfRQkHyPds+Z8bfsoarHs7r7wEAvOSH3yiU3DPgqSjfvuUdja9lHaB7TEQW/uWfLQUUK0G025waAB+nejQBBGeqK6UexhcmAsFD0WK3tOIAYj8TI8Z9thciAQxHm6DpMDOTz6TiAFt/YRxsLlO4EU3nxn02FyJB8jsXfqO9OFTXFfiogFZ6Q/se9sOkyOZOO+exS2Nt/ZPqAlDnpzm2LoR8B6eEb7zuZre2wmnATo33cCQRjpieo7V+iKAQRVdNCVTSUQg5FVGabSebQGSIJxk86uGEASj34SSMGtaYTRcPlJIIU/P9nUFQMJyMjYnRrKbOE/3DcfYsEZqU9uKJu6YiDhuG8fBa7NUbaPaImD3tyGvmZSYQuGdpTNV2RYgkED9O8ogSCM/ER3lJCOvsAgKHoQVnabQAxGymW4Tfe2ORAFZDddHX2BJB7tJpCCW/AIo+Gym0AKb3azoaMvEo+RzDs1m/nCmjgvLjvEgjMyn9hsNnT0RaJx3zwKWpvVbB/PEge9ubeUaaupbMHQVrPgBoMG6N9qAkEY2YlqNUHXlEHDoOhhWNlsAjEYKZduNp3XlEFRIGbTZTWBHB6tJpCCW/AIY+GymkAKb1bTeU0ZFo+RzDu1msXCmrivKcOCM/Ke2Go6rynDonHfPApam9VsH88SB+25z4Xj+595/wsXnqrjrb3PhVRwPWd86/tcSAOR0ALRRZ8LqUTFkkiQR+9zoZZ9Lj7Rv/b1jd7ko1BPRE3Xi9y+Ybwrxqxnc1zfC6lC4gfDdGPa0PdCqpH4qfCKplOqrl7WMH0vpOq89L3I0nwQKZvwA7lwYrXstu+FWC2xWjL7XoTBsu9F6Lz+6rZcNbFksiw29XPxQ7lsYoHrsu+FWKtiaiU/HSZ+W0thNcFDuWBizRLPPtzJ4lgumljGuut7IVZKLGaMvhfLJHGnIUnclSvmFDjJA+HueyGV7LvvhVgnscZx+17oJ2IpqiZ2LBO7uZsmjkOeet4b8jipgN43TZAgjHU26rwZtWmCDIOih4E+JbVh7EIxGIuH9Cmne9MEieJz0wTJ4W/TBEnBXboljIVrnguk2IBNEygeI5mzZnQtmybh4kK9sOGKRCg4I++Jpy3uTRMoGvfNo6C1bJoQxrPEQW/wUfDQ1dQijLjBoAH6t5pAEEZ2olpNzFFwZBAUPQgrG00gBiPh0o2m+yg4EgViNJ1HwZEkHq0mkIJb8Aij4bKaQApvVtN9FByKx0jmnVrNxSV6YcOtiFBwRuYTW033UXAoGvfNo6C1Wc328Sxx0Bvcx8JxOEZbzZgbDBqgf6sJBGFkJ7rVlPaxQIIqOujKdhKIwUiqDDvpPCoDJAG5SesWxx6UxKObBFJwaxphNFxuEkjhzU029bGAAjIydqd+cnEPXthwsSEUnJH6xH6yqY8FFI779lHg2hxl+4iWOOgN7sgbuvpYzO96YwSDBujfUQJBGPmJ6iihHXmRsVD0WKxsOoEYjMzLMJ0tHXmRQBjvaePYg3J4dJ5ACm7tI4yFy3kCKfw5T3dHXigfI7F3ajyThU1x3lR2iAVnpD+58XR35IWycd89Club72wf0BIHvcH3koWuphah4gaDBujfdwJBGOmJ6jvXdC8ZMkqKHqWVHSkQg5GSGY7UvasORIF4Uee9ZEgSj24USMGtiJTRsFHsQym8udGGe8mgfIx036kbXVxjFTbcSwYFZ6Q+sRttuJcMysZ99yhsbW60fUBLHLTnvhfWoqD9ZdqIl9bx1t/3Qii4njS+/X0vhIFIaIHopO+FUKJiSSTIi8l9L9LrfS/68wnpdZcrxCN+O8xwr85NfKFC4ofCdFPa1O9CqJH4ifCqdlOorl7OVux3EcXFoLAp3Bcr9NLzIi/igf1q+QO5cGKl7LjnhVQtsVJye16kVz0vnLdb3ZarJpZLlr++9lCHSZQEg9ga8UO5dmKF4ze+iCKVJWpQWAUfyQUrpmDyc2KCuLUUVhM8lAsmVjD5JCTLB5nrLIZUNLGo8bpfhGFUDCLrA3FHLpVY2zjtL9Kr9hfOfHFXrphT7yRPRBQGeRANlHVWUIp1Y3pgRFmQF2oQWD9vGcnFEgsfuxFGurUUVRM7lond3I2WyNkIo/nWnmucVED/Gy1AEMbKG3Uiva6NFmCUFD1K9CmsDWMXisFYbWRMVd0bLUAUzxstQBKPGy1ACu5iL2E0kmxQWOvtPpTE22ZLoR83K98Blo+R8lmTwca1ecO0WJtvuDsRCs5If/J5TsNmC5KN+/5R2BoH9JgyoCUOeoOPnEfOfhnNl/tYgkED9O9IgSCM9ER1pNgj58BYKHosVvadQAxG4mX4zrYj50AgiPt0HTkHcnj0nkAKbu0jjEWR2DD2oRjejKe5cM1lPJF8jMzeqfFc3LsXNtyjCAVn5D+x8Ww6c45k4758FLY249k+oCUOeoO7Z0TO7hkFNxg0QP/GEwjCSE9U47lC9wwgqKKDruwqgRiMrMpwlc6DN0ASjJ10ds8Akng0lEAKbk0jjEaUxoPcdd4HiOLPVKpskLrOjiMBGWm7U1e5uGIvbLgyEQrOyH9yV9nUQgMJx30FKXBttrJ9REsc9Ab3/41cLTTmp2QYwaABereVSBBGfqLbSkT/X2QQFD0Iq1pOJAYj5TIsp3MDHYkC8pzWdaU9KIk/z4mk4BY8wmhEqggK+17UPpTFm+lMB5GjCzAUj5HSu7ScUTA3KJHzurNDLDgj/4ktp7sLMBSN+/5R0FoMJ2E8Sxz0Bt9tFrl6Z0TNt29YgkED9G84gSCM7EQ1nKi7zZBhUPQwrGw5gRiMlEu3nO67zZAoEMvpMpxADo+GE0jBLXiEsQiL0O03gSje/KYuTIkN7wCLx8jonfrNxYVYUcMFZ1BwRvIT+033BWdQNO7rR0Fr85vt41nioD13x3DshEdRI15Wx1t7dwyp4HrO+NZ3x5AGIqEFoovuGFKJiiWRIC8SdMdwd8WQYhG/KabbVufmvFQh8QNiuhtt6Ioh1Uj8cnhVpylUVy9jK3bFSGNHItwXK/TWFcNpDaXCiRWy264YYrXECsnsihFFy64YkfOurNty1cQyybLV9XCrNAmK0PFd0KFcO7Gy8btiqCIJVOxo43EkF6yYgsnPiQni1lJYTfBQLphYwcRzjzwrBvMTBddnH1LRxKLWYVcMsVRibWN0xVjmizsN+eKuXDGn3kmeCKVUEEeDVNl0l2LdmK4YWRjlaTworKu7I7lYYuHjdsXQz8ZSVE3sWCZ2c7dQYldXjCjmcVIB/W+hAEEYC27UCTRsCwUYBkUPA31uasPYhWIwVhHpc9GGLRQgitctFCCHxy0UIAV3DZcwFipQgf245T4UZRO2UJB4jIzOmuu1baEsruWLGi5ahIIzkp94GtOwhYJE475+FLS2LZT28Sxx0Bt8Rjx29byIEm4waID+/SYQhJGdqH4TdEYcGARFD8LKbhOIwUi4dLfZcEYciAJxm+4z4kASj34TSMEteITRSPMwdxtOIIs3w9lwRhyJx0jpnRrOxX18UcMFi1BwRv4TG86GM+JINO77R0FrM5zt41nioDe410Xs6nURKW4waID+DScQhJGd6IZT2usCCarooCubSiAGI6kyTKXzOA2QBOQprbsde1ASj54SSMGtaYTRSItkkFiz8z4UxZulbOp1AQVkpO1OTeXiWr2o4Z5EKDgj/4lNZVOvCygc9xWkwLXZyvYRLXHQG9y7N3b2uki5waAB+reVQBBGfqLaSmjvXmQsFD0WKztPIAYj8zKcZ0vvXiQQxoDaOPagHB7tJ5CCW/sIYxFl1rWhfSiHP+/pbt4L5WOk9k6tZ7owKs47zg6x4IwEKLee7ua9UDbu20dha3Oe7QNa4qA3+B6z2Nn0ovkKDZsNJwH6d55AEEZ6ojrPNd1jhoySokdpZU8KxGCkZIYndW+xA1EgbtR5jxmSxKMfBVJwKyJhNMIoHUTW09v7UBRvlrThIjMoHyPnd2pJF/deRQ0XmUHBGflPbEkbLjKDsnFfQApbmyVtH9ASB+25L0Ziw9Mms/m6jLyOt/6+GELB9aTx7e+LIQxEQgtEJ30xhBIVSyJBHr0vhlr2xfhE/9rXN3qTj8xtM6ZLRm7fbN4VY9bTObBPhlAh8ZNiukNt6pMh1Ej8lnhV7ylUVy9rK/bJiBP7asG+WKCXNhlZHjhcxYFcOLFgdtwmQ6qWWDC5bTLyqzYZzkuxbstVE6smy2ZfW7dPi9h1ruJQLp1Y5/hdMuIoSRPHl09Hcr2KqZf8lJgYbi2F1QQP5YKJ5Us8E8nSfDA/inB9KiIVTaxoXTbJkEolFjZOk4z8qkmGM1vclSvmFDvJExGlKkgGqXVmUIplY3pkxHmhMsfuzkiulVj02C0y8q2lqJrYsUzs5m64JM4WGQWPkwrof8MFCMJYfKPOpde14QKMkqJHiT6LtWHsQjEYC46MWap7wwWI4nnDBUjiccMFSMFd7yWMRjoobBz7UI6N2G1B8jESPmsa2LbbsriVL2q4ZxEKzkh+4jlO024Lko379lHY2nZb2ge0xEFv8NHzxNVCY96HkxEMGqB3P4oEYaQnqh+FHj1HxkLRY7Gq60RiMBIvw3W2HD1HAkG8p+PoOZLDn/NEUnBrH2Us1EDZ+/nuQ1G8mc+G0+dQPkZ279J8xosb+uKGGxeh4IwcKDafDafPoWzcF5DC1mI+CQNa4qA3uJ1G4mqnEYfcYNAA/ZtPIAgjPVHNp7ydBhJU0UFXdpZADEZWZThL16kbJAnGUrraaSBJPJpKIAW3phFGI84GhfVV34eS+POUDd00oICMrN2pqVxcwxc3XKsIBWekP7mpbOimAYXjvoEUuDZX2T6iJQ56g7sCJ65uGnHEDQYN0L+rBIIw8hPdVSK6AiODoOhBWNlxAjEYKZfhOJ076EgUkOW0LivtQUk8Wk4gBbfgEUYjDgNlA9mHgnhznO6WwFA8Rj7v1G9GC3fivBDtEAvOSH5iv+luCQxF4758FLQ2t9k+niUOeoPvPHN8E6PdZswNBg3Qv9sEgjCyE9Vtou48Q4ZB0cOwst8EYjBSLt1vuu88Q6JA/KbLbQI5PLpNIAW34BHGIsoc3TGQHN7MpvvCMygeI513ajYXF2TFDReeQcEZmU9sNt0XnkHRuO8eBa3NbLaPZ4mD1v/3ve1Zq4LvNpnJjntkKBumtpFJA6YqrrUA8dcjw5pgbokF13PHhvbISMOrFhl54O6QIQ1DQgtDFx0ypBIVSyJBnrNDRnVu8qn27ctVYedQbV9vp5EqZweTXTE88cNjur917+ALFRK/Mqbb1oa+GVKNxM+LV7WkQnX1krdi3wxr7PbF6rw0zQgcTSgO5LKJ9ZPfMiMMwsTZM0Msl1hAmT0z4mTZMyN2Xq51W66aWEVZ7pv6bBzKZSdM2eRnw6X1SK5VMbWSnw4Tv62lsJrgoVwwsWSJJyZJrp2hdW3jWC6aWMV4vTKKKHI8D3fkSom1jNEqY5kk7jQkibtyxZz6JnkgXC9dKZaMaZPh0jmS6yQWOW6LDP1ELEXVxI5lYisXRpoQGx7nJLhhNUA8EXa1yIgVj5MKaJsuN3Bxpsw2kFtQEMYSHHUqDdtRAYZB0cNAn6faMHahGIx1RfqMs2FHBYjidUcFyOFxRwVIwV3VJYyFa5oLpPC5n+KaDiPxGMmcNaNr209ZXNQXN1y9CAVn5D3xtKVhPwWJxn3zKGht+ynt41nioGcfIJ7HUXB5kvVPL5Kkn8Rx2D9R+UW/UHkYn54WF1E+t2B+raZ17VVbzZQbDBqgf6sJBGFkJ47V/HS+tP988lT/74lZzK/sZNYPo4b9FiCoooOubCaBGIykSjeTDcfBgSgQM2mWA6xTzz0oi0dDCaTgljXKeNgo9qEU/gxlkA/mJxiuW0okICNpd2opFzfwxQ1XKkLBGdlPbimdo3qMheO+fRS4NlPZPqIlDnqDu1ooZ1eLptt87MEgAfo3lUAQRn6imsoVuloAQRUddGVTCcRgpFWGqXSeiQGSQDxl6OxqASTx6CiBFNyaRhgNl6MEUnhzlO7eBwdYQEbG7tRRLi7QixtuRISCM1Kf2FE2drRAwnHfPgpcm6NsH9ESBz1r0nsSFEUahP3i5Fz19Z8P+vlFetq/uIzPVXSi/xOn5/fW4CgTWzC0o2y6HMMaDBqgf0cJBGHkJ6qj/Mjsg2tP+bQ6f/z5i20t5m0rlP1kyQ6UVNFJV7aUQAxGXmVYSvc6JRAF4imDQWy1x3tQFI+mEkjBLWuU4bBR7EMpvJnKzL3vjcRjpOxOLWW+MCDOC8oOseCM1Ce2lK4xPcaicd88ClqboWwfzxIHXRnKVKmT0/AsNeZT/9nk/LKfh9lJX4VxdJ4U52GWzxOrX0OpbMHQhrLgBoMG6N9QAkEY2YluKB9N75vd7vmNYtM39C/8fP4d2+wTxWfTd6ZvmlvIbMA7UGBFB17ZVwIxGMmV4SufWVf7X4GSgGyle/sbyOLRVwIpuNWNMh42in0ohTdfGaZBwxeGSEJG8u7UWi4uoIobbhSDgjOyn9haNgzrMZaO+/5R6NrcZfuQljjoDb5TTA1SWzBuRvMLPxjBoAF6d5dIEEaCorpL6J1iyFgoeixWNZ5IDEbqZRjPljvFkEAQ/+nwnkgOf94TScGtfYSxcHhPJIU/7+m6eeoAy8dI7F06z2Rx+1TScJ0YFJyR/uTO032dGJSN++5R2Fp8J2FASxz07OAl6d5b/77T2oxZ+86QGwwaoH/fCQRhpCeq7/zN9I3pW5XzNN/zVAcw9U8nj83X4vq37k8eTJ5O39V/4B3TXe13k19NPp58Mvnt5AP9vw/nK6GTP0w+nLw/+b3+8RPzZ/6n/snHvdvHKuxNfmWL0g40SooepZUdKRCDkZIZjtS5xY5EgXjRwP5h4B6UxKMbBVJwKyJlNGwU+1AKb240zwe5y40i+RjpvlM3uri1Kmm4hwwKzkh9YjfqHNRjLBv33aOwtbnR9gEtcdDGjja5zI579LrWNaMGvCwq6nhr79ErFVxPGt+KHr3OJrA74jgktDh00aRXKlGxJBLkxa4mva6+u/qPfaJ/7esbvclH/TDarv4Sz/6iZn9JBzboXTF0PbfjmvNKFRLbGtKdakNzXqnGug/FNOeVqqvXOExzXqk6L815i1g5L68VCyeWzo7b84rlEmsnsz1vEi3b8ybOi65uy1UTCyjLcdvO8dhkH8plE+tdl+15xVoVUyv56TDx21oKqwkeygUTi5Z4MuLOFsdy0cQ6xmvP25Ap7silEssZoz/vMkvcacgSd+WKOSVO8kS4+/NKJfvuzyvWSaxy3P68+olYiqqJHcvEbu42S+rqz5vEPE4qoP9tFiAIY92NOo1e1zYLMEqKHiX6DNaGsQvFYKw1Muak7m0WIIrnbRYgicdtFiAFd6mXMho2in0oxUZssyD5GOmeNelr22ZZ3KCXNNyICAVnpD7xzKZpmwXJxn33KGxt2yztA1rioDf4sHnqauGbJNxg0AD9u1EgCCM9Ud0o9rA5MBaKHouVPScQg5F4GZ6z7bA5EAjiPF2HzYEcHn0nkIJb+whj4fKdQApvvrPpsDmSj5HYO/WdycKmOO8tO8SCM9Kf2Hc2HTZHsnHfPQpbm+9sH9ASB73BXX5TV5ffRHGDQQP07zuBIIz0RPWd8i6/SFBFB13ZVAIxGFmVYSqdh2uAJBg36eryiyTx6CeBFNyaRhgNl58EUvjzkw1dfqGAjIzdqaFcXF2VNFxFBgVnpD65oWzo8guF4759FLg2R9k+oiUOunKUJ2GYpCop+mlYtdjIs/6pOsv6l6fZeXAe5ipN1+IoE1swtKNMucGgAfp3lEAQRn6iO8pnpi3b9N3eiw1+zSHn/uTr6nd+Xh1Dnx1Cn741fXu5nDn5ILQ3WdyBBkHRg7Cy2wRiMFIuw226t82BKCC7mdtI9qAkHu0mkIJb8Aij4bKbQApvdjMdhNZv6g+weIxk3qnZXFxplTRcUgYFZ2Q+sdl0jekxFo375lHQ2qxm+3iWOOjKatLuyPVvNZUtGNpqNt2uYQ0GDdC/1QSCMLIT1Wqae2+fmJOa5hDn9I3Fx476p9pWvjF9pzf5J3Oac/KF+aZR284nkwezlU1lfkz69i9Td6BhUPQwrGw2gRiMlEs3m9NfTN+0obwCRYGYTZfVBHJ4tJpACm7BI4yFy2oCKbxZzch51QQUj5HMO7Wai7uukobby6DgjLwntpquMT3GonHfPApam9VsH88SB+25DYarzVrehBcHdbz1t8EQCq7njG99GwxhHBJaHDppgyGUqFgSCfIin20whND11A5sgyFUSPx8mO5Sm9pgCDUSvxte1YEK1dVrHKgNhlCdpzYYySCzPpgHcuHE0tl1GwypXGLt5LbByK/aYDivzrotV00soCzDTf14/FAum1jvOm2DIdWqmFrJT4eJ39ZSWE3wUC6YWLTEcxF3tjiWiybWsS7bYEilEssZpw1GftUGw5kl7soVc0qc5IloaIMhlOy9DYZUJ7HKsdtg5FtLUTWxY5nYzd1DyZxtMAoeJxXQ/x4KEISx7EadRsP2UIBhUPQw0KeoNoxdKAZjLZE+6WzYQwGieN1DAXJ43EMBUnBXcglj4ZrpAik2YQ8FicdI5qwpXdseyuICvqThTkUoOCPviectDXsoSDTum0dBa9tDaR/PEge9wSfDM1ePi/mTwQgGDdC71USCMLIT1WpiToYjg6DoQVjVaCIxGAmXbjTdJ8ORKBCj6TwZjiTxZzWRFNyCRxgNh9VEUnizmu6T4VA8RjLv0mqqxZ17quESRSg4I/OJrab7ZDgUjfvmUdBarCZhPEsc9Aa3tchcbS1UyA0GDdC/1QSCMLIT3WpK21ogQRUddGU7CcRgJFWGnXQdlkGSgNykdYtjD0ri0U0CKbg1jTAaLjcJpPDmJpvaWkABGRm7Uz+5uDVPNVyDCAVnpD6xn2xqawGF4759FLg2R9k+oiUOeoMb9GauthYq4gaDBujfUQJBGPmJ6iihDXqRsVD0WKxsOoEYjMzLMJ0tDXqRQBjvaePYg3J4dJ5ACm7tI4yFy3kCKfw5T3eDXigfI7F3ajyjhU1xXlx2iAVnpD+58XQ36IWycd89Club72wf0BIHvcHXlGWuHhcq5gaDBujfdwJBGOmJ6jvXdE0ZMkqKHqWVHSkQg5GSGY7UvasORIF4Uec1ZUgSj24USMGtiJTRsFHsQym8udGGa8qgfIx036kbXdxqpRquKYOCM1Kf2I02XFMGZeO+exS2NjfaPqAlDtpzGwzrUSvtL5NGvLCOt/Y2GFLB9aTxbW+DIY1DQotDF20wpBIVSyJBXuyxDYYUmvhFMcPSOnf2hQqJnw/TnWpDGwypRuJ3w6t6UKG6eo1bsQ1GrPJ0UNgk7osl+umFoYJBbv2A8UAunFg/O+6FIZZLLKDMXhgqWfbCUM47sG7LVROrKMt2X3uskzBI42KQxTbxh3LxCVM8+QmJ0zjT/+1Ban1IjuSKFVMx+UkxUdxaCqsJHsoFE6uYeHZSxMoR5WO5aGJhY/bFiPQDYZ9J3ZFLJdY3Rl+MZca405Ax7soVc2qe5ImItYQiiAep9VEuxcIx3TGSOE2Uzm2F1ZuN5GqJ1Y/bI0M/HUtRNbFjmdjN3YPJXT0ylOJxUgH978EAQRiLctQ59rr2YIBRUvQo0ae3NoxdKAZjIZIxYXXvwQBRPO/BAEk87sEAKbjrwITRyMyHQtb1z30oireNmEI/b1a+AywfI+ezZoRtGzGLS/lUwzWLUHBG/hNPdZo2YpBs3BeQwta2EdM+oCUOeoOPo+fOXhopNxg0QP+WFAjCSE9US4o9jg6MhaLHYmXjCcRgJF6G8Ww7jg4EgthP13F0IIdH8wmk4NY+yljkmXWnYx8K4s16hsFAuawnko+R2zu1notL+lTDpYtQcEYGFFvPphPpSDbu60dha7Oe7QNa4qA3uLdG7uyt0XgvkNWHkwD9W08gCCM9Ua3nCr01gKCKDrqyrwRiMLIqw1c6T+AASTCG0tlbA0ji0VICKbg1jTAacZGogXId/AGy+HOVKnNs8x9gARl5u1NbubiQTzVcsAgFZyRAua1s6rCBhOO+gxS4Nl/ZPqIlDnqD2wPnzg4bzTduWIJBA/TvK4EgjPxE95WQ9sDAICh6EFb2nEAMRspleE73JjoQBWQ6Xe2BgSQeTSeQglvwCKOha02aOhpu7kNhvLnOdBC5ugQj8Rg5vVPPmS8civM6tEMsOCMBij1nQ5dgJBr3BaSgtTnO9vEscdAbfPdZ7uytUXCDQQP07ziBIIzsRHWcqLvPkGFQ9DCs7DmBGIyUS/ec7rvPkCgQz+lynEAOj44TSMEteISxiPK0UPYDUPtQFm+GMxrYP604wOIxUnqnhnNxY5ZquAENCs7IfmLD6b4BDYrGff8oaG2Gs308Sxy05/YZhQ3vZjTfpHDhRXW8tbfPkAqu54xve/sMaRwSWhy6aJ8hlahYEgnyIo/tM6TQ9dSOa58hVUj8ypjuVRvaZ0g1Ej8vXtGHStXVa9yK7TOSKE0H1sWhfbFEP+0zkmJQOFYqxcKJ9bPj9hliucQCymyfkQbL9hmp866t23LVxCrKct3XHutAxVGcOUJ+KBdPLH389hlJHKVJHDs+dzqSK1ZMxeQnxURxaymsJngoF0ysYuLJSREng8xa147loomFrcP2GWKpxPrGaJ+xzBh3GjLGXbliTs2TPBFxkedhWgxy61NRioVj2meosAizKBgo6wrwSK6WWP247TP007EUVRM7lond3G2WwtU+Iw15nFRA79ssSBDGmhx1jo3aZkGGQdHDQJ+/2jB2oRiMhUb6jNS9zYJE8bnNguTwt82CpOAu8xLGIk5C7b0d3ygiWTZgmwWKx0jprAlfyzZLurjbL224rREKzsh+4pmMe5sFisZ9/yhoLdsshPEscdAbfJK8cDXHSCNuMGiA/g0nEISRnaiGE3OSHBkERQ/CynYTiMFIuHS76T5JjkSB2E3nSXIkiUfDCaTgFjzCaCRFEQWxq3E5Esab43SfJIfiMXJ6p45zcatf2nBNIxSckQDFjtN9khyKxn0BKWhtjrN9PEsc9Ab3xChcPTHSmBsMGqB/xwkEYWQnuuOU9sRAgio66MquEojBSKoMV+k8VgMkAZlK637HHpTEo6kEUnBrGmE0krSIB7HrNA+QxZunbOqJAQVk5O1OXeXidr604bpFKDgjAYpdZVNPDCgc9x2kwLX5yvYRLXHQG9zmt3D1xJhfasIIBg3Qv68EgjDyE9VXQtv8ImOh6LFY2XoCMRiZl2E9W9r8IoEwDtTGsQfl8Og/gRTc2kcZi9x+rnIfCuLPfLrb/EL5GLm9U++ZLJyK80q0Qyw4IwPKvae7zS+Ujfv6UdjarGf7gJY46A2+9KxwNcdIFTcYNED/1hMIwkhPVOu5pkvPkFFS9CitbEqBGIyUzDCl7l12IArEjjovPUOSeDSkQApuRSSMRq7iQZzYUPahKN4sacOlZ1A+Rs7v1JIu7shKGy49g4Iz8p/YkjZcegZl476AFLY2S9o+oCUOWv/f9/76BS/m9Jw/vjj7yas/eN0SCJHltJYI7TbTBk5V5HVOVx8Nt1qOkbxqpWGVe0sst/6YNQSXahe1M/y8WqJ8PPmi6sbw3vRnk8fT97ZNd4ZHk68nT83xyy8mn2kb+cT6x95a/sFHldF8ZGPWDjG9sS8Gv5Y13eSrJc1yfPiSzoPZ9mGUBeaH2PyQmh8K/UMemh/Mr+XK/GD+XG5+ozC/UZjfKMxvFOY3Cv0bcRCaH2JXwpXGI+HHw/mVpDUIRyYIRyYIRyYIRyYIRyYIRyYIRyYIRyYIRyYIRyYIRyYIRyYIRyYIRyYIRyYIRyYIR64gHMmDoPhBoH98qWMwNDEYmhgMTQyGJgZDE4OhicHQxGBoYjA0MRiaGAxNDIYmBkMTg6GJwdDEYGhiMHTFYCiPAT0lyAuPiUVpYlGaWJQmFqWJRWliUZpYlCYWpYlFaWJRmliUJhaliUVpYlGaWJQmFqWJRemKRSmOxbVvhltiwXshRiYAIxOAkQnAyARgZAIwMgEYmQCMTABGJgAjE4CRCcDIBGBkAjAyARiZAIxMAEauAIzkAaAXX+aXyJp/bPjHhn9s+MeGf2z4x4Z/bPjHhn9s+MeGf2z4x4Z/bPjHhn9s+MeGf+ziH8v4q7dhxm+q+nebTEmXzb0i53fLTbczpEHgHEWaWKEhaTAlQr310gxo7aV/8qn59Nh4j2oftWrY9dDuXSaPe9P7vcnX1e88qWzJ43nbr8dm57U3/YX5l04+szcGq/7VT+cbuNVP9L+9ai6mf838655X//TT6l/+1eTBfMnss15k+onpX56+Z4vvjji+9VKPbBkmlKhYEgnyrlqG2YTuioXW56DANl9ChcRuKPRltaY2X0KNxDYoqy6YCdXVHdGKbb6ssdsXq/PS4SvO00Ee24QfyIUTiyi/w1ccNTT4kqolVlFug6/sqsGX82Km23LVxFrKmuNeX2d3tvaSyiaWqPapKFXrkVyrYmolPx0mfltLYddneFLBxJolXjN1J4tjuWhiGeM19XInijtypcRixunplV319HImibtyxZwCJ3kgXC9dKZaM6ebl0jmS6yTWOObs2TwRS1HXZ7sSsZWZzSMVnp1nfXVuPogLL4t+np5UR0jiLC+K7DQ+n/E4J8KvnXR7IqT6qw1TT4ebro6xYFL5bFPmBizOtNkGcgsKwtgcpM6nP9Kz2weTL6veCm/09Dz6sWngpX9aHQFZnPj4RP/u29Xs18ySn1Sz6Xd7/+9P/9H+ccEONAqKHgX6lNKGsQvFYGx4Miac7gMfQBTUgQ9lQ9mDong88QGk4G44U4bDRrEPpfB22CMKg0Hs+vgNCchI6KxJXdtpj8VlbmnD5XxQcEbyE89c3KN6jIXjvn0UuLbjHu0jWuKgK795mafZ2dnlRf/8UoX9JE/T/sl5kvUv4+j0TAVpkl6c3fPvN11HQgpuLGh8/v0mEISRnqh+03GipHKW8w/gTBNZs5/yeNkzVvvPf5j8t8mH1Znj31Znj383+f8Z/xm7/CcwKooelZX9JxCDkYI78Z9AFIj/jOzfLuxBSTzaTyAFtwASRsNlP4EU3uyn6ZCbuewnEpCR3zu1n4ur3dKGq/qg4IzcJ7af7lE9xsJx3z4KXJv9bB/REgft87K+yGUo50Ntp8viuE637vM8Ur31nPGn8zy2+O6I45vQ4tvFeR6pRMWSSJAXt5znkQol7o0y7K3rPI9UIXEjlO5aG87zSDUSt0BX9KNSdZztTkL8HD5Tqs7LeZ4kSAeB42M1sXBiEe32PI9YLbGKMs/zZFcX9mUNF/aJVRNrKct7U7fBD+WyiSWqy/M8Yq2KqZX8dJj4bS2F1QQP5YKJNUs8LXEni2O5</t>
  </si>
  <si>
    <t>aGIZ6+48j1gpsZgxzvNkV3f0uZPEXbliToGTPBDu8zxSyb7P84h1Emsc9zxPZu7lsyeGsUzsxu6vOD9vyZqvjLmGSeXzvr+CBGGsv1Hn0572V5BRUfSo0KeYNoxdKAZjjZExAXXuryBR/O6vIEn87a8gKbgrvITRcM17gRT+9leS0NGK7gALyMjvrDley/5KtrjTLWu4ow8Kzsh94omMe1SPsXDct48C17K/QhjREge9ucfJ3bsxETcWND7/9hMIwkhPVPsJOk6OjIKiR2FluwnEYKTcTuwmEAViN93HyZEoHv0mkIJb8SjDYaPYh1J485tNx8mhgIyE3qnfXNzoljXc0AcFZyQ/sd9sOk4OheO+fRS4Nr/ZPqIlDtrveZ7YRqcdZNxIl9Tp1n6eR6i3njP+dJ7HFt8dcXwTWnw7Oc8jlKhYEgny2vrzSIUS90YZ/tZ5nkeokLgRSretTed5hBqJW6Cr+lGhOs52JyF+UZwOrF/W74sV+jnTE0bOHj1i4cRC2vGZHqlaYiXlnumJr870OC+Kuy1XTaynLP9dD3eRZWE6yFOb9EO5dGKp4p/rydK0CBytt4/kehVTL/kpMTHcWgqrCR7KBRPrl3iKUp3tsWa7Y7loYkljnu1xtmK/I1dKLGycsz3x1dkeZ7K4K1fMKXaSB6JItYBBZn0kSrFszPmeIgqifFBYk9pIrpVY89hnfOKtpaia2LFM7MZussTOMz4JD5PK53+TBQhS9wNN40OcY6M2WYBRUPQo0KeZNoxdKAZjnZExCXVvsgBRfG+yAFE8brIAKbjLvIThUMUgzKwDsg9F8bjTEg9yazo7wAIysjprpte207K4aDJruDkUCs7IgOJpTONOCxKO+wpS4Np2WtpHtMRBb+7B8th5skdxY0Hj8286gSCM9EQ1nb4OlgOjouhRWdmEAjEYKbgTEwpEgZhQ98FyIIlHDwqk4BZAwmioIhw4PSgQxZsHDZPYAXiABWQk+U496OJmyazhqlAoOCMBij1o4+lyJBz3FaTAtXnQ9hEtcdB+T/skNjrtKtNGOlWnW/tpH6Hees7402kfW3x3xPFNaPHt5LSPUKJiSSTIa+3eIxRK3C1leFznaR+hQuLWKN26Np32EWokboquakqF6jgboJT4qWBg3UDcFytc/2kfqXBiIe34tI9ULbGSck/7pFenfdKG0z5S1cR6yvLf9XCnUZhFg8ga8EO5dGKp4p/2SfKsSBzm+UiuVzH1kp8SE8OtpbCa4KFcMLF+iacojZ18pKKJJa3D0z5SpcTCxjntk16d9nEmi7tyxZxiJ3kg0jBUapAqm+xSLBtz2kflSsWDyPr4juRaiTWPfdon3VqKqokdy8Ru7MZL4jzt03QRmQWTyud/4wUIwliTo86xfW28AKOi6FGhTzttGLtQjHpBb8BgTErdGy9AFM8bL0ASjxsvQAruqi9hNOIstY/HPpRkM/ZdkICMHM+a913zHbV9l2yxSu+8NfYQC87If+JJTeO+CxKO+wZS4BpH9JgyoiUOenMPnCfOsz9NF5hZY0Hj829BgSCM9ES1oKgD58AoKHoUVracQAxGyu3EcgJRIJaz4cA5EMWj5wRScCseYTjizLH8tA8l8eY5G8+bIwEZSb1Tz7m4VjRruCgWCs5IgGLP2XjeHAnHfQMpcG2es31ESxy0/r/vGfJkBq5TxY3vNnnLbs/+WDOTdpVFA20aRHVaT2d/ErveW2K99RwCOPtTnbv52hys6U++mHymPeITy4kf/SdmZ3I+mzvHf9Z/8OlsQdMYytmC5pvGbOo//2DydHlsJ5wf25l8aQvNjjg0CS00nRzbEUpULIkEea1NeoRCidueDLvqPLYjVEjc46S70KZjO0KNxN3NVe2lUB1nJ5MQP1czSKE6L0d2wiwepNYdwQO5cGL94x/ZUan7xI5ULLH+cU/sFFcndpyXid6WqyZWQZaLvj4rdd65JZVNrFD80zoNd25JtSqmVvLTYeK3tRRWEzyUCyaWLPEEw50rjuWiiVWMd1LHmSfuyIUSSxnnoE5xdVDHmSPuyhVzypvkeWi4cksoGXNIp+HKLalOYoVjH9AptpaiamLHMrHVjCnMz89OzqN+mJyk/SQqzvqn0UXRT9I0U6dnSZZllzMe5wy2YUovncW6DujMT9iRMal8trluAxZnvmsDuQUFYSykUSfCH+n56OfVrPSP5vzN7BuU+Rz38excTjVNfrr4/uTVH//g+z94vaeCoBeqwDq52YEGQdGDQJ9PXu3/TP/WsBry3uRXkyfTtxaHk3r9ntJz+2c24l0oMWMZsYOJKZIEso2iJ7CxDWUPiuJvGwVJwV3EJQyHYz6MpPC2hRKm+SC1Ah5gARmZnzX5a9lCyYP5gnvuvBz2EAvOyH3yGY5zVI+xcNy3jwLXsoVCGNESB+33c2nrpFVbzearxtI63bq3TKR6iYtFVKe4iVsm0tAktNB0sWUilahYEgny2r50lgolrj914UyFComLTSzH6doykWokrjOtaiWF6jhrSoT4uSyiUN3at0zEwon1r9MtE7FYYv1jbpnk4XLLJHfeD3pbrppYBVmumbrUeCiXTaxQXW6ZiLUqplby02Hit7UUVhM8lAsmliz5hKJhy0QsmljFOtsyEQslljLGlskyR9xpyBF35Yo55U3yPLi3TKSSfW+ZiHUSKxx3y0Q/EUtRNbFjmdiN3TJJnVsmEQ+Tyud/ywQIwlg4o06EQVsmwCAoehDo80nKlknThgmQl7Fo2MW0FEjie8MEiOJxwwRIwV2yJQyHazYMpNiMDRMkICPvs6Z+bRsmi7uH84bbpKHgjNwnn980bZgg4bhvHwWubcOkfURLHLTfDZPMRqeNZtxIl9Xp1r5hItRLXCqi+sSN3DARhiahhaaTDROhRMWSSJDX9o2JVChx9akLZypUSFxqYjlO54aJUCNxlWlVKylUx1lRIsQvjcOB1bLvixV62jRJB0rZhB/IhRNrYLebJlKxxBrI3TS5ugc6b7gHWqyaWAlZzvnasxGGiYm4NXcdyrUTSxV/5yRWsYqcF0GL9SqmXvJjYmK4tRRWEzyUCybWL/nsomn3RCqaWNJ4uydp5uhsfEculFjXOLsnV/dAu5PFXbliTq0TPQ9BYeqfsj4SpVg3ZgsliZIoHsRWrSO5VmLNY2+jmIug7QliLBO7sdsomXMbJeFhUvn8b6MAQeqGoGl8iNNj0DYKMAiKHgT6LJOyjdL85QmQmLGY2MV0FUjieyMFiOJxIwVIwV3KJQxHqoJBFFu/o9yHsvjbTsnCQWKtYwdYQEb+Z00K27ZTFhcM5w1XRkPBGRlQPuFp2k5BwnHfQQpc23ZK+4iWOGi/2ynW+yG04VSNdHmdbu3bKUK9xEUkql/cyO0UYWgSWmg62U4RSlQsiQR5rd+fCIUSl6O68KdChcS1J5bvdG6nCDUSl51WNZRCdZwlJkL8oiS3J+d9scL1b6dIhRNrYLfbKVKxxBrI3U5RV9spzluEb8tVEyshyzlfW3iMi0gN0sQm/VAunVip+LspYVzEDbspUr2KqZf8lJgYbi2F1QQP5YKJ5Us+uWjaTZGKJla07nZTpEKJZY2zm6KudlOcueKuXDGn1EmehySOgnSQWhcRSrFszGaK/k+GhXszRaqVWPHYmylqaymqJnYsE7uxmym5czMl5WFS+fxvpgBBGItp1MkxaDMFGARFDwJ9jrn6ZgqQmLGU2MVkFUjiezMFiOJxMwVIwV3IJQxHpKdvkX06sQ9l2YzNFCQgI/+zpoSNS++GabH07rwf+hALzsiA8vlO02YKEo77DlLgGkf0mDKiJQ56cR+Kurd0nR7vQ7Fu82oD2nTjYBokdVpPmyuOvre3xHqJS0pU//iH5U7Ko+oCvEcvbppoR/moukTv2eQLc3ue/sVnNpodMU1Co+lkP0QoUbEkEuS1fl4iFFpPsh3sh1h92StihcTVI5Z1dO6HCDUSF45W9YRCdZxFIkL8XF8gC9V52Qtx9So5kMsmFiz+TkgUqsy9FyKVSyxZ3L2Q7GovxHmz7225amLhYhlf6rNxKJdNrFD8fZCGflxSrYqplfx0mPhtLYXVBA/lgoklSzwniNIgGBTKpvpYrppYxnibIA2p4o5cKrGacbZBsqttEGeauCtXzKlwkkeioSWXUDJmC6ShJZdUJ7HMsbc/sq2lqJrYsUzsrF6ESaouw36UJXoGGgUn/dOT+LJ/WpyEp2GYX+bZvA46550NE3Hp3NO5/dF096gFk8pnm6E2YHFmqTaQW1AQxvIXdfr6/jcnqPNL3ac/nb7RC4O+fVd5Bwqp6JD0KaMNYxeKwVix62JCCSRB7VlYt1/2oCge9yyAFNz1UsJwuOaxQApvuxWRUg1TXiQhI1+zZm1t2xWLy77zhuvboeCM5CefmriH9RhLx33/KHRt+xXtQ1rioP1+/BFax1RbxKIBL4uLOt7aNyiEeonrPFSH19UGhZAmodF0skEhlKhYEgnyot7kce+FrzbuvZ5k2+mfB9uh2grNX1PzN/m20n8bZ8pGsyumIS4JdWE6hQqJyz8sM+ncxRBqJK77rOoSheo4azyE+Lncn1Cdl12M2cpkalN+IFdOrGxdb2RI5RJLG3cj4+ou9rzhLnaxamKBY1li6urfoVw2sZJ1upEh1aqYWslPh4nf1lJYTfBQLphYteSzBXe6OJarJlayLjcypFKJBY2zkXF1Hbs7TdyVK+YUOckj0bCRIZTsfSNDqpNY5tgbGeY6dntqGMvEbuxGRhi4djKKgMdJBfS+k4EEYayMUee5sp0MJKSiQ9LnljaMXSgGYzGvg0klksTzTgYSxd9OBpKCu5JKGA7HXBZJsRk7GVBCRr5mTdtadjKKxZ3bRcMt6lBwRvKTz02adjKgdNz3j0LXspNBGNISB+15J8NlERuv2UuCOt66dzKkeokLPVSH19FOhpQmodF0sZMhlahYEgnyOtnJkNIQ14S6MJ1ChcT1H5aZdO1kSDUSF35WdYlCdZxFHkL8onhQhI4GVVKJnrYzkmQQO76pFSsnlreOtzPEcon1jbmdUVzdk1403JMuVk2scixfXI93GkeJq/fMoVw6saTxtzRUqArtgazp9kiuVzH1kp8SE8OtpbCa4KFcMLGEyacOTdsaYtXEssbc1lB5Pkgc2xpiqcTqxtjWKK6uTHeni7tyxZyKJ3kk0igKikFmfSZKsWzM1kYaFlprrGxaR3KtxLLH3d4ozNXp9hQxlond3O2N0Lm9EfE4qYD+tzeAIIzlMurkV7i9AYRUdEj6hNOGsQvFYKzwdTHTBJL43t4Aonjc3gBScJdXCcMR6Vmi3e/tQ1E87nEU0UC59jiQhIykzZrLte1xLK7JLhouPoeCMzKgfKLSuMeBpOO+hBS6tj2O9iEtcdCL7lLzcmDMosfuUqG1WmjfGDfgpsG1i9497Xk4Lre7JdZLXA2i2j7b3R2Tz7UX/Onkuf5lc/2GuaqjupFD//jQXO3xC/2nHtiodsRUCY2qk70PoUTFkkiQV9v7mDwe9CZ/P/kf/aT30mzf6c8GNoJdMQFxsYjhQo3Mh1r2M5vQV8RCietDLJPp3PYQaiQuDK3qHoXqOItAhPipwn4F0b5YoJ9Nj6QIBvMrq657PalyYn3jb3qEQeq+mEMsl1jguJseV/ecFw33nItVE8scyyhfi3eSR0EyKKz7eYdy7cRixt/1SOMkcm2LHcn1KqZe8mNiYri1FFYTPJQLJhYy+WTCnTeO5aqJVY236xFGWeG8nEMslVjcOLseV1edu/PFXbliTsGTPBKNuaIU68Zse2RpGEaOvbCRXCux8LG3PcxV5/YcMZaJrez62dmlOrm46KdKnfSTy4ukf3KSnvXPLqMgyPPs8ux8nqedE9eGmbx48urc9kh4nFRA2xS3gYszzbWB3IKC1E1B0wAR57//Y3a4zzHjNXdQzndCqqnZ5MPJx70oDGa/pILe5GNbFHagUVD0KNAno5rsweSJuZlDx8LM9L/sTb426wI6LI8nT6fvmhg9nb7X07/5YDY9nb67XBIgrRj0Jr/Rv/55tdhgLgP9avrm9K3pG/PI/mryu74KTFyD7Z656nP6S/3velwdxPxyeybmsfk3Pa7uAv3KnM6s/quDxb9eBe7bQ5DjwVje7HBqDQTC7PPYOPagHB43eYAU3PVlwlg0TOeBIP62eBqn/UhCRoFizVzbtngWV3cXDZexQ8EZORA0K0PScV9BCl3bFk/7kJY4aM+fsVi9v/bEqgEvS8I63tq3dIR6iWtdVEvb9ZaOkCqhUXWypSOUqFgSCfJcWzpp65aOkIC4Etah7xQKJS5+Mfxkw5aOUCNx1WtVryhUx1nhIsQvGrhO+Qj1bcCOjlQ5sbx1vaMjlUusb9wdnaur1ouGq9bFqolVjuWLr22QJFk6sH+fdShXTqxk/P2cKMtCx5V4R3K5iimX/IyYEG4thdUED+WCiUUMNHGQqiZWtC63c6RSiYWNs51zdde6O1nclSvmFDvJI9GQKEqxasxmThxHalBYT72N5FKJJY+9l2NuWrcniLFM7Obu5cTOvZyUx0kF9L+XAwRhLJVRJ76ovRxgFBQ9CvRZ6Cbt5fQmf9B/9HeILR3gsDCWMzucWgOBvG7pADk8bukAKbjryYSxcE/ngRwbsqODJGSUKdbMtW1HZ3F/eNFwIzwUnJECQRMzJB33DaTQte3otA9piYP2vKNjHVPtjJsuG8ySqI639h0doV7iWhfV2Ha9oyOkSmhUnezoCCUqlkSCPNeOjn7Gtxd/F812d6qecKZZ3BPnLo+QirhA1qEVFQolrokxLGbDLo9QI3ExbFX7KFTHWfgixE/lA1e3MqHADdjmkSon1ryut3mkcolFj7vNc3WLfNFwi7xYNbH0sczy9cP4aZKGg9h6E8ChXDuxwPE3etIozfUD7drpkepVTL3kx8TEcGsprCZ4KBdMLGSgCYVUNbGqdbnTI5VKLG6cnZ6r6+Td+eKuXDGn4EkeicZcUYp1Y/Z6MhWFqaPf3kiulVj42Js95l55e44Yy8Ru7mZP4tzsaboU1cJJBfS/2QMEYayiUefEqM0eYBQUPQr0CSp9s4eyYODc1/lo8vHkw34YBDd6d2/e7hVBEPf6vTjU/7HB5Nng/1v9ahaEqf7VKNvO579uC/IuNMiMdcsO58tAIK9bN0AOj1s3QAruwjFhLBrm6ECQDdm7QRIyqg5rOtq2d7O4S71w3qV+iAVn5EDQVAtJx30FKXRtezftQ1rioD3v3Sgbnja6RSNeXMdb+96NUC9xAYvqU7veuxFSJTSqTvZuhBIVSyJBnmvvJl7u3cSMvRshFXHJq0MvKhRKXOVieMyGvRuhRuLy1qr+UaiOs5RFiF/kaBayLxa4AXs3UuXEmtf13o1ULrHocfduiqu9G+eN2Lflqomlj2WWr812VJBkA2Vd4jyUSyfWN/7WTaT/27n7Ix2pXsXUS35KTAy3lsJqgodywcQ6BppPSFUTi1qXWzdSqcTaxtm6Ka62bpzp4q5cMafeSR6JplRRimVjdm6iPMqCQez6TEeqlVj22Ds3xdZSVE3sWCZ2c3duHLeO3oznRZ/MSQX0vXMDBWGsoVFnxJidG2gUFD0K9Omp352bcPEpzjc2cLJt6w5OqJr2b6ChZqxddjZnhgJ53L+Bcnjbv4FScBePCWPhnKdDQTZi/wZLyKg9rClp8/6NZpot9s//xgZ+iAVn5EDIfAtLx30FKXTN+zeUIS1x0J73b6zzJW13w0a8pI635v0bsV7iIhbVrXa7fyOmSmhUHezfiCUqlkSCPOe3N72XqqF4ZGYLjv0aMQVxnatD7ykUSlzaYnhK536NWCNxTWtVvyhUx1m/osQvtkZvX6xv7ds1cuXEEtftdo1cLrHG8bZrtJzFdo3+W+d2jVw1sdKxvHE93nEU54FrtftQrp1Yz/j7NWGcq9x1FeSRXLBiCiY/JyaIW0thNcFDuWBiIQNNIKSqiVWtuw0buVRicaNv2FwljDsNCeOuXDGn4EkeicZkUYp1Y3ZswjSNClctGcnFEksfc8vGPBtLUTWxY5nYzd2ySZ1bNhGPkwrof8sGCMJYNqNOglFbNsAoKHoU6DNSv1s2gY7cp3qW+9QE2BbBXWgEGauQHc6GgUBed2KAHB53YoAU3GVgylg4Z+BAjg3ZiEESMioKa7LZthETLVbtndfcH2LBGSkQNI9C0nHfQApd20ZM+5CWOGjPGzHWL+O1iY0b8VQdb+0bMUK9xOUpqgfteiNGSJXQqDrZiBFKVCyJBHnOD2lIGzFCCuL6VYfWUyiUuGTFsJQNGzFCjcS1qlXtolAdZ12KED+lHB9UiwVuwE6MVDmxxnW9EyOVSyxy3J2Y+Gonxnn7+G25amKpY5ljy8ZGkeeD3OoqDuXaiQWNvxOjiiSPXE3P5HoVUy/5MTEx3FoKqwkeygUTCxloAiFVTaxqXW7ESKUSixtnIya+2ohx5ou7csWcgid5JBpzRSnWjdmIycJYPxWx9djaSK6VWPjY+zDx1lJUTexYJnZz92EcU0I9hU14nFRA//swQJC6KWgaIOIcGLUPA4yCokeBPiG17MNM39JTftPB4TP0tszyS5rt5Zc0trDuQsPKWJnscIYMBPK6OQPk8Lg5A6TgLg0TxqJhVg4E2ZDdGSQho86wJqBtuzPJYinfeUP9IRackQNBkyskHfcVpNC17c60D2mJg9b/972/fsE4OZ3ujy/OfvLqD163BEJkdK3VW3tc1cCZBlmd07VN41bLsa9XOzVWubfEcuuPWUNwiSbVulFjnMWT6RvTd/QvPDZOrLp20Ng1G462pOrGvpjpWkp0Q62WEcvx4Us6yaXbh3EYmR8y/UNk/i5S5odC/xCbn8bmp7H5aWJ+mpifJrn+QZmfKvMvUOanaWB+ML+WJuYH809k5u8y83e5+bvc/F1h/q7Qf5foV1X/YP4uNH8Xmr+LzN9FhSsnS6Oa8KPqXASwhvLIhPLIhPLIhPLIhPLIhPLIhPLIhPLIhPLIhPLIhPLIhPLIhPLIhPLIhPLIhPLIhPLIhPLIhPLIhPLIhPLIhPLIhPLIhPLIhPLIhPLIhPLIhPLIhPLIhPLIhPLIFcojeSgVP5T0NQodyaGJ5NBEcmgiOTSRHJpIDk0khyaSQxPJoYnk0ERyaCI5NJEcmkgOTSSHJpJDE8mhieTQRHJoIjk0kRyaSA5NJIcmkkMTyaGJ5NBEcmgiOTSRHJpIDk0kh65IDuWRpOcveZU0ES1NREsT0dJEtDQRLU1ESxPR0kS0NBEtTURLE9HSRLQ0ES1NREsT0dJEtDQRLU1ESxPR0kS0NBEtTURLE9HSRLQ0ES1NREsT0dJEtDQRLU1ESxPR0hXRUhzRa4t8LRHlveIjE8aRCePIhHFkwjgyYRyZMI5MGEcmjCMTxpEJ48iEcWTCODJhHJkwjkwYRyaMIxPGkQnjyIRxZMI4MmEcmTCOTBhHJowjE8aRCePIhHFkwjgyYRyZMI5cYRzJw0h3LcwlSB3FsYni2ERxbKI4NlEcmyiOTRTHJopjE8WxieLYRHFsojg2URybKI5NFMcmimMTxbGJ4thEcWyiODZRHJsojk0UxyaKYxPFsYni2ERxbKI4NlEcmyiOTRTHriiOZVGs3u97Swv43SZP2OXRHdfF3jrojRSF81mgiRX6QaPZpveWWC9xOxNhCB/0pvdni3ePJp+b1ThzNXR1xGRxR/WXPbNIpf/Jt8zKXLXg92S+5Ff95JH+rbfNn6z+W4/n66GPJ1/09J/Tvzl5MHk2+zfov/uq+pcvTnLr/7756RNzK7VW8YX+r79ZXU49+w9Uy4NuxyoMdt1VIQ8UCSUqlkSCvGh5lmjQm3yiB+frG73J+5N/7pvGvOav1s2gXTEAcQuWsVL6LLIpfEWskLjdylj6bDhEJNRI3GdddVlTqI6zp0qIn+skuVCdlxNErs9eD+SyiXVWcHwoiQv38SGpXGKl5R4fSq+ODzkvb74tV02st6y1CuqzcSiXTaxc7YsBVK1Hcq2KqZX8dJj4bS2FXZ/XSgUTS5Z4YTtMMjWwf096LFdNLGPcU0MqdDwRd+RSidWMc2oovTo15EwTd+WKORVO8ki4XrtSLBlzYMilcyTXSSxzzJm6eSKWoq7PiSViKzd7mQfp5XnQv4yCy35ylhb9/Lwo+mcXF0mQxpcnQTJ/D53T5ddOuj0s5JyE6klz00WQFkwqn21i3YDFmVzbQG5BQRh7uNRZ929qU+QH5oiMnu/Op8j39eyrmlKbU0O9ye8mv5p8rKdiv518oP/34fwY0e3jvgp7k1/ZArIDDYiiB4Q+7bRh7EIx6lW8AYMx+XwyeWhDeQWKAjmgEzium9qDong8owOk4B4QoAyHjWIfSuHtgI45D+2aHSP5GKmdNcG7Zjdqx3OyxVkO563dh1hwRu4Tz2Kcg3qMZeO+exS2xgE9pgxoiYOujOdleqnOTy5O+nF0WvTD8OKifxIGUf9c/7vDk7Pg9LRoO7uDMJ7WpVhtPJvuY7TGgsbn33gCQRjZiWo831/usjye/lz//X2zoWI85gtbLr2/uPjRyWsnvcOTH5385//8qjmv/sDsDplPiXvlXhoGcRDc7aVB8J/M/wr9L3tm9n0+rTaGvlic+b5fmdk3Zx1yzE+Ns3U0y9mBxlHR40j3qy+E8nlT9Mo9FURhpAMWBcH07dz8EGrfroO2fe/e65N/qaL20GxnmV80O2t6TjAz/qbB0B/1/2Y/fUn/Bx71qmnCH83fvD/5ILSmml1oNBmlg2GbnXs2QBKIaw4H8zx/3TUDUTy6ZiAFt3IThsPlmoEU3lxzGBaxe1cJScioTJ365nxhs9y3d2PBGclP7JsbhvUYS8d9/yh0bc65fUhLHPRsyTbI8tO4iPpRfHLWTy5PVD9X6Uk/ic6K/Cy7iE8uk3v+nXNsi4V2zgU3FjQ+/84ZCMLIT6s45wezs1GLk0kPesevXvzkRyfmL6//55P5Ou2VEZ4871/Z4N7kg+oI08LsVX/2L4qgCMLgbhAE4f8yOg7ML2rD92B2AKs6ZGX+m9Wf1d77z83/cmMlbSHegYZY0UPcvamefGSOrM1DaE6hTZ5M7/defjkNosBY7cljM2v5o/51PVyTr6bvTt8z0xLzJ5Io0n9i24Rv+nb1QzWBGdgiuAuNIKOWdGGkgSS+jTQQxaORBlJwCzlhOFxGGkjhz0jHWTJIlI3wAEvIKFSdGuli4bqcdw8fYsEZyU9upKMiGATWfHiMpeO+fxS6NiPdPqQlDroy0lFxcmo6LvTVaRL3k+Ik6+enJ1E/T9I0ygOVnGcX9/wb6cQWi5txGHBjQePzbqSRIIz8RDfSTyePXjzS/1z76eqkw+xrgD9Ulu+n+n8/q873mxMSDxYtVKoPCUy3j99O3u9XhyJ+NflQW71fTf558oktPDvQ8Ch6eFgmeB6heWOUF799mHy8+FyjWm9/PHnYm/ydjs8XpumK+TDiV5OPw6D34jyj6sUyvW9+8+OgN/mkF6me65jCLjRcjKTPcLzOExdIFJDltRarPSiJP8eLpOBWXMJoOBwvksKf440GsXWB6QDLx6gnXfrdcHHHbNhwbTAUnJH6VvC7jkE9xrJx3z0KW4vbJQxoiYOu3O5ZVMRRFJ72z4tYO+MkSvp5FAT9i/C0KE6zMNXm+J5/t6tssdBut+kWKmssaHz+3S4QhJGdqG73n174TvVBb/LfqxMSj2Yfzmo/thvHf2lsb5DMLZv+/crXVR/IvrhebIvGDjQaih4Nurm1YexCMRiZtxPTCUSBmM5gEFlzxh4UxaPrBFJwKx9lOGwU+1AKb64z0c+adU3/AMvHyOudus5wYVKcF4YeYsEZuU/sOp2Deoxl4757FLY219k+oCUOuurBt720W57brjgO8oZRE62OU43WU9uVyNV2Raq3nkK8tl2ZdUh5arayq195NH3L9Ei2Ee6ICRMaIa/XyeTXZvlx+svpz2eHJUzblr8x3nf6ltmh//XkIxvEy2IIxYIgAFx1Q7EJ3RULJX5CznCkro1/qcK62UR2PZFqJH4nvqqDFKqrVyhM1xOpOi9dT0KVxYN5V9rrnk+qnFjp+I1PkjBy9j0RqyWWOmbfkzBa9j0Jnfc13parJhY8ll+mNgs4lMsmVrEu+56ItSqmVvLTYeK3tRRWEzyUCyYWLfFUoiFbHMtVEwsZr++JO1PckSslljNG25NllrjTkCXuyhVzSpzkiXC3PZFK9t32RKyTWOS4bU/0E7EUVRM7lomtHoST+CKOlOqr05O0nxQXWf/09CzvR1mhZ7FhlBcn87g7p6sN83fplNXV9sQUNw4mlc82sW3A4kxubSC3oCCMRTPqrLd+sIU6owVSKjolfdJ4BWoO5ZhTOk+vPuqcsz/Uv/qpOdIzfbv3zSP+ev7/dm0xQP9zf6Hxf9A7/v5f/biXNB3fAcaKsZrImLe6d1KAKKCdlNhGsgcl8biRAqTgLuZSRsNGsQ+l8LaREkXudqJQQEZRYM0M23ZS4sXCu/PGz0MsOCP3iac/7lE9xsJx3z4KXNtWSvuIljjo2XefyXmWnV3E/dMwz/tJqqK+/qdPzbGf8/A0PTnP1dk9/57Vas21Z024saDx+fesQBBGeqJ61uut+hbfdVo79s22OUwr+uryy77+y2P9u1/P/9TiTkv9p2zR2YFGR9Gjw/C6ywA19jC0HFv/XXUq/c3FR5q928cq7N3s2eKyC40LI7d34muBKCBf62oEiETxaGyBFNzSShkOG8U+lMKbsU3zQeLytUg+RuHo1NcuLnUMG+7phIIzcp/Y1zoH9RjLxn33KGxttrZ9QEscdGVr89MgvVRnQT85CUL9JyL9T6XnWT9XRRFc5mcXarHx5NXWxrZYaFuruLGg8fm3tUAQRnai2tqP5/c3LT++NDcofTW7S921Ott7afFbptnff508mjyZ2WJt7ybvT/7uz+bOeHTyo//94ic/md/u1P5fqvzxc+0Z36zc4+LGd4uA+Rn5+e/P/+lfVFdAPZ2+M/sPFqFKrHOoHegYKfoY0c21DWMXisGoBwwv3HJ3PRII4oit+0p7UA6PdhhIwS3JhLFw2WEghTc77Lxb5QDLxyg4ndphtXBPqsEOI8EZ6U9sh52Deoxl4757FLY2O9w+oCUOurLDWXQZnadF3k9Pw6Sf5EXcL5LLi36QnufJ+UURnK/FDie2WGg7nHJjQePzb4eBIIzsRLXDv/um1aQ63aTq49yb297dm7dnfzd87fVXf/zDH/zoJz/u3dwZ7Q+PeneTwOKN+0uL/A3/O1sxrblfi92d/mzeWbDquG0bhx3oOCj6OKxseYEYjJzPsLzO4/hAEozXtZ+i2oOSeHS7QApuxSWMhsvtAim8ud0wdl47eoAlZFSUTv1uurBHzisJD7HgjNwn9rsNw3qMpeO+fxS6NsfbPqQlDtpY3iYn2+0noa4l3aZ7brIkrdOt/ZNQod560tjgT0KFhAmN0NMnoUIIxYIgALR+EioUSvy6pgsPKlRI/JKG4y3dn4QKNRK/oVnVNQrVcb6XIcRPJbE9q+2LFXr6LLQoBvaPUA7kyonVjv9ZqFKp+7NQqVpiueN+FppdfRbqvIvutlw1seixXHI93HmaJ3nkaP9+KNdOLGf8b0PjICzSeJBaH5EjuWDFFEx+TkwQt5bCaoKHcsHEEiafSqgsGhTWvHEsV00sa8wPRIvEcerljlwpsbhxPhDNrj4QdeaLu3LFnIIneSJylUQqGuTKprsU68Z8JRqluQryQZrYxI7kYomFj/2paLa1FFUTO5aJ3dgNGYeN0pPZpqunLJhUPv8bMkAQxvIZdTb8r3dDBjgOij4O9OmuDWMXisFYlOxiMgwk8bwhAyTxuCEDpOAuCBNGQxXZIHHNwYEoHndlUl0hrYQHWEJGWWHNN9t2ZRZXUoYNt4xCwRkJUD6VatyVQdJxX0IKXduuTPuQljjozT2W727rWXBjQePzb3uBIIz8RLW97Yfl/zUeyweOkaKP0cqWGIjBqAgMS9x2LB8IhHHGNo49KIdHXwyk4JZkwlhEyno8YB/K4c0Uq9Cx5HiA5WOUnE4t8eJyybDhvlAoOCMBii1x08F8JBv37aOwtRni9gEtcdCb237FeagpCrixoPF5N8RIEEZ2ohpiz+1XkNFR9OjQrWjX7VdsYdmFhoWR2RnW1tl9BYkCMbXu7itIFH++FknBrayE4cjDgf4v2lD2oSjerG1aDFRi4zvA8jGKR5fWNlrcJBk1XA0KBWckQLG1bWjBAmXjvoAUthZrSxjQEge9ud2wY9c3p1HThVXWWND4/FtbIAgjO1GtrbAbNpJS0SkZFnV93bCRsWKk7U58KxAF5FutU+k9KIlH2wqk4FZNwmiEaTQorAOyD0XxZlujKB6kqQ3wAAvIqAyd+tbFXZRRw+WiUHBGAhT71qaW2FA47itIgWszru0jWuKgF7eLzjOo8aMebxd1WdOogTYN4zqtp09Jc9enpFK99RzSxaek2kR9tVw0rb4tfafakf9sseVf+arqBMBPK0/2yHVkVUqV0Kh4n4/aJL4slqhYEgnyrj4OHfQmH03+uW99snfFgolf2DAcZ8shAKlQ4kc1dD/Z8K2oVCPxc5pVnaJQHefTGUL8rLHbF6vz8p2o+5YTsWxiHeN/JBoFLrV/IVdLLGTMj0Sjq7tDo4a7Q8WqieWMZYepj8ahXDaxXvG/D3XfHSrWqphayU+Hid/WUlhN8FAumFi4xDOFMEgGyir6WC6aWMR4X4a6E8UduVJiKWN8GRpdXR3qThJ35Yo55U3yQLivDpVKxnwU6r46VKyTWOO434NG5upQe2IYy8RWs4Q4vDxPgqQfnBex2VhJ+0URhnq6enF6dnYZhFE0f7idc9GGybl0Pur6HjSKeZhUPtustQGLM3O1gdyCgjCWxKhT2o+uJqrTd3ujfnXW/Q09z/piccTlo8kHk//ZD8LF+aDZmfRH1R97bj4LfTA/RPR88mj2R6IsCP48tr58O9D4KHp86DNPG8YuFIOxANjhfBQIBNkH0fNWZUPZg6J43AgBUnBXYQnD4ZoGAym87YEUwaCwtms4wPIx8j1rzte2BbK4QzJquBUUCs7IgOKJjXNQj7Fs3HePwta2A9I+oCUOunKjcZzlZ1mo+uHpWdhPgkvVz8+Doh+qkyKMLoLkrDi/59+NWk23dqMJNxY0Pv9uFAjCyE5UN/qP2od+bo6raCs5eVh5yi/MUXP3GexHf2kspw1+Bwqv6PB0q3l1oueZOVA/2+9Y+HDLIZ8P9N8+0/+AOaX+yqv/qTf5Qz1Kvcmn+vefVn88zgPzL35qC9YuNFiMdE43tNNfTN+0obwCRYFY2WAQFDaUPSiKRysLpOCWU8pw2Cj2oRTerGzoXCQ9wAIyqkWnXnZxcWTUcBMoFJyR/MRe1j2qx1g47ttHgWszs+0jWuKg/XaCVzY6bU9VA12WZHW6tR/fEeol7ndS3WXXx3eEVAmNqpPjO0KJiiWRIC+uH9/RE9HGYzxC4cTdULrLbF02FQol7oDSPWTTMR6hRuLe56rmUKiOs89JiJ/L9AnVeTnGExb5ILcuYRzIhRMrWscHeaRqiSWNe5BHXR3kcd6weFuumljYWEaYuv99KJdNrFydHuSRalVMreSnw8RvaymsJngoF0wsXfI5gjNZHMtFE8tYhwd5pEqJxYxzkEddHeRxJom7csWcAid5IBoO8gglez/II9VJrHHsgzxqaymqJnYsE7uxWyfKeZAn5WFS+fxvnQBBGIth1Mltx1snQHhFh6dPMNe6dQIMFmP1kD6pbdg6AaL43joBonjcOgFScBdvKcNho9iHUmzG1gkSkFEtWDPGtq2TxZWrUcMtulBwRvKTT4uatk6QcNy3jwLXtnXSPqIlDnpzT6Ur5zmg5suYLLGg8fk3s0AQRnqimln/p9KB8VH0+DD87ieWoHz9jbDNYtQLwt5Lhn36dhyYS5z+bHt5n1Kv3xw4W6x2obFiZHy63W3dwwECQUxvw9F3IIpH0wuk4JZdwnC4TC+QwpvpLYJBZF3pOcDyMYpKp543Wzgk56Wdh1hwRgYUe17noB5j2bjvHoWtzfK2D2iJg64sb1EUp5f5xWn/PE+TfpKkmbnNKOifqSCNw5PTy+Dk7J5/yxvbYqEtb86NBY3Pv+UFgjCyk8zyTn5jsXdm6faXs67iZpl3vpQ5u3Zo4YetX7TsQIOh6MFg+FtbAGb+dnZt0nPtXJ/Mm1l+MX1v+jdV/0odh19P/lvdCZcn3z/5D72XwjgKgujPekk0fTtUxgt/wwoH0dwNm/+YieoLP7MEdRcaVEYZ6NAIA4FARthaxvagJB59MJCCW4sJo+HywUAKbz44iYqBvUXDARaQUWo6NcKLmx2jhss6oeCMDCg2wu5RPcbCcd8+ClybE24f0RIH7ffcfGqj0962aKTL63RrPzcv1FvPGRt2bl5IldCoOjk3L5SoWBIJ8qLe5HHv6vD85PHi+LxN965YN/HsYYdOUyiUeN6Q4yDdx+aFGuv+EHRsXqiOc6qQEL+isO+d7YsFejk5r6JokLrWNaXCiTWNf3I+1FEurMdc/kKulljUuCfni6uT884rEG/LVRNLG8sKX3s4wjyJBoX18TiUSyfWL/7p+bDIzZ3zVr1Hcr2KqZf8lJgYbi2F1QQP5YKJVUw+WyiSQZrYRB/LRRMrGvMEfdJwgl6qlFjXOCfoi6sT9M5kcVeumFPrZA9EkOYD+3NcimVjTtFHcR7k7pP0Uq3Emsc+SV9sLUXVxI5lYjd2JyZ1naSfn1UhY1L5vO/EIEEYy2PU6S52JwYZDEUPBn0K+m3YiUEGlbEO2d38GAnkdycGSeJvJwZJUXcpDRTUWXkYFIPQMS9HovjbjknTQZbbAA+wgIx6w5qDtmzHxIvLV+OG23Sh4Iw0KJ9gNWzHQOG4ryAFrmU7hjCiJQ56cz8sTV1n8ePmG9ossaDx+bfDQBBGeqLa4W4/LEXCKzo8w/6u8cNSZLAY+Zxua90fliJRIIbW/WEpEsWjowVScMspYTjyQRFZ/d4+lMSboQ2D0HnNLhSQUTE6NbSLS1njhmt2oeCMBCg2tJFyf1wKheO+gRS4NkPbPqIlDtrv+SLr2p62qFEjXVGnW/f5Iqle4iYs1WF2fL5ISpXQqLo4XySVqFgSCfJc54sSm+5dsW7izizdaLaunwqFEndj6Tay4XyRVCNxH3ZVfyhUx9lzJcSvsHqifbE8L6eLwlCXCpeZkwonVrRuTxeJ1RJLGvN0UXx1wW7ccMGuWDWxsLGM8HWnn6XZILY+Hody6cTqJTldZB6QwFoRjuR6FVMv+SkxMdxaCqsJHsoFE2uYeK4Qhpl78VsqmljPujtdJFZKrGqM00Xx1UW77mRxV66YU+lkD0SkYsc2XimWjTpdFDgfipFcK7HmcU8XxebCXXuCGMvEbux2SuY8XRTzMKl8/rdTgCCMxTHqZLfj7RQgvKLD0yeca91OAQaLsZpIn+U2bKcAUXxvpwBRPG6nACm4i7mE4cgdB9n3oSCbsZuCBGQUDNYksm03ZXHBa9xwYy8UnJH/xDOkxt0UJBz3BaTAte2mtI9oiYPe3FadmfN4UMKNBY3Pv58FgjDSE9XPem/ViYyPoseHYXnX16oTGStGxqc73tZ9HSAQxPe6W3UiUTz6XiAFt+xShiMIBq5jREASb8a3yAeh47N2KB+jsHTqexd3wcYNt/tCwRlZUOx7G9p1Qtm47x+Frc32tg9oiYPW//e9F19XY2e/2+Rvuz1VZE1M2tn+/9n7vx5JkuvKF/0q+ahRVgT8n/mfAe5DdzFYJ0qVGdnpGRoIakHIzMo8lxiJBCg+3CPgAiJ5KGquBkNyqLkjtEhRzQHmnIf70GSzxWaTbH6FqG903SIzIrq8zMzX3uHLIkpDCV2srq7qXr9t7raX2d7mZgK4ZWr6uJG6itLE21akFAxWX1Fnum4rslZp9at1g9HPrWn63erX9tRm9w++bbcPT7q/+eXJ6rO1s/povSf58fpnv1192v0R25H0q8c/1P3tZ3ab9psnnYuzzuvT7jd+tv4Nr/5ubcJ+/mT9T3+3Nmm/6H7pI7ub2f3OTx72ch/+Zev/gt3sfTRvn23+G58/7mp+x/7OteJPXfF9qo5vgcV3lAYnpUQjkgjIy16/ePifJs5ndqYWDFaFR3TASqFgJVjkbL2dTUqNYA14X8uqVCep9wLxc8ZurlYXpbHJfwGSWjaYUuVtTUWaeq8bVqsFc6q0rWl33XAeuG5YrRpMrCJnjj4aZ3rZYL6StzT5rxtWazVCrfDTYeN3uhXWE7zQCwYTl37RUk6LwqX5Qq8ZzGGybqa8KvzdTFqlYCaTdDPtbhv2zxGXesWS7KZ5Hvy3DWslczqZAl1MWp1gihN3Mdnbht3zwlIndu1yzMvbMr3PJoXJux8K00xuiutqcnN7k1+XN6Upmsck6F0VB/YJtCtjbxdTKcNE+Vzr5wCWZA3tAnmXCiLYnEPX1h9sF8yfvvpu9/NvrjuaumXsF1bPJ3909/Xrv7w++cvrr1//9V9/5bH8s/rwoaDx2LGz+7LPwz8++dKXyiTJk+TyyclsHYyTF19O0pPlV7/yja/8xd0fd0H42sn//vW7/+Pk4tnJwx8pbcFk/UO6rpq4AvyUGmCDBxhfuXar1S9sVQxsVHy0CfbZQ7BPHupyj0WidVPVZ6+++f77X7XhzbIuvDZ05btXNnr/r8a8+k5z0vsMUzcyjwO1+nwy+AEmYnQFW6yCZfZvnHXkL1NJKBWmxLPj/4yKErHCRKSQ7nAjw+GimFMpolWXam8DznMuoCCDiRaxQ+WlzX25eeAGZCq4YO5Tr9T8o3rBhZO+fQjcUH1peERbHvTaYN9mTZ5l6c3kZZPfdr83KyZ1l5And+lN09xUaVndPT7uUQ22Mx12Bjt0NZ4zFhhffINNBBFMT6jB/u9fKDF9dLL6n6tPVr9cez9rrFcfdo5rfSogKV5vC/p0XTca8mtPqdEweDRwN+zCmFExBFOvwHZ+tvrYhfJlKgrJd7rPhD6jokT0nUQKaeZDhsNFMadSRPOdRTLNnJ9cec7lE8zro9rOzZ21eeASYiq4YO5T207voF5w2aTvHsI25DqHB7TlQa9dZ3lfJ+X9y2RynyX3k+K2bCb1y6aZ3N7dFUmZ318nxWOWiOo6c1csOtdZS2OB8cV3nUQQweyEus4f9jqTPvKfSv3VyeqfVt9ffbj66eofVz/q/vrx4wbvi4uJSU9W33cF5Ck1IAYPyN7Gk4ghmHxHMZ5EFJbxtOX2N1meUVkiOk8ihTT7IePhophTKaI5z7qe1r4NTyafYG4f1Xlu7ojNA7f+UsEFk5/aeXoH9YLLJn33ELYh5zk8oC0PettP/2glI/fTOz840JnLJoj7xh3HsfrpPVeovKsW3J9Exuinf+0znd1PP1r3K2/a2z92ttivbwJ6crL+Q79+9V9efXf10avvndh/+sV/36tvn6yb9e0257fsJudvrf381tqR/uzV35+s7xv6fP1v/2Rd9f6eK1pP1dEqsGiN0h2vlGhEEgF5b3THO6sAM7VgsMlQYGOHuuOVQvtGldodr9QI9hTuaz6V6iT9g0D8fKZSqe7Q3fFa2WCClHfHp6Wv6/WP9GrBDCntjt9dKZwHrhRWqwbTpMhno4/GmV42mK9G7Y7XajVCrfDTYeN3uhXWE7zQCwYTl3oJktbptCpcoi/0osEkJmuPT03pb4/XKgVTmaQ9fneVsH+SuNQrlqQ3zQMRaI9XSo7eHq/VCeY4cXu8vULYPTEsdWLXRrE0RXZf3ExuzW0yKV7ev5xc3xfVxNzU11neLYtr8/ioeBe5gWW/dqHra48vEhkmyudaDgewJEtiF8i7VBDBXhu6VH69dXtzF2579s7l1cXl4svzF7OTd95bvpNXjy3sjfnDvFr9aPWjk+xJtvqRKwZPqTEweAzw1WW/g/3j7m9+tjko8BCSL33tL/7iP9599eQ/vDhJk+QkSYtyuAX95PKdFydVYn/r6oPVjzxrVma4BLuU461tmUCUQo2nLZ3JEa9Iw6Tom40AxZ7raSZFtCJNWmUeM/2cCyjIHKLV40CVpthcHVsELgOmggvmP/0SyTuqF1w46duHwA2UaYARbXnQx/v1+sbXll6E7pFzxgLji29siSCC6Qk1tuN+vZ4Jb3B4gaM94NfrmcESzOe4n/V/vZ6JQnGy/q/XM1EimlkihTSdIsPhophTKeKZ2cRfRqICCrLFqGZ2c21sEbgImAoumPz0ZtY7qhdcOOnbh8ANmdnhEW150Nueo+L9rUmN2HOUOge5M6xZkNd/BRamVmJEX2s6KnxNR1rBYDUVNZyej3h+br3Wq79fH5H83sMv/PoLX/Ncf3pzvY346dpw2X/28PUR21Rk25A6B/ZfXOBP1eAFBj5G/5BWohFJBOTt+odcQmdqoWD5Ffei3s99aBWCtVbcYgYahrQawSrrvt5RqU5SUQXi5/OESnUHbhhSywazm7xhqPuvehuG1GrB7CZsGCp2twQXgVuC1arBFCdyyeijcaaXDSaoMRuG1FqNUCv8dNj4nW6F9QQv9ILBjKVeQGRJ2Vk15ybEhV41mMVkHUP+meI9vVIwlwk6hord9cD+WeJSr1iS3zRPhL9jSCs5dseQWieY5KQdQ4W9Ftg9Myx1Yq3a++LupinL68lN97+TNL27mdTJ/c0kSUxiyrpOG/OYBr1L1MCiXb1M9bYM5TJOFNC1mA1wSRa0LpB3qSCCvTJ0obutLDysZT999W37UZ/dAZmHgsIvup98+9V31pdG/Gb9W3/7UF7YFCH+YfVruyB+7WBOt07+zkPF4hevvv3FX1r34ExeX06vfvUHL/746sluET3ZraL/3ZOT1b/aNbb9r776pv2D3Y+fr362ubHi1X8+SSfpE/Pqu0++8KHP1eeTdZXjX7u/1hxPTooneeo7kvyUOnQGHzp8HQyP3npwHlqfXrtVZHBg/7ev/eX1+of/+LW/+IuTq6/8xd1J9kcnF0sbyRNfJGfUSAr2TfGFeqBoREShFI187U9EjogVIyKFdM8aGAvf7gCRIlrFKLCLwMQT5EDRSnioXrS5GLcIXHVMBRfMe+rlXlF4j11ccOmkLx9CN1QwGh7Slge9NunmrqnuitpMbu/u00lxc1NOmuvibmKSu5cmy8r7m5ePwx7XpDsXI51JL6TBwADjm3QiiGCCwk36m6Z4fXr9o4cq1MbQPVab2ounJ388/+N3TtruP3z3V9u74/7Tw+VynbH7je1xt/+KT7qfJk9y//frmZEyeKQEnvgnXwjHo+f98te+fvO1k9n9/d1//Mb1ycXXv3Z/91d/9ZWvffX6L07qpExOrk5efOV//39+4+Tp1756+/W7b9ydXFwuToz9tP/6h+zxG/W7IG7uELAh/FUXwBr8in345AAx1ILkgZtmf3WLSMLxzNMkd6E8o6JEtM1ECmnmBobDZ5uJFMdgm5l4gqw0qm3eXKxbBG5KpoILZj61bU5NqM+KSSd9+RC6Ids8PKQtD9r65pAdHrmtyrdbbQJ4lUn6eIdvq1IK7k8bb19blRK8wMBHaatSSjQiiYC8fKitSikULFKPYTyVCsGCtMhQetuqlBrBUvS+TlGpTlJ2BuLnc4BKdYduq9LKBrPbyG1VWrVgdpO2Ve1uKS4CtxSrVYMpTuSK0UfjTC8bTFCjtlVptRqhVvjpsPE73QrrCV7oBYMZS71gyExh/AsGrWowi43YVqVVCuYySVvV7p5i/yxxqVcsyW+aJyLQVqWUHL2tSqsTTHLitip7T7F7ZljqxB5vxcbzDd9uoVrKOFHA+BUbIohgbwxd6B6yYkOMlMEjhS87o1RsHvuZRq/ZEIMt2LkcY+lMJIldsyGiRKzZECmk28bAcPhW7ESKY6jZMPEEeUm0Og1u8FumzQZ/4PphKrhg5lMvwdImcP8wlU768iF0wSG9QIa05UEf8XmE1NvqVEmDgQHGN85EEMEEhRtnrKP9f4nzCMShM/jQCZw8OnrRzyMQIylIVrhND5xHIKJwfLqL4xmVI6JJJ1JIfQIwFj6TTqQ4BpPOxBPkwFFN+uZu3yJwWTMVXDDvqU16YYrAeQQmnfTlQ+iGTPrwkLY86MiNVT7bHboTsDJpH+/wjVVKwWDVGbXNB2isUoIXGPgojVVKiUYkEZA32FilFNqfgomNVUqFYEla4CYDjVVKjWAxel+nqFQnKTwD8cvL0rjnsrlaYpTuqjSZFs79/ud63WCOG7m9SqsWzHHS9qp6117lvaz3hV41mOhE3viNh7rOsnLaOD9TdKaXDqYqeYtVVnR689Tz1c5zvWIjVAw/JzaKp1thPcELvWAwg6kXEJkJHWjWqgazmqzRqmryaeZrtNIqBXObpNGq3jVaeeeLS71iSb7TPBFNXlZNY6alr91KKZzTbpU1SZWaapo7fdmVXi2Y+sRNV/XpVlRP7FIndu1zi5dVdXuXT27Sup4Upckm13m3ji2a65fpTXn9sja3Dzze5Wtg/a5ewnqbrhoZJwoYv3ZEBBHsm6GL4B+uL223xYLNTfF//rCcdd8S8tCLZe8S+YWtTkzshSLras7D7/p0XXxY/y5XdJ5So2Pw6ODLUBfGjIoh2CMULFI9ZZ4vU1EotZFkai3bmyjPqCgRyyNECukOLTAcpmimVekckTmVJVqRpGympnDxPefyCWZ70UpwqErSbLbUvZczn3HBBTOgepHjHdQLLpv0DUTYhmokwwPa8qCPuJEp8zUymUQaDAwwuhllggimJ9SMoq0w/ys0MjGHzuBDhztlePRiNzIxIylIVbhZ9zcyMVEoZt3TyMTkiOfUmRRSnwCMRZHnLo45lSOaS/e3MlHxBFlwTJNuNrcQm8C90lRwwcynNunBViYqnfT1Q+gGbDowpC0P+ogP6mZT57zV2fTQxYTOYGCA8W06EUQwQeE2/WAHdZmRMnikBK74LT6oywy2IH3gxtnbisUk4fhm70FdJkpE60ykkOZuYDjyqjLTxPj8MxHmGPwzE0+Qnkb1z5uLj03gKmsquGACVPvn4HldKp30HUTohvzz8JC2POjIRwF8jjgL4mV9vIMfBdAK7k8bb91RAC14gYGPcRRAK9GIJALyhq6u1goFGynH8J9KhWDTpMhX+o4CaDWC7ZL7GkalOklrJBC/vMryqXFJnKslHvoogFo3mOPGPQqgVgvmOOFRALO7wNoELrBWqwYTncgbv3kUoM5Lz3fbz/TSwVSlOQpQplnevYeeowBqxUaoGH5ObBRPt8J6ghd6wWAGUy8g1kcB3OdOL/Sqwaw23lEAtVIwtwmOApjdVdb++eJSr1iS7zRPRGPSqkqzae18KFq1cNZRAJMXdeJ5MK70asHUJz0KYOy11u5ZYqkTe7xlndx3FOBxmw3mRAHjl3WIIIJ9M3QRfMiyDjFSBo8UviR9q8s6xGALdjXHWFYTSWKXdYgoEcs6RArpljIwHHmdm84bGBfMnApzDGUdJp4gPYmWrkNlnc31xCZw4zQVXDABqldl4bIOk076DiJ0Q2Wd4SFtedBHfHoh955eKKTBwADj+2ciiGCCwv0z1v/+v8TpBeLQGXzoBIYeHb3opxeIkRQkK9ytB04vEFE4dt3F8YzKEdGrEymkPgEYi6JwGp45leMYbDoTT5AFR7Xpm+uQTeCGayq4YOZT2/Tw6QUmnfT1Q+iGbPrwkLY86CP+4k3uPb1gpMHAAOPbdCKIYIJCbXrkL94wo2Pw6OBO2IUxo2IIJmPchvq/eMNEodhQ/xdvmCgRnSiRQpoKgeEwpp6azDkicypLNDca+OINlU8w249qR83Gu3hvwT3jggtmQLUdDXzxhsomfQMRtiEzOjygLQ+6+78/++KodkH/938acp0jnw1wDnLnN8sAb5m9cfQh1tmAcuoU/K5acH8WGeNswGYX8KHe/9rebPe/Hz8cF/i13WV99a1X37bu8fEkwONu4uo31i/ufjNwQEBJX2D0oxwQUEo0IomAvN1dAVO7N/tPE1/ng1Jwf3re/6CAfSw+7sT+xiX0y2qhYGclbj1D5wWUGsGeyn09pVKdpH8SiJ9vz1KpLspRgbxqpplz0+K5XjiY8+RnBbLUt3f6R3q1YM6TnhUod2cFvHeKvtCrBhOfyDqjG9VnetlgxpKfE/BpPddrNUKt8NNh43e6FdYTvNALBlOXelXhnywu9KLBNCY7IOCfKN7TKwWTmeSAQLk7IOCdJC71iiUJTvNA+ILcqiVzjgb4dF7pdYI5TnwooDzdiuqJXerEWrUv79KsfHl/P8mzl4mtrNxNrtMkm7zs/lh6fZvc3DSP+cS7bg2s5NVrV++hgNAdfg5OFNC1wg1wSVa5LpB3qSCC/TN09fuTL65qt/0v619br2w/efXtbm370ckfbP7R56ufvfr/rD5ZffZQYLFNRB+sfvDvTtIkWTevn/yHF+uff+n66//x5NnXr/+PkyQtypMvfe0v/uI/3n31BP4Pbv7JL2yTTrfg/uxxab2u3PxifUr/5NXfrX/5166ReEodCYOPBL7MdWHMqBiCfckRF79EIEp9JnVPWs+oJBHLM0QK6eYwMBq+JTeRIlphJi+KaWVcgM+5gILMIlpeBjfyLdNmIz9wYzMVXDAD6tdQ3lG94MJJ3z4ELjiiF8iItjzoyF9pco5p52XDd3rlfbzDV2KUgsENKdSLHqoSo6QvMPpRKjFKiUYkEZCXoZUYpWBwO2tEM6oUCm5hSUymvxKj1AhuXu1rH5XqJBtVQPx8tlCp7vCVGK1wMOeNXInRqgVznrQSs7vA2QQucFarBhOfyCqjG5hnetlgxhq1EqPVaoRa4afDxu90K6wneKEXDKYu/SoiVInRigbT2IiVGK1SMJlJKjG7W5v9k8SlXrEkwWkeiEAlRik5eiVGqxPMceJKjL2p2T0xLHVij7cSY7yVmEbGiQLGr8QQQQT7ZejqFy2MvI2VGOJIGHwk8GWuC2NGxRDsQ464+CUCRa7EEEkiVmKIFNK9YGA0fEtuIsVxVGKYgILMIlpeDlViNpcIm8Ct0FRwwQyoX0OFKjFMOOnbh8ANVWKGR7TlQUeuxDi7p97JyySIV/TxDl6J0QoGN6RQL3qgSoyWvsDox6jEaCUakURAHnomRisY3M4az4xqhYJbWBKT6a3EaDWCm1d72ketOslGFRK/Mit8d2hoJcYpx9TGey5aLRxMfOOWY9RqwcQnLMeUybYcU3ovv32hVw1mP5Ff7oe7zMo8aaaVcwf+TK8dzF3ymkxepGlhvIUZtWAjFAw/JzaIp1thPcELvWAwk+kXFbYw48y+F3rRYFYTFmZM5i3MqJWCuU1QmNlOF+8FpotLvWJJvtM8EGVaJkU2rRuX7latm1OdKZImrwpviUYtFsx70hJN92xsRfXELnVij7dEU/pKNGX4lss3OFHA6CUaJohgIw1dFqMVk7ewRMMcCYOPBL7+dWHMqBiCDcoRV8VEoLglGiZJvBINk0K6SYyMRlWX08a4WOZUlniFGpNMC6fTes4FFOQX0cJzoFBTbq7BLgM3m1PBBfOgfk0VKNRQ4aTvIAI3UKgBRrTlQUcu1FQuvM7RZkE808c7fKFGKRjcqkId6aEKNUr6AqMfpVCjlGhEEgF56JEZrWBwe2tES6oUCm5pSaymv1Cj1AhuZu1rIpXqJBtXSPyqssuyLolztcTDF2q0wsHEN3KhRqsWTHzSQs3utvMycNu5WjWY/UR++Y3d1zrpBE4L5/NxptcO5i5FoaZKTF35CzVawUYoGH5ObBBPt8J6ghd6wWAm0y8qAido1KLBrDZioUarFMxtkkLN7rJz/3RxqVcsyXeaB6IsmyyrpqnzxEer1k0q1BRFlRRT9zVJV3qxYN4TF2rsVefuKWKpE3u8hZrKW6jJZZwoYPxCDRFEsJGGLovRusnbWKghjoTBRwJf/7owZlQMwQbliKtiIlDkQg2RJGKhhkgh3SRGRqMpUs/u6JzKchyFGiagIL+IFp5DhZrNxdZl4K5yKrhgHtSvqUKFGiac9B1E4IYKNcMj2vKgt9fOPJJbXxvz2hnnIqmzuEWAt8z8Z/gxtRLr+lrlpnGnt3fVgvvTyBiVm1d/05mKX61rOD93lWnsTd62FGPLMx+t7wf/eP2z366vpbbW8le9W6rXvtUF/lQNXmDgoxRtlBKNSCIgb3e6xiV0phYKbnGNaEuVQsFtLYnd9BdrlBrBDa19jaRSnWTzCoifM3Zztbo4dZrKeD6S+VwvHExz8jpNUeX+Oo1WLZjmpHWaYlen8d7H/EKvGsx1Irv8xgPt/b6ZWnYhlA0/Gv7vm6m1GqFW+Omw8TvdCusJXugFg6lLv5LwThYXetFgGpNVZ/wTxXt6pWAyk1Rnil11xjtJXOoVSxKc5oHwf99MK5lTmPF/30ytE8xx4ppMcboV1RO71Im1am/uqvKmuk8mL+ssnRRZmk+ukxszeVm8bG6Suk7r+0ce71I1sHhXL1e9NRkj40QBXYvaAJdkYesCeZcKItgzQxe8P3lcpn7+6rvdCvfv7cp13WO4+tWfP7Yj/o/1uvb/7P762+6vv1m3NNq17uPv/p1dIf9k9Y+rDybdMvenq++vfrz6h+7Hf1n91BWgp9QAGTxA+KqzW7uvA7ItE72+tN/sF6x+1v3vp6uPT1Y/6OLzy+6vz2zR6furD9PEVpI+efU3u/h+9Oqb9h9+mJysfnqSGfuLH7vCNaOGS7AVKVj7elC+TEWhFGMSdx/eMypJxGIMkUK6EYyMhotiTqWIVoaxp0qdmfE5l0+QUUTLyqEqzOaq+NJ7VfwZF1ww9anXTt5BveCySd89hG2oCDM8oC0P+qEJqcgqU1XpJM9u66NpQqqnzmarzvCW0mBggPENLxFEMD2JDO+uJ8hbxXnwav/Q/cKvrHlb/fakfZalaZYkl9YX5+9enZRJ8uo7jVl3InW/5+e2e6j7t38+2bk9V8ieUkNm8JAJLHAvasEC2EdPTv7o7uvXf3l9cnb99eu//uuvdOsDa5FPVj/qfO+31i7ZWuMvfalMsk08y3evnmwC2v1lY/pEEtQZNaiCbIEb5Vd/9+pbLpQvU1EoRjmd1oUL5RkVJaJTJlJIszUwHD6nTKSI55Sb0rOz95wLKMhFo1rlcuOsvPeSn3HBBZOf3ip7R/WCCyd9+xC4Ia88PKItD3rtlTNj7rKbOzNpbm86X31jskldvMwmRZMXaVant3XzOLnG9cq5KxidVw7fTOkIBgYY3ysTQQTzE+qV/7v1a+tN3/UZ9v/Z2eBfrk1fZ/NOVh/O8vzPrXdL85NHY/fReo/Y6WqeUuENDo+73pOnd1+/+6uvfOPkaUd6khSPu7hdFNZbvesGsdd86ftfdZHPqOSC2Rm3poE9XCIKxZom08RnTYkoEa0pkUKaHJHhcFHMqRTRrGlRec43P+fyCWb+UZ3p5lLpMnBNOBVcMPepnal3UC+4bNJ3D2EbMqbDA9ryoNfGtLyvk/L+ZTK5z5L7SXFbNpP6ZdNMbu/uiqTM76+T4jFLxDWmziegM6a1NBgYYHxjSgQRTE+oMf1hZ7i+bbcjtx9Ysn+7+nS9Xfg362Ob6w8tPWzi/pMtwq9+uvrH1Y+6v3782Njw4mJi0pPV910BeUoNiMEDgptVF8aMiiGYfUdxnkQUlvN0d04+o7JEtJ5ECmn6Q8bDRTGnUkSznnU9rX2bokw+wdw+qvWsN07Fe0XwGRdcMPmprad3UC+4bNJ3D2Ebsp7DA9ryoCN/bdN53Lozk00ArzJlH+/wZzaVgvuTxtt3ZlMJXmDgo5zZVEo0IomAvMEzm0qh4MEXgfMcOrOpFNr3ltQzm0qNfc9IOrOpVCc50gLEz+cDleqinNks82nlbCR7rtcNZrmRj2xq1YJZTnpks9kd2fReyPpCrxpMdSJvjJ50OtPLBhPVqEc2tVqNUCv8dNj4nW6F9QQv9ILBzKVeNnjnigu9ZjCJjXhiU6sUTGWSE5vN7sSmd4641CuWpDfN8xA4samUHP3EplYnmOLEJzab062ontilTuzx1j48q7938iqRcaKA0WsfTBDB/hi63OXXPpgBMXhA8DWmC2NGxRBs/wlWoN7aBxMldu2DyRKv9sGkkO6/IuPhophTKY6h9kHlE8ztovXdQO2jSh63yivvLbxnXHDB5KdexARqH1Q26buHsA3UPoABbXnQR9wP3vjOTlapNBgYYHzrSQQRTE+o9Ry3H5wJb3D4vW0mEUMw045iM4koLJtZuFCeUVEiukwihTTTIcPhophTKaK5zEBzN5VPMI2P6jI3159WgQttqeCCuU/tMgPN3VQ26buHsA25zOEBbXnQj9cE3Zq6uq4n5X1xNymu728mNy+7H5rrskrS+va6ym7fP4DLzF3B6FxmJg0GBhjfZRJBBNMT6jI/2DbpfPrqu93P7X08H73+3bXOfH6wvsHHNvms79ndfK3uw+131tZ/3z5r0jxJkvOHv+1++of2r9p+X8IVrKfUYBk8WLgrlX2b441Pc/TiuIvYExutV99J7Q/19nscj9F9cmK/cPeFxcDuqORJnp+sVwBrScE1wIwabUECEZjn3zjXpF+mkpC8s/vjVM+oKBG9M5FCmr+R4XBRzKkU8byz9Vmez9tRAQXZaVTznG28lvf+zTMuuGDu05tn76hecOGkbx8CN+Seh0e05UEf8QedG9/RyCqXBgMDjO+eiSCC+Ql1z/E/6MwMkMEDJHDMB/2gMzNcgmlfYHn9+8VEFJLnrVwkz6gkES0vkUKadJHRcFHMqRTRLG/gg85UPkFGGdXxbi5hrALXalLBBVOf2vEGPuhMZZO+ewjbkOEdHtCWBx33QGbmnIg6C1sE8ao+3sEPZGoF9yeNt+5Apha8wMDHOJCplWhEEgF52fZA5tT6/H+aOB+mmVoweLxF4D8HDmZqhYJnWnB3GTiYqdUInmbZ1zcq1UlOrgDx8/lBpbooBzNDl2mqhYPpbtyTmWq1YLoTnsysdpdpVoHLNNWqwZwnMsnoiaYzvexCKBt+NPwnM9VajVAr/HTY+J1uhfUEL/SCwdSlXj+ELtNUiwbT2HhHM9VKwWQmOJpZ7S7T9E8Sl3rFkgSneSD8RzO1kmMfzVTrBHOc9GhmZS/TdE8MS53Yo629ZIn3aKaRcaKA8WsvRBDBThm68D1A7YUYIIMHCF99Rqu9+L7FzoyYYA9SsPz1l1+IKJHLL0SSiOUXIoV0CxgZDRfFnEpxFOUXJp8gqYhWlkPll831i1XgPk0quGDqUy+fQuUXJpv03UPYhsovwwPa8qCP9z7NzvM6+287z1tKg4EBxve8RBDB9CTyvAe+T5MZMoOHTOSCnWE6zM2ZzPAJ8gJuif03ZzJRKJbYf3MmEyWiJyZSSPMyMBw+T0ykiOeJAzdnUgEFWWdUU7y5Z7EK3JxJBRdMfnpTHLg5kwonffsQuCFXPDyiLQ/6eL+U0rni3BWMzhVX0mBggPFdMRFEMD+hrnjkL6UQ4Q0OL/C3vsOh0D2aT+yp1B8l/i1cYjgEUzbuVwNbuEQUil8NfHGFiBLRrxIppBkTGQ4XxZxKEc2vhr64wuQTpINR7erm9sUqcJ0mFVww96ntauiLK0w26buHsA251eEBbXnQx/tJ6c6tOp+Azq3W0mBggPHdKhFEMD2hbjXCJ6WJATF4QHAH68KYUTEEs+8ozpOIwnKe3k9KE1kiWk8ihTT9IePhophTKaJZz9AnpZl8grl9VOu5uX2xClynSQUXTH5q6xn6pDSTTfruIWxD1nN4QFsedOTTm74m2CaIV/fxDn96Uym4P2m8fac3leAFBj7K6U2lRCOSCMjbXaf5JHx6UykYPAIjcKBDpzeVQvsek3p6U6mx7x1JpzeV6iSHW5D4JaW7CjVXK4xzgrPupuXGJfy5XjiY8jQnOLNp41T7R3q1YMqTnuDc3a1ZBe7WVKsG857IKL8R7sQU6fSxpPymJdZKBzOX/BSnSbKq9rQUnev1GqFe+CmxMTzdCusJXugFg2lMvZYInuTUigZTmuwkpymraek7yalVCiY2yUnO3SWb/sniUq9YkuxUD0RTdy9e4XwkWrVszmnOMslzM61rl9YrvVYw54lPdNrLNt0TxFIn9ngrI6nvROfjxgXMiQJGr4wwQQS7Z+himF8ZYQbE4AHBV6AujBkVQ7A5KFiXeisjTJTYlREmS7zKCJNCujsLjEc6NY1zPOZUkmjVkSaZZk7z8JzLJ5jfRYu+gepIvbmfsQ5cuEkFF0yA6hVNoDpCZZO+fwjbQHUEGNCWB33EbeSp73BlnUqDgQHGt59EEMH0hNrPcdvImfAGh8etprRx3IU9o2ILZuZRrCkRhWVNCxfKMypKRGdKpJBmRmA4imlmnFP8nEoSzZkW9TRz1qCec/kEU/+oznRzp2MduKSTCi6Y/9TONNAyTmWTvn8I25AzHR7Qlgd9xJ/9SH0HHOtMGgwMML4zJYIIpifUmR7DZz+YITN4yHA/e1yf/WCGT5AXcF/s/+wHE4Xii/2f/WCiRPTFRAppXkaGozFT0/icMZElmjNOm2aaOdtYnnMBBblnVGu8ubCxDlzBSQUXTIFqaxz6+AcVTvoOInBD3nh4RFse9BF/Bjr1Haesc2kwMMD43pgIIpifRN446megmQEyeIBwJ+zCmFExBNMx7kgDO7VEFIoj9X6bmUkS0ZASKaTJEBiNqvBcrT2nksSzo+U097UQMPkEs/2obnRzm2IduB6TCi6Y/vRu1P99Ziqb9P1D2IbM6PCAtjzoyAcsfU0BRRCv6eMd/IClVnB/0njrDlhqwQsMfIwDllqJRiQRkPfGAcvCJXimFgyeTBF40IEDllqh4GkU3GEGDlhqNYLnUPb1jkp1kjMnQPzyYmpcAudqgVHOV5bF1H1647leN5jwxj1eqVYLJjzh8cp6d0FmHbggU60azHoim9wPd5blxrMtfaZXXgiVw09HWuZpPU2des/1eo1QL/yQ2BieboX1BC/0gsEcpl5IlPm0cprOC71mMJ2Nd7hSrRRMaoLDlfXumkz/VHGpVyxJdJrnIUubepo7n+JWrZpztjJtTJ1NM+czcaXXCiY86dnK2t6W6Z4eljqxx1smybxnK42MEwWMXyYhggg2ztB18AHKJMQAGTxA+GLUhTGjYgj2CQVLVH+ZhIgSuUxCJIlYJiFSSLdpgdHICs9XOOZUkqMokzD5BLO9aP03VCbZ3HpYB66xpIILpj/16iZUJmGySd8/hG2oTDI8oC0P+qGf/e7W1NV1PSnvi7tJcX1/M7l52f3QXJdVkta311V2+/4BzKivqFJKg4EBxjejRBDB9ISa0V1n9qedHf3k1TfticvX7yf/yF5L83n3t7ZSY23o5xuf+uH2PvL137fPmjRPkuT84W+7n/6h/au2PdquYD2lBsvgwcKNab//P1it+uiN9vZeHHcRe2Kj9eo7qf2h3va0h9vYibETpAOBG/6N893/MpWEZIbdiewZFSWiGyZSSLMxMBz5tPJ+d4RIEs0NF6aY1r4ediagIN+Maoc31x3WgQssqeCC+U9thwt7vtPnh5lw0jcQgRvyw8Mj2vKgj/jLI5n3fGclDQYGGN8PE0EE8xPqh0f+8ggR3uDwuL91YcyoGIKpVmA1/RuvRBSS1/R+SYSIEtFrEimkmQ4YjtSzMTmngsSzmoEPiTD5BDP5qE5zc1VhHbh7kgoumP70TjPwIREmm/T1Q9iGjObwgLY86CP+wnLmPSxZS4OBAcY3mkQQwfSEGs0IX1gmBsTgAdnbfBIxBLPvKOaTiMIyn94vLBNZIrpPIoU0/UHjYVKf/SSSRLOfoS8sM/kE8/uo9nNzXWEduH+SCi6YANX2M/SFZSab9P1D2Ibs5/CAtjzoyMcjfTuXTQivTPp4hz8eqRTcnzTevuORSvACAx/leKRSohFJBORl2+OR0+D9k1rB4NESgQsd</t>
  </si>
  <si>
    <t>Oh6pFNr3mdTjkUqNff9IOh6pVCc5NQLELytrd1PVXK0wyvnI0P2TauFgyhv5gKRWLZjypAckd/dP1oH7J9WqwbwnMspvTApJlnl945leO5i6FEcku9fQmKn7W4rnesFGKBh+TmwQT7fCeoIXesFgIlOvJkI3UKpFg0ltxEOSWqVgapMcktzdQOmfLi71iiXpTvNApElSpsazHGnVuknHJE2W5ck0d04TV3qxYN4Tn5O0d1C6p4ilTuzxVkhy3znJJngj0pucKGD0CgkTRLCDhi6I+RUSZkAMHhB8FerCmFExBBuEgrWpt0LCRIldIWGyxKuQMCmkO7TAeBTTxO0E5lSSY6iQUPkE87to4TdQIWk2VxY2gTsoqeCCCVC9pglUSKhs0vcPYRuokAAD2vKgj7gTPPedjGxSaTAwwPj2kwgimJ5Q+zluJzgT3uDwuNXsYL/IL7yR8ok96/gj55w2o8ZCMF2P4leJKCy/WrhQnlFRItpVIoU0XQLDkSbTyu3n5lSUaH410FBO5RMkhFH96uYiwyZwMyUVXDABqv1qoKGcyiZ9ARG2Ib86PKAtD/qIb6bMfScXH0tggmBggPH9KhFEMD2hfvUYbqZkhszgIRO43KO6mZIZPkFewI2x/2ZKJgrFGPtvpmSiRDTGRAppXgaGo0uE06L2OWMiSzRnHLqZkgooyD2jWuPNPYZN4GZKKrhgClRb49DNlFQ46TuIwA154+ERbXnQR/zJ5dx32LLJpcHAAON7YyKIYH4SeeOon1xmBsjgAcKdsAtjRsUQTMe4Iw1s1RJRKI7U+8llJklEQ0qkkCZDYDTSuppWzml9TkWJ50f931ym8gmm+1Ht6OYmwyZwNSUVXDD/6e2o/5vLVDbpC4iwDbnR4QFtedDd//3Z2oU9vq7WZf5pyHaOfBjTZziLAG+ZmT5vpMOYWeI7jKkV3J9FOIcxP199Zvfv1nXx7z38wq9tc8D6kOWJ3Xb9YtV8fRjzU9u1uv1TneX8jd18/a+rnzwaT/GBzl90UpInmf2abvcv8O3APVVHssAiOcbpTq1EI5IIyHvtdOcHq3/xXX6pFQweihHYXN+3lLUKwRMwuHsNHOvUagTPvuzrS5XqJOdcgPg5YzdXq4typLPs7EbpPC3yXC8cTJzyI51paYxnr+6P9HLBzCk809nsLr1sApdeqlWD6VNkwB2tR57jnGrZhVA2/Gz4tJ7rtRqhVvjpsPE73QrrCV7oBYNJS7028c8WF3rRYB6TneQMzBTv6aWC6UxwlLPZ3XfpnyUu9YolKU7zRPjeulYtmXOK06fzSq8TzHLSA5yNvejSPTMsdWLXapvrmyZJ8om5KfJJ0VxXk/rm2rYwdX+sTkzxsrp74PEufwMbAuolsPcAp5FxooCuhXKAS7JYdoG8SwURbMOhi+gPHkosu/XrtvxCqrkQw2Pw8ODLzl2EfrH69euXLtkvN212IB567Fcfn6x+0MXnl91ftvfInndNky9cE/RQ0/ro1TftP/wwOVn99CQzJ76CyIwaLsHepmDR66/tEFEotR1fZYfIEbGyQ6SQbiwDY+FbaRMpYhZ13Pv/z7l8gmwiWlMOFXU29y42gYs0qeCCiU+9cAoVdZhs0ncPYRsq6gwPaMuDPuKvlRTe46KlNBgYYHyzSwQRTE+o2Y3wtRJiQAweENzeujBmVAzB7DuK7SSiUGxn4vl02jMqSkTnSaSQZj9kOFwUcypFNOfp/abFcy6fYGof1XlubjhsAndWUsEFc5/aeYY+VMJkk757CNuQ8xwe0JYHfcRXuBfeg5+VNBgYYHznSQQRTE+o8zzsFe7MYBk8WLgr9R35FF/Wnm8va3dFZkaNjGCyFxhdb1MRkYTic9Np4tthJaJE9LlECmmuBYbD53OJFNF8rv8a7+dcQEEmGdXobm5YbAJXZlLBBXOf2uiGLmenwknfPgRuyOkOj2jLgz7iT/IV3mOctTQYGGB8p0sEEcxPqNMd+ZN8RHiDw+PO1YUxo2IIplqBzfTvpxJRKD4zmWbGhfKMihLRZxIppJkOGQ4XxZxKEc9n+r659pzLJ5jGR7WZm5sUm8DVmFRwwdynt5mBD+kx2aTvHsI25DKHB7TlQUe+GtO48Drf2ATwqjLt4x3+NKZScH/S+P1pTG0kCyySo5zGVEo0IomAvBw9jakUDB5sETha78apUmHfrFJPYyo19l0o6TSmUp3kqAoQP5+zVKqLdxqzdgl/rhcOJs6xT2Nq5YKZU3oac3fDZhO4YVOtGkyfIr+NnmE608sGc9WopzG1Wo1QK/x02PidboX1BC/0gsGkpV6K+GeLC71oMI+NeRpTKxVMZ5LTmLuLNf2zxKVesSTFaZ6IwGlMpeTopzG1OsEsJz6Naa/TdM8MS53Y4y2eGM9pzOJxsGBOFDB28YQKIth1QxfRoxZPqPAGh8cXlS6MGRVDsIEoWGr6iidUlLjFEypKtOIJlUK6gYsMh4tiTqU4guIJl08wjYsWc+HiScf0sNf++BMX+BkXXDD3qVcs/uIJl0367iFs4eIJMqAtD/qIm9GN5xhkkaTSYGCA8V0mEUQwPaEu86DN6NRgGTxYuCsdu+mcGgHBpC4wtJ7aCZWE4me9TedUlIh+lkghzanAcPj8LJEinp/1N51zAQUZY1RDm278j/9aTS64YO7TG1p/0zkXTvr2IXBDjnZ4RFse9BF/2MN4jlcWSSYNBgYY39ESQQTzE+po6R/2oAbE4AHBXasLY0bFEEy/Auvp30slolC8p/fDHlSUiN6TSCHNfshwuCjmVIpo3tP/YQ8un2BqH9V6Zhuj4r+2kgsumPvU1tP/YQ8um/TdQ9iGnOfwgLY86CP+frLxHHcsklwaDAwwvvMkggimJ9R5Rv5+MjU8Bg8P7kMP+v1kargEc/4ofpeIQvG7vo1WIkdEs0ukkCZcYCx8ZpdIEc3s+r+fzOUTZJNRzW6+8Ub+SzG54IKJT212/d9P5rJJ3z2EbcjsDg9oy4OOfOqydOF19rUI4mV9vEOfulQL7k8a/8ufulRHssAiOcKpS7VEI5IIyAPvwFQLBg+wCOyst3NAqRA8rYK7VP+pS7VG8JjKvg5UqU5yJAWIX2amtXOOnKsVxjl5mZXTxrlEea4XDibPcU9e6uWC2VN28rKTszl52f3Ue/JSrxpMoSLP/Wa807pzLe7Tl3rphVA6/HwUWZWaqTEuved6vUaoF35KbAxPt8J6ghd6wWACUy9LAvdh6kWDOU14ArOpS98JTL1UMLXhJzB3s8V7gdniUq9Yku40T0Rqmu6ZqJyZpFXL5pzCNGlm6mnpXINd6bWCWU94EtM+GVtRPbFLndjjreuU3pOYRsaJAsav6xBBBDtx6MI6el2HGB6DhwdfirowZlQMwbajYIHqr7cQUaLWW4gcEestRArpni8wFmmdTEvngMypKDGLLrn7u0VcPsFUL1oADhVdzGaP3n9pJRdcMPupVzehoguTTfoCImxDRZfhAW150Efc2156T2uW0mBggPGdKBFEMD2hTjRCbzsxIAYPyN7ek4ghmH1H8Z5EFIr3DPS2E1Ei2k8ihTT7AcORT+vKOY3PqSTR3GeTTDOf+2TyCab3Ud1nuTEr/osrueCC+U/tPkP97Uw26fuHsA25z+EBbXnQR/ytkNJ7srKSBgMDjO8+iSCC6Ql1nwf+VggxWAYPFu5MY11cSY2MYLIXmF1vJxCRhOJ1A98QIaJE9LpECmmuBYYjq6Zl6ttqJaJEM7uFKaa1s2b7nAsoSCejut1qY478t1dywQUToNrtBj8kwoSTvoII3JDdHR7Rlgd9xB9gLr3HOWtpMDDA+HaXCCKYn1C7O/IHmInwBofH7asLY0bFEEy1Aq/p31glolDMZuADzESUiGaTSCHNdMBwdBO2ce5QzKkk8bxmPc2cfM+5fIKpfFSrWW+Mif8GSy64YP7TW83AR5iZbNL3D2EbcprDA9ryoCOfpXQuejvv2ATx8j7e4c9SKgX3J43fn6XURrLAIjnKWUqlRCOSCMgDb7BUC+7P7MSzlEqFfcNKPUup1Nh3oqSzlEp1ksMlQPxM4Z4i52qB8Y5S+jYotcLB3Dn2UUqtXDB5So9SNrujlP5LLPWqwQwqstxv9KLkTVpPjXN2PdNLB1OW/Chl3ZjcTI3zATnX6zVCvfBTYmN4uhXWE7zQCwbzl3pVErjMUi8aTGljHqXUSgUzm+QoZbM7Sum/zFKvWJLtNE9EnudlNs2dD3Krls05SpkmVVFk09L5VFzpxYJpT3yWsjndiuqJXerEHm9RpfKdpUzDly+9wYkCRi+qMEEEO3HownrcogoT3uDw+ELThTGjYgg2FQXLT29RhYkSuajCRIlXVGFSSDd1geFI86lxD8icinIMVRUqn2AuFy3xBqoq6eYmxDRwtSUVXDABqtcvgaoKlU36AiJsA1UVYEBbHvQRt6tXvsOSafhWJEcwMMD4VpMIIpieUKt52HZ1ZrAMHizcmo7els6MgGBSF7haX1GFSUIxtf62dCZKRFNLpJDmVGA4TDWta09bOhMlnqkNtKVTAQVpY1RXu7kNMQ3cb0kFF0yAelcbaEunwklfQQRuyNYOj2jLgz7ib4BUvlOYaSYNBgYY39YSQQTzE2pr+d8AYQbE4AHBrasLY0bFEEy/Av/p31UlolAMqP8bIEyUiAaUSCHNfsBw1NPUPR5zKkk0/xn4BgiVTzC9j2o/N1cipoE7LqnggvlPbT8D3wChsknfP4RtyH0OD2jLgz7ibyFXvkORaS4NBgYY330SQQTTE+o+Y38LmRkeg4dnby9KxBDMxaN4USIKxYv6dkKJHBGNKJFCmgiBscireurbCCWSRDOigU8hU/kEM/2oRnRzXWEauH+SCi6Y/NRGNPApZCqb9P1D2IaM6PCAtjzo7v/+7MmD//rTkNEc+eyk84XtLGYRwCyzso8Z7+yks0z5rlpwf/L4t3t28vNX34LOTmojWWCRHOPspFaiEUkE5L1xD6VzqpypBYNnTwTW1lvmVyoED5rgjjVwdlKrETxhsq8bVaqTnCYB4ueM3VytLsrBySzL8+njzc5veketcjBzyk9OZlXtPzmplgumTuHJyXR3CWUauIRSrRrMnyLj/WZBxR3sM73sQigbfjZ8Ws/1Wo1QK/x02PidboX1BC/0gsGspV+TmDyZ1sal+kKvGsxksiOTganiPb1UMKEJjkymu9sn/dPEpV6xJMlpHgnfa9eqJXOOS/p0Xul1gmlOelIytbdOuqeGpU6sVXvTvDTXRV5Psuu0mRRlfT+5MXYxXBb1y5fpy5eZOcBJydp7UtLIOFFA11I5wCVZLrtA3qWCCPbf0GX0T/oFFrvUXRdfHpt4CMUWYoQMHiF87bkrR/1i9evXW/u71f6Hm22I1c/sAdPVxyerH3Tx+WX312d2v+H7qw/T5OTVN7et/usAf/Tqm/YffpicrH56kpkTXyVkRg2XYF9TsPL1F3WIKJSiTureBHtGJYlY1iFSSLeVgdHwLbiJFDFLOu7d/+dcPkFKEa0sh0o6m8sQ08DtllRwwdSnXz4FSjpMNum7h7ANlXSGB7TlQR9xZ3vtPbBZSoOBAcZ3vEQQwfSEOt4Ine3EgBg8ILjBdWHMqBiC2XcU40lEoRjPQGc7ESWi8yRSSLMfMhwuijmVIprz9DZAP+fyCab2UZ3n5iLENHCzJRVcMPepnWeoq53JJn33ELYh5zk8oC0Peu088+vbpr7Ly4m5fWkmxfVtNWm6f++kbqrb9PY2vXlZXr9/AOfprPN2zrOSBgMDjO88iSCC6Ql1nq5PhXxqTabj2sa/fPg+xpsfCun+lDWq3+pM6he+G1KmRZ0kl/bvVj/u/l3rvqeNi13/6gerz9fblHYn8+e7r5T84vGXP+588PrfVSbJH9q/3AvXp9SYGzzmuLn1XZD55I1PkfzERuKkM/oP3wT8dL1/+6UvlUnW/f/lExuaV99Z/9DY75E8+cJYrD6f7HZ4XYGbUQMnSCkCO+3tYCKSUNy0fxuXSBLRTBMppAkdGA2fmSZSRDPTaZ00nqXbcy6hIF+Naqc3Fy2mgaszqeCCuU9tp9MsKzz9BBdcOun7h9ANGerhIW150GtDfZs1eZalN5OXTX47KYqsmNRZkkzu0pumuanSsrp7fN7jGurCFYzOUNfSYGCA8Q01EUQwQaGGGvzMc1I8lt+7f76u0a8PDAw5tqfUaBg8GrjVdWHMqBiCyVdgPP37uEQUivMMfPeZiBLRehIppKkPGQ4XxZxKEc16Fonnfr7nXD7BvD6q8dzcu5gGLtKkggvmPrXx9A7qBZdN+u4hbEO2c3hAWx505Is0GxdeZySbAF5VFn28wx8GVQruTxq/PwyqjWSBRXKUw6BKiUYkEZD3xkWavsOgSsHgsRqBo/VupSoV9s0q9TCoUmPfhZIOgyrVSc7JAPHzOUuluiM4DKpVDmbOsQ+DauWCqVN6GHR3jWYauEZTrRrMnyLDjZ6gOtPLBpPVqIdBtVqNUCv8dNj4nW6F9QQv9ILBrKVei4QPg2pVg5lszMOgWqlgQpMcBt3dn+mfJi71iiVJTvNIBA6DKiVHPwyq1QmmOfFhUHttpntqWOrEHm89pfEdBs0SGScKGL2ewgQR7Luhy2hyPYUZDYNHA19nujBmVAzBnqJg9emtpzBRItdTmCjx6ilMCumeLjIcLoo5leIY6ilUPsG8LlreDdRTss2Ni1ngCk0quGDuU69hAvUUKpv03UPYBuopwIC2POgj7otvfCcys1QaDAwwvu0kggimJ9R2/pvoi2fG3OAxx83tsfTFMwMnSCkCO+0r5jBJKG7a2xfPJIlopokU0oQOjIbPTBMpopnpYF88lVCQr0a105ubHrPA3Z1UcMHcp7bTwb54Kp30/UPohgz18JC2POgj/sRJ4ztommXSYGCA8Q01EUQwQaGGmv+JE2ZADB4Q3O26MGZUDMH8K/Ce/q1cIgrFfPo/ccJEieg+iRTS7IcMh4tiTqWI5j4Dnzih8gmm9lG95+aexyxwcScVXDD3qb1n4BMnVDbpu4ewDTnP4QFtedBH/DnpxnciM8ulwcAA4ztPIohgekKd5wE+J82MkMEjhFvRw35OmhkuwbQ/iuUlolAsr3+/lUgS0fESKaRZFxgNn+MlUkRzvIHPSVP5BCllVMe7uVAyC9wQSgUXTH1qxxv4nDSVTfruIWxDjnd4QFsedNzDoLlzIuo8bBHEM328gx8G1QruTxq/PwyqjWSBRXKMw6BaiUYkEZCH3gyqFQweqxEYWm//gFIheIRG4lO9h0G1GsGzM/s6UKU6yTkZIH55nvrun9cqjHMgNLfNcblL+XO9cjB7jnwgVC0XTJ/CA6HZ7nbQLHA7qFo1mENFprsf76rKysRMjfN00pleeyHUDj8gTZZXdTE1zkfkXC/YCAXDz4kN4ulWWE/wQi8YzGH6lYmxu/HGpfpCrxrMa7KjoXleZN6joWqpYHoTHA3NdveE+ieMS71iScrTPBImq5KsWzM4H4pWrZtzPjRNk9oU6bTwnBJVqwVzn/SUaGavDHXPEkud2KOt8eSJ95SokXGigPFrPEQQwYYcur4+RI2HGCGDRwhflLowZlQMwQakYKnqr70QUSLXXogkEWsvRArp/i8yGk3j2UacU1FiFmDy2sX3nMsnmO9Fa8GhAszm+scscJ8nFVww/+mXOYECDJNN+gIibEMFmOEBbXnQx9vsnnumrc6OltJgYIDx7SgRRDA9oXY0QrM7MSAGD8je7pOIIZh9R3GfRBSK+ww0uxNRItpPIoU0+wHDUTTTyr0zNaeiRLOf1l377CeTTzC/j2o/N3dAZoFLPanggglQbT9DHe9MNukLiLAN2c/hAW150Mf78ZLOfjrLs539rKTBwADj208iiGB6Qu3nv42PlxBjbvCY4w73aD5eQgycIKUIPLW3+YhIQrHU/g1dIklER02kkCZ0YDTypp4mhQtlTkWJ5qjTOm+mua+nnkkoSFqjeurNNZBZ4GZPKrhgAlR76vAXTJh00pcQoRty1cND2vKgj/dL1J2rdk5dnauupcHAAOO7aiKIYIJCXTX7S9TEaBg8GrjfdWHMqBiCyVfgPv07ukQUiv0MfImaiBLRfxIppKkPGI46mzbuAZlTUaL5zyKZNs4k9ZzLJ5jcR3Wfm9sgs8D1nlRwwQSodp+hz1Ez2aQvIMI25D2HB7TlQUc+0enrWG2CeG/cXnr4E51Kwf1J4/cnOrWRLLBIjnKiUynRiCQC8tDrPbWCwdMwAlvr3VRVKuw7VuqJTqXGvhUlnehUqpMcbwHil+eej5zO1QqP4ESnVjmYPcc+0amVC6ZP6YnO3RWfWeCKT7VqMIeKTPcbJzqbJE+qaVW4tJ/ptYNZS3Gisygak/hPdGoFG6Fg+DmxQTzdCusJXugFgzlMvTIJn+jUqgbz2pgnOrVSwfQmOdG5u+zTP2Fc6hVLUp7mkTB5kzTltHa6sVatm3Wis0vZ3fK69J3o1KoFc5/4RKe999M9Syx1Yo+32pL6TnQ+fgkJ5kQBo1dbmCCCDTl0fU2utjCjYfBo4AtQF8aMiiHYbBQsS73VFiZK5GoLEyVetYVJId3sBYajLqa1r9rCRDmGaguVTzC5ixZ+A9WWfHNXZB64/JMKLpgA1WuaQLWFyiZ9ARG2gWoLMKAtD/qI++c9XaOd90ylwcAA43tPIohgekK957+J/nlmzA0ec9zhHkv/PDNwgpQi8NS+Ug+ThGKpvf3zTJKIjppIIU3owGgUSTVNSxfKnIoSzVEH++ephIKkNaqn3lwXmQduAKWCCyZAtacO9s9T6aQvIUI35KqHh7TlQR/xR1FS36nUPJMGAwOM76qJIIIJCnXV/I+iMANi8IDglteFMaNiCOZfgQH1b+oSUSgO1P9RFCZKRAtKpJBmP2A4TDKtG+eAzKko0Sxo4KMoVD7B/D6qAd3cGpkHrgGlggsmQLUBDXwUhcomfQERtiH7OTygLQ/6iD8RnfqOb+a5NBgYYHz7SQQRTE+o/TzAJ6KZETJ4hPb2o0QMwXQ8ih8lolD8qH9HlEgS0Y4SKaTZEBiNLMnN1GnX5lSUaHY08IloKp9gvh/Vjm6udMwDd3RSwQXzn9qOBj4RTWWTvoAI25AdHR7Qlgfd/d+fPXjSRyPmNZx/dXf7ja987auOSCj8pq97oAhgllnVx/Sd7PRrlXjIzeFOp9h31WL7z1ggsKBP/LDziJ9Yy+cS2nm64t/P1WrfmOf8cveb5trl2R90M5d5cmZM90O3mHpy1mSJb4bT4hRyHG+3vJPh3DKcW4Zzy3DuYzjXMxg5A95D3yEsLMLCIiwswsKHsNAj4C+Bfp61KK1FaS1Ka1FaH0qrRnnj4MUAiuxpurL6r6z+K6v/yqf/Sq8fn+iFpzE6+Usrf2nlL638pU/+Uid//Si9HzNvec9cmKD82ht9WK0qc7nlvquWi7+2aO76v9YdVPabAD9/9ferT07WTVQ/sx8EePX3j/sXv1vvatiC23fsb1wfl/j0ZP0/XdZzAXY5z9icp6SMnfO6TFfkTfdDkdkf7N+a1P5Q2B+q7ocysT/k9gf7T0v7myv7mytjf6i7H2r7T2v7s8b+rOl+ZpLc/mB/ltqfpfZnmf1Z9z6dmTy1P9iEa//jprD/oLD/wKS+rKsNaIys2+VaG8VzG8VzG8VzG8VzG8VzG8VzG8VzG8VzG8VzG8VzG8VzG8VzG8VzG8VzG8VzG8VzG8VzG8VzG8VzG8VzG8VzG8VzG8VzG8Vzs0759j9uo3huo3jui+K5PopGHkXRbL2wQVzYIC5sEBc2iAsbxIUN4sIGcWGDuLBBXNggLmwQFzaICxvEhQ3iwgZxYYO4sEFc2CAubBAXNogLG8SFDeLCBnFhg7iwQVyYtemw/3EbxIUN4sIXxIU+iPgUtrfz6PyGDWZrg9naYLY2mK0NZmuD2dpgtjaYrQ1ma4PZ2mC2NpitDWZrg9naYLY2mK0NZmuD2dpgtjaYrQ1ma4PZ2mC2NpitWdse+x+3wWxtMFtfMFt1MOnep3M8NoJXNoJXNoJXNoJXNoJXNoJXNoJXNoJXNoJXNoJXNoJXNoJXNoJXNoJXNoJXNoJXNoJXNoJXNoJXNoJXNoJXNoJXNoJXNoJXZm287H/cRvDKRvDKF8ErfQRxu6JyX53nsgFc2gAubQCXNoBLG8ClDeDSBnBpA7i0AVzaAC5tAJc2gEsbwKUN4NIGcGkDuLQBXNoALm0AlzaASxvApQ3g0gZwaQO4NGvrZ//jNoBLG8ClL4BLXQC/4P/s//xpyAeO922q9Y8uis4GliGKPPE+BphYpQf06X1XrbdvkPb8MtU/b+paDz1Wf2c/TbX6ue2B/3z1u873fW/1r9bqPXyg6mfrtvjPH4pcr75jv0a1+sW6Uevj7jd8x+0XP1kfb3hwjE/sb3k4f/vx4xGFX9ivYJ38gT2qsPpl9/Ptf+OJLZ/9cPWT9Z+xhbVPbE3uZPX91Qed6p+u/tvqg42A6b/b/BcszOfdf9yek1if7V39xhX+p+rw9+0U8XNWWolGJBGQl9mvWZ1MTtI6K5+U6eo309Xvpk9OcvvL0+7Xs6QwTzLz8Ovvv/9VF85MjdPf9N7/Y1f2Kf14euJ+NL6sFgp+G0RSzvN+80qrEfwoyL6FOqW6vkHc85tXztjN1eqifO8qTae5c9f7uV43mI8VX7uqvd+6UosF87HwW1d5uf3WVe69kOmFXjWYlUV7Fm92m7qDfaaXDWaz4Z0BVOu5XqsRaoWfDhu/062wN5e7WsFg4tJXan1TxYVeM5jDZN+38k4T7+mFgolM8HWr7RTxXmCKuNQrliQ3zePge+VatWTOh618Oq/0OsEEJ1zG2ydiK+rNVbNGrFV7a+5eNkndTG7ujJkUN3f1pH55k0+S+6wur7OXNzfX5oHHu6D+y2t/g6NyUe1dVlcyTJTPtfQOYEmW3y6Qd6kggoYkdF3+f9tF7/oM+ieP55/sGrtbkn/zodH01fc2HxH42XphbI/9P/y9ty/14dMAgb7UbkmX+Lohn1IDaPAA4stWF8aMitHP+AEMwXLV359KRKH0p3ru/nxGJYnYn0qkkLbHIaPhophTKeK1pmbTpHLxPefyCTKBaC34hjvptaZu7kXLA1fdUcEFU59+weMb1Asum/TdQ9iCA3qBDGjLg1771Lvru/zlTZNOyqa4nRS5/VRWXt1MzO1Ndp2WdZFUd+/H96m+/tVaGguML75PJYIIZifUp/7Tuv31W9afftSZTfsRrL959e1X/+XVf1rbzT/YfHD1d6++1znQzsf+u/WXWFOT2I8tuULwlBoCg4dgb6dJxBBMtwKnOVQYIQJR/KZnVfuMShLRbxIppDkPGA2f3yRSRPOblWdT6zkXTzChj2o3N1eh5YG77ajggvlPbTd9Y3rBRZO+eQjakNscHs+WBx3varss4B+bAF1VwueforUPKfWChUrU/v0v2z6kDH+BhX+U9iGlRCOSCMiTtQ85WGZqFrAEO6JFVgoF664S6+vvHVJqBEuu+5papTpJeRWIX15UjUvgXC0wVvuQ+2qx53rdYD4et31IKxbMx9L2od1VeXngqjy1ajArizx8P9pFNyHUnqfjTC8dzGjyFqKmKlLftWjner1GqBd+SmwMT7fCeoIXesFgDlMvc0JtRFrNYDqTtRHluecytPf0QsGcJmkj2l2S558qLvWKJXlO8zjkTV5nns8MtmrZnFai7r9ZN8W08PUTacWCGU/cT2SvyHPPD0ud2KOt03hPaz+OFYyJ8kWv0zBBBNt66EKdUadhhsDgIcBXoi6MGRVDsE853iKUCRS3TsMkiVenYVJId4uB0ejyfzn1LH6ZKBGLNe4vnD3n4glmddFCb6BYU2xuUisCV+NRwQWToHoV4y/WUNGkrx+CNlCsAcaz5UEfbwt75ivtFOH7TByxwPjiW04iiGByQi3n8bWwMwNo8ADubViJGIK5WmBYvS3sTBSKVfW2sDNJIlpVIoU0VwKjkSZFPnW2BM+pKNGsatplNecBtOdcPkE6GNWrbu4nKwJXzlHBBfOf2qsG+tipbNIXEGEbMqvDA9ryoNefWH6ydWn2oY74oSJnoujsaBagLfOsTxup0yhz631XrResacJu8tW3Xn17fb9x97+dJ1z3Gz32BdmffPvVdzpz+Zv15ym7//mk+6XvPf7tSfcP7e/86OFjl90f/dze0PEb6ybXf2Mblk5sv1L3L/vF2pr+zfr2j08e7ph7+O3ra4Zfu5Pu881Nzetf+fWr/zQ9sV/PPEnLJ8b+63+zvoj5JEtPAnuoyugWWHTHaCTSSjQiiYC87MS2DHXD+K8uoTO1ULDCKvC7vjuWtQrBeipuYwPtQVqNYCl1X4OqVCcpmwLx8/Sya9VF6Q3yfXjhuV42mEDlrUF2C9rXG6RWC2ZQYW9QkW17gwrvtWYv9KrBPCqy4eijcaaXDSYoeV+Q/9NCaq1GqBV+Omz8TrfCeoIXesFgxtKvUOp8mhmX6Au9aDCJyZqC/BPFe3qlYCoTdAVtJ4n3ApPEpV6xJL1pHgj/x4W0kjkdQf6PC6l1gjlO2gzUPRFbUT2xS51Yq/YmMU2a1HeTsry9mxTXppw0VWkmt01W3BW3yU198/gaehfBgV0B7ULY2wyUyzBRPtdyOYAlWTK7QN6lggi24vZZS/tqM7RaDDFkBg8ZvvqEonayvhHK7h989LB/YI8YPf7Sq291ATnxRWRGjYhgW1OwzPWXdYgolLKOr/+IyBGxqEOkkO4pA2PhW1sTKaLVc6qpcXZWPefiCXKIaB05VM7ZXLBYBG7MpIIL5j31Ysk3phdcNOmbh6ANVXOGx7PlQa8Nbl3W2W31sprc5FUyKcq7+0lzW9xM8iZPmvvm+jq/e5xYoxpcp4/vDG4hjQXGF9/gEkEEkxNqcH/Yq9R0Ru0Hq//W2dN/Xv14sj4A/uO1V/1g9dN1m7sL+ikV2uDQuEV1YcyoGIL5dRRfSUSh+MrEs432jIoS0VoSKaQJDhkOF8WcShHNWqZJoMDDBBTM36Oay2JjRoqAuWSCCyY/tbn0j+oFF0769iFwQ/ZyeERbHvTD/ml+c53WaTLJ07KzomlaT5rk7mZye5c1L81tnSfV46hHtZe5KxadvTTSWGB88e0lEUQwPaH28id2H9Tuidr+oMdGolfffWglevX3q1+tPeXqJ6sfOVs3n1JxDY67t7EkYgjmVoGxHDo4SQSi2Mt0mhgXyjMqSkR7SaSQJjhgOHz2kkgRz16aaeXrRGfyCabvUd2l2XgRE3CXTHDBDKh3l75BveCySd89hG3IXA4PaMuD3nSiFw/g1lxF7EQvXLSdfSyDtEWfNlIneuHeTX1Xrbc/hezZif5fX/29re+ufm4r44/V8E9Xn3yxG32fZvKHkvrnr/6uV27+ZF10X/9p13cyP+23omehrnNlJAsskqN0nSslGpFEQN6u67wzjtszra9+sNlY/tnjl0fX9X8Xy0zN0k8BxMZ0pUKwp0/kaL2N6UqNYDffvlZVqU7SuQfEz2dBleoO3ZiulQ3mU3ljep41/sZ0rVowoUob03d33haBO2/VqsG0KnLl6KNxppcN5rBRG9O1Wo1QK/x02PidboX1BC/0gsGMpV6wFOm0LFyaL/SawRwm60v3zxPv6ZWCmUzSl7679NY/R1zqFUuym+Z5CPSlKyVH70vX6gRTnLgv3V56654XljqxVu1NWl+XZXM7MeammRTX+c2kubm7ndRFfnd/1+TJfX77wONdEgf2CLTLYm9feiXDRPlci+cAlmQB7QJ5lwoi2JhDV9ZH+MUgYgANHkB8tfoQw8dbOdwxdPaov7aK/WJ8s2DLOjE8fSsRCI9gAexvLSKikGo/zm80P6OSRCz9ECmk28/AaPjW3USKeKWfbGqcz9pzLp8gw4gWmcFKgWXaVAoCl+lSwQVTn3ol5R3UCy6b9N1D2IIDeoEMaMuDXvvf8vq6vsm731Z1/6pJkdw3k2tz2/2QZOntXW7uq81aP6r/9bWt19JYYHzx/S8RRDA7of73f9hrzewVZKvP1l1Fq1+/+l5n03677il6cLov/h/56jfrn2bm1XcyEyryEOENDo97VxfGjIohmGhxj2krdy6UL1NRKB7T/7VLIklEj0mkkOY5ZDRcFHMqRTSPWeXT1FcEYvIJZvFRPebmxtUicIMuFVww9ak9pndQL7hs0ncPYRvymMMD2vKg1x7zvjHmLr/NJ6mpbyZpaj+KmbxsJkliElPWddqYR/MV1WM6M0jnMRtpLDC++B6TCCKYnVCP6boIqL9d+uHrVwGdhG8BIvIbnH9vm0nEEMy1uM0cbGYnAlHMpu8bHESOiFaTSCFNd8BY+KwmkSKe1fS3GzHxBHP5qE6z2RgT722UZ1xwweynd5r+Q5JMNOmbh6ANGc3h8Wx50A+bmfd1Ut6/TCb3WXI/KW7LZlK/bJrJ7d1dkZT5/XVSPCaIqEazcMXineLxxmNBLDC+6EaTCSKYnFCj+eY3OOzfrjvmbef6N9fbm//5YXPzpLOl319X5v9x9aPurx9vdjsvJiY9WX3fFZCn1IAYPCD7Ok8mhmDuFThPbxGdiULxnMnUrp/fRHlGRYlnO5kU0uSHDIeLYk6liGY763pae3wnlU8wtY/pO83mmkITuHaSCi6Y+9S+0zuoF1w26buHsA0YT2BAWx60dZ4hQznugUnjouusZPiiorpPd+gDk1q9/Snj9wcmtZEssEiOcWBSK9GIJALyBg5Mrr+bYrt1/+5hu9lFM1PTgAdQBGbXd2RSq7DvY5lHJrUawYMm+5pTpTrJoRIgfj7TqVR34COTatlgRh33yKRaLZhShUcmTbo9Mmm8Fxa+0KsGE6vIh6OPxpleNpjFxjwyqdZqhFrhp8PG73QrrCd4oRcMZiz1EiU308Z5nOtCrxnMYeMdmVQrBTOZ4Mjkdo54LzBHXOoVS7Kb5nnwH5nUSo59ZFKtE0xx0iOT3ROxFdUTu9SJPdoqi/EdmTSZDBPli19lIYIItuLQtXWEKgsxIAYPCL7+dGHMqBiCnUbBwtNfZSGixK6yEFEiVlmIFNKdXmQ4XBRzKsVRVFmYfIKpXbS6G6qyZJtNee+tkmdccMHcp17ChKosTDbpu4ewDVVZhge05UEf77c6jO+sosmlscD44htPIohgdkKN5/F9q4MZQIMHEDeqym919Aso4U90MKMimPtH8b1EFIrv9X6ig0kS0fYSKaSpFxgNn+0lUkSzvYFPdFD5BIllVNu7uYjQBC6WpIILpj617Q18ooPKJn33ELYh2zs8oC0PevN19sep07wf9evszuJMZ2yLAG2Zl33aSM1Gtbs56l213v4Usmez0U866/QL+x2NL17+6O7/6ezlB6sfPLYBbXqRdi1FbzQUfbb65OEfZ4FGIWUUCiwKozQKKSUakURA3puNQq954Td8bjeuv7b/8/NXf792yJ+t//ro1Xe7kbXD9/MvtnzZ8f/F2jF/tvp06orETB0JsGQr8LzeJiOlQrBAK7Gy/iYjpUawNLuvSVWqk5Rhgfj5zKdSXZQmoyqf5s7n8rleN5hK5V1GJqn9XUZatWAulXYZFbsuI+9Nhy/0qsGMKjLkaHX+TC+7EMqGH41Al5FWqxFqhZ8OG7/TrbCe4IVeMJiy1GuVrJwmzrniQq8ZTGKyLiP/PPGeXimYyiRdRsWuy8g7R1zqFUvSm+Z5CHQZKSVH7zLS6gRTnLjLqDjdiuqJXerEWrV36U2eF7fV5NbcppPitsgm14VJJ/fXRdaY2+r6vnyMu3c1HNge0K6IvV1GRoaJ8rnWzQEsydrZBfIuFUSwJ4cuqt8s9ryxOLuaXV6+83Rx8r+9c/6lP3m6eOfq5J0XL04ulpcXi3Z24orCU2oUDB4FfMXqwphRMQT7jILlpr/EQkThlFhcHM+oHBELLEQK6SYvMBa+NS6RIlqBpQycuGHyCSZz0XpuqMCyuS3VBK6/pYILJj71oiXNppWvr4jJJn33ELahAsvwgLY86ONtaC+9fUWlNBYYX3yrSQQRzE6o1YzQ0E4MiMEDsrfrJGIIJt9RXCcRheI6Aw3tRJSIxpNIIU1+yHC4KOZUimjGM9TQzuQTTO2jGs9y41O811GeccEFc5/aeIYa2pls0ncPYRsynsMD2vKg4342qHLRdVayCtBVZdOnO3gnj1IvWHdEneChO3mUUSiwKIzSyaOUaEQSAXn5wTt5lJEAy6ICk+vt5FEqBIuguHcNdfIoNYLlz31NqVKdpNQJxM9nNpXqDt7Jo9UNptKRO3m0asFcKu3kqXadPN67BV/oVYMZVWTA0Qr4mV42mAJH7eTRajVCrfDTYeN3uhXWE7zQCwZTlnptEurk0WoGk9iInTxapWAqk3TyVLtOHu8ccalXLElvmuch0MmjlBy9k0erE0xx4k6e6nQrqid2qRN7tOWVytvJE7oKzYGJ8sUvrxBBBHtw6KI6QnmFGBCDBwRfvLowZlQMwRajYOXpL68QUfqZPYCCL1ED5RUiSsTyCpFCusWLDIeLYk6lOIryCpNPMLWLVndD5ZXNNaUmcO8sFVww96mXMKHyCpNN+u4hbEPlleEBbXnQx9tCXnn7ehppLDC++MaTCCKYnVDjyWohJ0bB4FHY220SMQQz7ihuk4hCcZu+FnIiR0SrSaSQpjtgLHxWk0gRzWqGWsiZfILJfFSrubmo1AQunqWCCyY+tdUMtZAz2aTvHsI2ZDWHB7TlQcft5HF+dumdokxCdFXSpzt0J49WL1h3RL3fgTt5tFEosCiM0cmjlWhEEgF5A9/kWf2s+4Vfbr5O6WnG0cKAlU2BSfU142gVgnVMgff0N+NoNYIVzD19pVadpFoJxM/jF7XqojTj5GaaGJfu53rdYDYctxlHrRZMh8JmnDLZNuOU3itKX+hVg0lR5KHRIvaZXjaYxcZsxlFrNUKt8NNh43e6FdYTvNALBlOWennhnSsu9JrBJDZeM45aKZjKBM042znivcAccalXLElvmufB34yjlRy7GUetE0xx0mac7onYiuqJXerEWrXYh2ctj3dBG1jRaxe1vmacMnhH2ZuYKF/0mggTRLCNhq6Lj+8OBWYADR5AfL3qwphRMQS7ioKVqrecwkThlFN8lx4wSeIVVJgU0k1dYDR8C2QiRbSCSppNE2cX7XMunyATiBaDAwWVMn3cfy+9186eccEFU596xeMd1Asum/TdQ9gGCirAgLY86ONtGq99vTtlJo0FxhffpxJBBLMT6lP5TePMgBg8IHv7TiKGYPIdxXcSUSi+0980zkSJaDyJFNLkhwyHi2JOpYhmPANN41Q+wdQ+qvHc3ElaBi6ZpYIL5j618Qw0jVPZpO8ewjZkPIcHtOVBx+3kaVx0nZXMg3Rpn+7gnTxKvf0p4y3v5FFGocCiMEonj1KiEUkE5A18kwfr5FHCgGVRgU/1dvIoFYJFUNx+hjp5lBrB8ue+vlKpTlLqBOLn84tKdQfv5NHqBrPhyJ08WrVgOpR28uS7Th7vfaAv9KrBpCjy0GgF/EwvG8xio3byaLUaoVb46bDxO90K6wle6AWDKUu9vAh18mg1g0lsxE4erVIwlUk6efJdJ493jrjUK5akN83zEOjkUUqO3smj1QmmOHEnT366FdUTu9SJPdoKSePt5ClkmChf/AoJEaSf/kPjA66LI1RIiAExeEDw9acLY0bFEOwSClae/goJESV2hYSIErFCQqSQ7tIiw+GimFMpjqJCwuQTTO2i1d1QhaTYbKh772o944IL5j71EiZUIWGySd89hG2oQjI8oC0P+nhbyBtva46RxgLji288iSCC2Qk1nkfYQk4MoMEDuLdRJWIIJutRjCoRhWJU/S3kRJKIPpVIIc2VwGj4fCqRIppPDbWQM/kEmWBUn7q5BbQMXOtKBRdMfWqfGmohZ7JJ3z2EbcinDg9oy4OO28mTOieiznqWQbysj3fwVh6l3v6c8Za38iijUGBRGKWVRynRiCQC8gY+ysO/XksbCbCoKjC53j4gpUKwhCrxrv4+IKVGsHi6rytVqpMUSoH41WlWTwuXxLlaYqxmoNJZlXuu1w0m1JGbgbRqwYQqbQYqd81A3itEX+hVg2lVZMP74c7qpjCZ5w62M712MBnKO4KKNGuyrJpmvr4grWIjVAw/KDaKp1thPcELvWAwhakXK3k5TZ27HRd6zWBSk/UFlUkzdX8n5T29UjC1SfqCyl1fkHe6uNQrlqQ7zfOQNUVSm6lxppJWrZvTHFQ0xiRVNi2dCftKrxZMfOIWofJ0K6ondqkTe7SVmjTx9ghVMk4UMH6phggi2KBDF9xHWKohBtDgAcQXwi6MGRVDsF8pWMX6SzVElMilGiJJxFINkUK6XYyMRlHm3dTvXGbMqTAxKzaZM4E/5/IJEoJoqRjc4LdMmw1+792xZ1xwwQyoXgQFblGgsklfQYQtOKAXyIC2POjjbWnv/KqvtSh4e5krGBhgfL9KBBFMT6hfjdDTTgyIwQOyt/8kYghm31H8JxGF4j8DPe1ElIgGlEghzX7AcKRZ2nj82ZzKEs1/Nl2eci55nnP5BBP8qP5zc79oGbgwlgoumAHV/jPU2c5kk76BCNuQ/xwe0JYHHbljyLcD2gTx8j7ewTuGlHr7c8Zb3jGkjEKBRWGUjiGlRCOSCMgb+PhPhI4hZSTAcqvA63o7hpQKweIqbmFDHUNKjWBZdV9vqlQnKaEC8avyqnAJnKsFHrxfSKsbTKcj9wtp1YLpVNov1Oz6hbwXlb7QqwaTqsiEv9EEUGam86Sp87k+02sHU6G8X6h7BU3TZP7vCGkVG6Fi+EGxUTzdCusJXugFgwlMvVQJ9QtpNYMpbcR+Ia1SMLFJ+oWaXb+Qd7q41CuWJDvN85CVZdWkntbCVq2b1C9UNCZtkmnh+6SQVi2Y+MT9Qs3pVlRP7FIn9njrL6mvX+ixMgdzooDR6y9MEMH2HLrc5tdfmAExeEDwZa0LY0bFEOw+Ctak3voLEyVy/YWJEq/+wqSQ7v4Cw5GmSemex+dUlGMov1D5BPO7aOU3UH6pksfd+sp7W+0ZF1wwAarXNIHyC5VN+gIibAPlF2BAWx70Eberp772nyp8AZojGBhgfPtJBBFMT6j9PL52dWYADR7Ave0qEUMwW49iV4koFLvqbVdnkkR0q0QKabJERiPPqtw978+pLNHsaqBbnconyAej2tXNjaZV4IpaKrhgAlTb1UC3OpVN+gYibEN2dXhAWx505G4hnwHNgnhFH+/Q3UJavf054+3uFtJGocCiMEa3kFaiEUkE5A18Xwi6KkwLA9ZLBW7V1/CjVQhWRyUm1Nvwo9UI1kX3tZdKdZIaKBC/0CeCtBIP3fKj1g3mxHFbftRqwZwobPmpsm3LT+W90fSFXjWYGUVO+o06fvgTQWrtYD6Tt/wMfSJIrdgIFcMPio3i6VZYT/BCLxhMYer1RqDlR60ZTGrjtfyolYKpTdDys50u3gtMF5d6xZJ0p3keBj4RpNVNavkZ+ESQWi2Y+KQtP93DsRXVE7vUiT3emkvmbfnJZZwoYPyaCxFEsMeGrpmPsOZCDKDBA4ivZV0YMyqGYMtRsIr111yIKJFrLkSSiDUXIoV0xxcZjeAngpgwR1F0YfIJEoJoqThUdMk3e/Tee3DPuOCCGVC9CAoVXZhs0lcQYRsqugwPaMuDPuIW9czbI1RIg4EBxverRBDB9IT61Qgt6sSAGDwge/tPIoZg9h3FfxJRKP4z0KJORIloQIkU0uwHDEfwE0FMlmj+M9SjzuQTTPCj+s/NXalV4PJbKrhgBlT7z1CPOpNN+gYibEP+c3hAWx505Kaf3IXXOUoTxDN9vIM3/Sj19ueMt7zpRxmFAovCKE0/SolGJBGQN/CJIKzpRwkDVkwFdtXb9KNUCNZHcRcaavpRagQro/vaS6U6SRUUiJ//Kz9agQdv+dHqBjPiyC0/WrVgRpS2/Jhdy4/36tMXetVgXhT56Dfq+OGv/Ki1g9lM3vIz9JUftWIjVAw/KDaKp1thPcELvWAwgalXG6GWH61mMKWN2PKjVQomNknLj9m1/Hini0u9Ykmy0zwPA1/50eomtfwMfOVHrRZMfOKWH3O6FdUTu9SJPd4SSu5t+SllnChg/BIKEUSww4aumCOUUIgBMXhA8JWpC2NGxRBsIArWpP4SChEldgmFiBKxhEKkkG7gAsMR/MoPEeUoKihMPsH8Llr5DVVQys2Gu/fG2jMuuGACVK9pQhUUJpv0BUTYhioowwPa8qCPuOPc87WHzn5W0mBggPHtJxFEMD2h9vMIO86JATR4APe2q0QMwWw9il0lolDsqr/jnEgS0a0SKaTJEhmN4Fd+iCzR7Gqo4ZzJJ8gHo9rVzRWmVeBOWiq4YAJU29VQwzmTTfoGImxDdnV4QFsedPd/f/bF19Xa0D8N+dKRO4AKF2/nSEN3oJV53eeN1AGUJu6V/7tqwf1ZZM8WoP/7jb6dj3b9PZ1X/GT1G/vT7hfsnuZvnvR+bfX5pPOO9tap71o7aX/LSfdv+ejxGqrP106z+6Vvdhaz+/knq1+sberfdB7U/ifWe6WP11StPu7trdpffug3sr/y61f/aWovvvr8JEtObE/Ro7F9vANr/Xt+9fAbCvvPP+mA1jbXFf6n6vAXWPhH6T1SSjQiiYC83QeHXEJnaqFgWVZgir19RUqFYBFW4nX9fUVKjWD5dV8Xq1QnKbUC8XPGbq5WF6WpKPF0YDzXywZzrLynqO68v7enSKsWzLHSnqJ611PkvRz1hV41mGhFVh19NM70ssEEJW8n8mk912s1Qq3w02Hjd7oV1hO80AsGM5Z6FZPV1TQrXKIv9KLBJCbrJPJPFO/plYKpTNJJVO86ibyTxKVesSS9aR4I30vXqiVzmoh8Oq/0OsEcJ24fqk+3onpilzqxayubF8l90+STOileTgpTXk+uk5u7SX6TJU1x8zKv7h8fFe86ObBzoF4re9uHGhknCuhaUQe4JKtqF8i7VBDBft1eq+3XF9QfvfqeC/UpFdXgqPiyEaQ9Wf1zt4D/7XrR/+mrb52sftqt3ddHj05W/7L6MEtPzk4yc+IreMyogRFsXQqWqf7aDRGFVLvJXSTPqCQRazdECunOMTAavtUxkSJa1ab2NK4/5+IJkoBoJThUtGk2e/zeW27PuOCCmU+93PGN6QUXTfrmIWhDNZvh8Wx50GuL2tyndXqfF5OmropJcXedTW6S5G7y0hQvb++q+j65f3yX41pUT4vRY/OZIBgYYHSLygQRzE6oRf3QVk4erFr/TPfarv25LbusfrduLlofDV9Xata9R/afmD80rjA8pYbB4GHA7asLY0bFEEy5ArPpq4kwSUhe07mafUYliec1mRTSjAeMhsdrMimiec2s9JZsqHyC6XxMs1lvbjmtA9fWUsEFM5/abHoH9YLLJn33ELYBtwkMaMuDfmhoz2+uu9+dTPK0vJsUaVpPmuTuZnJ7lzUvzW2dJ9XjoMd1m87tis5thi5FcwYDA4zvNokggukJdZs/sT06ti3dtgLZtp3ORr767oOltGcoH9zmT1Y/cjZsPqXiGhx3b1dJxBDMrQJXab8S9fH0xP1ppy9TgTjm0sXxjMoR0VoSKaTpDRgLn7UkUkSzlqmZVp7mcyqfYO4e1VpubiStA1fMUsEF05/aWnoH9YLLJn33ELYhazk8oC0Pem0t67LObquX1eQmr5JJUd7dT5rb4maSN3nS3DfX1/nd49Qa11oWrmB01jKTBgMDjG8tiSCC6Qm1lm9+qmP1g9V/W/109c+rH09WH9j/WR90/GD107XLdEE/pUIbHHpvg0nEEMywAoPprZEzUSjWMplmxoXyjIoS0V0SKaQZDhkOF8WcShHPXSb+ZnMqoGD+HtVeZhs34r0Z8owLLpj89PbSO6oXXDjp24fADfnL4RFtedD2cOOTB1sV80yjcWF2zjEPYjZ9zHhnGp0lxXfVgvuzx/9aZxo/f/Wtkyx9PLo4xtlG7TAU2DCMcbZRK9GIJALyste+q+54cB4+jfL/Xf1gajtT12O2+tS2QnQPwOrX3eB872T99ZWPHzoivvhhlfUj8pPVD6euGMzUMeinHN6xSa1C8MQJbqEDxya1GsGzJvt6Y6W6fublHJvUqotybLIok2np2yrVCgcTufzgZJqUlffkpFoumMmFJyfrfHtysvbeWfhCrxpM56KFAHrg6EwvG0x/Y56cVGs1Qq3w02Hjd7oV1hO80AsGk5Z6jeSfLS70osE8Jjs5GZgp3tNLBdOZ4OjkdpZ4LzBLXOoVS1Kc5onwH53USo59dFKtE8xy0qOT3ROxFdUTu9SJXdtZqIfd8niX44F9CfWS3Hd0si5knCiga+Ee4JIs3l0g71JB+g4gNED7LOrBo5NMVIOj4qtSF8aMiiHYxxQsLP1FHCIKpYjjPejIJIlYwyFSSHeRgdHwrWeJFNFqOP6DjlQ8wZQtWrgNVXA2t5fWgetoqeCCmU+9OvEfdKSiSd88BG2ofjM8ni0P+ogPOhrvQUcjDQYGGN9QEkEEsxNqKGkHHYlhMHgY9jabRAzBlCswm94qBpGE5DV93ehEkohek0ghzXjAaPi8JpEimtcMHXRk8gmm81HNptmYE++tkmdccMHMpzaboYOOTDbpu4ewDbnN4QFtedBHfNDReA86ltJgYIDx3SYRRDA9oW5z74OORFyD4+7tKokYgrlV4CqHDjoSgTjm0sXxjMoR0VoSKaTpDRgLn7UkUkSzlqGDjkw+wdw9qrXc3CFYBy6FpIILpj+1tQwddGSySd89hG3IWg4PaMuDPuKDjsZ70DF05ZAzGBhgfGtJBBFMT6i1HOmgIxHa4NB7G0wihmCGFRhMf42ciEKxloGDjkSUiO6SSCHNcMhwuCjmVIp47jJ00JEJKJi/R7WXmzv/6sAljlRwweSnt5ehg45MOOnbh8AN+cvhEW150NZghnzjyAccnWuGzjHWAbyqKvt4hz/gqBTcnzV+f8BxvwOOymEosGEY5YCjUqIRSQTkgQccf2bPMq4+e/XtJyerH64+XP3kyfro4uon+mOPrsDM1IHp5x/iqUelQvC0CO6nQ6celRrBYyL7GmWlOsmRECB+PgOsVBfn1GNRT5vaJfy5XjiY3cc+9aiVC6Z36anH3X2RdeC+SLVqMMeLVgXoWaEzvWwwJ4566lGr1Qi1wk+Hjd/pVlhP8EIvGExa6gWTf7a40IsG89iYpx61UsF0Jjn1uLsw0j9LXOoVS1Kc5okInHpUSo5+6lGrE8xy4lOP9sJI98yw1Ild29n7OinvXyaT+yy5nxS3ZTOpXzbN5PburkjK/P46KR7fQ+8aPbBJoV6ne089NjJOFDB+bYcIItgbRFf6b9Z27N92K7Gfd2vkv+nWXR89LMdtC9HJ6p9W3++Wbj9d/ePqR91fP/7zh1X2i4uJ6Vbf33cF5Ck1IAYPCL6gdWHMqBiCrU/B8tNf9yGikOo+7i+YPaOi9HN/AGXf5SyRQrrzjAyHi2JOpYhW96nrae0r+zD5BFO7aIE3VPbZXBtYB66BpIIL5j71KsY7qBdcNum7h7ANVX2GB7TlQR9xw3rpOx7ZJNJgYIDRnScTRDA9oc5z34Z1Jq7Bcff1lUwMwdwq8JUDDetMIIq79DSsMzniWUsmhTS9AWPhsZZMimjWMtCwTuUTzN1jWstmc0dgE7j0kQoumP7U1jLQsE5lk757CNuAtQQGtOVBH/GXN0rfWcgmdE2RMxgYYHxrSQQRTE+otWR9eYMZBoOHYW/LScQQzLkCy+nrpGGScLym78sbTJKIbpNIIc14wGj43CaRIprbDHx5g8onmM5HdZubawObwD2QVHDBzKd2m4Evb1DZpO8ewjbkNocHtOVBH/GHg0vf8cgmkwYDA4zvNokggukJdZv7fDiYiWpw1L0dJRFDMK8KHKW3OM5EIVlK5+rzGZUkoqUkUkjTGjAaPktJpIhmKf0fDqbiCabsUR3l5qLAJnD1IxVcMPOpHaX/w8FUNOmbh6ANGcrh8Wx50JHPQ1YuvM4i5kG8qo938POQWsH9OeP35yH3Og+pHYYCG4YxzkNqJRqRREBejp2HZFz4qI1BP9Hwjj5qFYJHRiSu2Xv0UasRPCuyrx9WqutnXM7RR626OEcfAxc+qoWDiXzko49quWAmFx59bHYXPjaBCx/VqsF0LrL/6IGhM71sMP2NefRRrdUItcJPh43f6VZYT/BCLxhMWuqVUejCR7VoMI+NePRRLRVMZ4Kjj83uwkf/LHGpVyxJcZonwn/0USs59tFHtU4wy0mPPjb2wkf3zLDUiT3euk3lO/rYFDJOFDB+3YYI0ncAoQHaZ1GP1m2IqAZHxVelLowZFUOweylYWPrrNkSUyHUbIknEug2RQrp7DIyGbz1LpDiGug0TTzBlixZuQ3WbzQWBTeDCRyq4YOZTr04CdRsmmvTNQ9CG6jbD49nyoI+47bzynmg00mBggPENJRFEMDuhhpLWdk4Mg8HDsLfZJGIIplyB2fRWMYgkJK/pazsnkkT0mkQKacYDRsPnNYkU0bxmqO2cySeYzkc1m5v7AZvAhY9UcMHMpzabobZzJpv03UPYhtzm8IC2POgj/n5G5T3kWEqDgQHGd5tEEMH0hLrNvb+fQcQ1OO7erpKIIZhbBa5y6PsZRCCOuXRxPKNyRLSWRAppegPGwmctiRTRrGXo+xlMPsHcPaq13NwP2AQufKSCC6Y/tbUMfT+DySZ99xC2IWs5PKAtD/qIL3ysvCcaK2kwMMD41pIIIpieUGs5zoWPTGiDQ+9tMIkYghlWYDD9NXIiCsVa+i98ZKJEdJdECmmGQ4bDRTGnUsRzl4ELH6mAgvl7VHu5uR6wCVz4SAUXTH56exm48JEKJ337ELghfzk8oi0POvIBx9qF1znGOohX9/EOf8BRKbg/a/z+gON+BxyVw1BgwzDKAUelRCOSCMgDDzhGu/BRG5h+/iGeelQqBE+L4H46dOpRqRE8JrKvUVaqkxwJAeLnM8BKdXFOPQYufFQLB7P72KcetXLB9C499bi78LEJXPioVg3meNGqAD0rdKaXDebEUU89arUaoVb46bDxO90K6wle6AWDSUu9YApd+KgWDeaxMU89aqWC6Uxy6nF34aN/lrjUK5akOM0TETj1qJQc/dSjVieY5cSnHu2Fj+6XbKkTu7az0BU9lse7Rg9sUqjX6d5Tj42MEwWMX9shggj2BtGVPv/CR2ZADB4QfEHrwphRMQRbn4Llp7/uQ0Qh1X18Fz4yUfq5P4Cy73KWSCHdeUaGw0Uxp1JEq/sELnyk8gmmdtECb6jss7kfsAlc+EgFF8x96lVM4MJHKpv03UPYhqo+wwPa8qCPuGG99hyPNI/LBEEwMMDYzpMKIpieUOe5Z8M6FdfguHv6SiqGYG4V+MpwwzoViOIu3Q3rVI5o1pJKIU1vwFi4rSWVIpq19Desc/kEc/eI1rJjenAijz9xgZ9xwQXTn9pa+hvWuWzSdw9hC1tLZEBbHvQRf3mj9pyFNEn4PiJHMDDA+NaSCCKYnlBrSfryBjUMBg/D3paTiCGYcwWW09NJQyXheE3PlzeoJBHdJpFCmvGA0fC5TSJFNLfp//IGl08wnY/qNtONOfFf+MgFF8x8arfp//IGl0367iFsQ25zeEBbHvQRfzi49hyPNEkmDQYGGN9tEkEE0xPqNvf4cDAV1eCoeztKIoZgXhU4Sl9xnIpCspTO1eczKklES0mkkKY1YDR8lpJIEc1Sej8czMUTTNmjOspsY0D8Fz5ywQUzn9pRej8czEWTvnkI2pChHB7Plgcd+Txk48LrLGIexGv6eIc+D6kW3J8zfn8ecp/zkOphKLBhGOE8pFqiEUkE5GXYeUjChY/qGPQTDe3oo1oheGRE4pp9Rx/VGsGzIvv6YaW6fsbd8+hjWhVT55GFuVphnOOPZed4Cpfw53rhYDIf9/ijXi6YzWXHHzs5m+OP3U+9xx/1qsGULloCvOGG08Y2ClYu6Wd66WAalB+BTOuy+297LPy5XrARCoYfExvE062wnuCFXjCYwdTLpMDtj3rRYFITnoPM6mRaOB+I9/RSwdyGn4PcTRfvBaaLS71iSb7TPBF1YrJ8mjunilYtm3MWMsvyOs2njdOUXenFgnlPeCDSPhpbUT2xS53Y463mNJ4DkSYpZJwoYPxqDhGk7wlCA7TPUh+t5hBRDY6Kr1VdGDMqhmBPU7Dc9FdziCiRqzlEkojVHCKFdE8ZGI2qMbm73D6nokQs6VTGhfeciyeYt0XruaGSTrEpAfjvguSCC6Y/9VolUNJhoklfPwRtqKQzPJ4tD/qIO9Ib72FHIw0GBhjfVRJBBLMT6ippHenEMBg8DHs7TiKGYMoVOE5vgYNIQjKcvo50IklEw0mkkGY8ZDSabJr56ipElGiGMyunReHie87lE8zpozpOs3Eo/gshueCC6U/tOENt6Uw26QuIsA1ZzuEBbXnQR/x9jcZ7CLKUBgMDjG85iSCC6Qm1nHt/X4OIa3Dcva0lEUMwtwqs5dD3NYhAHIfp4nhG5YjoL4kU0vSGjEWgbYdIEs1epp0Tca7MnnP5BPP3qPay3LgR/6WQXHDBFKi2l6FvbDDZpO8fwjZkL4cHtOVBH/GlkI331GMlDQYGGN9eEkEE0xNqL0e5FJIKbXDovU0mEUMwwwpMpr9iTkSh2EvvpZBUlIgOk0ghzXDAcBT51NkTN6eCxDOYSeppBH3OBRRM4aM6zGpjSPz3QnLBBfOf3mH674XkwklfQARuyGIOj2jLg457DjJzjmlnGusQXp308Q5/DlIpuD9r/P4c5H7nIJXDUGDDMMo5SKVEI5IIyAPPQca6F1IdmH7+IR6OVCoEz5Hgljp0OFKpETxAsq9XVqqTHBYB4lcnvj1Wpb44RyNNOa2c3v25XjiY38c+GqmVCyZ46dHIenc00n8zpF41mOVF64J+vPOySapkmjrXPmd67WBqlJ+NrMsszX2NCed6wUYoGH5ObBBPt8J6ghd6wWACUy+eAndE6kWDOW3Ms5FaqWBqk5yNrHdnI/13ROoVS9Kd5onIy6yqzLQuXLpbtW7O4cg0ybvMl3vWild6tWDqE5+OrE+3onpilzqxa5cLXfBjebxL98DehXr57j0d2cg4UcD4VR8iiGDLEN0AoF8XSQ2IwQOCr3NdGDMqhmBHVLAq9VeEiCikipDnukgqSt8GBFD2XeUSKaQb0sBwpFnq3tacU0milYSaxNOy/5zLJ5jeRSu/oYpQs6kf+K+M5IIL5j/1osZ/ZSSXTfr+IWxDBaHhAW150Mfb0p55qjHvmDSRBgMDjO4+mSCC6Ql1n/u2tDNxDY67r7dkYgjmVoG3HGhpZwJRHKanpZ3JEc9eMimk6Q0YC2+xhckRzVwGGtqpfILZe0xzmW7uGEwDl0ZSwQUToNpcBhraqWzStw9hGzCXwIC2POjj/URHZy5zVzA6cxm808gVDAwwvrkkggimJ9Rcsj7RwQyDwcOwt+kkYgjmXIHp9LXZMEk4btP3iQ4mSUS/SaSQZjxgNGq7NeQimVNJojnOwBc6qHyCKX1Ux7m5ZzANXBxJBRfMfmrHGfhCB5VN+v4hbEOOc3hAWx708X5quHOczte6c5yZNBgYYHzHSQQRTE+o49znU8NMVIOj7u0qiRiCeVXgKr1lciYKyVY6V6DPqCQRbSWRQprWgNHIy8p9L82cShLNVvq/NEzFE0zbo7rKzWWDaeDySCq4YPZTu0r/l4apaNK3D0EbMpXD49nyoCMfmvT0XKZ5EC/t4x380KRWcH/O+P2hyb0OTWqHocCGYYxDk1qJRiQRkJdjhyYZl0dqY9BPNLzzkVqF4FkSiXP2no/UagQPkezriZXq+hl3z/ORqSl8HaFahXFOSAYuj1QLB5P5yCck1XLBbC48IZnuLo9MA5dHqlWDKV20BOjHu8qysnuuG5f0M710MA3KD0imZWHy1HMe7lwv2AgFw4+JDeLpVlhP8EIvGMxg6mVS6PJItWgwqY14QFItFcxtggOS6e7ySP90calXLMl3mieiSpM89xy2b9WySecjm6rIq2nprHle6cWCeU96PDK1l0e6p4ilTuzxVnQ8jQHdUr2QcaKA8Ss6RJC+JwgN0D5LfbSiQ0Q1OCq+VnVhzKgYgj1NwXLTX9EhokSu6BBJIlZ0iBTSPWVgNKokLd0T9JyKcgwlHSaeYN4WreeGSjqbywbTwOWRVHDB9KdeqwRKOkw06euHoA2VdIbHs+VBH3Fnuue0ducqjTQYGGB8V0kEEcxOqKukdaYTw2DwMOztOIkYgilX4Di9BQ4iCclw+jrTiSQRDSeRQprxkNEom2npq6sQUaIZzlBrOpNPMKeP6jg3dw2mgcsjqeCC6U/tOEOt6Uw26QuIsA1ZzuEBbXnQR/ylDc/GRWc5S2kwMMD4lpMIIpieUMu595c2iLgGx93bWhIxBHOrwFoOfWmDCMRxmC6OZ1SOiP6SSCFNb8hYBNp2iCTR7GXoWxtMPsH8Paq93Nw1mAYuj6SCC6ZAtb0MfWuDySZ9/xC2IXs5PKAtD/p4L4/s7GXhCkZnLytpMDDA+PaSCCKYnlB7Oc7lkUxog0PvbTKJGIIZVmAy/RVzIgrFXvovj2SiRHSYRApphgOGI6+nxjkecypJPIcZuD2SCiiYw0e1mJu7BtPA7ZFUcMEEqLeYgdsjqXDSNxCBG/KYwyPa8qAjH4T01cHrIF7Wxzv8QUil4P6s8fuDkPsdhFQOQ4ENwygHIZUSjUgiIA88CBnt9khtYPr5h3g6UqkQPEiCe+rQ6UilRvAEyb5mWalOcloEiJ+pMvd+xVytMM7pyMD9kWrhYIYf+3SkVi6Y4qWnI3f3R6aB+yPVqsE8L1oZvFnmTwtjPDfznOm1g8lRfjyyTJPKJJ5bQM71go1QMPyc2CCeboX1BC/0gsEUpl4+he6PVIsGs9qYxyO1UsHkJjkeubs/0j9fXOoVSxKe5onITNk0pWeuaNW6OecjqzxrkmTaOLd1rvRiwcwnPh9pr490zxFLndi1zYUu+7E83rV7YPNCvX73no9sZJwoYPy6DxFEsGeI7gDwr49kBsTgAcEXui6MGRVDsCUqWJb6a0JEFFJNyHd9JBOl7wICKPsuc4kU0h1pYDhqM62duXVOJYlWEwpcH0nlE0zvooXfUEloc9tgGrg+kgoumP/Ua5rA9ZFUNun7h7ANVYSGB7TlQR9xU3vmO0f5eNO8IBgYYHT3yQQRTE+o+9y3qZ2Ja3Dcfb0lE0Mwtwq85UBTOxOI4jA9Te1Mjnj2kkkhTW/AWASqLUySaPYy0NRO5RPM32Pay2xz32AWuECSCi6YAtX2MtDUTmWTvn8I24C9BAa05UEf8Wc6Mt+ZySx8t5EjGBhgfHtJBBFMT6i9ZH2mgxkGg4dhb9tJxBDMuQLb6eu0YZJw/KbvMx1MkoiOk0ghzXjAaJRZ4/mK+JyKEs1yBj7TQeUTzOmjWs7NhYNZ4AZJKrhg+lNbzsBnOqhs0hcQYRuynMMD2vKgj/h7w56Vcmc5M2kwMMD4lpMIIpieUMu5z/eGmagGR93bVhIxBPOqwFZ6K+VMFJKvdC5Bn1FJIvpKIoU0rQGjkZVJ4f1AB5MlmrH0f3CYiieYuEf1lZs7B7PAHZJUcMH8p/aV/g8OU9Gk7x+CNmQrh8ez5UF3//dna/JHP2X/509D/nHks5S+zco8wFsWbxwVjXWW0lO8f1ctuD+JMM9Srj5efbr63cPxNntMcvWpPfX2m/XZye89/q3ykOTqw9UHqx/oz0ra31g8SR5/aw2cmtQGvMACPsapSa1EI5IIyMuwU5OM6yO1MejnGN4BSa1C8CiJxDZ7D0hqNYJnSPY1xEp1/WS75wFJZ+zmanVRDkfmaT4tnLvwz/XCwZStORxZ5d7DkWq5YM4WHo7MdldHZoGrI9WqwcQtcv5vtpy7g32mlw2mP/m5SJ/Wc71WI9QKPx02fqdbYT3BC71gMGmpF0X+2eJCLxrMY8Ijkf6Z4j29VDCdCY5EZrsbI/2zxKVesSTFaZ4I31vXqiVzTkP6dF7pdYJZTnoQMrMXRbpnhqVOrFV7k5gmTeq7SVne3k2Ka1NOmqo0k9smK+6K2+SmvjnAQcjcdxAyK2ScKKBriR7gkizTXSDvUkH6DiA0QHss37+4al/3Cz2uoP+HPSFp29Zf/W331998cU3WLdceVnQ/Wf3j6oPJ+rTk91c/Xv1D9+O/rH765CRPfOWGp9SQGTxk+OrWhTGjYgg2QAULVH8BiIjCKQC5OJ5ROSKWf4gU0u1nYCx8q2IiRbTCTzWtGhfecy6eYOIXLf+GCj+bmwmzwE2TVHDBvKde4/jG9IKLJn3zELShws/weLY86CM+IZl7T0gacTAgwPi2lAgimJ1QW7r3CUkirsFx97aURAzB1CqwlEMnJIlAUY0lkSOisSRSSNMbMBY+Y0mkiGYsvQfpnnP5BHP3qM5ycwFhFrhRkgoumP7UzjJ0OpLJJn33ELYhazk8oC0P+oiv/Mm9pyNLaTAwwPjWkggimJ5QaznOlT9MaIND720wiRiCGVZgMP17lkQUirX0X/nDRInoLokU0gyHDIeLYk6liOcuvRfDPOcCCubvUe3l5gLCLHCjJBVcMPnp7WXguh8qnPTtQ+CG/OXwiLY86MjX/RQuvM4xVgG8qs77eIdvUVcK7s8av29RR1vUlQEvsICP0qKulGhEEgF5YIv69mKfk+5R4Fzpow1JP8cQO9aVCsFOP9wzhzrWlRrBFr99zbBSnaSdD4ifz+Qq1cXpWE/SaeXcRHmuFw5m8LE71rVywRQu7Vivdh3r3lsUX+hVg3lc5PzRPs8zvWwwG47asa7VaoRa4afDxu90K6wneKEXDCYt9aLIP1tc6EWDeWzMjnWtVDCdSTrWq13HuneWuNQrlqQ4zRMR6FhXSo7esa7VCWY5ccd6dboV1RO71Ild21noQ+uWx7sOD2xEqNfi3o71WsaJAsav3xBBBPt/6Gqef3UPMyAGDwi+lHVhzKgYgu1NwfLTX9shovRzewAFX6f6r+5hokSs7RAppLvLyHC4KOZUimi1He8NL8+5fIKpXbTAGyrt1JtCgPdCyTMuuGDuU69iAtf2UNmk7x7CNlTZGR7Qlgd9xE3pnk+odc6zkQYDA4zvPIkggukJdZ57N6UTcQ2Ou7evJGII5laBrxxqSicCUdylrymdyBHRWhIppOkNGAuftSRSRLOWoaZ0Jp9g7h7VWm4uEMwCN0JSwQXTn9pahprSmWzSdw9hG7KWwwPa8qCP+DMcha8pPU/EwYAAo1tLJohgekKt5TF8hoMZMoOHbF97ysQQzM8Ce+rd9mSixDSmTI54xpRJIU2OwFh4jCmTIpox9X+Gg4onmPjH9KX55ubBPHCVJBVcMO+pfan/MxxUNOmbh6AN2FJgPFsedOReduPC64xm+Naioo938F52rWCwB24fo/hvs5ddG/ACC/gYvexaiUYkEZCXY73sjM+ta2MA9gEKbLSveV2rsO+Qmc3rWo1gt9++zlepTtLZB8TP52iV6uI0rwc+t64WDqbskZvX1XLBnC1sXs/TbfN67r0e8YVeNZi4RUYfbfk808sG09+YzetqrUaoFX46bPxOt8J6ghd6wWDSUq+BQp9bV4sG89iIzetqqWA6EzSvb2eJ9wKzxKVesSTFaZ4If/O6VnLs5nW1TjDLSZvXuydiK6ondqkTe7x1HuNrXs8zGScKGL/OQwQRbPfts3yPXuchhszgIcNXty6MGRVDsN8pWKD66zxElKh1HiJHxDoPkUK62wyMhW9VTKQ4hjoPE08w8YuWf0N1ns29rHngnl0quGDeU69xAnUeJpr0zUPQhuo8w+PZ8qCPuLPd+Drb81wcDAgwvi0lgghmJ9SW7tvZzsQ1OO7elpKIIZhaBZZyoLOdCRTVWBI5IhpLIoU0vQFj4TOWRIpo</t>
  </si>
  <si>
    <t>xjLQ2U7lE8zdozrLfONEvFdOnnHBBdOf2lkGOtupbNJ3D2EbspbDA9ryoI/4c+vG29leSIOBAca3lkQQwfSEWstxPrfOhDY49N4Gk4ghmGEFBtO/Z0lEoVhL/+fWmSgR3SWRQprhkOFwUcypFPHcZeBz61RAwfw9qr3c3CuYB+6JpIILJj+9vQx8bp0KJ337ELghfzk8oi0POnKLunPN0DlGE8QzfbzDt6grBfdnjd+3qKMt6sqAF1jAR2lRV0o0IomAPLBFPcLn1rUhAZv/BOba27GuVAh2+uGeOdSxrtQItvjta4aV6iTtfED8fCZXqS5Ox3rgc+tq4WAGH7tjXSsXTOHSjnWz61j33pL4Qq8azOMi54/2eZ7pZYPZcNSOda1WI9QKPx02fqdbYT3BC71gMGmpF0Whz62rRYN5bMyOda1UMJ1JOtbNrmPdO0tc6hVLUpzmiQh0rCslR+9Y1+oEs5y4Y92cbkX1xC51Ytd2FvpApuXxrsMDGxHqtbi3Y72UcaKA8es3RBDB/h+6mud/bp0ZEIMHBF/KujBmVAzB9qZg+emv7RBRSLUd3+fWmSgRaztECunuMjIcLoo5lSJabSfwuXUqn2BqFy3whko7m3tX88BNulRwwdynXsUEPrdOZZO+ewjbUGVneEBbHvQRN6WX3qb0ShoMDDC+8ySCCKYn1Hnu3ZROxDU47t6+koghmFsFvnKoKZ0IRHGXvqZ0IkdEa0mkkKY3YCx81pJIEc1ahprSmXyCuXtUa1ltnIj3VskzLrhg+lNby1BTOpNN+u4hbEPWcnhAWx70EX+Go/Q2pdfiYECA8a0lEUQwPaHW8ig+w0EMmcFDtrc9JWII5meBPfVvexJRohpTIkdEY0qkkCZHYCx8xpRIEc2YBj7DwcQTTPyj+tLNhYR54IZJKrhg3lP70sBnOJho0jcPQRuypcPj2fKgI/eyVy68zmg2Qbyyj3f4XnalYLAHbh+j+G+0l10Z8AIL+Ci97EqJRiQRkJdhveyUz60rY9BPKcTmdaXCvkOmNq8rNYLdfvs6X6U6SWcfEL+8TKupc+tqrpYYp4M9raelc8fluV44mLfH7mDXygUTt7SDvdl1sHuvVHyhVw1mb5HbfyPeqcnKykxrp/0904sHM6G8jz2v67SsC0+LwrlesREqhp8UG8XTrbCe4IVeMJjF1Iui4PfXtaLBxCbsZs/qbnL2dbNrpYL5TdLN3uy62b0zxqVesSTnaZ6INM3zqsmmidPttGrhnJ72ojR1kqWeitOVXi2Y/cSd7c3pVlRP7FIn9niLQJWvs71IZJwoYPQiEBNEsBe4z9o+dhGIGTKDhwxf+rowZlQMwWaoYPXqLQIxUWIWgZgc8YpATArpVjQyFllZpp4lMxMlYiWocRqh51w8wewvWhsOVIKKzUWtReDiXSq4YPJTL3r8lSAqmvT1Q9AGKkHAeLY86CPufa98ve9F+D4kVzAgwPjelAgimJ1Qb7pv7zsT1+C4e/tKIoZgahX4yoHedyZQVHdJ5IjoLokU0vQGjEWoIMNEieYu09Kzz/acyyeYwEe1l+nGjnhvpjzjggvmQLW9DDTAU9mkLyDCNuQvhwe05UEf8VfZK18DfJFJg4EBxveXRBDB9IT6y3G+ys6ENjj03i6TiCGYYQUu0797SUSh+Ev/V9mZKBEtJpFCmuGA4WiSYlq4SOZUkngOM0mnpdONPOcCCubwUS3m5grCInClJBVcMAHqLWbgy+xUOOkbiMANeczhEW150JG72WsXXuca8yBe1cc7eDe7VnB/1vh9NzvYza4NeIEFfIxudq1EI5IIyAO72SN8mV0bkn6O4TW3axWCPYC4bw40t2s1gs1/+xpipTpJox8Qv6Iok6kzvczVEuM0tyel9yshauFgGh+5uV0tF8zjwub2It82txfeWxVf6FWDyVxk/9+Id17WeWOmibNuc6YXDyZGeXN70dnRIq+nhae5Xa3YCBXDT4qN4ulWWE/wQi8YzGLqVVLoU+1q0WBiG7G5XS0VzG+C5vbtjPFeYMa41CuW5DzNE5HmhWlMNU2dibBVC+c0t5uqyKusnCZOtVd6tWD2kza3d0/HVlRP7FIndu11oQ9tWh7vIj2wS6FeqHub2wsZJwoYv8BDBOk7g9AAgUt9/mfbmQExeEDwda4LY0bFEOx9Ctam/uIPEYVU/PF9tp2JErH4Q6SQbj0Dw1GWzTR1bnzMqSjRqj9N4tlSfs7lE8zvotXfUPFnc4lrEbiWlwoumADVy5rAt9upbNIXEGEbqv0MD2jLgz7i/vXa279upMHAAOPbTyKIYHpC7efe/etEXIPj7m0uiRiCuVVgLof614lAFIvp618nckT0l0QKaXoDxiJYcyGiRPOXof51Jp9gAh/VX5qNHfHeU3nGBRfMgWp/GepfZ7JJX0CEbchfDg9oy4M+4m931N7+9VIcDAgwvr8kggimJ9RfHsW3O4ghM3jI9vaoRAzB/CzwqP4NUCJKVHdK5IjoTokU0uSIjIUpU/fu4JyKEs2dBr7dwcQTzP6jmtPNPYdF4OJKKrhg8lOb08C3O5ho0tcPQRvypsPj2fKgI/e9O8e0c5tVEK/u4x2+710puD9n/L7vHe17Vwa8wAI+St+7UqIRSQTk5VjfO+Mr7toY9FMKsdFdqbBvk6mN7kqNYCPgvvZXqU7S9AfEL08z456e52qJcRrdA19xVwsH8/bYje5auWDilja6V7tGd+9NjS/0qsHsLXL7b7RyNKaqs2nhXLCd6bWDiVDe557nJs/zxtPWfK5XbISK4QfFRvF0K6wneKEXDCYx9Zoo9BF3tWgwr43Z566VCqY3SZ97tetz904Yl3rFkpSneSKaqinKeto4s0mr1s1pcy+SrEiSamqcSftKrxbMfeI29+p0K6ondqkTe7x1oMbb5l7LOFHA+HUgIohgJ3CflX30OhAxZAYPGb7wdWHMqBiCrVDB2tVfByKi9I1AAEWwyHVxPKNyRKwDESmkG9HIWCRNXvsWzESUY6gDMfEEs79oZThUB9rc/loEbvOlggsmP/WaJ1AHYqJJXz8EbagONDyeLQ/6iHvgG28PfCMOBgQY35sSQQSzE+pN9+6BJ+IaHHdvX0nEEEytAl851ANPBIrqLokcEd0lkUKa3oCxCJZjiCjR3GWoB57JJ5jAR7WXzcaOeG+3POOCC+ZAtb0M9cAz2aQvIMI25C+HB7TlQR/xN9wbXw+8CV+Y5AgGBhjdXzJBBNMT6i/H+YY7E9rg0Pu6TCaGYIYVuEzv7iUTheIv/d9wZ6LEs5hMCmmGA4ajqlP3VD2nksRzmIFvuFMBBXP4mBbTbG4tNIFbKKnggglQbzED33CnwknfQARuwGMCI9ryoOP2sufOMe1cY/gapKaPd/Bedq3g/qzx+152sJddG/ACC/gYvexaiUYkEZAH9rJH+Ia7NiRgV6DAYPta27UKwRZA3DcHWtu1GvummNParlUn6fMD4lekTe37nohWYpzW9sA33NXCwTQ+cmu7Wi6Yx4Wt7SbdtrYb7x2ML/SqwWQusv+OruA6yfJp7azon+nFg4lR3ttemMTknXPyfcNdrdgIFcNPio3i6VZYT/BCLxjMYupVUugb7mrRYGIbsbddLRXMb4Le9u2M8V5gxrjUK5bkPM0TkWZl2SS5p6erVQvnNLcb+0HJqpjWzrR9pVcLZj9pc3v3dGxF9cQudWLXXhf64Kbl8S7SA7sU6oW6r7n98SQCzIkCxi/wEEEEm4PoUp//DXdmQAweEHyd68KYUTEEe5+Ctam/+ENEIRV/fN9wZ6JELP4QKaRbz8BwlFkz9XWvM1GiVX8C33Cn8gnmd9Hqb6j4s7nu1QQu8KWCCyZA9bIm8A13Kpv0BUTYhmo/wwPa8qCPt3+9s5/Oaauzn7k0GBhgfPtJBBFMT6j93Ld/nYlrcFzcXK7+60Ml7fMO+TcdevdzC26t969f/ZcO/ZNNgeST7net/fjf9Uot27Ok66pJ97s+fYjX+pfNH5qHOsyrv13/qz45yconRXGytvk/W0fTXbOYUWMpmOAFDnegiZ4JRPG5niZ6JkdEk0ukkOZYYCyChR8iSjSTG2iip/IJssioJjffeCLvLZpnXHDBHKg2uYEmeiqb9AVE2IZM7vCAtjzo4/2ASGdyncWbzuQW4mBAgPFNLhFEMD2hJvcYPiDCDJnBQ4YbZRfGjIohmJ8FHtW/C0tEiepOiRwR3SmRQpockbEoysb43CkRJZo79X9AhIonmP1HNaebSxdN4BZNKrhg8lObU/8HRKho0tcPQRvypsPj2fKgu//7s//3F0yZ13z+1d3tN77yta86AqHynr69VRPgLIusz+nrwverlTjKXSO+U+67arn9xywQXNA3/l+dA3zYK7R7oZ+cdHbwo9XPbJf7q79/tIK/WxtEW6n/jm2tf9gO3PbquwA7K2j+/VxN+cYM6cfcb4Jsl2d/0M155ZMzU2b2h7r7oUrtD4X9oep+qBP7Q25/sL+ve2XOTGN/c2PsD92fKJPU/lDYH7o/UaaJ/SG3P5T2h+5PlFlmfzD2B/sncvsncvsncvsnCvsnCvsnCvsnCvsnjP0Txv4JY/9Eaf9Eaf9Eaf9EZf9EZf9EZf9EZf9Ebf9Ebf9Ebf9EY/9EY/9E0/3TyuqrEvszK61Ku99SWVWVFVRZLVVu/2lhf2YVVMb+zNifld2/tLJxqex/rartz2w0KvvfqJruZ3WS+jKK9iEo5A+Bt33LOfLnduTP7cif25E/tyN/bkf+3I78uR35czvy53bkz+3In9uRP7cjf25H/tyO/Lkd+XM78ud25M/tyJ/bkT+3I39uR/7cjvy5HflzO/LnduTP7cif25E/tyN/bkf+3I78uR35czvy53bkz+3In9uRP7cjf25H/tyO/Lkd+XM78ud25M/tyJ/bkT+3I39uR/7cjvy5HflzO/LnduTP7cif25E/tyN/bkf+3I78uR35czvy53bkz+3In9uRP7cjf25H/tyO/Lkd+XM78ud25M99I3+uH3kjH3m8Fa4b+IUd+IUd+IUd+IUd+IUd+IUd+IUd+IUd+IUd+IUd+IUd+IUd+IUd+IUd+IUd+IUd+IUd+IUd+IUd+IUd+IUd+IUd+IUd+IUd+IUd+IUd+IUd+IUd+IUd+IUd+IUd+IUd+IUd+IUd+IUd+IUd+IUd+IUd+IUd+IUd+IUd+IUd+IUd+IUd+IUd+IUd+IUd+IUd+IUd+IUd+IUd+IUd+IUd+IUd+IUd+IUd+IUd+IUd+IUd+IUd+IUd+IUd+IUd+IUd+IUd+IVv4Bf6gcfTm95E2QegtQ9Aax+A1j4ArX0AWvsAtPYBaO0D0NoHoLUPQGsfgNY+AK19AFr7ALT2AWjtA9DaB6C1D0BrH4DWPgCtfQBa+wC09gFo7QPQ2gegtQ9Aax+A1j4ArX0AWvsAtPYBaO0D0NoHoLUPQGsfgNY+AK19AFr7ALT2AWjtA9DaB6C1D0BrH4DWPgCtfQBa+wC09gFo7QPQ2gegtQ9Aax+A1j4ArX0AWvsAtPYBaO0D0NoHoLUPQGsfgNY+AK19AFr7ALT2AWjtA9DaB6C1D0DrewBa9QPwRq/uwAMgm++v7Khf2VG/sqN+ZUf9yo76lR31KzvqV3bUr+yoX9lRv7KjfmVH/cqO+pUd9Ss76ld21K/sqF/ZUb+yo35lR/3KjvqVHfUrO+pXdtSv7Khf2VG/sqN+ZUf9yo76lR31KzvqV3bUr+yoX9lRv7KjfmVH/cqO+pUd9Ss76ld21K/sqF/ZUb+yo35lR/3KjvqVHfUrO+pXdtSv7Khf2VG/sqN+ZUf9yo76lR31KzvqV3bUr+yoX9lRv7KjfmVH/cqO+pUd9Ss76ld21K/sqF/5Rv1KP+r4kkHY9twN+tIO+tIO+tIO+tIO+tIO+tIO+tIO+tIO+tIO+tIO+tIO+tIO+tIO+tIO+tIO+tIO+tIO+tIO+tIO+tIO+tIO+tIO+tIO+tIO+tIO+tIO+tIO+tIO+tIO+tIO+tIO+tIO+tIO+tIO+tIO+tIO+tIO+tIO+tIO+tIO+tIO+tIO+tIO+tIO+tIO+tIO+tIO+tIO+tIO+tIO+tIO+tIO+tIO+tIO+tIO+tIO+tIO+tIO+tIO+tIO+tIO+tIO+tIO+tIO+tIO+tI36EvdoH9h5WXH/k9D68cxT3Fn3s7wMkhReB9dTKxy7ejT+65ab39htecZ7n9eH8S1ZYTtl3vCi8U9jm1/erL6pa1urCsWD7/26u+6f9z9lseyxmf2P9utXn/T/Zbv2qPimz/6u7XIbz38rSugT9UB7S9SmGe0lRKNSCIgL9ue0XYJnamF9rcHiSenlQr7JQ/qyWmlRvBk2b6lDKU6ySkyIH7O2M3V6qIcmvZ9Hua5XjaYM+VHprPElP4j01q5YNaUHpkud0emvVervtCrBnOnaEcSfTbO9LLBDDW8h4ZqPddrNUKt8NNh43e6FfbmhoVWMJiy9NWs7vWrnZ02F3rRYBYTHpOuy8bzQLynlwomM8kx6XJ3TNo7S1zqFUsSnOaJ8L11rVoy54C0T+eVXieY5YR7BPaJ2Ip6c3mrEWvVvsyT5jq/fzlJ0sxMipd5NqlfFi8n92ld39zd3CVF9phQvCvfv7wet21v/b8uzG79W8kwUT7XGjmAJVknu0DepYII+jbQBXTvaMovuv/5nj2o8dtu+fp39sfVx/aYxbcfPl/1xLbl/fPJ6odpcpJVSfLqO1my+1DZ+jiHXVn/zP5LH865PKygP1998vBb7B/6Q/eH7J5SQ2fw0OHrUBfGjIrRT/cBDMEqdeiECRGI0sOXTDOnZXlGRYnYxkekkPYRIcPhophTKaJ18DXVtHKmtOdcPkEqEK0H37AnvRa+atPy5b299owLLpgB1Yse76BecNmk7x7CFhzQC2RAWx70w/mSu6q8qe6Tycs6SydFluaT6+TGTLrf39wkdZ3W94/GNKpR9fX51dJYYHzxjSoRRDA7wUb1sYTy+avvbr7T81n3S5+sfjV4qOThdwcOlbgC9JQaIIMHCLejqw8eArK18buy06cnqw8fvxH8q7U9/3T1sb3k4iNb0lp9Zoti31992Ln6Bw+/i689e939ww+Tk9VPTzJz4jvpMaOGSzDpC2yv/9AKEYVieD2z1TMqSUS/S6SQ5lxgNHx+l0gRze+m2TR3rq2ec/kEGWVUv7u5I9UE7rylggumPrXf9Q7qBZdN+u4hbEN+d3hAWx702u/eZ2WV1Nc3k+ou735v/rKcNNd1MUnTNL9PX143+d3L9+P7XecD0PndRhoLjC++3yWCCGYn1O9+4Ogl+tS6so/Xv2yt7rdO/uju69d/eX3yl9dfv/7rv/7Kxgh/uLVw679PTV49/IMP7HcurUO0N0c8dif97nFj9mEz17czS4ydwWMnsMI/2Vrfj9x9Wfag+WP4zh7Ct43Bq++UT5r1BRxPfDEzWZ0+OTFp3a2aTZI09udp+v77X+3WHrb57FsnkxNrrNdLkN88tJmtm88e/mlnz7vheXLyxBXuGTXcgnwisNLePiciCclJJ5UL5RkVJaKVJlJI0zkwHD4rTaSIaKWrZtoYF+FzLqEgXY1qpjcXwprADb9UcMHkpzbTZV75P8HJhJO+fgjckJseHtGWB71207dZk2dZejN52eS3k6LIiknd5fDJXXrTNDdVWnb/jvfju+nCFYt3zOM1DoJYYHzR3TQTRDA9oW76v3+hcb8zhP+zM3S/XJtC66JXH87yfP0NzqR4vYnh8WT6ZLcr6orGU2o0DB4N3B+7MGZUDMHUK/Cd3i1cJgrFePqv/mWixDOeTApp5kOGw0Uxp1JEM55F96w5FznPuXyCeX1M21lu7ogtA7f+UsEFc5/adnoH9YLLJn33ELYB1wkMaMuDfrh3qHhZVbd3+eQmretJUZpscp3f3UyK5vplelNev6zN7fvxXadxxaJznak0FhhffNdJBBHMTqjrfPPaocctWvftQw8fv7Tdsr+wR1En3f90BnT1u8ff9Wn3Dx4/kemKzlNqdAwenb1dKBFDMBOP4kKJKCQX6ruDiIkS0YUSKaSZEBkOF8WcShHNhZa155bT51w+wTw/qgtNN6bFezfmGRdcMPepXah3UC+4bNJ3D2EbcqHDA9ryoK0NDbnLcT9a4umFLbMAXdUkfbpDf7REq7c/Zfz+oyVrkKfqgBZYQMf4aIlWohFJBOQNfbREKxQ8AS6ws75ivlYheNwbd6mBj5ZoNYLnvPe1n0p1/fTG+WiJVt2BP1qilg3mzJE/WqKWC2ZN4UdLymz70ZLSe4/iC71qMHeKrDb6bJzpZYMZasyPlqi1GqFW+Omw8TvdCusJXugFgylLvQppKt8+xoVeNJjFRvxoiVoqmMwEHy3ZzhLvBWaJS71iSYLTPBH+j5ZoJcf+aIlaJ5jlpB8t6Z6Iraie2KVO7NHWVbwf7SxzGSbKF7+uQgQR7LehC+jYdRVidAweHXyp6cKYUTEEe4uChai/rkJEiV1XIaJErKsQKaR7u8hwuCjmVIqjqKsw+QTzvGixN1RX2VyQWgZuvKWCC+Y+9YomVFdhsknfPYRtqK4yPKAtD/rhy/Avszwx19kkadL7SVHUd5Pr+9tqktY317mt29zcP06tUV2o02x3LrSQxgLji+9CiSCC2Ql1oUBP+YMrPUmT9cfwOsf6nfXpv09Wv526QvCUGgKDhwC3mq9Vlz46eXr39bu/+so3TtyH6GZUPsE8PIoHJaKQPKi3w5yIEtGDEimkeRAZDhfFnEoRzYOGOsyZfIJZflQPurkItQxcbEsFF8x9ag8a6jBnsknfPYRtyIMOD2jLg1570OJlkd4naTbJr83LSZEXyeS6qe8nd+n1bdU0tbneVCSietDcFYvOgxppLDC++B6UCCKYnVAP6vpKyEevf/rto5OLr9x94+vX9n+++tfXm53S7ZcoXjveeLL60eajzbsPiPxRkzRJmlwmSZL+8dVFYn9xvV/62J70uMO6/r15kvxh2f1V289nuEL8lBpig4dY4HE1HxPpAvnJq+8+XGK8/vDgwzdA/nX1yUmaZqa5fHLyhW+F+IajtF8jye0Pzfo7239gP8l9st7ktv+mbvx/lDunpxk1zIJ0I7Da3r4jIgnFafs/IsJEiei0iRTSbA8Mh89pEymiOe00r4ppYVyEz7mEgmw2qtc2G2tmAl6bCS6Y/NReu84r/4YvE076+iFwQ2Z7eERbHvTxfoI6835EpJTGAuOLb7aJIILpCTXb8T9BzQyQwQMksMoH/QQ1M1yCWV9gef27y0QUkud1uvdnVJKIlpdIIc25wGj4LC+RIp7l9X+CmsonyCijGt5yY4+8twWeccEFU5/a8AY+QU1lk757CNuQ3x0e0JYHfbx3A2bez5dU0lhgfPH9LhFEMDvBfveI7gZkhs7gocOdsAtjRsUQTNMChzpwNyATiOJT/XcDMlEiGlUihTRZIsPhophTKaIZ1cDdgFQ+QSoY1ahurpIrA3cDUsEFM6DaqAbuBqSySd89hG3IqA4PaMuD7v7vz75gbKz//NOQIR33iyfOHNFZ0TpAWxZlnzbSF09y7xdPlHr7U8jeXzz5zNbMH2rlvK+dPGzC/vwks3bz192/2HegSxmVAovKKJ8tUUo0IomAvMHPliiF9udq4mdLlAr79pP62RKlRvCk976eUqlOcqobiJ/PKyrVHfqzJVrZYOJTfLakCny1RKsWzHzSr5bUu6+WeC9ye6FXDeY/kX1GH40zvWwwQY361RKtViPUCj8dNn6nW2E9wQu9YDBjqVcWdTNNSpfmC71mMIfJPlqSmdT/zRKtUjCTSb5ZUu++WeKdIy71iiXZTfM8BL5ZopQc/ZslWp1gihN/s6Q+3YrqiV3qxK6d7H2dlPcvk8l9ltxPituy6dazTTO5vbsrkjK/v06Kx9fQu3YNLOa161fvN0saGSbK51rlBrAkK10XyLtUEMEOGroEfvObJe6PlTz0vfyT7YVZ/XT1j6sfdX/9+LG/6MXFxKQnq++7AvKUGhCDBwRfWrowZlQMwQahYOHpb+IhopCKI97PlBBRIhZHiBTSDVpkOFwUcypFtOJIXXtuSXzO5RNM7aLV3VBxZHNTYhm4+5IKLpj79EsY36BecNmk7x7CNlQcGR7Qlgf9cEQ0z02RNsUkvb++m6TpXfd7k7tqkiQm6exsnTbm0ZFFNZ7Obdh3TJVIY4HxRTeeTBDB7IQazw++WHlBPoJ3Yq8qtwWX7h/853XXzuMv/9O6Z+cT26v98EtPbB/P56/+y6v/ZP/u1Tftb9qeH338DT9M/8CeUkz/3ZOTy3denDRJ4iytPaWG1eBhxe3r66hobF8rhG1aql79ffcrn6+rWPYw6fpYafev/vnj6dqHklf3C7+wVbB1L/07X/3G3f9+vWup31bI3hiS186Zrn62/l12jbEZjfUd9z9yrhZn1EERJKQxzDgThWTGnW/KMypJPC/OpJD6AWQ0XBRzKkU0L56ZbFpULsDnXEBBuhvTjFebCySrwI2gVHDB3Kc24/5RveDCSd8+BG7AjQMj2vKg417GVLjoOn+dBuiqJu3THbo1SasXLM2i9vjIWpO0USmwqIzRmqSVaEQSAXlDrUlaoWChV2BKfa1JWoVgWRf3moHWJK1GsKC7r4tUqpMUb4H4+dyhUt2BW5PUssHEN25rklotmPmErUlVum1Nqrw3Q77Qqwbzn8gvo4/GmV42mKDGbE1SazVCrfDTYeN3uhXWE7zQCwYzlnopkWbNtGlcoi/0osEkNl5vklopmMoEvUnbSeK9wCRxqVcsSW+aB8Lfm6SVHLs3Sa0TzHHS3qTuidiK6old6sSujeLdfZ0m9zeTJs3S7QL2+rAlosLXm1RlMkyUL36JiAgi2DND18DjlYi+v15Nf2pXuNsKkLREVCW5cYX1KTWsBg8rvkJ9G0tE50/bk9Qk2eRPwpUh4lgIdkcFi3B/ZYiIErkyRCSJWBkiUkj3ppHRcFHMqRTRKkO57ehxGv/nXEBBlhOtdIcqQ9mmjuC95fSMCy6Y+9TLOf+oXnDhpG8fAjdUGRoe0ZYHfbwHBApvn1YujQXGF9+EE0EE0xNqwvkHBJgBMXhAcPvswphRMQSz7yjOk4hCcp6+AwJMlIjWk0ghTX7IcLgo5lSKaNYzcECAyieY2kd1nptrL6vAPaZUcMHcp3aegQMCVDbpu4ewDRnP4QFtedBxW5KMi66zkkWQLuvTHbwlSam3P2X8G2tJUkalwKIySkuSUqIRSQTkDbYkKYWCBV6BJ/W2JCkVgtVc3GqGWpKUGsE67r4eUqlOUrMF4ufzhkp1h25J0soGE9/ILUlatWDmk7YkFbuWJO+Fli/0qsH8J7LL6KNxppddCGXDj0agJUmr1Qi1wk+Hjd/pVlhP8EIvGMxY6pVEmk9zZwq70GsGc9iIHUlapWAmk3QkFbuOJO8ccalXLMlumuch0JGklBy9I0mrE0xx4o6k4nQrqid2qRN7tMUQ4+1IMjJMlC9+MYQIItgxQ5fAEYohxIAYPCD40tKFMaNiCDYEBQtPfzGEiBK7GEJEiVgMIVJIN2SR4XBRzKkUR1EMYfIJpnbR6m6oGLK5ErYKXPJLBRfMfeolTKgYwmSTvnsI21AxZHhAWx702njm9e11lhS3k5ubppwUdZpMbvK0+1ma3mfX6X1a3Bbvxzeevi6cUhoLjC++8SSCCGYn1Hi+1gr/+erj9WVn31z70F+tG6+/d/LgLm2bdHuSmCqZ/EmaXD784sXXv/aNu9tvnHzp7vZrX193TycnrrA8pYbF4GHB7efqn53BeL1UtbvVzf6zQAP6j1c/xL5L5JwfZ9TwCab+UWwvEYVke3MXyTMqSUTXS6SQZl5kNFwUcypFNNcbKAcx8QRpZVTTu7kXtgpc9EsFF8x8atPrG9MLLpr0zUPQhjzv8Hi2POi4DUCli65zsVWQLu/THbwBSKkXLICiJvTYGoCUUSmwqIzSAKSUaEQSAXmDDUBKoWA5VWBIvQ1ASoVg8RT3maEGIKVGsGy6r4NUqpOUSIH4+ZyhUt2hG4C0ssHEN3IDkFYtmPmkDUDVrgHIe5frC71qMP+J3DL6aJzpZYMJatQGIK1WI9QKPx02fqdbYT3BC71gMGOpFxLBbxJpRYNJbMQOIK1SMJVJOoCqXQeQd5K41CuWpDfNAxHoAFJKjt4BpNUJ5jhxB1B1uhXVE7vUiV0bRejotOXxLl4Dq3ftAtbbARS6Fs6BifLFL8QQQQQ7Zuga+K35JhExrAYPK75CfRu/SbT6uPu9v3717dXP1v9SOyIP9bcsyZPJZZ28G/5WEXGMBHumgsW5v1pERIlcLSKSRKwWESmke9bIaLgo5lSKaNWi4LeKmICC7CdaAQ/Vi+pNfcF7u/EZF1ww96mXecFvFTHhpG8fAjdUMRoe0ZYHfbzt+aW3S6qRxgLji2/OiSCC6Qk15xHa84kBMXhAcFvtwphRMQSz7yjOk4hCcp7e9nwiSkTrSaSQJj9kOFwUcypFNOsZas9n8gmm9lGd5+bu2ypwmTEVXDD3qZ1nqD2fySZ99xC2IeM5PKAtDzpuq5JzO/sd8zjUPrqiT3foViWtXrBUizrBI2tV0kalwKIyRquSVqIRSQTkDbUqaYWChV+BJ/W1KmkVglVe3GoGWpW0GsH67p4eUqtOUssF4ufxhlp1B25VUssGE9+4rUpqtWDmE7Yq1cm2Van23uX6Qq8azH8iu4w+Gmd62WCCGrNVSa3VCLXCT4eN3+lWWE/wQi8YzFjqlUSoVUktGkxi47UqqZWCqUzQqrSdJN4LTBKXesWS9KZ5IPytSlrJsVuV1DrBHCdtVeqeiK2ontilTuzRVkMqX6tSHb4l7g1MlC96NYQJItgyQ9fA/GoIMyAGDwi+tnRhzKgYgh1BwcrTWw1hokSuhjBR4lVDmBTSHVlkOFwUcyrFMVRDqHyCqV20vBuohtTp4+Z57b3J94wLLpj71GuYQDWEyiZ99xC2gWoIMKAtD/p4e+QrXxtOnUljgfHFN55EEMHshBrPt6VHnhlWg4cVt69vZY/8L9f/hk8e1xlf7JEvk8mzIgnf58scI0F+GsWbE1FI3jx3kTyjkkS05kQKqT1ARsNFMadSRLPmoR55KqAg+43qzTe3v9aB+3yp4IK5T+3NQz3yVDjp24fADZnz4RFtedBxW5VqF11nt/MgnenTHbxVSakXLNWibvnYWpWUUSmwqIzSqqSUaEQSAXmDrUpKoWDhV2BKva1KSoVglRf3mqFWJaVGsL67r4tUqpPUcoH4+dyhUt2hW5W0ssHEN3KrklYtmPmkrUr5rlXJe8frC71qMP+J/DL6aJzpZYMJatRWJa1WI9QKPx02fqdbYT3BC71gMGOplxLBViWtaDCJjdiqpFUKpjJJq1K+a1XyThKXesWS9KZ5IAKtSkrJ0VuVtDrBHCduVcpPt6J6Ypc6sUdbMaq9rUqFDBPli18xIoL0839ofMA18FtTMSKG1eBhxVeob2XF6F/Xv+tb63rRQ60oTex9JllyGa4VEUdHsF8qWJb7a0VElMi1IiJJxFoRkUK6W42MhotiTqU4jloRE1CQ90Rr36FaUbGpLHjvPz7jggvmPvUCL1grYsJJ3z4EbqhWNDyiLQ/6eE8Q1N5GLiONBcYX35YTQQTTE2rLI5wgIAbE4AHBDbULY0bFEMy+ozhPIgrJeXpPEBBRIlpPIoU0+SHD4aKYUymiWc/QCQImn2BqH9V5bm7HrQPXHVPBBXOf2nmGThAw2aTvHsI2ZDyHB7TlQcdtUnKuJTorWQbpyj7dwZuUlHr7U8a/sSYlZVQKLCqjNCkpJRqRREDeYJOSUihY8hV4Um+TklIhWN/FrWaoSUmpEazs7ushleokVVwgfj5vqFR36CYlrWww8Y3cpKRVC2Y+aZNSuWtS8t5D+0KvGsx/IruMPhpnetlgghq1SUmr1Qi1wk+Hjd/pVlhP8EIvGMxY6pVEsElJKxpMYiM2KWmVgqlM0qRU7pqUvJPEpV6xJL1pHohAk5JScvQmJa1OMMeJm5TK062ontilTuzRVkMab5NSJcNE+eJXQ4gggi0zdA0coRpCDIjBA4KvLV0YMyqGYEdQsPL0V0OIKLGrIUSUiNUQIoV0RxYZDhfFnEpxFNUQJp9gahct74Kb55Zps3nuvYX4jAsumPvUa5hQNYTJJn33ELbggF4gA9ryoI+3O77xtuGEr3hzxALji288iSCC2Qk1nm9NdzwxrAYPK25f38ru+P3uHGaOkSA/jeLNiSgkb567SJ5RSSJacyKF1B4go+GimFMpolnzYI88E1CQ/Ub15psbauvAncNUcMHcp/bmwR55Jpz07UPghsz58Ii2POju//7sC5On9dx/GjLh47Yupc6pqfPfTQC3LOo+bqTeJc9p2nfVesHaLWqf/2n10YMve/Rtn3fuzG7SfnJif8H6KHvWsDNinW36wWML0uevubxtYxPcn6QkLzDyUfqTlBKNSCIgb9efNLVj8NNJ6n6eZmrJYN1X4Em9nUpKhWCRF7eaoU4lpUawvLuviVSqk5Rygfj5zKFSXZROpTSf5s7n8rleN5jo5K1KRVb7W5W0asFEJ21VanatSt57aF/oVYPpTuSX0Qr/mV42mKtGbVXSajVCrfDTYeN3uhXWE7zQCwZTlnopUdbTzPkZzwu9ZjCJyTqV/PPEe3qlYCqTdCo1u04l7xxxqVcsSW+a5yHQqaSUHL1TSasTTHHiTqXmdCuqJ3apE7teIOS5KdJrM0nvr++269fqsAWjNPG1KjWJjBMFdK1qA1ySla0L5F0qiGDPDF3yRq4Y/dAWQbo//7fdInn3m4JVpCZJnJvhT6mhNnio8QXs69F+jRsNvr6KtNmaeHLyzvnV7Nk76yX06l9W/7z6x+5//9vqn1b/P0c9afWz9b9gPTKb0eiy1kn3r7S/+k17gOvTh1Nd6z2S33b/+71gXYk5aoK9VcEa3ltXYqLErSsxSeLVlZgU0p1tZDRcFHMqRbS6kv8wFBVPkCFFq+SBqlKTPNYgGu9lzmdccMHMp14KpnU+zTwtX1Q46buHwA1UlYARbXnQx3vWoHPwzp3DzsGH7hN0BgMDjO/giSCC+Ql18PzDBsyAGDwguM92YcyoGILpdxTjSUQhGU/fYQMmSkTnSaSQZj9kOFwUcypFNOcZOGxA5RNM7aNaz81dv03g8mYquGDuU1vPwGEDKpv03UPYhpzn8IC2POi4n15KfbvBWQCvaqo+3qH7l7R6wYIuagUP0L+kJS8w8jH6l7QSjUgiIM/Rv+RcS83UksFisMCC+vqXtArB0i/uLAP9S1qNYNF3X8uoVCcp8ALx81lBpbpD9y+pdYOJbtz+JbVaMNEJ+5eabNu/1Hgvp32hVw2mO5E9Rjeez/SywVw1Zv+SWqsRaoWfDhu/062wnuCFXjCYstQrh6qzbpVL84VeM5jExutfUisFU5mgf2k7R7wXmCMu9Yol6U3zPPj7l7SSY/cvqXWCKU7av9Q9EVtRPbFLndjjrX54Thx0K9ZcxokCxq9+EEEEW2TokjdC9YMYEIMHBF9mujBmVAzBDqBg6emvfhBRYlc/iCgRqx9ECukOLDIcLoo5leIoqh9MPsHULlreDVU/8s1mufdq4jMuuGDuU69hQtUPJpv03UPYhqofwwPa8qCP91NLqWevuHOehTQYGGB850kEEUxPqPOM3Dmv/tYSM6wGDyvuX4+iS17UJP/GZ5X26o8njpcgWY1i1IkoJKOeu0ieUUki+nQihdQrIKPhophTKaL59EB/PBNPkAdHtembe2ybwM3EVHDBzKe26VlSTo3PpzPhpO8eAjfk04dHtOVBR+5S8jlvE8TzHyTG1EocNdalpNTbnzTewi4lJXmBkY/SpaSUaEQSAXmOLiWnKZqpJYMlX4ED9XYpKRWCBV7cWIa6lJQawdLuvpZRqU5SxgXi57OCSnUH71LS6gYT3chdSlq1YKKTdimZXZeS93baF3rVYLoT+WPU/p/pZYO5atQuJa1WI9QKPx02fqdbYT3BC71gMGWplw6hLiWtZjCJjdilpFUKpjJJl5LZdSl554hLvWJJetM8D4EuJaXk6F1KWp1gihN3KZnTraie2KVO7PHWijJvl1Ip40QB49eKiCCCPTJ0yfvW1IqIYTV4WPHF6ttaKzLrWlGzd62IOF6CHVPBSt1fKyKiRK4VEUki1oqIFNL9amQ0XBRzKsUx1IqYeII8KFoLD9WKyk1lwXuR8xkXXDDzqRd8wVoRE0767iFwQ7Wi4RFtedBHfJog8/Z0VdJgYIDxfToRRDA/oT49wmkCYkAMHhDcYbswZlQMwfQ7ivEkopCMp/c0ARElovMkUkizHzIcLoo5lSKa8wydJmDyCab2Ua3n5p7fJnBxMxVcMPeprWfoNAGTTfruIWxDznN4QFsedOQuJed2ROclw1ffNX28g3cpKfWCZVvUCh6iS0lJXmDko3QpKSUakURAnqNLqXBJnqklgyVfgQX1dikpFYIFXtxZhrqUlBrB0u6+llGpTlLGBeLns4JKdQfvUtLqBhPdyF1KWrVgopN2KdW7LiXvxbQv9KrBdCeyx+jG85leNpirRu1S0mo1Qq3w02Hjd7oV1hO80AsGU5Z65RDqUtJqBpPYiF1KWqVgKpN0KdW7LiXvHHGpVyxJb5rnIdClpJQcvUtJqxNMceIupfp0K6ondqkTe7zVj9zbpdTIOFHA+NUPIohgiwxd8kaofhADYvCA4MtMF8aMiiHYARQsPf3VDyJK7OoHESVi9YNIId2BRYbDRTGnUhxF9YPJJ5jaRcu7oepHs9ks995LfMYFF8x96jVMqPrBZJO+ewjbUPVjeEBbHvQR98fnnr6b8nGZIAgGBhjbeVJBBNMT6jzfkv54algNHlbcv76t/fFpUiWTP8mTy73646njJUhWIxh1KgrJqDsL0s+oJNF8OpVC6hWQ0XBRzKkU0Xy6tz+eiyfIgyPa9I7pwdU9/sQFfsYFF8x8apse6I/nwknfPQQu7NOREW150JG7lAoXXue8Qxfa1V1gengH7lJS6wXLtqhxjt+lpCYvMPIRupTUEo1IIiDP0aVkXJJnaslgyVfgQD1dSmqFYIEXN5b+LiW1RrC0u69lVKqTlHGB+PmsoFLdgbuU9LrBRDdql5JeLZjoZF1KnZxNl1L3U2+Xkl41mO5E/hi1/2d62WCuGrFLSa/VCLXCT4eN3+lWWE/wQi8YTFnqpYO/S0mvGUxio3Up6ZWCqQzvUtrNEe8F5ohLvWJJetM8D94uJbXkyF1Kep1gihN2KdknYiuqJ3apE3u8taLC06VUJpmMEwWMXysiggj2yNAl71tTKyKG1eBhxRerb2utyCRZMrms9vyWEnW8BDumgpW6v1ZERIlcKyKSRKwVESmk+9XIaLgo5lSKY6gVMfEEeVC0Fh6qFWWbyoL3quYzLrhg5lMv+IK1Iiac9N1D4IZqRcMj2vKgj/g0QeHt6cqlwcAA4/t0IohgfkJ9Ov00ATUgBg8I7rBdGDMqhmD6HcV4ElFIxtNzmoCKEtF5Eimk2Q8ZDhfFnEoRzXn6TxNw+QRT+6jWM98YFf/NzFxwwdyntp7+0wRcNum7h7ANOc/hAW150JG7lIwLr/OSRRAv7eMdvEtJqbc/Z7yFXUpK8gIjH6VLSSnRiCQC8hxdSs766UwtGSz5Ciyot0tJqRAs8OLOMtSlpNQIlnb3tYxKdZIyLhA/nxVUqjt4l5JWN5joRu5S0qoFE520S6nYdSl5r5t9oVcNpjuRPUY3ns/0sguhbPjRCHQpabUaoVb46bDxO90K6wle6AWDKUu9cgh1KWk1g0lsxC4lrVIwlUm6lIpdl5J3jrjUK5akN83zEOhSUkqO3qWk1QmmOHGXUnG6FdUTu9SJPd7qh/F2KRkZJwoYv/pBBBFskaFL3gjVD2JADB4QfJnpwphRMQQ7gIKlp7/6QUSJXf0gokSsfhAppDuwyHC4KOZUiqOofjD5BFO7aHk3VP0wm81y7+3DZ1xwwdynXsOEqh9MNum7h7ANVT+GB7TlQR9xf7zx9t2U0mBggPGdJxFEMD2hzvOt6Y8nhtXgYcX969vaH58nRTK5zPbujyeOlyBZjWLUiSgko567SJ5RSSL6dCKF1Csgo+GimFMpovn0QH88E0+QB0e16eXG1fnvGuaCC2Y+tU0P9scz4aTvHgI35NOHR7TlQUfuUipdeJ3zroJ4WR/v4F1KSr1g2RY1zofoUlKSFxj5KF1KSolGJBGQ5+hSSn1WVakZrPkKLKi3TUmpEKzw4s4y1Kak1AjWdvf1jEp1kjouED+fF1SqO3ibklY3mOlGblPSqgUznbRNqdq1KXnvm32hVw3mO5FBRv3/mV42mKxGbVPSajVCrfDTYeN3uhXWE7zQCwZTlnrtEGpT0moGk9iIbUpapWAqk7QpVbs2Je8ccalXLElvmuch0KaklBy9TUmrE0xx4jal6nQrqid2qRN7vMWi0tumFLrazsGJAsYvFhFBBJtk6Jr3rSkWEcNq8LDiq9WjKBY9UVSL0qROJn+S7n3zBnHABHumgqW6v1pERIlcLSKSRKwWESmkO9bIaLgo5lSKY6gWMfEEiVC0GB6qFtWb2oL3suYzLrhg5lOv+ILVIiac9N1D4IaqRcMj2vKgj/g8Qent6mqkwcAA4xt1IohgfkKNeoTzBMSAGDwguMV2YcyoGILpdxTjSUQhGU/veQIiSkTnSaSQZj9kOFwUcypFNOcZOk/A5BNM7aNaz2ZjVPx3M3PBBXOf2nqGzhMw2aTvHsI25DyHB7TlQUfuU3Jubr9TpkkQL+/jHbpPSasXrNuiVvAAfUpa8gIjH6NPSSvRiCQC8lx9Ss79uJlaM1j0FXhQX5+SViFY4sWtZaBPSasRLO7u6Rm16iSFXCB+Hi+oVXfoPiW1bjDTjdunpFYLZjphn1KabPuUUu+Nsy/0qsF8J/LH6M7zmV42mKzG7FNSazVCrfDTYeN3uhXWE7zQCwZTlnrpEOhTUmsGk9h4fUpqpWAqE/QpbeeI9wJzxKVesSS9aZ4Hf5+SVnLsPiW1TjDFSfuUuidiK6ondqkTe7zlj8rXp5SGL7d7gxMFjF7+YIII9sjQNS+//MEMiMEDgq8zXRgzKoZgC1Cw9PSWP5gokcsfTJR45Q8mhXQLFhkOF8WcSnEM5Q8qn2BqFy3vBsofafq4W556LyA+44IL5j71GiZQ/qCySd89hG2g/AEMaMuDPuIO+crXeJNm0mBggPGdJxFEMD2hzvNt6ZBnhtXgYcX969vbIW+SbPIn+7XHM0dLkKpGselEFJJNd5bjnlFJIrp0IoXUKSCj4aKYUymiuXR/ezwVT5AFRzXpm6tp08Blw1RwwcynNumh9ngqnPTdQ+CGXPrwiLY86MhNSrULr/PdeRCv6OMdvElJqRcs2qK2+RBNSkryAiMfpUlJKdGIJALy3mhSytzP00wtGSz4Chyot0dJqRAs7+LGMtSjpNQIFnb3tYxKdZIiLhA/nxVUqjt4j5JWN5joRu5R0qoFE520Rynf9Sh575t9oVcNpjuRP0bt/5leNpirRu1R0mo1Qq3w02Hjd7oV1hO80AsGU5Z66VDW08zpMi/0msEkNmKPklYpmMokPUr5rkfJO0dc6hVL0pvmeQj0KCklR+9R0uoEU5y4Ryk/3YrqiV3qxK6XRvXtdZYUt5Obm6acFN3adXKTp93P0vQ+u07v0+L2cV72rlUDi3X1etXbo1TIOFHA+JUiIkg//4cGCFzyvlbP+Hz18eq3j3WIz1e/WtclvnfysJZ9KCMkpnr40M7DL158/WvfuLv9xsmX7m6/9vV16SA5cYXlKTUsBg8Lvth8vajli81ri/8RSjvvv//VQG3nx6sfPjlZ/Wz9p9aVNltda5KkyyMpUtdJun+9a3hm1OERbHAKFtb+0g4RJXJph0gSsbRDpJBuLyOj4aKYUymOobTDxBOkLdHSdai0U2wKAd6rlc+44IKZT70+S+t8mvlKO0w46buHwA2VdoZHtOVBH3Hrf+1twDLSYGCA8W01EUQwP6G2OkLrPzEgBg8IbqhdGDMqhmD6HcV4ElFIxtPb+k9Eieg8iRTS7IcMh4tiTqWI5jxDrf9MPsHUPqr13Fy8mwZuUqaCC+Y+tfUMtf4z2aTvHsI25DyHB7TlQUduKmpceJ2XLIN4po938KYipd7+nPEWNhUpyQuMfJSmIqVEI5IIyHM1FZUuzTO1ZrBEK/Cg3q4ipUKwIItby1BXkVIjWIrd1zMq1UnKrkD8fF5Qqe7gXUVa3WCmG7mrSKsWzHTSrqJy11XkvR/2hV41mO9E/hjdeT7TywaT1ahdRVqtRqgVfjps/E63wnqCF3rBYMpSLx1CXz7SagaT2IhdRVqlYCqTdBWVu64i7xxxqVcsSW+a5yHQVaSUHL2rSKsTTHHirqLydCuqJ3apE3u85Y/G21VUyThRwPjlDyKIYI8MXfNGKH8QA2LwgODrTBfGjIoh2AIULD395Q8iSuzyBxElYvmDSCHdgkWGw0Uxp1IcRfmDySeY2kXLu+BuuWXa7JZ7bws+44IL5j71GiZU/mCySd89hC04oBfIgLY86CP+8lHjbbwJ37/mCAYGGN95EkEE0xPqPN+aLx8Rw2rwsOL+td8P/0Yofm7bz1cfd7/ca5GHRmH9t7/u/vps/Z9Z/+L773/19f76df/7Q1ztLse+Pe/EIRDkn1G8NxGF5L1zF8kzKklE602kkKZ/ZDRcFHMqRTTrHeh5Z+IJUtuozntzN2wauO2XCi6Y+dTOO/g5Iyac9N1D4Ias9/CItjzouJ1H7nMMnZlugnhlH+/gnUdKvWAlFvXCh+g8UpIXGPkonUdKiUYkEZDnuHPN+aGFmVoyWMUVOFBv45FSIVizxY1lqPFIqRGs1u5rGZXqJJVZIH4+K6hUd/DGI61uMNGN3HikVQsmOmnjUbNrPPJe+PpCrxpMdyJ/jNr/M71sMFeN2nik1WqEWuGnw8bvdCusJ3ihFwymLPXSIdR4pNUMJrERG4+0SsFUJmk8anaNR9454lKvWJLeNM9DoPFIKTl645FWJ5jixI1HzelWVE/sUif2aMs/WeJrPHpcycKcKGD08g8TRLBHhi5535byDzOsBg8rvlg9iosvFPdeZEmZTJ4VyZ5XXzDHS7BjKlipe2tFTJS4tSImSbxaEZNCul+NjIaLYk6lOIJaERVPkAdFa+GBWlGWPFYWMu9dyWdccMHMp17whWpFVDjpu4fADdSKgBFtedDHe0Cg8+nO/cHOp4dv63MEAwOM79OJIIL5CfXp/AMCzIAYPCC4w3ZhzKgYgul3FONJRCEZT98BASZKROdJpJBmP2Q4XBRzKkU05xk4IEDlE0zto1rPzU26WeBqZCq4YO5TW8/AAQEqm/TdQ9iGnOfwgLY86MhdSr493yyIV/XxDt2lpNULlm1RK3iALiUteYGRj9GlpJVoRBIBefmbXUq+PVKlZLDkK7Cgvi4lrUKwwIs7y0CXklYjWNrd1zIq1UnKuED8fFZQqe7QXUpq3WCiG7dLSa0WTHTCLqUs23YpZd4bX1/oVYPpTmSP0Y3nM71sMFeN2aWk1mqEWuGnw8bvdCusJ3ihFwymLPXKIXDpmlozmMTG61JSKwVTmaBLaTtHvBeYIy71iiXpTfM8+LuUtJJjdympdYIpTtql1D0RW1E9sUud2OOtfngce7dizWWcKGD86gcRRLBFhi55I1Q/iAExeEDwZaYLY0bFEOwACpae/uoHESV29YOIErH6QaSQ7sAiw+GimFMpjqL6weQTTO2i5d1Q9SPfbJZ7LwA+44IL5j71GiZU/WCySd89hG2o+jE8oC0Peu08izw3RXptJun99d22R6c6cH986u27KaTBwADjO08iiGB6Qp1n5P74H9qW7+7P/+3qky/8pmDPvL3O1hXqp9RQGzzUuKc9ip75J6Kmefflwnt1zhNHTZDGRrHwRBSShXe+Ss+oJBEdPJFC6iKQ0XBRzKkU0Rx8oHOeiSfIkKMa+M09tFngZmEquGDmUxv40M3CVDjpu4fADTn44RFtedCR+5d8ntwE8eo+3sH7l5R6+5PGW9i/pCQvMPJR+peUEo1IIiDP0b/kfP5naslgMVjgQL39S0qFYOkXN5ah/iWlRrDou69lVKqTFHiB+PmsoFLdwfuXtLrBRDdy/5JWLZjopP1LZte/5L1c9oVeNZjuRP4Ytf9netlgrhq1f0mr1Qi1wk+Hjd/pVlhP8EIvGExZ6qVD4CtLas1gEhuxf0mrFExlkv4ls+tf8s4Rl3rFkvSmeR4C/UtKydH7l7Q6wRQn7l8yp1tRPbFLndi1UYROelse71o1sFhXr1e9/UuljBMFjF9FIoII9sjQJW/kKpL+K0vEsBo8rPhi9SgqRqKC0eYrS3kyuayTd/esFRHHS7BjKlip+2tFRJTItSIiScRaEZFCul+NjIaLYk6lOIZaERNPkAdFa+GhWlG5qSx472U+44ILZj71gi/4lSUmnPTdQ+CGakXDI9ryoI/4nEHm7faqpMHAAOP7dCKIYH5CfXqEcwbEgBg8ILjDdmHMqBiC6XcU40lEIRlP7zkDIkpE50mkkGY/ZDhcFHMqRTTnGTpnwOQTTO2jWs/Nrb1Z4BpmKrhg7lNbz9A5Ayab9N1D2Iac5/CAtjzoyF1Kzu2IzkuGr7pr+ngH71JS6gXLtqgVPESXkpK8wMhH6VJSSjQiiYA8R5eS8/mfqSWDJV+BBfV2KSkVggVe3FmGupSUGsHS7r6WUalOUsYF4uezgkp1B+9S0uoGE93IXUpatWCik3Yp1bsuJe9FtC/0qsF0J7LH6MbzmV42mKtG7VLSajVCrfDTYeN3uhXWE7zQCwZTlnrlEOpS0moGk9iIXUpapWAqk3Qp1bsuJe8ccalXLElvmuch0KWklBy9S0mrE0xx4i6l+nQrqid2qRN7vNWP3Nul1Mg4UcD41Q8iiGCLDF3yRqh+EANi8IDgy0wXxoyKIdgBFCw9/dUPIkrs6gcRJWL1g0gh3YFFhsNFMadSHEX1g8knmNpFy7uh6kez2Sz33kt8xgUXzH3qNUyo+sFkk757CNtQ9WN4QFse9BH3x+e+vps8kQYDA4zuPJkggukJdZ5vS388M6wGDyvuX9/W/niz7o9v9u2PZ46XIFmNYdSZKCSj7izIPaOSxPPpTAqpV0BGw0Uxp1JE8+n+/ngqniAPjmnT882dtXngFmIquGDmU9v0UH88FU767iFwAz4dGNGWBx25S6lw4XXOO3jVXZr08Q7dpaTVC5ZtUeN8gC4lLXmBkY/RpaSVaEQSAXmOLiXn8z9TSwZLvgIH6utS0ioEC7y4sQx0KWk1gqXdfS2jUp2kjAvEz2cFleoO3aWk1g0munG7lNRqwUQn7FLK022XUu69iPaFXjWY7kT+GLX/Z3rZYK4as0tJrdUItcJPh43f6VZYT/BCLxhMWeqlQ6BLSa0ZTGLjdSmplYKpTNCltJ0j3gvMEZd6xZL0pnke/F1KWsmxu5TUOsEUJ+1S6p6Iraie2KVO7PHWigpfl9KjH4E5UcD4tSIiiGCPDF3yvjW1ImJYDR5WfLH6ttaK0qRKJn+SJ5d71oqI4yXYMRWs1P21IiJK5FoRkSRirYhIId2vRkbDRTGnUhxDrYiJJ8iDorXwUK0o21QWvJc4n3HBBTOfesEXrBUx4aTvHgI3VCsaHtGWB33EpwkKb09XLg0GBhjfpxNBBPMT6tP5pwmYATF4QHCH7cKYUTEE0+8oxpOIQjKevtMETJSIzpNIIc1+yHC4KOZUimjOM3CagMonmNpHtZ6bK37zwJ3NVHDB3Ke2noHTBFQ26buHsA05z+EBbXnQkbuUjAuv85JFEC/t4x28S0mptz9nvIVdSkryAiMfpUtJKdGIJALyHF1Kzud/ppYMlnwFFtTbpaRUCBZ4cWcZ6lJSagRLu/taRqU6SRkXiJ/PCirVRetScm5kP9frBhPdyF1KWrVgopN2KRW7LiXvdbMv9KrBdCeyx+jG85lediGUDT8agS4lrVYj1Ao/HTZ+p1thPcELvWAwZalXDrZLyfmdlwu9ZjCJjdilpFUKpjJJl1Kx61LyzhGXesWS9KZ5HgJdSkrJ0buUtDrBFCfuUipOt6J6Ypc6scdb/TDeLiUj40QB41c/iCCCLTJ0yRuh+kEMiMEDgi8zXRgzKoZgB1Cw9PRXP4gosasfRJSI1Q8ihXQHFhkOF8WcSnEU1Q8mn2BqFy3vhqofZrNZ7r19+IwLLpj71GuYUPWDySZ99xC2oerH8IC2POgj7o833r6bUhoMDDC+8ySCCKYn1Hm+Nf3xxLAaPKy4f31b++NNkiWTy2rvbykRx0uQrEYx6kQUklF3lhWeUUki+nQihdQrIKPhophTKaL59EB/PBNPkAdHtembm2nzwF3DVHDBzKe26cH+eCac9N1D4IZ8+vCItjzoyF1KpQuvc95VEC/r4x28S0mpFyzbosb5EF1KSvICIx+lS0kp0YgkAvIcXUqVS/JMLRks+QocqLdLSakQLPDixjLUpaTUCJZ297WMSnWSMi4QP58VVKqL1qXkfC6f63WDiW7kLiWtWjDRSbuUql2Xkve62Rd61WC6E/lj1P6f6WWDuWrULiWtViPUCj8dNn6nW2E9wQu9YDBlqZcOoW8paTWDSWzELiWtUjCVSbqUql2XkneOuNQrlqQ3zfMQ6FJSSo7epaTVCaY4cZdSdboV1RO71Ik93lpR6e1SCt5s9yYnChi/VkQEEeyRoUvet6ZWRAyrwcOKL1bf1lpRnhTJ5DLbu1ZEHC/Bjqlgpe6vFRFRIteKiCQRa0VECul+NTIaLoo5leIYakVMPEEeFK2Fh2pF9aay4L2q+YwLLpj51Au+YK2ICSd99xC4oVrR8Ii2POgjPk1Qenu6GmkwMMD4Pp0IIpifUJ8e4TQBMSAGDwjusF0YMyqGYPodxXgSUUjG03uagIgS0XkSKaTZDxkOF8WcShHNeYZOEzD5BFP7qNZzc5FvHriZmQoumPvU1jN0moDJJn33ELYh5zk8oC0POnKXknNv+52ySIJ4eR/v0F1KWr1g2Ra1ggfoUtKSFxj5GF1KWolGJBGQ5+hScn7lYaaWDJZ8BRbU16WkVQgWeHFnGehS0moES7t7WkatOkkZF4ifxwpq1R26S0mtG0x043YpqdWCiU7YpVQk2y6lwnvd7Au9ajDdiewxuvF8ppcN5qoxu5TUWo1QK/x02PidboX1BC/0gsGUpV45BLqU1JrBJDZel5JaKZjKBF1K2znivcAccalXLElvmufB36WklRy7S0mtE0xx0i6l7onYiuqJXerEHm/1o/J1KRXhm+3e4EQBo1c/mCCCLTJ0ycuvfjADYvCA4MtMF8aMiiHYARQsPb3VDyZK5OoHEyVe9YNJId2BRYbDRTGnUhxD9YPKJ5jaRcu7gepHkT5ulhfe24fPuOCCuU+9hglUP6hs0ncPYRuofgAD2vKgj7g/vvL13RSZNBgYYHznSQQRTE+o83xb+uOZYTV4WHH/+rb2x2dJmUyeFcmf7NcfzxwvQbIaxagTUUhGPXeRPKOSRPTpRAqpV0BGw0Uxp1JE8+n+/ngqniAPjmrTNzfTFoG7hqnggplPbdND/fFUOOm7h8AN+fThEW150JG7lJxdGp3zzoN4RR/v4F1KSr1g2RY1zofoUlKSFxj5KF1KSolGJBGQ5+hSSp2uaKbWDNZ8BRbU26akVAhWeHFnGWpTUmoEa7v7ekalOkkdF4ifzwsq1R28TUmrG8x0I7cpadWCmU7appTv2pS8982+0KsG853IIKP+/0wvG0xWo7YpabUaoVb46bDxO90K6wle6AWDKUu9dgi1KWk1g0lsxDYlrVIwlUnalPJdm5J3jrjUK5akN83zEGhTUkqO3qak1QmmOHGbUn66FdUTu9SJPd5ikWcJ2C1ZCxknChi/WEQE6ef/0ACBa963plhEDKvBw4qvVo+iWPREUS1KTZJN9i0VEUdLsGEqWKf7S0VElMilIiJJxFIRkUK6XY2MhotiTqU4hlIRE0+QBUUr4aFSUbEpLHhvaj7jggtmPvVyL1gqYsJJ3z0EbqhUNDyiLQ/6iA8T1N6WLiMNBgYY36UTQQTzE+rSIxwmIAbE4AHB/bULY0bFEEy/oxhPIgrJeHoPExBRIjpPIoU0+yHD4aKYUymiOc/QYQImn2BqH9V6bu7xLQIXM1PBBXOf2nqGDhMw2aTvHsI25DyHB7TlQUduUmpceJ2XLIN4po938CYlpd7+nPEWNikpyQuMfJQmJaVEI5IIyHujSSlzP08ztWSw4CuwoN4eJaVCsLyLO8tQj5JSI1jY3dcyKtVJirhA/HxWUKnu4D1KWt1gohu5R0mrFkx00h6lctej5L1t9oVeNZjuRPYY3Xg+08sGc9WoPUparUaoFX46bPxOt8J6ghd6wWDKUq8cytrTCn+h1wwmsRF7lLRKwVQm6VEqdz1K3jniUq9Ykt40z0OgR0kpOXqPklYnmOLEPUrl6VZUT+xSJ/Z4qx+Nt0epknGigPGrH0QQwRYZuuSNUP0gBsTgAcGXmS6MGRVDsAMoWHr6qx9ElNjVDyJKxOoHkUK6A4sMh4tiTqU4iuoHk08wtYuWd8HNcsu02Sz3Xj58xgUXzH3qNUyo+sFkk757CFtwQC+QAW150Gvnmde311lS3E5ubppyUtRpMrnJ0+5naXqfXaf3aXFbvH8A5+nruwnf5+YIBgYY33kSQQTTE+o8X+vh/nz1cec6H3qvP1/9at2L/b2TB3v50DqdmCqZ/EmaXD784sXXv/aNu9tvnHzp7vZrX1+3SycnrrA8pYbF4GHB/efrjfy+2LxWdhqhnf39978a6Gf/8eqHT05WP1v/qfXpAnuioEmS/MlJivSyJ92/3jU8M+rwCHLLKL6aiELy1bmL5BmVJKKtJlJIUzsyGi6KOZUimq0OtLMz8QRpa1RXvblHtgjcDEwFF8x8aled1vk089lqJpz03UPghmz18Ii2POi4TUW5c0w7o9wE8co+3sGbipR6wSor6nMP0VSkJC8w8lGaipQSjUgiIM/VVOR8AWZqzWCJVmBBvV1FSoVgQRZ3lqGuIqVGsBS7r2dUqpOUXYH4+bygUt3Bu4q0usFMN3JXkVYtmOmkXUXNrqvIezvsC71qMN+JDDLq/8/0ssFkNWpXkVarEWqFnw4bv9OtsJ7ghV4wmLLUa4fQl4+0msEkNmJXkVYpmMokXUXNrqvIO0dc6hVL0pvmeQh0FSklR+8q0uoEU5y4q6g53YrqiV3qxFq1t3d5VeUv88l1cX03KYqknlxXN3eTOjNVcXObZnX9yONdrAZW6+oFq6+r6PG0PcyJAkav7TBBBJtk6Jr3tdrOb7u168fdYvVvXv2Xbum7rl30v130WjXnz51lH1dcnlLjYvC44MvNodAM1WBe/44QWHtxhG5GDZ1g+1Gw6vUWXpgocQsvTJJ4hRcmhXTzFxkNF8WcSnEEhRcqniCniNaVA4UXkzxu0xvvLcVnXHDBzKdePIW+I0SFk757CNxA4QUY0ZYHfbyd9J3n9fQzmVQaDAwwvuclggjmJ9Tz8jvpmQExeEBws+vCmFExBNPvKMaTiEIynr5OeiZKROdJpJBmP2Q4XBRzKkU05xnopKfyCab2Ua3n5g5bE7iUmAoumPvU1jPQSU9lk757CNuQ8xwe0JYHHbnlx7d/mgXxqj7eoVt+tHrBEihqBQ/Q8qMlLzDyMVp+tBKNSCIgz9Xy4zx+PVNrBuunAg/qa/nRKgSrpbi1DLT8aDWCddJ9PaNSnaQmCsTP5wWV6g7d8qPWDWa6cVt+1GrBTCds+THZtuXHeK9afaFXDeY7kT9Gd57P9LLBZDVmy49aqxFqhZ8OG7/TrbCe4IVeMJiy1EuHQMuPWjOYxMZr+VErBVOZoOVnO0e8F5gjLvWKJelN8zz4W360kmO3/Kh1gilO2vLTPRFbUT2xS53Y4y1/pN6Wn1zGiQLGL38QQQR7ZOiaN0L5gxgQgwcEX2e6MGZUDMEWoGDp6S9/EFFilz+IKBHLH0QK6RYsMhwuijmV4ijKH0w+wdQuWt4NlT/yzW659+LdMy64YO5Tr2FC5Q8mm/TdQ9iGyh/DA9ryoI/3mt3OeTodduc8C2kwMMD4zpMIIpieUOf5tlyzywyrwcOK+9f+h4jeCMXPbe/5uoG9920iaBTWf/vr7q/P1v+Z9S++//5XX/+w0brp/SGuablnwzsx/oLkM4rxJqKQjHfuInlGJYnou4kU0tyPjIaLYk6liOa7Aw3vTDxBXhvVdm+uWTWBi3Op4IKZT227gw3vTDjpu4fADfnu4RFtedCR2458TtoE8eo+3sHbjpR6+5PGW9h2pCQvMPJR2o6UEo1IIiAv6wzrya73aPXpY/eRp5QxUysHK7kCI+ptPlIqBOu2uL8MNR8pNYIV232do1KdpDoLxK9JG2dtfq4WGKv/6DEVvun2tLrBlDdy/5FWLZjypP1HZtd/5L1F9YVeNZj4RE75jWcjK0xWTfPapf1Mrx1MXfImpLzJyzwt/a1IWsVGqBh+UGwUT7fCeoIXesFgAlOvJwJ3mqk1gylN1opkugmu9LUiaZWCiU3SimR2rUje6eJSr1iS7FTPQ1Y1VeppAm/Vujn9SEWV5aZqPJ/evdKrBROfuCvJnG5F9cQudWLXC4g8N0V6bSbp/fXddj1bHbg25LmQuFvRljJOFDB+bYgIIthDQ5fEkWtDP7TXMHR//m+7RfTuNwXrRfYSBVeon1JDbfBQ4wvc16Pd5+4F64m3fPQEHanfrm8O6X71t+v/zCcndv/jC4O0vu2i/+c/fXLy7uU7f7w4ubhcfHl+8uX/MLEp6+Fqi3VvGnyzxdQWm7b/+CerH/x7O7jdv+u/2h/+IT15HGfX6M6ooyvYkxVsAvirUUSUyNUoIknEahSRQrojDoxGVhnPtaBzKsoxlKSYeIJ0KlpoD5Wkyk0Bw3u98RkXXDD9qZeQocsvqHDSFxCBGypJDY9oy4M+4kMImbcVrJIGAwOMb/eJIIL5CbX7EQ4hEANi8IDgptyFMaNiCKbfUdwnEYXkPr2HEIgoEe0nkUKa/YDhSPOqmbr3p+ZUlmj+s0k8293PuXyCCX5UA7q5AtcE7jSmggtmQLUBDR1FYLJJ30CEbch/Dg9oy4OO3BLl3JnoHGX4brmmj3fwliilXrAyjBrCQ7REKckLjHyUliilRCOSCMjzt0Q5F1YztXKwoizwo96WKKVCsH6M28xQS5RSI1g53tc/KtVJqsRI/AqXvLla3sEborS6wYQ3ckOUVi2Y8KQNUfWuIcp7A+wLvWow7Yls8ptblt06x9nicKYXDmYteTeUaZrM3wqllWuEcuFHxIbwdCusJ3ihFwwmLvUyItQKpdUMprIRW6G0SsGEJmmFqnetUN6J4lKvWJLkNM9DY8y0cVqbVi2a0wdVpU0yLXxNUFqpYLITN0HVp1tRPbFLndjjrYrk3iaoRsaJAsavihBBBJtm6CI4QlWEGBCDBwRfeLowZlQMwZ6gYBXqr4oQUWJXRYgoEasiRArpniwwHJ5O1jmV4ygqIkw+weQuWuoNVUSazQa6927gMy64YPZTL2VCFREmm/TtQ9iGKiLDA9ryoI/440y5ryPncekoCAYGGN17MkEE0xPqPSM34Ks/zsQMq8HDijvYt7jZ/uEO4yzJk8llnbxLbrRnjqwgrY1h6pkoJFPvLGc/o5LE8/RMCqmrAEajcCfHOZUjmqf3d9lT8QQ5c0xLX27uxS0DNx1TwQVzn9rSh7rsqXDStw+BG/D0wIi2POjIXU6FC69z6cHr9LKkj3foLietXrDci5rsA3Q5ackLjHyMLietRCOSCMjzdzk53dFMrRwsFgusqK/LSasQLA3jDjPQ5aTVCBaF9/WOSnWSAjAQv6KZOufiuVrgofuc1LrBlDdun5NaLZjyhH1OZbrtcyq9196+0KsGE5/IKb/R0lLW09q5u3+mFw7mLXmfU5amhc/knuv1GqFe+BmxMTzdCusJXugFg7lLvZQINDqpNYPZbLxGJ7VSMKcJGp22M8V7gZniUq9Ykuc0z0OeV/nU/emVVq2a0+mUmbxKp7Uz313ptYL5Ttrq1D0YW1E9sUud2OMtNxW+Vqcyk3GigPHLTUQQwdYZuhJ+a8pNxLAaPKz4GvatLzeZdbmp4ZebiCMr2HIVrPH95SYiSuRyE5EkYrmJSCHd8AZGIy2mtXP7aE4lOYaCExNPkDVFy+ihglO2KU94L5s+44ILZj/1KjFYcGLCSd8/BG6o4DQ8oi0P+ogPMHjq5J2rz6XBwADju3oiiGB+Ql09/wADMyAGDwjux10YMyqGYPodxXwSUUjm03eAgYkS0X0SKaTZDxiOalp4TjAwQaKZz8AJBiqfYHYf1X1ubiMuA9dLU8EF05/afQZOMFDZpK8fwjZkPocHtOVBR+52Mi68zk4WQby0j3fwbiel3v6c8RZ2OynJC4x8lG4npUQjkgjI83c7FS7lM7VysGIsMKPebielQrA+jHvMULeTUiNYGd7XPCrVSarAQPzybnZzCZyrBR6820mrG0x5I3c7adWCKU/a7VTsup28t+2+0KsGE5/IKL8R7qKYps6EfaYXXgiFww9HWiR57flqy7lerxHqhZ8RG8PTrbCe4IVeMJi71CuJULeTVjOYzUbsdtIqBXOapNup2HU7eWeKS71iSZ7TPA9ZljdT9/eHWrVqTrdT958symni1Hql1wrmO3G3U3G6FdUTu9SJPd66iPF2OxkZJwoYvy5CBBHsnKEr4Qh1EWJADB4QfPXpwphRMQQbg4KlqL8uQkSJXRchokSsixAppBuzwHAUns87zqkgR1EXYfIJZnfRcm+oLmI22+jee5fPuOCC6U+9mgnVRZhs0tcPYRuqiwwPaMuDPuJWe+NtyimlwcAA45tPIohgekLN51vTak8Mq8HDilvYt77VPk2qZPIneXLJbrUnjqwgrY3i6okoJFefu0ieUUkimnoihdRVAKPReE4Hzqkg0Ux9oNOeiSdImqN6+s11u2XgAmUquGDyU3v6YKc9E076+iFwQ6Z+eERbHnTkZqfShdfZ9CqIl/XxDt7spNQL1nxRl32IZicleYGRj9LspJRoRBIBef5mJ+NSPlMrBwvGAi/qbXZSKgTLw7jFDDU7KTWCheF9zaNSnaQIDMSvmjYufXO1voP3Oml1gxlv5F4nrVow40l7napdr5P3Gt0XetVg3hMZ5TeejaScNpVL+JleOJi25L1OeV6n/g87aeUaoVz4EbEhPN0K6wle6AWDmUu9kAi1Omk1g7lsxFYnrVIwo0lanapdq5N3orjUK5ZkOc3zYPLGc/SrVYvmdDoViammhTPZXemlgslO3OhUnW5F9cQudWKPt9ZUehudgjf1vcmJAsavNRFBBNtm6Cr4rak1EcNq8LDi69e3vtZkkiyZXFb8zzoRR1aw3SpY3/trTUSUyLUmIknEWhORQrrZDYxGlx+dLmBOBTmGWhMTT5A0RUvooVpTvalMeC+rPuOCCyY/9RIxWGtiwklfPwRuqNY0PKItD/qITy+U3gayRhoMDDC+qSeCCOYn1NRHOL1ADIjBA4LbcRfGjIohmH5H8Z5EFJL39J5eIKJENJ9ECmn2A4ajm81r53jMqSTR3Gfo+AKTTzC9j2o/N/cYl4GLqanggvlPbT9DxxeYbNL3D2Ebcp/DA9ryoCN3OjmXwe+UVRLEy/t4h+500uoFK76oHTxAp5OWvMDIx+h00ko0IomAPH+nk/M1mKmVg/VigRv1dTppFYLVYdxkBjqdtBrBuvCe7lGrTlIDRuLnmdvmaoGHbnVS6wZT3ritTmq1YMoTtjpVybbVqfLepftCrxpMfCKj/MYue2GmiXNmPdMLB/OWvNWpqorS43HP9XKNUC78iNgQnm6F9QQv9ILB</t>
  </si>
  <si>
    <t>1KVeSARandSawWQ2XquTWimY0gStTtuJ4r3ARHGpVyxJc5rnIc1yM62ds0SrVs3pdWqyppymzrMhV3qpYLaT9jp1z8VWVE/sUif2eMsila/XqQpf1fcGJwoYvSzCBBHsm6HrYH5ZhBkQgwcEX3u6MGZUDMG2oGAh6i2LMFEil0WYKPHKIkwK6bYsMBzZtHKPx5xKcgxlESqfYHoXrfYGyiJV+riLXnlvVj7jggvmP/VqJlAWobJJ3z+EbaAsAgxoy4M+4k77yteUU2XSYGCA8d0nEUQwPaHu823ptGeG1eBhxT3sW99pnydFMrnM6J32zJEVpLVRbD0RhWTrcxfJMypJRFdPpJC6CmA0zLRwDsecChLN1Ps77al4gqQ5qqff3LZbBe5PpoILJj+1pw912lPhpK8fAjdk6odHtOVBR+51cq6+O5ueB/GKPt7Be52UesGSL+qyD9HrpCQvMPJRep2UEo1IIiDP3+vkfA1mauVgwVjgRb29TkqFYHkYt5ihXielRrAwvK95VKqTFIGB+PmvsNMKPHivk1Y3mPJG7nXSqgVTnrTXKd/1Onlv0n2hVw0mPpFTfiPcgSvs1MLBvCXvdQpfYafWa4R64WfExvB0K6wneKEXDOYu9VIi1Oyk1QxmsxGbnbRKwZwmaXbKd81O3pniUq9Ykuc0z0PwCjutak6zUxq8wk6tFcx34m6n/HQrqid2qRN7vPUmz8KwW8gWMk4UMH69iQjSNwOhAQJXwm9NvYkYVoOHFV/DvvX1piwpk8mzIvkTdr2JOLKCLVfBGt9fbyKiRK43EUki1puIFNINb2A0/LeIMEGOod7ExBMkTdEqeqjeVGyqE977qs+44ILJT71IDNabmHDS1w+BG6o3DY9oy4M+4iMMtbeJzEiDgQHGN/VEEMH8hJr6CEcYiAExeEBwO+7CmFExBNPvKN6TiELynt4jDESUiOaTSCHNfsBw+O+lZoJEM5+hEwxMPsHsPqr73FxjXAXupaaCC6Y/tfsMnWBgsklfP4RtyHwOD2jLg47c7NS48Do7WQbxTB/v4M1OSr39OeMtbHZSkhcY+SjNTkqJRiQRkOdvdrI19Delz9TSwYqxwI16u52UCsH6MG4yQ91OSo1gZXhf96hUJ6kCA/Ez09Klb67Wd/BmJ61uMOWN3OykVQumPGmzU7lrdvLepPtCrxpMfCKj3A93Zaa1c9Y60+sG05a81ynLm8B3nbRyjVAu/ITYEJ5uhfUEL/SCwcSlXkeEWp20msFUNmKrk1YpmNAkrU7lrtXJO09c6hVLkpzmechr39dlW7VoTqdTVleBzzpppYK5TtzoVJ5uRfXELnVij7cm0ngbnSoZJwoYvyZCBBHsmqGr4Ag1EWJADB4QfOXpwphRMfqJPIAhWIX6ayJElNg1ESJKxJoIkUK6KQsNh7chhwhyFDURJp9gdhct9d6wHL2aSLXZQvdeq3zGBRdMf+q1TKgmwmSTvn4IW3BAL5ABbXnQR9xl33gbcmppMDDA+OaTCCKYnlDz+dZ02RPDavCw4hb2re+yL9b3Jzf8rzoRR1aQ1kZx9UQUkqvPXSTPqCQRTT2RQuoqgNFIp6XvAD8RJJqpD3TZM/EESXNUT7+5bbcK3J9MBRdMfmpPH+yyZ8JJXz8EbsjUD49oy4OO2+jk/ohBZ9ObIF7Zxzt4o5NSL1jvRV32IRqdlOQFRj5Ko5NSohFJBOQFGp2cNaGZWjpYLxaYUW+jk1IhWB3GPWao0UmpEawL7+seleokNWAgflVRuC9SnKsVHrzVSasbTHojtzpp1YJJT9rq1OxanbxX6b7QqwZTn8grv/FsJIk1js7H40wvHcxd8m6nPK2rPPU0uJzrBRuhYPgxsUE83QrrCV7oBYP5S72eCPU7aTWDGW3EfietUjCvSfqdml2/k3eyuNQrluQ6zfNgkrrozL3T47Rq2ZyOp7zOiqryHFa70osFk56456k53YrqiV3qxB5t2alIfD1PjwVJmBMFjF52YoIIdtDQBfHbUnZihtXgYcWXsm992Sk1STZhf9mJOayCbVfBMt9bc2KixK05MUni1ZyYFNJNb2A0siyfFs7kOKeiHEHViYonyJmilfRA1alOHmsUtffW6jMuuGD6U68SQ1UnKpz0BUTgBqpOwIi2POjjPcfQeXrnQqvz9OHbEh3BwADje3oiiGB+Qj09/xwDMyAGDwjuxl0YMyqGYPodxX0SUUju03eOgYkS0X4SKaTZDxiONE2nVeIckTmVJZr/DBxloPIJJvhRDejmPuM6cEE1FVwwA6oNaOAoA5VN+gYibEP+c3hAWx505K4n3y5xFsSr+niH7nrS6gVLv6ghPEDXk5a8wMjH6HrSSjQiiYA8X9dT5n6sZmrlYNFY4Ed9TU9ahWCJGLeZgaYnrUawOLyvf1SqkxSCgfjlTVH5brPTSjx015NaN5j0xu16UqsFk56w66nOtl1PtfdS3Rd61WDqE1nlN5oZ8sLk08w5u57ppYO5S9711P1nm9L4b7RTKzZCxfBzYqN4uhXWE7zQCwYzmHo9EWh7UmsGc9p4bU9qpWBmE7Q9bWeL9wKzxaVesSTbaZ6HrGyMMdPK+Uy0at2cvqcsySrTJN5b7dRqwbwnbXzqHo6tqJ7YpU7s8RZJUm/jUy7jRAHjF0mIIII9NHRNHKFIQgyIwQOCr0NdGDMqhmCLULAo9RdJiCixiyRElIhFEiKFdIsWGA7TdDO65wgQE+UoaiRMPsH8Llr4DdVI8s2Wuve25TMuuGACVK9pQjUSJpv0BUTYhmokwwPa8qCPuO8+9fboFNJgYIDx7ScRRDA9ofbzrem7J4bV4GHFTezrkf189XEXp0/e6KlX9+Njg/XkZP33v+7++mz9X1r/6vvvf/WL3fb/YZIlycnDbztZt9N/tB7Ej7v/+s9Wn6yb6r+3Hp4mSex8Fm7E7/7Uj1c/dI3ijDqKghQ2iocnopA8fO4ieUYliWjhiRRSBwGMRprWxTQvXCxzKks0Dx/os2fiCXLkqBZ+c+NuHbhDmQoumP/UFj7YZ8+Ek76BCNyQhx8e0ZYHHbnPyefKTRCv7uMdvM9Jqbc/abyFfU5K8gIjH6XPSSnRiCQC8vx9Tk6HNFMrB6vEAjvq7XNSKgRrwrjLDPU5KTWC1eB9/aNSnaTyC8SvKaaFS+BcLfDgXU5a3WDKG7nLSasWTHnSLiez63Ly3qb7Qq8aTHwip/zGs5FVXcJ2buef6ZWDiUve5FQkReJzued6vUaoF35IbAxPt8J6ghd6wWDyUq8lQi1OWs1gOhuxxUmrFExqkhYns2tx8k4Vl3rFkkSneh6KwkxLpwNr1ao5DU5FXXQLYfeFO1d6rWDCE7c3mdOtqJ7YpU7s8daXPEcVupVsKeNEAePXl4gggr0zdCn81tSXiGE1eFjxRewR15de+5ZToLr0MCJFgZSUvvCPH77t5K8xEUdSsMcqWNT7a0xElMg1JiJJxBoTkUK6ww2MRrfMzZ37RXMqyTFUmJh4giwpWjcPVZjKTT3Ce0/1GRdcMPupV4XBChMTTvr+IXBDFabhEW150Ed8SCHzdolV0mBggPFdPBFEMD+hLj7CIQViQAweENx/uzBmVAzB9DuK+SSikMyn95ACESWi+yRSSLMfMBxp4bksZ04lieY+Q2cUmHyC6X1U+7m5wbgOXElNBRfMf2r7GTqjwGSTvn8I25D7HB7Qlgcdub/JuS3R+cnw5XxNH+/g/U1KvWCZF7WDh+hvUpIXGPko/U1KiUYkEZAX+I6Tc26bqaWDNWKBHfU2OCkVghVh3GWGGpyUGsFa8L72UalOUvcF4pcV08YlcK4WePAGJ61uMOeN3OCkVQvmPGmDU71rcPLeovtCrxrMfCKn3A93nleepeeZXjiYuOT9TWlSmsrf36TVa4R64WfExvB0K6wneKEXDOYu9VIi1N+k1QxmsxH7m7RKwZwm6W+qd/1N3pniUq9Ykuc0z0NaJYnnqw2tWjWnv8l2bNbT0pnvrvRawXwn7m+qT7eiemKXOrHHWxnJvf1NjYwTBYxfGSGCCLbO0KVwhMoIMSAGDwi+/HRhzKgYgp1BwVLUXxkhosSujBBRIlZGiBTSnVlgOPJp5W5DnFNJjqIywuQTTO+i9d5QZaTZbKR7L1Q+44IL5j/1ciZUGWGySd8/hG2oMjI8oC0Peu0+izw3RXptJun99d22h6c6cHd97uvLaRJpMDDA6O6TCSKYnlD3Gbm7/oedl/1e9+f/dvXJF35TsOPefjLIFeqn1FAbPNS4r/030HH/+o3Kw1333iZ75uAJstkYbp6JQnLzzjfqGZUknplnUkjNBDAa1bRw7unNqSDRvLy/x56KJ8iVY1r5ZnO3bhO4LZkKLpj81FY+1GNPhZO+fgjcgJcHRrTlQUfucipceJ07D17Glyd9vEN3OWn1grVe1FwfoMtJS15g5GN0OWklGpFEQF6gy8nZdjxTSwcrxQIz6uty0ioE68K4xwx0OWk1ghXhfd2jUp2k+gvErywa3211WoWHbnNS6waT3rhtTmq1YNITtjk16bbNqfFem/tCrxpMfSKv/MYOcNXU08zZvHemVw6mLnmfU1bVaVp476pTCzZCwfBTYoN4uhXWE7zQCwbTl3o5EWh0UmsGE9p4jU5qpWBaEzQ6beeK9wJzxaVesSTVaZ6Hosi7R8L9betWLZvT6ZTneZVXnuf3Si8WzHnSVqfu0diK6old6sSu3SN0YNzyeBeygZW8ejHra3VqMhknChi/2EQEEWygoevhyMUm9aecmGE1eFjxlewRF5bwq0IexiQt9ysrEYdOsLMqWMn7y0pElMhlJSJJxLISkUK6rw2MRtoU08ZpoeZUlGMoLDHxBHlRtFgeKixlmzKE9/bpMy64YPpTrwSDhSUmnPQFROCGCkvDI9ryoI/4iELhbRLLpcHAAOP7diKIYH5CfTv/iAIzIAYPCO64XRgzKoZg+h3FfRJRSO7Td0SBiRLRfhIppNkPGI4m0NZEJInmPgNHFKh8gul9VPu5uY+4CVwwTQUXzH9q+xk4okBlk75/CNuQ+xwe0JYH3f3fn31h4rGm8k9DLnPkNifjwu38ZRHALc0buJHanBpvm5NSb38O2bPN6Z9XP7Pbea/+dmsPV79b/9Saw+/YXcOHHbxdN9Njx5Pd3fvleqvQ7u7ZTqlfnbz6u/Vm488fO54+W+/6frT6Tfdbvmv3NB9+25Mv/pPPVx9vNwftrqP913QKfr3+24d/6+oXq89PkieZ7Zvp/r2v/u7Vt1whfaoOaYGFdJT+KaVEI5IIyMu2rVOPjVOl+0GdqSWDhWeB3/X2TSkVgmVm3MaG+qaUGsEC877+VKlOUkwG4ueM3VytLk7PVFJ1q5fCpfy5XjmYQ+VdU1leFv62Ka1cMIlK26aKXduU9xbeF3rVYCoVWXF0o/tML7sQyoafDZ/Wc71WI9QKPx02fqdbYT3BC71gMGupVylV0Xhmiwu9aDCRyfqlAjPFe3qpYD6TNEwVu4Yp7yxxqVcsyXGaJ8L31rVqyZxmKZ/OK71OMMuJ+6SK062ontilTuzazxYvq+r2Lp/cpHU9KUqTTa7zu5tJ0Vy/TG/K65e1uX3g8a6EA1sD6tWwt0/KyDhRQNeaOcAlWTe7QN6lggg25NAF9Zv1lsciirvsgrfouKLzlBodg0cHX3i6MGZUDMHmo2Ax6i++EFFiF1+IKBGLL0QK6eYvMhwuijmVIlrhpaw9JzKec/kE87xotTdUeDGbfXrvlcxnXHDB3Kde0ngH9YLLJn33ELahwsvwgLY86LUNvc2aPMvSm8nLJr+dFEVWTOosSSZ36U3T3FRpWd09Pu1xbaiv7aeUBgMDjG9DiSCC6Qm1of/9C6WZj05W/3P1yeqX66LLp6++dbL6cJbnf25daVLYxm/765+sfrb+p+vm8cnDL9qeIFc0nlKjYfBo7G07iRiCqXcU20lEIdnOzLhQnlFRItpOIoU09SHD4aKYUymi2c6ie9ac/UzPuXyCeX1U27m5WbYJ3BVMBRfMfWrb6R3UCy6b9N1D2IZs5/CAtjzote28aV6a6yKvJ9l12nQWtb6f3JjrbFKXRf3yZfryZWYep9a4tjN3BaOznZU0GBhgfNtJBBFMT6jt/Mlj587ma0m/ejgN+MnqV4+7oCer/7Hu9fk/1z1H1p+uzzTaTc6H3/671ecn3b/mH1cfTNad6N9f/Xj1D92P/7L6qStCT6kRMniEcCu6+uAhIrax6dd293fX7vRpZ81ffWsdlF89+PHVxyerH3Tx+aX9HJXtufr+6sM0Odn589eOW36YnKx+epKZE59PnFHDJZj2R7G8RBSK5U3dq+RnVJKIjpdIIc26wGj4HC+RIprjTctp6iwMPufyCVLKqI53c5ttE7iemAoumPrUjtc7qBdcNum7h7ANOd7hAW150A/fRUnus5emuJlc3xgzKfKbYnKT5snk2tzX97W5q5LmII63cAWjc7y1NBgYYHzHSwQRTE+o4/3A0eT+qbVlX+hrP/mju69f/+X1yV9ef/36r//6K49WuPN1n3QG0Hq49d+bJGke/sEH6w9rdBbRtr4/ts3/7uE3deuzV9/J3J04T6mxM3jscC/8GJizh8D4yFc/20bKBmkbhFffKZ80XeR/44rGjBoNwXwvsLreDnciCcnpJs69mWdUlIhWl0ghTbfAcPisLpEimtVtupzo/ZgIE1CQTEb1uvXGGnnvQT3jggvmPrXXLb2jesGFk759CNyQ2R0e0ZYHHfkr9aULr7OvTQCvztM+3sGPbyr19ieN3x/f3JlXZUgLLKSjHN9USjQiiYA8x/FNp3WcqSWDB2HGMLdKheCpF5Fp9R7fVGrsO1LS8U2lOsnRFiB+PpepVBfn+KYpkunjbY5v2ketcjCHjn18UysXTKLS45vN7vim9yrNF3rVYCoVeW/00NOZXjaYrkY9vqnVaoRa4afDxu90K6wneKEXDGYt9bKkLupp4tuD14oGE9mYxze1UsF8Jjm+2eyOb3pniUu9YkmO0zwRgeObSsnRj29qdYJZTnx8szndiuqJXerEWrXXZZZcJ/n9pLq/th83StPJ9f393aQwL7P767vk1tzfPPB4V8KBrQD1athzfLN6HCyYEwWMXc6hggh24NAF9R7lnA/tB+/Xv/mh06l91pnL6vzx7zY1ixNfveIpNVQGDxW+CsWqNyar05P1bXo/Xwf2o3Vf02/tGQO7T/Gtx8oOVtShBkmwsbn/updKEreoQ0WJVtShUki3lYHhcC+3qRTRijppXhfTx4N0/WU5l1CQU0Qry3BVp2N6qAE8/sQFfsYFF0x+6uWTvW3Jc1aUCyd9/RC4cFUHGdGWB33ETfuererO84avsHIEAwOM73mJIIL5CfW88Zv2qREyeIRwq3vQpn1quATzvsD0+pr2qSgk1+ucrp5RSSKaXiKFNOsCo+EzvUSKeKbX27TP5ROklFEtb7oxSN57Ts+44IKpT215/U37XDbpu4ewDTne4QFtedBH/HWU0nNMtUoyaTAwwPiOlwgimJ5Qx8v9Ogo1GgaPBu5uXRgzKoZg6h3FdRJRKK7T+3UUKkpE20mkkKY+ZDhcFHMqRTTb6f86CpdPMK+PajuzjUvxX8bJBRfMfWrb6f86CpdN+u4hbEO2c3hAWx70EX8buvScFa2SXBoMDDC+7SSCCKYn1HbG/TY0NToGj87eNpSIIZiKR7GhRBSSDfV8G5qKEtGGEimkqRAZDhfFnEoRzYb6vw3N5RPM86Pa0HzjWvyXcnLBBXOf2ob6vw3NZZO+ewjbkA0dHtCWBx35FKdzadEZyyKIl/XxDnyKU623P2f8/hTnznQqQ1pgIR3hFOf/n71/25Ekya4E0V9x9BO7PMygN1FT5cF5yIz2Clgw/BKubgfgMAnCr3OI6SkCbA7Q54FAXVhkEcVT1WT1hagrq9iD4cOcRlZeyKi8RP2C+S/MlxwVdTezSA0R0bW36RKzHCa7KzIyMiJzrb1V916ie4mIGqIRQQTgOXZx5i7IR2rI4H4Ygbb1ulmVCMHNL7hk9e/iVGMEd71sq0WV6CQ7XID4+TSmEl2cXZzZrJxWzqMFnuuRgz103F2cerhgE5Xt4mzhrHZxtj/17uLUowZbqUh6o3ufjvWwCyFs+Nnw7uLUYzVCrPDTYeN3uAbWA3yqBwx2LfWqpJq1UTYu0Gd60GAjG28Xpx4q2M/wXZybKvEyUCXO9YglPU7zRHh3caohR97FqccJdjnhLk77RKxB9cAudGD3d9Ay8+7iNDKeKMH4gxYiEcEHOHRBHXvQQoyOwaODLzxdNI6oNAQfGwWLUf+ghUgl9qCFSCXioIXIQvqxF0mHi8WcymIvBi1MfoI6L1rtDQ1azOq7vP8STi5xQe1TL2lCgxYmN+m7h3AbGrQMJ7Thkd5jm/nMu7GylAYDIxhfhhKJCMoTKkPZNnNiNAweja1lJ5GGoPSOIjuJVEiy02szJ1KJKDuJLKStD0mHi8WcyiKa7AzZzJn8BHV9VNlZrlSK/xJOLnFB7VPLzpDNnMlN+u4h3IZk53BCGx7pPT7PY+bd3Ri6n8kZDIxgfNlJJCIoT6js3MV5HsQIGTxCuBTd8XkexHAJyv4okpdIhSJ5/ed5EJlEVLxEFtKuC2TDp3iJLKIp3tB5Hkx+gpYyquKdrQSS/xJOLnFB6VMr3tB5Hkxu0ncP4TakeIcT2vBI//nDu5rkWV3mkzK5LiatOL6bVPXsZlJV7T9Ir8vLq/ox6XEVb+EKRqt4K2kwMILxFS+RiKA8oYp3i1Obf/74O/65VYMfvHEZZ9qGoP2J+i5OaggNHkJcEoOnOafV7KD9+37U0OObiVERlH+B8vUa3olMSMLXe3wzkUpE5UtkIe2+QDp8ypfIIp7yTfNqmvlMBkyGguYyqvatVlLJfyknl7ig+Km178xUvks5ueSkrx9Cbkj8Dme04ZGOvJ2zctFr5WwdpJf36e18O6cSb79ofLWdc6NilSEtsJCOsp1TCdGIIALwHNs5CxfkIzXkfpEnbudUIgR3wYhUq3c7pxJjX5KStnMq0Um2ugDx88lMJbo42znTvJ7OnO/Ocz1ysIeOvZ1TCxdsotLtnPVmO6f/Uk49arCVirQ3ugnqWA8bbFejbufUYjVCrPDTYeN3uAbWA3yqBwx2LfWypEqTaemsFmd60GAjG3M7pxYq2M8k2znrzXZO/6WcesSSHqd5IgLbOZWQo2/n1OIEu5x4O2d9uAbVA7vQge1WCTd5cp3mN5O7q1k6KZKintQmv20Xx1V1nbd/f5XePPDxroQDnwLUq2Hfds40kfFECUYf7zCJCL7AoQvqLcY7/61dX9shRmdsevilwESnpZ8isx1m/AweP3xpis52Wvp2i8ImZE/QwQ4zJIJvmyMsfZlMIg92mFTiDXaYLKRfloF0eFbcTBbxBjtJWk+NcTF8zmUoaCuixeXAYCdd3eKYBu7lpBIXFD/1CmqWZt7BDpWc9PVDyA0MdoCMNjzSe+zjr3zbR9PwlU2OYGAE48teIhFBfUJl7w58/MwIGTxCuLDdrY+fGS5B3ReIXq+Pn0mFpHo9Pn4mk4iil8hC2nWBbPhEL5FFPNHr9/FT+QlayqiSd3WNYxq4l5NKXFD61JI34OOncpO+ewi3IcU7nNCGR3qPD0ypfDtX00waDIxgfMVLJCIoT6jiJR+YwoyGwaOBq1sXjSMqDUHpHUV1EqlQVKf/wBQmlYiyk8hC2vqQdLhYzKksosnOwIEpVH6Cuj6q7Fxd45gG7uWkEhfUPrXsDByYQuUmffcQbkOyczihDY90ZAe90xnRCsk8SK/o09u1g16Lt18zvnLQb0SnMqQFFtIxHPRaiEYEEYDncNAbF+QjNWTQiyjQtl4bgRIhaDzEJWvAQa/FCDoOt9WiSnQSdyEQP5/GVKKL46C3FyLVzifzuR452ENHdtCr4YJNVOigT/O1gz713vT4Qo8abKUi6Y36To/1sMF2NaaDXo3VCLHCT4eN3+EaWA/wqR4w2LXUq5JZnUxrn/9DCxpsZCM66NVQwX4mcNCvq8TLQJU41yOW9DjNE+F30Gshx3bQq3GCXU7qoG+fiDWoHtiFDmynZ6FT6y0f70o48ClAvRr2OugLGU+UYPzBCpFIXwGEEgQuqCNfiMSMjsGjgy88XTSOqDQEHxsFi1H/oIVIhTRo8V2IxKQScdBCZCH92Iukw8ViTmURbdASuBCJyk9Q50WrvaFBS7H6Lu+9qfOYS1xQ+9RLmsCFSFRu0ncP4TY0aBlOaMMjvcf+ntrraDfSYGAE48tQIhFBeUJlKNvfQ4yGwaOxtewk0hCU3lFkJ5EKSXZ6/T1EKhFlJ5GFtPUh6XCxmFNZRJOdIX8Pk5+gro8qO1fXNqaBezipxAW1Ty07Q/4eJjfpu4dwG5KdwwlteKT3eCNl7bWVl9JgYATjy04iEUF5QmXnLjZSEiNk8AjhUnTHGymJ4RKU/VEkL5EKRfL6N1ISmURUvEQW0q4LZMOneIksoine0EZKJj9BSxlV8a5ujEwDV4BSiQtKn1rxhjZSMrlJ3z2E25DiHU5owyO9xxci1b4LkdLw7VCOYGAE4yteIhFBeUIV7xYn5tEuRGKG0OAhxCUxemheUh/c//Bhu8GkC9unrVoWnZ1HjIygBQjUr9f0TmRCEr/es/OIVCKqXyILaQcG0uFTv0QW8dRv6FIkKkNBgxlV/67uj0wDF4JSiQuKn1r/lpXPkHzGJSd9/RByQwJ4OKMNj3TcLZ3GmdNW0lZBeqZPb+dbOpV4+0Xjqy2dGyWrDGmBhXSULZ1KiEYEEYD31pbOygX4SA24X+KJGzqVCMF9MCLN6t3QqcQIboDZVowq0Uk2uwDx84lMJbo4GzpNnkxL51zxuR452EHH3tCphQu2UOmGzmqzodN71+MLPWqwkYqUN7oN6lgPG2xWo27o1GI1Qqzw02Hjd7gG1gN8qgcMdi31oqRIWwHrrBZnetBgIxtzQ6cWKtjPJBs6q82GTm+VONcjlvQ4zRMR2NCphBx9Q6cWJ9jlxBs6q8M1qB7YhQ6sRXtZZsllkt9NZneXd5PiOk0nl3d3t5PC3GR3l7fJtbm7euDjXQcHPgSo18LeDZ21jCdKMP6Ah0hE8P0NXU5vMeD5ZfsbP+9+84P3qXmWmmJ28vh3q5HFgW9c8ZQaKoOHCl+DHvQnOX/bXXH0evmxtSy9bn/6+f1ftn9TteuqJwc5OLQhRkHw3XKMhS2RSeyhDZFKxKENkYX0qzGQDt96msgi3tAmr4ppbVwMn3MZCpqGaOk4NLSpV5/4vRd/HnOJC4qfen2UFz6decYlJ339EHJDQ5vhjDY80vvr029FrbMhvjN7HNIKgoERjC5qmUQE9QkVtTvw6TMjZPAI4Vp2tz59ZrgEdV8ger0+fSYVkup1lqtnVCbxRC+ThbTrAtnwiF4mi3ii1+/Tp/ITtJQxJW+2uhEyC9zxSSUuKH1qyRvw6VO5Sd89hNuA4gUS2vBI7++BKK3idc6EWsUbvv3JEQyMYHzFSyQiKE+o4iUfiMKMhsGjgatbF40jKg1B6R1FdRKpUFSn/0AUJpWIspPIQtr6kHS4WMypLKLJzsCBKFR+gro+quxcXcuYBe7ZpBIX1D617AwciELlJn33EG5DsnM4oQ2PdGR3vMcPkGVBemWf3q7d8Vq8/ZrxlTt+IzqVIS2wkI7hjtdCNCKIALy33PHuJfqRGjFoNBRIW5+LQIsQdBXiijVgj9diBO2E20pRJTqJdRCIn09iKtHFssf77ztSIwdb6Mj2eDVcsIcK7fFZtrbHZ96LHF/oUYOdVKS8UVPpsR422K3GtMersRohVvjpsPE7XAPrAT7VAwa7lnpRUpt8Wjk/hZ7pQYONbER7vBoq2M8E9vh1lXgZqBLnesSSHqd5Ivz2eC3k2PZ4NU6wy0nt8e0TsQbVA7vQgbVob/KkvszvbiZJmplJcZNnk+qmuJncpVV1dXt1mxTZY0PxLoQDXwLUi2GfPT7LZTxRgvHnKkQigu9v6Hr6F9YFY21C9j6jtVXmg3Zl+3G7Om5/XH7Yrmbvv9P+5dPl+0+sZ+jnB8sfpclBNnuwf1vj9+MVSW9OXl5bX/z7j/coWQP5w8FH7R/6Wu58MZ9SQ2fw0OGL0jYY/zDJ2gXpF6P4+5OW8K+7zwT/svJb2fuifmC/LHQ7ClYHRtloTurZJGk7wf1fdl8xvv27B0kWDqUrekfU6Am+fwoWyPbDzYdt9D5zEfo6lRBrAuSUSs+oVCJOgIgspF+hkXS4WMypLKJNgOrZdOYzHjH5CTqQaB06NAHKVwMD7xWhx1ziggqoX2z5knrG5SZ99xBuQxOg4YQ2PNKdQM5usjyxrqSkTu8mRVHdTi7vrmeTtLq6zNOyLK7udmC193hXW4FcSIOBEYwvkIlEBOUJFciA8ejRcp92W0HfbxXfd62Os8OnqSsET6khMHgIcKH79PZPb//DH//ZQTJbKVPPjaZHVG6CIiyQoX4LEpEKS4AaF5VnVCoRBSiRhbQJIulwsZhTWUQToCELEpOfoMKPKkBXN0dmgatAqcQFtU8tQEMWJCY36buHcBsSoMMJbXik93ivZ+p1vhtpMDCC8QUokYigPKECdBd7PYkRMniEcH26472exHAJyv4okpdIhSJ5/Xs9iUwiKl4iC2nXBbLhU7xEFtEUb2ivJ5OfoKWMqnhXl1ZmgVtIqcQFpU+teEN7PZncpO8ewm1I8Q4ntOGR3uMj+1LfnUxZKQ0GRjC+4iUSEZQnVPHu8sg+ZqgMHipc+vZP7PtpG7C/stcqHTyo/vc7yfvPy48fXQr2d7zfCeJXnfpN08zU52+o38dz/Ur7Q+BUP2agBJVfIHq9fnwiE5Lm9Z3qx6QSUfQSWUgbL5AOn+glsognekOn+lEZCvrKqLJ3dXNlFriKlEpcUPzUsrcKnOpHJSd9/RByQ7p3OKMNj3Sne2+LWTozN/kkN5dmUhS1mVR5dT25y+7Ku7vLtMwvHx/3uLrX+V63ujd8L5UjGBjB+LqXSERQn1DdK/Piwp7bVgT+dPk/JkmGWHCJETN4xHD521lw07csuMsfOTy4QwFde5s3ZtyDzpmrMOMS4yhoEAJ1PGTGJRKiiOSAGZdIJaJIJrKQdmkkHS4WcyqLaCK5LqePk+K3JTKTn6AFjSqRV3dbZoHbSqnEBRVQLZG9ST3jcpO+ewi3IYU8nNCGRzrycSzOj0Ct5q2C9GZ9ejs/jkWJt18zvjqOZaN9lSEtsJCOchyLEqIRQQTg5f3jWEr3g3qkhtyv8cTzWJQIwW3suGQNnceixNjXo6TzWJToJHvVgfj5NKYSXZzzWJJZMa0rF/LneuRgDx37PBYtXLCJSs9j2VxXmgWuK1WjBlupSHqjpxgc62GD7WrU81i0WI0QK/x02PgdroH1AJ/qAYNdS70qmZncUy3O9KDBRjbmeSxaqGA/k5zHsrmu1F8lzvWIJT1O80QEzmNRQo5+HosWJ9jlxOex2OtK3ZVhoQO7vzOgzHseSy3jiRKMPwMiEhF8gEMX1PswAyJGzOARwxeju58BvfcNVyiPqKEUfAQVLJKHxkBEQrHHQEQqEcdARBbST9FIOlws5lQWezEGYvITdCHRWnRoDLS6LTML3H9KJS6ogOoFV2gMxOQmffcQbkNjoOGENjzSnUieJXfZjSmuJpdXpv29+VUxuUrzZHJp7qq7ytzOkvqxtMYVyZ6h0aOCEgQDIxhdJDOJCMoTKpK32CDQXWjfScHu702S1A//4Mf2iD67h9TOix5nTb99VMuP2wZcsXtKjZ3BY4fL5f6OATfz5a/XkbJBWgfh/rvlk25bwNSrepkREdR8ger1jYaYTChy1781gEklntxlspC2XCAdHrnLZBFP7hbG80nvOZegoKGMqXfz1V2ZeeDyUypxQe1T693Sm9UzLjnp24eQGxC8QEYbHuk9PgMm850Bk4fv5HIEAyMYX/ASiQjqEyp4d3AGDDNCBo8QLmt3ewYMM1yCui/QvN4zYJhUSKLXKd+fUZlE1LxEFtKuC2TDp3mJLKJp3sAZMFR+gpYyquRd3dOZBy5epRIXlD615A2cAUPlJn33EG5Dinc4oQ2PdKd4sUta4yvewhWMVvFm0mBgBOMrXiIRQXlCFS9w7LYVvknxxcn8q26fwevJRsi5ovGUGg2DRwNXty4aR1QagtI7iuokUqGoTv9h20wqEWUnkYW09SHpcLGYU1lEk52Bw7ap/AR1fVTZma1UiveCxGMucUHtU8vOwGHbVG7Sdw/hNiQ7hxPa8Eh3srMsbmaz69t8cpVWVStRTTa5zG+vJkV9eZNelZc3lbl+bwey07iC0crOXBoMjGB82UkkIihPqOz8USsav7P8/NHaaaXn4wdW+6vLV48bW7/VXef3N+2vvP9gJn29/MhuPp20f2kV6PK3j7/rVfsPPn/4Xa7oPKVGx+DR2VqGEmkISvEoMpRIhSRDU2cNeUalElGGEllIWyGSDheLOZVFNBlaVtPCN/Bn8hPU+VFl6OqOujxw6SCVuKD2qWWoN6lnXG7Sdw/hNiRDhxPa8EhHPuckd9FrhWURpFf16e36nBMt3n7N+Oqck43oVIa0wEI6xjknWohGBBGA5zjnxDlrPlJDBneMC7St18yqRAhuD8cla+CcEy3Gvh7lnHOiRdfvdZxzTrTo4pxzYopkWvvUoxY52ENHPudEDRdsosJzTvJifc5J7r3M7oUeNdhKRdIbPR3gWA+7EMKGnw3/OSdqrEaIFX46bPwO18B6gE/1gMGupV6VVMVsamoX6DM9aLCRjXjOiRoq2M8E55ysq8TLQJU41yOW9DjNE+E/50QLOfY5J2qcYJeTnnPSPhFrUD2wCx3Y/R205L5zTnIj44kSjD9oIRIRfIBDF9SxBy3E6Bg8OvjC00XjiEpD8LFRsBj1D1qIVGIPWohUIg5aiCykH3uRdLhYzKks9mLQwuQnqPOi1d7QoGV1M2UeuGqUSlxQ+9RLmtCghclN+u4h3IYGLcMJbXik99hmnntPEimlwcAIxpehRCKC8oTKULbNnBgNg0dja9lJpCEovaPITiIVkuz02syJVCLKTiILaetD0uFiMaeyiCY7QzZzJj9BXR9Vdq4uhswDV31SiQtqn1p2hmzmTG7Sdw/hNiQ7hxPa8Ejv8Xkeufc8j/ClTo5gYATjy04iEUF5QmXnLs7zIEbI4BHCpeiOz/MghktQ9keRvEQqFMnrP8+DyCSi4iWykHZdIBs+xUtkEU3xhs7zYPITtJRRFe/qosc8cHMnlbig9KkVb+g8DyY36buHcBtSvMMJbXikO8V7WWbJZZLfTWZ3l3eT4jpNJ5d3d7eTwtxkd5e3ybW5u3pvB4q3cAWjVbyVNBgYwfiKl0hEUJ5QxbvFkc2/bH/j591vfpDGzbPUFLOTx79bnUtsr+T4zBWqp9RQGTxUuPTFTmg2WZUeWL3brQzshSRWCH9uP0p395Y8nt781sHNriAdUYMkqPoCwev1uROZkPSu99BmIpWIgpfIQtp0gXT4BC+RRTzBm1fFtDYuhs+5DAU9ZVTJW60Ukvdyv2MucUHxU0veVuP5T21mkpO+fgi5Ic07nNGGRzryLk6fiq2D9Oo+vZ3v4lTi7ReNr3ZxbkStMqQFFtJRdnEqIRoRRACeYxencyBypIYM7ocZQ90qEYKbX0Sq1buLU4mxL0lJuziV6CQ7XID4+WSmEl2cXZzZrJxWPo+AFjnYQ8fexamFCzZR6S7OerOL03v/2gs9arCVirQ3uvfpWA8bbFej7uLUYjVCrPDTYeN3uAbWA3yqBwx2LfWypJq1UTYu0Gd60GAjG3MXpxYq2M8kuzjrzS5Ob5U41yOW9DjNExHYxamEHH0XpxYn2OXEuzjrwzWoHtiFDuyDmkjyrC7zSZlcF5MiK+4mVT27mVRV+w/S6/Lyqn4sHt6VcOBTgHo17NvF+bixAuaJEow+1WESEXyBQxfUW0x1fv74O/65XWd/8MaFnGlS2Z/o7+NkhtDgIcRXp+C0J61mB+3f96MGjneYURF84RxhAcxkEnm8w6QSb7zDZCH9vgykw7PuZrKIN95J82qaebaOUhkKmotoiTkw3ilWVzgWgUs5qcQFxU+9jpqZyjveoZKTvn4IuYHxDpDRhkd6j038hW/vaBG+r8kRDIxgfPFLJCKoT6j43YGJnxkhg0cI17a7NfEzwyWo+wLR6zXxM6mQVK+zXD2jMokoeokspF0XyIZP9BJZxBO9fhM/lZ+gpYwqeVd3OBaBSzmpxAWlTy15AyZ+Kjfpu4dwG1K8wwlteKT3+LSUwrdttcikwcAIxle8RCKC8oQqXvJpKcxoGDwauLp10Tii0hCU3lFUJ5EKRXX6T0thUokoO4kspK0PSYeLxZzKIprsDJyWQuUnqOujys7VHY5F4FJOKnFB7VPLzsBpKVRu0ncP4TYkO4cT2vBI7/FZ0YVv72iRS4OBEYwvO4lEBOUJlZ2Rz4pmRsfg0dlahhJpCErxKDKUSIUkQ31nRTOpRJShRBbSVoikw8ViTmURTYYGzoqm8hPU+VFl6OoOxyJwKSeVuKD2qWVo4KxoKjfpu4dwG5KhwwlteKQjb+c0LnqtsCxC9IqkT2/X2zm1ePs146vtnBvRqQxpgYV0jO2cWohGBBGA59jOWbggH6khgxtjBNrW62ZVIgR3weCSNbCdU4sR3P6yrRZVopNsdQHi59OYSnRxtnOmJpkmvtm5FjnYQ0fezqmGCzZR4XbOYnMpZxG4lFONGmylIumNboI61sMuhLDhZ8O/nVON1Qixwk+Hjd/hGlgP8KkeMNi11KuSKvNd4XumBw02shG3c6qhgv1MsJ2z2FzK6a8S53rEkh6neSL82zm1kGNv51TjBLucdDtnYS/ldFeGhQ7s/g5ajHc7p5HxRAnGH7QQiQg+wKEL6tiDFmJ0DB4dfOHponFEpSH42ChYjPoHLUQqsQctRCoRBy1EFtKPvUg6XCzmVBZ7MWhh8hPUedFqb2jQsrrDsQhcykklLqh96iVNaNDC5CZ99xBuQ4OW4YQ2PNJ7bDM33o2VpTQYGMH4MpRIRFCeUBnKtpkTo2HwaGwtO4k0BKV3FNlJpEKSnV6bOZFKRNlJZCFtfUg6XCzmVBbRZGfIZs7kJ6jro8rO1R2OReBSTipxQe1Ty86QzZzJTfruIdyGZOdwQhse6T0+z8N4dzcG72tyBQMjGF92EokIyhMqO3dxngcxQgaPEC5Fd3yeBzFcgrI/iuQlUqFIXv95HkQmERUvkYW06wLZ8CleIotoijd0ngeTn6CljKp4V3c4FoFLOanEBaVPrXhD53kwuUnfPYTbkOIdTmjDI90p3uImT67T/GZy10rhSZEU9aQ2+e2kTKrqOm///iq9eW8HirdwBaNVvJU0GBjB+IqXSERQnlDFu8Xxzf+tVYFWCXbK9+GXAic2t/RT6OxmYvwMHj9cDx+ghze3/O1H7E3MnsAnNxNjIqj8AtHr9boTmZA0r/fkZiKViKKXyELaeIF0+EQvkUU80ZuktWd/2HMuQ0FfGVX2rq5xLAIXc1KJC4qfWvbO0sx/cjOTnPT1Q8gN6d7hjDY80pF3cpYueq2SrYP00j69ne/kVOLtF42vdnJuNKwypAUW0lF2ciohGhFEAJ5jJ6dxQT5SQwb3xIyhbpUIwQ0wItXq3cmpxNiXpKSdnEp0kl0uQPx8MlOJLs5OTnsxZ124kD/XIwd76Ng7ObVwwSYq3cm5uZizCFzMqUYNtlKR9kb3Px3rYYPtatSdnFqsRogVfjps/A7XwHqAT/WAwa6lX5bUybR29rEzPWiwkY25k1MLFexnkp2cm4s5/VXiXI9Y0uM0T0RgJ6cScvSdnFqcYJcT7+S0F3O6K8NCB/ZBTSD3GFk+3pVw4FOAejXs28lpEhlPlGD0yQ6TiOALHLqg3mKyQ7uYkxlCg4cQX52is52kPrj/4cPnh0kXtk/vvy0a8TAjI/jKOcIimMkk8oiHSSXeiIfJQvqNGUiHZ+3NZBFvxBO6nJPKUNBgRMvMgRGPWV3laAKXc1KJC4qfei3VgvSOeKjkpK8fQm5gxANktOGR3mMzf+nbQ2qC9za5goERjC+AiUQE9QkVwDsw8zMjZPAI4fp2t2Z+ZrgEdV8ger1mfiYVkur1mPmZTCKKXiILadcFsuETvUQW8USv38xP5SdoKaNK3tVdjiZwOSeVuKD0qSVvwMxP5SZ99xBuQ4p3OKENj/Qen5pS+ravmkwaDIxgfMVLJCIoT6jiJZ+awoyGwaOBq1sXjSMqDUHpHUV1EqlQVKf/1BQmlYiyk8hC2vqQdLhYzKksosnOwKkpVH6Cuj6q7Fzd5WgCl3NSiQtqn1p2Bk5NoXKTvnsItyHZOZzQhkd6j8+M9lz10srOXBoMjGB82UkkIihPqOyMfGY0MzoGj87WMpRIQ1CKR5GhRCokGeo7M5pJJaIMJbKQtkIkHS4WcyqLaDI0cGY0lZ+gzo8qQ1d3OZrA5ZxU4oLap5ahgTOjqdyk7x7CbUiGDie04ZGOvKXTubRohWURpJf16e16S6cWb79mfLWlcyM6lSEtsJCOsaVTC9GIIALw3trSWbkAH6kBg1tjBMrW62VVIgT3weCCNbChU4sR3ACzrRJVopNsdgHi51OYSnRxNnSaIplWzt0jz/XIwQ468oZONVywhQo3dJrN1ZwmcDWnGjXYSEXCG90GdayHXQhhw8+Gf0OnGqsRYoWfDhu/wzWwHuBTPWCwa6nXJEWWTWfOanGmBw02shE3dKqhgv1MsKHTbK7m9FeJcz1iSY/TPBH+DZ1ayLE3dKpxgl1OuqHT2Ks53ZVhoQO7v2OWmXdDp5HxRAnGH7MQiQg+v6HL6dhjFmJ0DB4dfNnponFEpSH41ChYjPrHLEQqsccsRCoRxyxEFtJPvUg6XCzmVBZ7MWZh8hPUedFqb2jMsrrJ0QSu5qQSF9Q+9ZImNGZhcpO+ewi3oTHLcEIbHuk9NpnPvNsqS2kwMILxZSiRiKA8oTKUbTInRsPg0dhadhJpCErvKLKTSIUkO70mcyKViLKTyELa+pB0uFjMqSyiyc6QyZzJT1DXR5Wdq5scTeBqTipxQe1Ty86QyZzJTfruIdyGZOdwQhse6T0+zWPm3dsYvrXJEQyMYHzZSSQiKE+o7NzFaR7ECBk8QrgU3fFpHsRwCcr+KJKXSIUief2neRCZRFS8RBbSrgtkw6d4iSyiKd7QaR5MfoKWMqriXd3kaAJXc1KJC0qfWvGGTvNgcpO+ewi3IcU7nNCGR7pTvJdlllwm+d1kdnd5Nymu03RyeXd3OynMTXZ3eZtcm7ur93ageAtXMFrFW0mDgRGMr3iJRATlCVW8Wxzg/Mv2N37e/eYHadw8S00xO3n8u9WRxAe+44ifUkNl8FDh0rd/UPPfdhdtvl5+bAXt6/ann7eLgo8PqiRJnhzk4JnMxCAIqrpA0Hp97EQmJD3rPZOZSCWioCWykDZVIB0+QUtkEU/Q5lUxrY2L4XMuQ0HPGFXSri5pNIFrN6nEBcVPLWnzwmcrPeOSk75+CLkhTTuc0YZHOvIezcpFr1WpdZBe3qe38z2aSrz9ovHVHs2NaFWGtMBCOsoeTSVEI4IIwHtrj6Z7/X+kRgxudxlD3CoRgntbRKLVu0lTibGvSEmbNJXoJBtYgPj5VKYSXaRNmqYt84UL+XM9crCFjr1JUwsX7KHSTZqbWzdN4NZNNWqwk4qkN7q16VgPG+xWo27S1GI1Qqzw02Hjd7gG1gN8qgcMdi31qqQuzbR2OgvO9KDBRjbmJk0tVLCfSTZpbm7d9FeJcz1iSY/TPBGBTZpKyNE3aWpxgl1OvEnT3rrprgwLHViL9raYpTNzk09yc2kmRVGbSZVX15O77K68u7tMy/zysaF4F8KBLwHqxbBvk2aZyHiiBKMPbZhEBB/g0PX0L6zFxnqQ7CbMtQ/ng3Zl+3G7Om5/XH7Yrmbvv9P+5dN2sf2wf/NNn/xrO5V5/3GTp51fPKylf7H86fJ/TJLs8ZbNWZJ8LXe+j0+pETN4xPC1aEvuHyZZuw79YvB+f9Ly/3X3deBfVh4uu7f1B/aDQjfeWt1O2v4Lfj6pZ214nhzc/2X38eLbv3vQBisYWVf0jqjRE3z3FKyL7feaD9vofeYi9HUqIcrsJ5lmToX0jEol3uyHyUL68RlJh4vFnMoi2uynLr1rdyo/QeMRLT8HJj/l6u7GMnAbJ5W4oAJuscbyJPWMy0367iHcBgY/QEIbHuk9NjNVvl2jZfieJkcwMILxdTGRiKA8obp4l2YmZqgMHipcEPfNTD9tA/ZX9kL5g4ctDO93/v1/bhcHD5LZ/o73O3f/q87Kn6aZqc/fsPI/Wp5K+0PA8MQMlKDyC7SvbybEZEIRvX7DE5NKRNFLZCFtvEA6fKKXyCKa6A0anqgMBX1lVNm7usCxDNzISSUuKH5q2VvlM6/hiUpO+voh5IZ073BGGx7pPd62Wvm2rZaZNBgYwfi6l0hEUJ9Q3buDbavMCBk8Qrjc3e22VWa4BHVfIHq921aZVEiq16nfn1GZRBS9RBbSrgtkwyd6iSziiV7/tlUqP0FLGVXyri6PLAO3gVKJC0qfWvIGtq1SuUnfPYTbkOIdTmjDI90p3jtTXF/OimRye3VzOSlml7PJZXJlJleFqe6y69ukzu/e24HiLVzBaBVvLg0GRjC+4iUSEZQnVPGC5wOm5eO33075fttF/SmVusGp41L24Ontn97+hz/+s4NktjIfeA7YPqKSE1TfUYQnkQpFePqPCGRSiag8iSyk3Q9Jh4vFnMoimvIsS4+f5TmXn6C0j6o8V/dFloELQKnEBbVPrTy9ST3jcpO+ewi3IeU5nNCGR3qPL0ippsYVjFZ5FtJgYATjK08iEUF5QpVn5AtSmNExeHRwceqicUSlISjFo8hQIhWSDPVdkMKkElGGEllIWyGSDheLOZVFPBnqvyCFyk9Q50eVocVKtXhv7jvmEhfUPr0M9V+QQuUmffcQbkMydDihDY905DNOnJvXWmFpgvSKPr1dn3GixduvGV+dcbIRncqQFlhIxzjjRAvRiCAC8LKDNqebg06Wrx6POindz+uRGnm/1PPOOtEiBLeI48o1cNaJFiO4N3xbSapEJ9kHDsQvN/nUeZLVXI0wznknSZ1NZ4UL+XM9crCdqs47yae1s53+nh4u2E+F552UZn3eSem9BO6FHjXYVUUq/K3HuirLNJ0WzgJ7rMcOti/5oSdV+4DM6mlZugCf6AEbIWD4ObFBPFwD6wE+1QMGe5h6qTJrC55xdrUzPWiwrQlPPmmfiWnlOflEDRXsboKTT9b14mWgXpzrEUs6nuaJyMrS1GaaO9tgo8bNOf4kTZK8hTutnK3vQo8WbH3SQ1Dah2MNqgd2oQO7v4MYz/qzXS+XMp4owfiDGCIRwQc6dMEdexBDjI7Bo4MvTF00jqg0BB8jBatU/yCGSCX2IIZIJeIghshC+jEYSEerFd3bYedUJvGGMfXUOIXEcy4/Qa0XLQOHhjGrWybLwLWhVOKC+qde4YSGMUxu0vcP4TY0jBlOaMMjvce31dfec0fCN0o5goERjC9FiUQE5QmVoqAbXXtbPTMaBo/G1tKTSENQekeRnkQqJOnptaITqUSUnkQW0tYHpKNqu7gzH3Mqk2jSs0imtU96MvkJavuo0nN13WMZuL+TSlxQ/9TSM3BjPZWb9P1DuA1Jz+GENjzSe3z0R+09+qOSBgMjGF96EokIyhMqPXdx9AcxQgaP0NZylEhDUI5HkaNEKhQ56j+Sg8gkoholspB2QyAbVVFPU2dC5lQq0eRoWnoGwM+5/AT1flQ5urqpsQzcvUklLqh/ajkaOpeDyU36AiLchuTocEIbHulOjs6Su+zGFFeTyytjJkV+VUyu0jyZXJq76q4yt7Ok3okcLVzBaOVoLQ0GRjC+HCUSEZQnVI5ucQJzd5l6J0m7vzdJUj/8gx/bEb5VtNa//uh9/+3jFSWP5zK7YveUGjuDxw4Xqs7wvf/Fw+reP+gf3OyOz/LX63jaUK5DNXAdPTNmgq4gUMVeFzuRCUkUe09nJlKJqIqJLKRNGUhHPqumxm3ZnVO5RJPFdZlMZ8ZF8DmXoKDxjKqL65WM8t7hd8wlLqiAal1cFsZ/RDOTnPQdRMgNCePhjDY80nt8ZV/tOzZkFr6nxREMjGB0YcwkIqhPqDDegyv7mBEzeMRwOeyicUSlIajPAoU6cHcekxBFqPrvzmNSiSdUmSykTRJIR+rZajynEommUtOk8Oyce84lKOgCY6rU2eq6tVng/jwqcUEVVKvUwP15VG7S9w/hNiBSgYQ2PNJxDxUpndqjlZ3ha1JMn96uDxXR4u3XjK8OFdnIT2VICyykYxwqooVoRBABeP5DRZwfO4/UyPulnneoiBYhuPsaV6+BQ0W0GPvSlHOoiBZdv+VteaiIqaeeXVNagHHOFDFlOTUeF4AaOdhNRz5TRA0XbKfCM0Vm6fpMkZn3qrQXetRgUxWJ8Lf0aG6yYlo517XHeuhg85IfKZIWaZq3C3FnJTvRAzZCwPBjYoN4uAbWA3yqBwx2MPVCpa0bZjpzrj/P9KjBrjbimSJqqGBzE5wpsq4XLwP14lyPWNLwNI9EnRczM62cXbBRwyYdKVK2la2c1s4H+EIPFmx80hNF2kdjDaoHdqEDa9FiV25aPt5lcuA7gXqp7DtRZJbJeKIE489oiEQEX+fQ1fYW5qWtr49nhsrgocKXqKBX6ej8neN3Do7fOX/nf/qf5gfdJwV7qearh48Zv2p/+pH1KXX3bLbBPc6TPDlO0jI9OehOZXkIavtT+83j24+Gps0k7OHe+ayu2vjaH/Inpgvy9KC77/Pxgs5fLP/2dw+WP1v+yP6ynag9fDVZfvK7B5k3J0fUnAi+sY6x+CYyoYyY/F4oJpWIIyYiC+knbiAd7Vq0mjkXo3MqlXhDpiKppknhYvicy1DQx0QL3KEp0+qqx1ng7k4qcUEF1C/e/Gk947KTvoQIu6E503BKGx7p/d202gptZ1tshXYuDQZGML7QJhIRFChUaO9g0yozQgaPEK6vXTSOqDQEBVkgSb2bVplUSJrUWUaeUZlElKREFtJuiGSjyKeZc5wzp1KJJ0n9m1ap/AT1flRBuroBcha40pNKXFD/9ILUv2mVyk36AiLchuTocEIbHun9Pb6vlaPOKWMrRwtpMDCC8eUokYigPKFylHx8HzMaBo/G1tKTSENQekeRnkQqFOnpP76PSSWi9iSykLY+IB1pMa3dCZlTqUTTnoHz+6j8BMV9VO25uvZxFrjHk0pcUADV2tOb1DMuN+kLiHAb0p7DCW14pPf3FpNWezqfgFZ7GmkwMILxtSeRiKA8odoz8i0mzOgYPDpba1EiDUEpHkWLEqmQtKjvFhMmlYhalMhC2gqBdFTT2jjzMacyiSZFA7eYUPkJav2oUtSslIv3tr1jLnFB/VNL0cAtJlRu0vcP4TYkRYcT2vBIR9796TO0lkF6ZZ/eznd/KvH2a8ZXuz83wlMZ0gIL6Si7P5UQjQgiAM+/+zN3IT9SIwf3zghkrteAqkQI7pPB1Wto96cSI7hBZltZqkQn2QyDxC+Z+a6U1yKMs/2zzMzULZSf65GD7XTs7Z9auGA/lW7/LDfbP703tb3Qowa7qkiFv/V4zEyWF9PMGfFjPXawfcn3f2amqPLKc2z7iR6wEQKGnxMbxMM1sB7gUz1gsIeplypt4cj9+z+1qMG+Nub+Ty1UsL1J9n+Wm/2f3oJxrkcsaXmqR2JmkiKd5k411qhxczaA5omp2p7tNsFf6MGCrU+8AbQ8XIPqgV3owO7vMCb1bgAN3yz1Fk+UYPxhDJGI4AMduuCOPYwhRsfg0cEXpi4aR1Qago+RglWqfxhDpBJ7GEOkEnEYQ2Qh/RgMpMPae32HIxGZ7MUwhslPUOtFy8Dgt3vLafXtPnCvJ5W4oP6pVzihYQyTm/T9Q7gFE3qGJLThkd5jT7pnb1MrRStpMDCC8aUokYigPKFSlO1JJ0bD4NHYWnoSaQhK7yjSk0iFJD29nnQilYjSk8hC2vqAdGTltHbmY05lEk16hizpTH6C2j6q9Fxd+TgL3OFJJS6of2rpGbKkM7lJ3z+E25D0HE5owyO9x6dzpN7tkLU0GBjB+NKTSERQnlDpuYvTOYgRMniEtpajRBqCcjyKHCVSochR/+kcRCYR1SiRhbQbAtkoi9JrEyIyiaZGQ4dzMPkJyv2oanR1z+IscHMmlbig/KnVaOhwDiY36fuHcBtSo8MJbXik9/hQ5tS3QbIKX9DkCAZGMLoaZRIRlCdUje7yUGZmqAweKlyWcg9lrtKTdilg//3tv/fzoZOYpyOexMxMhKCzCIS1zwjPZELS1b6TmJlU4glrJgtpY0fSkZppXjj9cXMql3jSOnQUM5WhoHuNKa6r1f2QVeDCTypxQQnUi+vQUcxUdtK3EGE3IK+BlDY80pE3fXqcA1X4tpZZn96uN31q8farxlebPjf6WRnSAgvpGJs+tRCNCCIAz7fp0/mV6UiNG9wuM4bSVSIEt8aIFKxvy6cWY1+ecrZ8atFJ9r8A8cvsXd0uhHM1wjhbPkM3fqqRg8105C2farhgNxVu+aw2N35WgRs/1ajBnipS4W95D8oiyWxtcGE/1mMHm5d8y+csafHm06pwAT7RAzZCwPBzYoN4uAbWA3yqBwz2MPVSpciyqfu2ozM9aLCtjbjjUw0V7G6CHZ/V5sZPf7041yOWdDzNE5FmJssTj02+UePm7Pis2rpmL5d0fiS60IMFO590x2dlr/x014iFDuz+Tpcy347PKpPxRAnGny4RiQi+z6Gr7Z1Ol4ihMnio8CUqNF16sgrX8UO4DpZ/282SXi8/tlsVXrc//fz+L9u/qdpV2ZOD/DFO998tn9Q2Vk8eRkzrwdBBFpgiuQJ7RA2s4FPpGGtoIpPY0yIilYjTIiIL6XdqIB15Wk7rvHBxmVO57Mm0iMlQ0I1E69ShadHqlscqcHEnlbigBKqXYHmReFbmZ1xy0pcQITc0LBrOaMMjvcc7AzLfptQqlwYDIxhfLROJCOoTqpZ3sDOAGSGDRwgXyS4aR1QagnoskKTenQFMKiRN6iwjz6hMIkpSIgtpNwSyMUuTaeXZGsCkEk+R+rcGUPkJ6v2oenR1zWMVuLeTSlxQ/9R6NLA1gMpN+gIi3Ibk6HBCGx7pPT4jJfNtVH2cyAmCgRGML0eJRATlCZWj5DNSmNEweDS2lp5EGoLSO4r0JFKhSE//GSlMKhG1J5GFtPUB6ZgV08SZjzmVSTTpGTgjhcpPUNtHlZ6rWx6rwLWdVOKC+qeWnm1SM+dM5YzLTfr+IdyGpOdwQhse6T0+KTrz7ko10mBgBONLTyIRQXlCpWfkk6KZ0TF4dLaWokQaglI8ihQlUiFJUd9J0UwqEaUokYW0FQLpKIppkbuYzKlMoknRwEnRVH6CWj+qFF3d8lgFru2kEhfUP7UUDZwUTeUmff8QbkNSdDihDY905B2czkLUissySK/q09v5Dk4l3n7N+GoH50Z4KkNaYCEdZQenEqIRQQTg+XZwugdHR2rg4PYXgcr12k+VCMG9Lrh4DW3hVGIEN7lsq0qV6CQbWoD4zUw69dxLokW4B1s4tcjBbjr2Fk4tXLCdSrdwbm7trAK3dqpRg01VJMLfejzS2czU1TR1hvxYDx5sX/I9nC3gWZK2ssv5TJ/oERshYvhJsVE8XAPrAT7VAwa7mHqtkubtaqX0fTjXogY725i7OLVQwQYn2cW5ubfTXzLO9YglTU/1SCRZVWX1NCtcwBs1cM42zizNM7sT2TjfvAs9WrD9ifdx2ps73WVioQO7v/OY3LuPM3x31Fs8UYLx5zFEIoJvdOiaO/Y8hhgdg0cHX5u6aBxRaQi+RwpWqv55DJFK7HkMkUrEeQyRhfR7MJCONM2mM+PMyJzKZS8mMkx+gmovWgwGP+BbTqsP+IG7O6nEBRVQvcoJTWSY3KRvIMItmNAzJKENj/Qe+9Jz7zbJShoMjGB8MUokIihPqBhl+9KJ0TB4NLYWn0QagtI7ivgkUiGJT68vnUglovgkspC2PiAdaTWb1u6MzKlcoonPkDOdyU9Q3UcVn6vLHqvA7Z1U4oIKqBafIWc6k5v0DUS4DYnP4YQ2PNJ7fEZH7t0UWUuDgRGMLz6JRATlCRWfuzijgxghg0doa0FKpCEox6MIUiIViiD1n9FBZBJRjxJZSLshko0qKaaJ06Iwp3KJpkdDh3Qw+QkK/qh6dHXdYxW4v5NKXFAA1Xo0dEgHk5v0DUS4DenR4YQ2PNJ7fMJy7tspWYdvW3IEAyMYXY8yiQjKE6pHd3nCMjNUBg8VLkzBE5a7Q5NL+8Pjkcn9I5d/YVX9wfKn9kO0/bK8/OT+Wwdpmpn6/MnB5vuy/al1Rnx7+enD9Z2PN3P2DmAOXMzJjLCgZQg0s8/rzmRCksy+o5aZVOJpZiYLaccG0mElc+42Is+pXOJp5tBRy1SGgrY0pmquV7c41oGLOanEBSVQr5qzrPCetUxlJ30LEXYDuhlIacMjHXlbp08Jh+9Uqfv0dr2tU4u3XzW+2ta5EcbKkBZYSMfY1qmFaEQQAXjebZ3O1+tIDRzcEDOG1FUiBDe/iCSsb1unFmNfn3K2dWrRSXa4APGbTT3faLX44mzqrLNkmjuV8nM9crCXjrypUw0XbKbCTZ315l7OOnAvpxo12FJFIvztZUY9qz3rjGM9dLB1KbZ0VkXeahdnrT3R4zVCvPBTYmN4uAbWA3yqBwz2L/06ZZbMpokzzGd61GBPG3FDpxoq2NoEGzrrzbWc/nJxrkcsaXeqRyLP02I6c+45bNSwSds5szSbecrahR4r2Pakmzlreymnu0QsdGD3d2RU+DZz1pmMJ0ow/siISETwbQ5dae90ZEQMlcFDhS9P14av7ouE60OCnR99cUD05GD5n9p/8MnydfubPzqokzR5clCZNjb2h/rJw8Sn/V2/tld32tHQ/0M0FCLGUPBFdIyVMpFJ7KEQkUrEoRCRhfRzNJCOapoXTnUypzLZk5EQk6Gg7YhWo0MjodVdjXXg9k0qcUEB1C+1stT4R0JMdtJ3EGE3NBIaTmnDI73H1v7Ct6+0zqXBwAjG18VEIoICheriHVj7mREyeIRwOeyicUSlISjIAkXqtfYzqZAkqbOMPKMyiahIiSyk3RDJRjVz52NOZRJPkfqN/VR+gnI/qh5dXdZYB27fpBIXlD+9HvUb+6ncpO8fwm1IjQ4ntOGR3uNTTgrfRtPHfeWCYGAE46tRIhFBeULVKPmUE2Y0DB6NrZUnkYag9I6iPIlUKMrTf8oJk0pE6UlkIW19QDrSae1Mx5xKJJryDBxxQuUnKO2jKs/VXY114PJNKnFB+VMrz8ARJ1Ru0tcP4TakPIcT2vBI7/Fhz4V3S6mRBgMjGF95EokIyhOqPCMf9syMjsGjs7USJdIQlOJRlCiRCkmJ+g57ZlKJqESJLKStEEhHW9qdTX1OJRJNiQZOeqbyE5T6UZXo6qrGOnD3JpW4oPyplWjgpGcqN+nrh3AbUqLDCW14pNv/+8MnDwLsD0JKc+TNmsZFs9WYZYBmadI+zWibNZ1DpHfVePu141/BZs3X99/GNmsqQ1pgIR1ls6YSohFBBOBl632aQ7s0lYjBXS4Clev1nioRgjtacPEa2qWpxAhuZdlWlSrRSbatAPFzxm6uRhdlj2aWVWZaOd+d53rkYAtV7NGsq9xjWPw9PVywh0r3aG4u3qwDF2+qUYOdVKTA317PuoN9rIcNdiv5/kwf1hM9ViPECj8dNn6Ha2A9wKd6wGDXUi9O0sKefuRbnmhRg51MuDfTXype6qGCDU2yN3Nz2aa/TJzrEUuanOaR8L12jRoyZ1+mD+eFHifY5sR7Mu0Fm+7SsNCB7QQttCq2fLwr4cAnAfVq2LsnM3TBk4MnStC1Zg7wkqybXUTepRIRfIhDF9SxZy7E6Bg8OvjC00XjiEpD8NFRsBr1z1yIVGLPXIhUIs5ciCykH32RdLhYzKks4g1cfN/mn3P5Ceq8aLkX/D5vOa2+zweu1qQSF9Q+9ZomNHBhcpO+ewi3YELPkIQ2PNJ7vAXSeLdAVtJgYATjy1AiEUF5QmXoLrZAEiNk8AjhUnT544eI2ONAP/3i2fGvDpa/7E6Ef738zYMbf/nhwfJv2/j8S/s/e0h8G4lfpsmbZ8R3AX7//lv2H/4yOVj+6iAzBz6deEQNl6DsjyJ5iVQokte/1ZLIJKLiJbKQdl0gGz7FS2QRTfF6d+Q95/ITtJRRFe/q+sc6cJ8nlbig9KkVb2ibJZOb9N1DuA0p3uGENjzSf/7wrubm+vaumtxdpWZS5Df55LKozCTJEnN5dXN3k+zmw2vuCkareGtpMDCC8RUvkYigPKGKV3EYnlXC/6YVtO8vP7r/zvLD5fv271cn5L1+/GP/3ErEDzqB1/1686xMkzRJzh/+tkySr9n/pWngqDxiIA0eSFwYI7ckPTlo/+6b99+eHvy7f1e2uLI2IuUXr1tyReOIGg1B8RfoXq/xiMiEJHudXesZlUlE2UtkIW29QDZ8spfIIprsbetB4f/Uy2Qo6CyjCt/VPZN14OJQKnFB7dML3yzzeULOuOyk7x/Cbkj6Dqe04ZHe4xNGjGefZ5WE7oNyBgMjGFv6UokIChQqfbknjFCjYfBo4PrVReOISkNQfAXC0/fBlUqFojy9J4xQqUSTnlQW0taHpMPFYk5lEU16ek+ieM7lJ6jrIwrPltODSnn8iYv4MZe4oPaphaf/eBEuN+m7h3ALy04koQ2PdOSbN50m3VZIBi9OMUmf3o43c6rx9mvGV5s5N6JTGdICC+kImznVEI0IIgAvBzdzqhGD22IE0tbzTVWNENwCgytW/2ZONca+HKVs5lSjk+xzAeLnk5hKdFE2c6ZtyqfG/dVSjxxsoeNu5tTDBXuobDNnC2e1mbP9qXczpx412ElFyhvdAXWshw12qxE3c+qxGiFW+Omw8TtcA+sBPtUDBruWelESKBdnetRgJxtvM6ceKtjQ8M2cmzLxMlAmzvWIJU1O80h4N3OqIUfezKnHCbY54WZO+0SsQfXALnRgLdo7U1xfzop2+Xt1czkpZpezyWVyZSZXhanusuvbpM7vHvh4V8KBTwHq1bBnM2f1eJsvzBMlGH+wQiQi+ACHLqjBwUpaPrqMOje9b0FLpG5w6viq0kXjiEpD8CVRsNT0T1GIVGJPUYhUIk5RiCykX3KRdLhYzKksok1R2l6U5S5+z7n8BEVctJYbmqJkq4/u/usqucQFtU+9YPEm9YzLTfruIdyGpijDCW14pPd4p2bp2alZJbk0GBjB+BqTSERQnlCNGX+nJjVCBo8QLkV3ulOTGi5B2R9F8hKpUCSvb6cmlUlExUtkIe26QDZ8ipfIIpri9e/U5PITtJRRFW++Ekj+CzG5xAWlT614/Ts1udyk7x7CbUjxDie04ZHe4yPySs9OzSoppMHACMZXvEQigvKEKt64R+RRo2Pw6OBq10XjiEpDUIpHUaFEKhQV6j0ij0ologwlspC2QiQdLhZzKotoMtR/RB6Xn6DOjypDi5Vq8d+OySUuqH1qGeo/Io/LTfruIdyGZOhwQhse6U6G1ubmukzvsklh8vaHwtSTq+JyNrm6vsovy6vSFPWjPIsrQwtXMFoZaqTBwAjGl6FEIoLyhMpQxYEhq7NBftlp1G+3+tR+Tnzjy+LDB1t7IkaSJ8n5k4OjLhgHL76epAeLb/zxn/3xv7/9f7VB+JOD//lPb/8/B2fPDtbHiDyenJEm3oNEqAE2eIBxJXvAPEmEGg5BVxAoYq/rnciEIoh9J4lQmUTUw0QW0p4MZMOnh4ksounhFqfHq/icS1DQcUYVxGaln/yXdHKJC0qfWhD7s3rGJSd9+xByQ4p4OKMNj7S9pfPP31BQXsn7H26v/+yP/+QbjkCoFK/vm2sZ4Nmq+j5P385OP1qJjt1s7nTCfVcNt/+YBYILqtV/tHs2H8bc3e7ND6yO+m33UfR1t7fy8+7bqf3ZB62iWv/a/ffvv9vturS/0CrV9h+7qLbisvzduZrvW9XST3i7Ytksjn+nrX+zJ8dVmtofjP2hbn/IcvtD2f6QJ/YH+7d597f2nxaZ/cH+ZmP/qSnsD1X7Q2n/QWl/38z++2b2Z5X9WWV/c21/c93+rE4S+0P7x+rUW5W1wSvkwfM6/Z0RO7ERO7ERO7ERO7ERO7ERO7ERO7ERO7ERO7ERO7ERO7ERO7ERO7ERO7ERO7ERO7ERO7ERO7ERO7ERO7ERO7ERO7ERO7ERO7ERO7ERO/FF7EQfMSOPGL7noA3YqQ3YqQ3YqQ3YqQ3YqQ3YqQ3YqQ3YqQ3YqQ3YqQ3YqQ3YqQ3YqQ3YqQ3YqQ3YqQ3YqQ3YqQ3YqQ3YqQ3YqQ3YqQ3YqQ3YqQ3YqQ3YqS9gp/qA4QVJ3/Zs4BobuMYGrrGBa2zgGhu4xgausYFrbOAaG7jGBq6xgWts4BobuMYGrrGBa2zgGhu4xgausYFrbOAaG7jGBq6xgWts4BobuMYXuEYduLe23wwETvZeXthoXdhoXdhoXdhoXdhoXdhoXdhoXdhoXdhoXdhoXdhoXdhoXdhoXdhoXdhoXdhoXdhoXdhoXdhoXdhoXdhoXdhoXdhoXdhoXdhoXfiidaGPFi4qhPuA2mAtbLAWNlgLG6yFDdbCBmthg7WwwVrYYC1ssBY2WAsbrIUN1sIGa2GDtbDBWthgLWywFjZYCxushQ3WwgZrYYO1sMFa2GAtbLAWvmAtdMHqXsqHYFlpE+0C9dy7xSh8a0nhTTkGVqnKph7/17tqvH2hsuWRG//UirLv2Bm2/etqn5Dr0I2PHw+/2MgwewrHd9rf8cp+gbQfET+zHyHvf/j4t+2/pjup7SNr9nzYctT+3cNE/OEkDfuh8guD9MfzNlwnfjzM1+1v/PT+r6f2v/ZBqwy/t/z4IEsOAl8clVHuKxrmKRxKiEYEUQnvSA2vvwonHrmhRAhuVJZ8VPQfuaHECO5Q3vZzoRKdZDcyED/fZ0AluihHbgQ+7mlhg+1Tc96GKf3nbWjhgg1Uet7GbHPehveushd61GAbFS320WfjWA8b7EvDy2wU64keqxFihZ8OG7/DNbC315hawGDLUn80NomZpr6PxlrQYBeTHrfhrRQv9VDBZiY5bmO2OW7DWyXO9YglDU7zRASO21BCjn7chhYn2OWEy2z7RKxBvb3S1YC1aK/rq6TMynJyc1Nnk+IyqSb1XXI1uamub25u2yV4efP4qHgXwf/r5biOHLu09C2FKxlNlJ9ruRygJVkyu4i8SyUiGI9us5a+/8t20fuZPauyO1Hy/fsfPlmtm7ufP253/PvlT9r//ao7jePsqbtJPKXGw+DxwJeUYEgOlj9vF/Sfdwv/7mSSX7Xr/271f7D8h+Uvs/TgeGCHIzEwgnGyYDHr95YTqZCsNJWLyTMqk4hWGiIL6TAfyIZvDU1kEc1KU04r31qbSU/QKUTLxSEjTbWyXfivouQSF1Q+9ZrIl9MzLjXpm4dQG7LRDOez4ZHuZGx2ba7ypKgm1c3d1aSo02RSX5qrSXJ13f5CZYp8dvVefBnr/K7bythaGguMX3wZSyQiKE6ojO08zva0DjussbOVVqHd/9WDM8eaxDuRuvzF8qdemUrka3C+uEx10Tii0hCUVoGotKOzD6cH7mHY16mEONLSxeMZlUdEYUlkIW1vQC58wpLIIpqwTKtpXrj4PefyExTvUZVlvVIi/rseucQF5U+tLL1JPeNyk757CLchaTmc0IZHupOWVVll17Ob2eQqnyWTory9m9TXxdUkr/OkvqsvL/Pbx9IaVVo6bdHvVI/KRRALjF90ackkIqhOqLR8++SM5d8u/8vyV8ufL382Wf7Y/qX7IPrjx0+h</t>
  </si>
  <si>
    <t>LtJPqaQNTnpbfcmkISiwAn3p/WjJpEJRlv6TiJlU4olLJgtpg0PS4WIxp7KIJy4Tv0eISlBQv8dUl+nq/r80cKEjlbig+OnVpTerZ1xy0rcPITcgL4GMNjzS3QbAJ2tdZVVjRLe559tkGrq4ozRln20kt3nmtgS8q8YL2uRQ/fd399/vzqb44PGctO6UiuXHuON8bQC32wYPTOf8Httr7orgU3UECyyCYzjJtRCNCCIALztYvjrYXOq4fNXm65/aYL//eDL0o/QP7fE8WP66OwK5Oyr6/odTF+MjNWPQ6SeQxj5zuhYhaOvDFW/AnK7F2JezHHO6Fl2/UXLM6Vp0Ozanq2GD3VZuTm8FVeo1p6vhgv1WaE5PN5dBpoHLINWowa4rUu3os3Gshw22ujHN6WqsRogVfjps/A7XwHqAT/WAwZalXtDM6umsdGE+02MGm5jMmx4oFC/1UMFeJvCmp5urIP1F4lyPWNLfNA+E35uuhRzbm67GCTY5qTc9tVdBugvDQgfWor02tzd1UtWTq1tjJsXVrZ3XXOWT5C6rysvs5urq0jzw8S6ZA98QtMtmnzc9zWQ0UX6uxXWAlmSB7SLyLpWI4MsduvLull/2xMfN8uvDdun924fVll1irc6G/LVdOXeu7Ie/917e8+DcDlze8+QgT3wzg6fUABo8gPiq1rWE7cWwu8un+wLx/sMXCHu9zxcWsm/G1+5c91rameERfCAVLIH90yEiFcp0qJgaF5NnVCYRh0NEFtLP00A2fCtvIot4w6FsapzbJ55z+Qk6jGiVOTQbWt1qmAauqaQSF5Q+9VLKm9QzLjfpu4dwGxoNDSe04ZHu9G9RJXf1dVFOisrkk2J2m04ur/NkkhfJzSy7vUuK/PFtjqp/fYOjXBoLjF98/UskIqhOqP79x1aqvW511+vlJ52l3V7D2Mq0zzeG9of7eP5i+bqbH/UuqbS/IzNfa/9/niSBE86ZUTF4VHBR66JxRKUhqMC4+Lz/nvva+q9TqVDEZ+I2LT6jMokoPokspA0QyYaLxZzKIpr4nOWe40iec/kJyvuo4nN1wWAauDGSSlxQ+tTi05vUMy436buHcBsSn8MJbXikH26MvKuS8u4mmdxlyd2kuC7rVqjW9eT69rZIyvzuMikem0RU8ensIK34LKSxwPjFF59EIoLqhIrPt23v7psiHy73/om98Hv5q+XfL3/a/u9nj99lX5xNTHqw/E+ugDylBsTgAdladxJpCIovrjsDHz2JVEi603dHJJNKROFJZCFtfkg6XCzmVBbRhGdVeU/yoPITlPZRhefqSsE0cEcklbig9qmFpzepZ1xu0ncP4TYkPIcT2vBIW+UZEpTjGuB9UtIE2FUm7bPbuQFeibdfMv4VG+CVESywCI5igFdCNCKIALwxDPDdCSzWevG9B6uFzwKv5Az6CQVS2GuBVyIE3YO4wg1Z4JUYQdvgttJViU5iEQTi55OkSnS7tsBrYYP9dmwLvBYu2HGlFnizscB7rwV8oUcN9l2RTEefjWM9bLDZjWqB12I1Qqzw02Hjd7gG1gN8qgcMtiz1CiZkgddiBpvYmBZ4LVSwl0ks8GZjgfcWiXM9Ykl/0zwQAQu8EnJ0C7wWJ9jkxBZ4c7gG1QO70IHd2ymM96aytJTRRPnFn8IQiQg+1aFr7whTGGJADB4QfJ3qonFEpSH4EilYevqnMEQqsacwRCoRpzBEFtIvwUg6XCzmVBZ7MYVh8hOUdtHybmgKU64+2peBKQyTuKD2qdcwoSkMk5v03UO4DU1hhhPa8Ejvr/fcf2jRTBoLjF984UkkIqhOqPCM5T0nRsXgUdlafRJpCCowrj4D3nMiFZL6dI57n1GZRBSfRBbSBohkw8ViTmURTXyGvOdMfoLyPqr4nK20iveaymMucUHpU4vPkPecyU367iHchsTncEIbHun9PfjDbxiqpLHA+MUXn0QiguqEis89PPiDGECDBxDXqcqDP/oGnoHzPohREdR+XPYGProSqVBkr/+8DyKTiLKXyELaeoFs+GQvkUU02Rs674PJT9BYRpW9qzsP08AdllTigtKnlr2h8z6Y3KTvHsJtSPYOJ7ThkY7rfC9c7FohWwfZZX12O3e+K/H2S8a/Yue7MoIFFsFRnO9KiEYEEYA3hvMdO/pdyRg0EQp0sNf3rkTYl7hU37sSI+gV3Fa4KtFJfIFA/HyCVIkuiu+9qqdm5sL9XI8bbLdjG9+1cMGGKzW+1xvju/e2xRd61GDbFal01C96rIcN9rpRje9arEaIFX46bPwO18B6gE/1gMGepV7AeIvFmR4z2MXGNL5roYLNTGJ8rzfGd2+RONcjljQ4zQMRML4rIUc3vmtxgk1ObHyvD9egemAXOrB7OwIqfMb3LJHRRPlFHwExiQi+1KFL7/0bATEDaPAA4staF40jKg3Bh0vBWtU7s2FSiTuzYTKJN7NhspB+Nway4VkiM1nEnNkknqU0lZ+gE4hWgwMzm2x122sWuL+XSlxQ+tRLHm9Sz7jcpO8ewm1gZgMktOGRftigeXlZXeVX9WRW5sWkSO7qyaW5bn9IsvT6Njd3s9WiPKpO9fjks9BVTM5YYPzi61QiEUF1QnVq0Cf/uP/y/5kvPzt4cMTffzd7mAK5yD+lkjc4+a01JpGGoNDiGtNvh2dSoWhMrx2eySSixiSykPY5JBsuFnMqi2gaM2CHp/ITVPFRNWa6kiTemzGPucQFpU+tMQN2eCo36buHcBvSmMMJbXik9/cQkMJnh88ycSwgfvE1JpGIoDqhGpN/CAgzIAYPyNa6k0hDUHxx3Rn4tkmkQtKdtqy9TeUZlUpE4UlkIW1+SDpcLOZUFtGEZ+AQECo/QWkfVXiu7ivMAhdQUokLap9aeAYOAaFyk757CLch4Tmc0IZHOq4h3bjYtVIyD7LL++x2bUjX4u2XjH+9hnRtBAssgmMY0rUQjQgiAG8MQzp4FLuWM2jvE0hhnyVdixA08+EKN2BJ12IEXXzbSlclOoljD4ifT5Iq0UWxpJezaen8GvJcjxtsuCNb0tVwwZYrtKRn+dqSnnlvQnyhRw02XpFOR52cx3rYYLcb05KuxmqEWOGnw8bvcA2sB/hUDxjsWeoljLdYnOkxg11sREu6GirYzASW9HWReBkoEud6xJIGp3kg/JZ0LeTYlnQ1TrDJSS3p7ROxBtUDu9CB3dsxjPFa0gsZTZRf/DEMkUi//4fyAy6+I4xhiAExeEDwhaqLxhGVhuBTpGDt6R/DEKnEHsMQqUQcwxBZSD8FI+lwsZhTWezFGIbJT1DaRcu7oTHM6gLVLHAjLpW4oPap1zChMQyTm/TdQ7gNjWGGE9rwSO/vXkjj9ZgbaSwwfvGFJ5GIoDqhwnMP90ISA2jwAG4tVIk0BMV6FKFKpEIRqv69kEQmEXUqkYW0VwLZ8OlUIotoOjW0F5LJT9AJRtWpZiVrvNdXHnOJC0qfWqeG9kIyuUnfPYTbkE4dTmjDIx3XLlS62LXKswyyK/rsdm4XUuLtl4x/xXYhZQQLLIKj2IWUEI0IIgBvDLsQdH6lljE4eBXoYK9ZSIkQHLPi8jZkFlJiBOer2wpXJTrJLBWIX1lm09nMuDDO1RijWIbqNvXOtvBcjxtsumNbhrRwwbYrtQyVG8uQ9/bEF3rUYPMVafW3HuskT2vPiOZYDx3senLbUFnmRT6bzpxHxZ/oARshYPgxsUE8XAPrAT7VAwZbmHo9EzjOUo0ZbGpC71DWVozM5x3SQgV7m8Q7VG68Q95qca5HLOl3mgfC1HlZTGfO57hRw+b4h2Z1mWZmmjt9ORd6sGDbE5uIysM1qB7YhQ7s3s5ySq+JaCajifKLP8shEhF8wUOX5Hs4yyEG0OABxJe7LhpHVBr95h+gIVjD+mc5RCqRZzlEJhFnOUQW0u/JQDayusqmReWU7HMqmZgjHXf/fs7lJ2gIomXiWyKlN9JZXdyaBW7ipRIXVED1Eig00mFyk76CCLdgQs+QhDY80vt7vGXptR6Fr2dzxALjF1+uEokIqhMqV0c+3pJI3uDkt5aaRBqCQotLzcDxlkQqFKnpP96SyCSi1CSykPY5IBtpXU0r92efOZVLNKU5K6a5syc95/IT1PJRlebqrtQscPktlbigAKqVZuiQSyY36RuIcBtSmsMJbXik93d3Zek95LIWxwLiF19pEokIqhOqNCPsriQGxOAB2Vp9EmkIii+uPgMfOolUSOrTPbp/RqUSUX4SWUibH5COup4WqfM74JxKJZr6rJNp5vyO+5zLT1DfR1Wf9UqseC+gPOYSFxRAtfoMbbFkcpO+gAi3IfU5nNCGRzqudd356fqdKk+C7Eyf3a6t61q8/ZLxr9e6ro1ggUVwDOu6FqIRQQTgjWFdB0+61HIGnX8CPewzr2sR9qUu07yuxQga/LbUr1p0EjMfEL+geV2LMYp5vaymM495XY0bbLsjm9fVcMHGKzSv58navJ57rzR8oUcNtl+RWn/L5mNMXk8zp9A51kMH+97o5nU1YCMEDD8mNoiHa2A9wKd6wGALU69oAgdfqjGDTW1E87oaKtjbBOb1dbV4GagW53rEkn6neSCKosryaeGsFI0a9k7M62qwYNuTmtfbR2MNqgd2oQO7tzOamc+8nocvZXuLJsov+oyGSUTwDQ9dlPNnNMyAGDwg+ALWReOISkPwiVKwJvXOaJhUIs9omFTizWiYLKSfiIF0hGY0TCr7MKOh8hPUd9Gqb2BGk69uTc0D1+BSiQsKoHpFE5jRULlJX0CE28CMBkhowyO9v1snZz4v+qMfUBALjF989UkkIqhOqPrcv62TzAAaPIBbq1UiDUGxHkWtEqlQ1Kp36ySTSUSxSmQh7ZVANsJbJ5lkosnVwNZJKj9BQxhVrq7uWs0Dl+dSiQsqoFquBrZOUrlJX0GE25BcHU5owyPd/t8fviFvrAr9g5AsHddi5KxL76w24LjZlqbqs41kMcq9FiMlXnDGierJny8/sRajVj52WtLp8HnLazKugehRn35wkLX/ZrvN8v6HrpA9VYeswEI2iqdICdGIIALwsrWdyAX0SA0UnKIKZKzXCKRECM5McXUaMgIpMYLD0m11pxKdZDAKxM8Zu7kaXRQLUFYnU+N8MJ/rgYN9Ue4BymbGbwHSogUbo9QCtLnyNg9ceatGDbZHkbp+e7jiu/JWDRtsUXL7j//KWzVWI8QKPx02fodrYD3Ap3rAYM/SLzyKVpU6ZemZHjTYxmTWH3+heKlHCjYzifNnc+Wtv0ic6xFLGpzmgfBfeauFzHH9+K+8VeMEe5zY8GOvvHUXhoUOrEV7PUvy2+Smnlyb6mpSlDfXk8vb+nZSF5dXxe2duUuvH/l417aBxb52fes1/BQymig/1yo4QEuyEnYReZdKpN//Q/kBl8g/fmOBfPHH/8v/8r/96R//+8uD5S/sDOX+Lw6W/2X5gf3pwexhIXv+zouDOkmcz+pTKneDc8cXki4aR1Qagm+FgmWmf1pCpEKZlnhP/2EyiTgtIbKQfqpFsuFiMaeyiDYmqfPKs3HgOZegoIqLVnJDc5LVZah54HZbKnFB7VMvVwrj031nXHLStw8hNzQoGc5owyO9v67yyuvrMdJYYPzii0wiEUF5QkVmBFc5MSAGD8jWypNIQ1B9R1GeRCok5elcmj6jMomoPIkspL0PyYaLxZzKIpry9FqPn3P5CSr7qMJzdbtpHriulkpcUPrUwjPkJ2dyk757CLch3Tmc0IZHOu6ZP7WLXaskywC7ypR9djs35Cjx9kvGvyZDjjJkBRayUQw5SohGBBGAlw8ZcpRAweGmQK96DTlKhOAkE5ehIUOOEiM4w9xWYCrRSeaVQPx8wlGJLoohJ0+mhbNwP9fjBtui3I+TJ7nfj6NFC/ZFqR9nc59sHrhPVo0a7I4iMY2OsY/1sMEONaofR4vVCLHCT4eN3+EaWA/wqR4w2LLU6wxvrTjTYwabmMyO468TL/VIwVYmseNsbpH114hzPWJJe9M8DwE7jhJydDuOFifY4sR2HHt5rLsuLHRg93ZSUnvtODMZTZRf/EkJkYjgexq6QI4wKSEGxOABwdeWLhpHVBqCz4WClad/UkKkEnlSQmQScVJCZCH9Wotkw8ViTmWxF5MSJj9BZRct7oIf1i2n1Yf1wC2wVOKC0qdewYQmJUxu0ncP4RZM6BmS0IZHutOdt0U5q2/urifX5e3lpEhubyf13exqcluZy8pcJddF8fi0R9WdPodO+J4yRywwfvF1J5GIoDqhuvNNG/jyI3sH7EErOT/tTux/PJLfTlM+a1XoXy8/7hRpqz9/ef/t7qyd33QDmU/uv/VHVoC+cTjP8sPlp90vfWbP9XFF6ik1UgaP1NaClEhDUJVHEaREKiRBmruYPKMyiShIiSykTRHJhovFnMoimiCdpVP3rQ/PufwEJX9UQbq6WzQPXBZLJS4ofWpB6k3qGZeb9N1DuA0J0uGENjzSca077guAW41ZB+nN+vR27t1R4u3XjH9N3h1lyAosZKN4d5QQjQgiAG/wMB0lUHAQKhCsXu+OEiE49sR1aMi7o8QIDjy3VZhKdJLhJhC/vKqnpjYujHM1xigOnqw2U/fI8LkeONgeR7bwaNGC7VFq4ak3Fh7vDaMv9KjBJikS1W+VhdQks8Sz2fRYjx3sVnIfT5pWSTGbZk7z84kesBEChp8TG8TDNbAe4FM9YLCHqVceZT6tChfmMz1msKsJzTy5z7/xUo8U7G0SM0+9MfN4q8W5HrGk32meh6yo7GLU+Ug0atgcQ0+atUvBdgFjXGAv9GDBrid29dSHa1A9sAsdWIsW2ytt+XgXvYFVv3rh67P1FImMJ0ow+niFSUTwrQ1dO496yg6Tu8G54yvML06XulHQ6j4HO2V6vfzILvEn7V9etb/pt49Op1cP90E//K7VSOr++92XhU+6/71//1ft77VfBj7oZlKrLwrtL3zUjaA+Wb46eLw+/PMnB++cXBw9e+egc0z9w/Lny79v//pflj9Z/p8W0+v7H9z/tf1vtb//h0/euGDiyTobbT856C6tbqnYDxuvHj5KdJeY29sn7B/78fKnzlfviJo1wUdSwXLbOx9iUok7H2IyiTcfYrKQfqMGstGCmlYzZyeeU7lEmxLVppgWzkfuOZegoHWJVrQDY6IieZwqFN6rbI+5xAUVUL1YS6vcc7PwGZec9B1EyA3MiYCMNjzS+2uYb6W1x7n0uClHEAyMYHxpTSQiqE+otOY75pkBMXhAcL3tonFEpSEov6MIUCIVkgD1OOaZTCIKUCILafMDspFX09o5q5lTmcSTn/77aqn8BNV9VPW5ut60CNxXSyUuKH9q9RlwzVO5Sd8/hNuQ+BxOaMMjHdmk5PtSmwXp+c+ox9BKZCJkUtLiBeevqBr8MpmUtCErsJCNYVLSQjQiiAC8oQOGtEDBAa9AtPpMSlqE4DgX16IBk5IWIzjI3VZlKtFJhrZA/LJZWwSd8mquhrhzj5IaONgdx/UoqdGC3VHoUSqytUep8F5Z+kKPGuyRIk39lrxMyqqcFoUL+rEeOtir5BalKpu176Fx4j3R4zVCvPBTYmN4uAbWA3yqBww2MPWyI+BQUmMGW5rQodQiLT0OJTVSsLEJHErrWvEyUCvO9YglzU7zPKSzIq+nlXMV0KhhcxxKdZ1n1TQzLqwXeqxgy5MalNonYw2qB3ahA7u/U5TUa1DKZTxRgvGnKEQigu9s6Lo5whSFGBCDBwRfcrpoHFFpCD4jChak/ikKkUrkKQqRScQpCpGF9CsukI1sNs2962Ailb0YozD5Ccq7aMk3NEbJV1/dvbfSHnOJC+qfej0TGqMwuUlfQITb0BhlOKENj/Qe2+NTr4enkAYDIxhffRKJCMoTqj7HtccTuRucOy40v7LHW11NzJqgr4yiq4lUSLra+So9ozKJqKuJLKRtHchGlU5r93ftOZVKPF0dcsczCQo616jCenVNaxG4eJdKXFAA1cI66I5nkpO+ggi5IWU9nNGGR7r9vz98oxdYwfwHIQU9smHJp51NgG5ZJn26kQxLM69hSYm3X0S2NCz9o1VJj4doPki1131/Uiv1/uVg+aNWPP3kwAq+B5X1cfv/rDj8zLqMHqxH71uht7YfpY/2o+VvXAF4qg5AgQVAZj96pJdmT0yrNj9zIf53asRGhBhAO3RkkhYoOMwViFSvG0mJEBzd4toz5EZSYgSHttuqSiU6yYAWiJ8zdnM1uihGJN9RIs/1sMGeJ7chZaZI/T4kLVyw6Ul9SGbjQ/LezPpCjxpsfSLtjD4bx3rYYMOSe5D8152psRohVvjpsPE7XAPrAT7VAwZblnpZkZU+j/yZHjTYxWQGpECleKmHCjYziQPJbBxI3ipxrkcsaXCaJ8J/4ZkWMsd95L/wTI0T7HJi55E5XIPqgV3owHZS8aouTbugnZiqqifFVVVNrmZ3Zfu3yfXl5WVZZpe3D3y8K9fAUl69evU6j0oZT5Sga40b4CVZ57qIvEslIviChi6A/2n523Yh9bCi/eDx/onuyoh/aX/5jTnF97rV7gdPDto/8fPl3y1/ufz75U+WP364ceJXuW8YRAyGwYOBLy1dNI6oNAQfBwULT/90hEiFNR0xLirPqFQijkeILKTfZpF0uFjMqSyiTUaM8a+MmfwEZV20uBsajJSrz+jei3ePucQFtU+9gvEm9YzLTfruIdyG5iLDCW14pB+uO7u7vMnyy7vJ3dXVzaTIs2xymV7NJsl1XlfXWXGb549Jj6s6fVOTmTQYGMH4qpNIRFCeUNX5o+Wr5W8f5iv3319+fLCewryx9bv7B606/dT+4v33/2g1WemuRfvwcebyevkbq0+Xv3n4p3aA8bU0S5KvZcb91j+lhsrgodpakxJpCOqyQJN6hyFEJhRJmk4T46LyjEoloiQlspC2RSAdPklKZBFNkqa5mRqfWYdJUFD0R9Wkqxtbi8AVvFTigtqn1qT+rJ5xyUnfPoTckCgdzmjDI/3nD2Ody5ukLLKJmSX5pCjvriZ1Obuc5NlddnWb1OW1eQxMXFHqfAJaURq6/80ZDIxgfFFKJCKoT7go/bjVoPaO3W+3ivKTleD8R99GzCcHnQ/8U/ubOzf4g5r1+X2IwTB4MLaWnUQagtKLy87777lvPv46lQpFdybT0sXkGZVJRNlJZCFtfEg2XCzmVBbxZGdaew5ueM4lKCjro8rO1b2sReCiXSpxQe3Ty05vVs+45KRvH0JuSHYOZ7ThkX44+yO7KY3J0sndzexqUiSXxaTKqnJSpHemTq+uiiq9e28HsrNwBaOVnbU0GBjB+LKTSERQn1DZ+Z/vf/Cwn+/+bw6WH3Zj9n9ZfnT/N91ovfya+1Clp1SWBme5tZ4k0hDU1FH0JJEKRU+69ws9oxKJKCeJLKQNDUiGT04SWcSTk1Pjm6sz6QmK9ahisl5JD+8dmMdc4oLCpxeTnpyecalJ3zyE2pCUHM5nwyO92m74SDz2dkPPN8rH3PvoZn26kbYb1r7thlq8/RKy5XbD/7Z8//573dfEh/PR7WHnrfh73c2+P3jYefi6m3l//HBow+M3yB8t/275k+XfOTYXrrck2oPTP+nOsfjYFYKn6hAUWAhkGw5dEP+dGqIRQQTgbc47nx4sf7H8+aRwAT5SA+4XaN5OQy1CcI8GLjYDOw21GMHNGVvqSC26fqfi7DTUoouy0zAva89t2s/1wMGGJ99rmGa1f6+hGi7Y8YR7DU2y3mtovFcEvtCjBvueSDajO3SO9bDBXjXmXkM1ViPECj8dNn6Ha2A9wKd6wGDTUq8osqRohadnUaFGDTYy2WbDQKl4qYcK9jPBZsN1mXgZKBPnesSSHqd5JPybDbWQY282VOME25x0s2H7RKxB9cAudGC7NcJtUs6uEjO5vEluJoWpzKS+ur2aXN3cXdVlleTJ9WMf9K5bAwt59drVt9nQpDKeKEHXCjfAS7LKdRF5l0pE8PUMXf4+nihpTTOP841HE/fH93/14Kmxv2aSr7X/P3lSJPbvcvdxNE+p3A3OHV9UumgcUWkIvgMKlpr22rUP23WxMy9fpxKijEGcReIZlUe8KQiThfRbLJAL3yqXyCLaFKQopjPns/acy09QyEXruYExiFldI2oC98JSiQvKn3rR4k3qGZeb9N1DuA3MQYCENjzSDweaZ3fpTXqdTNLr62xSXN0Uk+q2/aO3d+ltWRdlXmVX7+1AZzo/vrY6M5MGAyMYX2cSiQjKk15n2ilJN26xhzR+ev/D7jztVzK9SYyBwWOwtd4k0hAU3BH1JpFQVL1J5BFRbxJZSHsekAuf3iSyiKY3czOdOTcMPOfyExT0UfVmtpIn3osdj7nEBeVPrTe9ST3jcpO+ewi3Ib05nNCGR/ph5+BlfZNdl+mkyvK7SZHlZnKV1tXktp4l6c3VzcwUt+/tQG/6XDm5NBgYwfh6k0hEUJ5gvflwSIU14vy4uxPmO/banP/eis3fdHsKHxw+Hz3uKLRHU9x/155SYX+cGo+yeUqNgsGjsLXiJNIQlFyB4vSaaYhMOFLTd2Ujk0lEsUlkIW14QDZ8YpPIIprY9B8qTqUnKOajas3V3X4mcFkjlbig8Km1ZmqyZJo7tcYZl5305UPYDanN4ZQ2PNJWboZU5Miu7sJFr9WPRYBeZeo+vZ27upV4+1Xjy+zqVoagwEIwiqtbCdGIIALwMtTVrQQMGuTGEKJKhKAZTiIw/a5uJUbQBbetdFSikzjegPj5JKESXRRXd5blU/dx9c/1wMGGN7arWwsX7HhSV3excXV7r7Z7oUcN9j2RUkYXAsd62IUQNvxsBFzdWqxGiBV+Omz8DtfAeoBP9YDBpqVfRFS1mVY+i4QWNdjIxnR1a6GC/Uzi6i42rm5vmTjXI5b0OM0jEXB1KyFHd3VrcYJtTuzqLg7XoHpgFzqw+zv9KLyubiPjiRKMP/0gEhF8MEOXv6zpBzEKBo8Cvrx00Tii0hB8BBxj0UlkEnn6QWQScfpBZCH9AAtkw7fUJbLYh+kHk56gmIvWdEPTD7P6VO69wPCYS1xQ+PQLl+D0g8lO+vIh7IamH8MpbXik93gPYeH1dpfSYGAE46tNIhFBgYLV5qh7CIncDc59a41JpCEotQKNOeTpJhLiSE0Xj2dUHhGFJpGFtNcBufAJTSKLaEIztIeQyU9QyEdVmqsb7UzgikIqcUH5UyvN0B5CJjfpu4dwG9KZwwlteKT3eA9h4fV0h67GcQYDIxhfZxKJCMqTXmeOsYeQGAODx2BrvUmkISi4I+pNIqGoepPII6LeJLKQ9jwgFz69SWQRTW+G9hAy+QkK+qh6c3VZnQlcP0glLih/ar0Z2kPI5CZ99xBuQ3pzOKENj3RkV7dx0WsVZOiWm+rto8l37upW4gXdbagA3KmrWxmCAgvBKK5uJUQjggjAyw6Wrw42B3YvXz2au7P2r/IcrtP3hcw9Ofi9k3cWXz94sC2sLAxPzPIzt6I8UocHtOMJpK93nK9ECFrvBFo24CFXYgQ9d9vqVCU6ib8OiF9WuivpXA0wio3cVNW0nrmAP9cDBzvs2DZyLVywxUpt5NXGRu69/e6FHjXYaEXC/O3pez5rpY2zdh3roYMNUm4lz/OyNp7Tq0/0eI0QL/yU2BgeroH1AJ/qAYP9S712MTPfpTRnetBgSxO6yU1RT91XrL3UQwU7m8RNXm3c5N5qca5HLOl2miciLWpTTcvaBbtRw+Y4youkyAtPVbvQYwW7nthVXh2uQfXALnRgO7TZlbm9K64nSVmaSZreVpMquaknSWISU1ZVWpvHtuhdNwc+HKjXzl5XeS3jiRKMP38hEhF8rkOX3z9pl2Pfuv+2vRL1Vbtw+5ZdsLX/s8uxT7q1WvsPrdtns2JbLcjaX3Hm8ik1BAYPAb62ddE4otIQfH8cYw1KZMKZu3gt5UQmEScvRBbSr79ANrLKY5yYU5nEm760BN0O5OdcgoJ6LlrlDY1fVjdtmsDNqVTigvKnXsLk6WyaGxe5My456RuIkBuavwxntOGR3mNfufH5ysvQHTzOYGAEo+tNJhFBfUL15qi+ciZ3g3PfVmgyaQgqrUBoDvh8mIQ4etPF4xmVRzy1yWQh7XVALurCRWNOpRFNahZmWniMPlR+gko+ptIsk0ddUnqvRTzmEhfUP7XSDBjLqdykLx/CbUBoAglteKT32FhufMbyMpUGAyMYX2gSiQjKk15ojmAsZ8bA4DHYWnASaQgK7oiCk0goquAk8ogoOIkspD0PyIVbkM2pNKIJzryc5j7ByeQnqOijCs7V5Xll4DZEKnFB/VMLzoCznMpN+vIh3IYE53BCGx7p9v/+8MmDzvqDkKAc2WHuzG0rJbMAzbLM+zSjOcwzF9531XhB4xuqBOXuZLfDPHv0KVv7Muow14agwEIwhsNcC9GIIALwNueGu4AeqYGCXjmBGvXN2bUIQWOcQF76vd5ajKAjblvpqEQncb8B8fPsNdSii2L09h+OpoYNtjmFzbuYzbw2bzVcsM8Jbd5ltrZ5l94b8l7oUYPdTqSS0WfjWA8b7FByi7f/tHA1ViPECj8dNn6Ha2A9wKd6wGDLUi8gZnU2TZybQs70oMEuJrR3+yvFSz1UsJkJ7N3rKvEyUCXO9YglDU7zRPgPC9dC5li7/YeFq3GCXU5q626fiDWoHtiFDmy3MIAmJZaPd7EaWLWrF6w+W3eZy3iiBF3L2gAvydLWReRdKhHBtzJ0zTuuzYbI3eDc8ZWki8YRlYbgq59gnTk09SASijr1IPKIOPUgspB+eAVy4VviEllEG3qYYpo691M95/ITFHLRcm5o6LG6U7MMXJNKJS4of+o1izepZ1xu0ncP4TY09BhOaMMjvccum9Jr5y6kwcAIxteZRCKC8qTXmWO4bIgxMHgMttabRBqCgjui3iQSiqo3iTwi6k0iC2nPA3Lh05tEFtH0ZpF79w9S+QkK+qh6s1jJE++1iMdc4oLyp9ab3qSecblJ3z2E25DeHE5owyO9x8dVlF5Xt5EGAyMYX28SiQjKE6o3GcdVMENg8BBsLTeJNAT1ViA3vTYaIhOOzvQdV8FkElFpEllIux2QDZ/SJLKIpjTzNJvOfFKTSVBQy0eVmqsL88rAHYhU4oLSp5aa/qyecclJ3z6E3JDWHM5owyMd+ahwp8WmVY9lgJ51uvfo7dzIrcTbLxpfZiO3MgQFFoJRjNxKiEYEEYC3OSW8Oxv8nyZOdXSkBgy648ZQokqEoBVOojD9hm4lRtADt612VKKT+N2A+Pk0oRJdFEN3VZjpYyN8W+tpgYMNb2xLtxYu2PGklu5yY+n2XpD3Qo8a7HsioYwaIY/1sMFeNaqlW4vVCLHCT4eN3+EaWA/wqR4w2LTUawh/tTjTgwb72JiWbi1UsJ1JLN3lxtLtrRLnesSSFqd5IgKWbiXk6JZuLU6wy4kt3eXhGlQP7EIHttPf6V1xl1yayWV5eb1aut5mOx59zLyW7uA1Xm/zRAnGH30QiQg+l6GrX8XoIxkYfBADYPAA4AtLF40jKg3B178xlptEJpEHH0QmEQcfRBbST69ANnyLXCKLaIOPbFZOk9pF8DmXoKCSi9Zzwc/kltPqM3ngilQqcUHpUy9a/Fk945KTvn0IuWBGz5CMNjzSe7x5cOY1dYfvvnEEAyMYX2kSiQjqE6o0x908SORucO5bi0wiDUGlFYjMITM3kRBHa7p4PKPyiKg0iSykvQ7IhU9pEllEU5re05yfc/kJCvmoQrNayRLvrYTHXOKC8qcWmqEjupncpO8ewm1IZw4ntOGR3uPNgzOvmbuWBgMjGF9nEokIypNeZ46xeZAYA4PHYGu9SaQhKLgj6k0ioah6k8gjot4kspD2PCAXPr1JZBFNb3oPc37O5Sco6KPqzdVVdWXg8kEqcUH5U+vN0AndTG7Sdw/hNqQ3hxPa8Eg/TNBNen1lipvJZXF3Nylui+vJVXVdTcztbX17eZlV1coREFdvFq5gvFPNEmkwMILR9SaTiKA8oXrzH5cf2oH5QWcRf7/7pvlq+Ymdo9tvmp0ATZOvpeZr3ZZBF+WnVMoGp7ytvGTSENRXXF7ef+/+2y4qX6dSiSksmTziCUsmC2lzA3LhEZZMFtGEZeU/EZzKT1C5xxSWs9XVdLPAXYNU4oLCpxaW3qSecblJ3z2E24CwBBLa8EhH3inoPNmulYppkF7Wp7frnYJavP2a8SXeKagNQYGFYIydglqIRgQRgJe9tVPwycHDTwoX8iM1cnD3Ba5HvR5OLUJwq4VAZvq3DGoxgnsstpWQSnSS/RRA/HzSUIkuypbBOsmmmedjoho42PlG3jKohgu2PuGWwVm63jI4895E90KPGmyAIsGMbrQ51sMGm9aYWwbVWI0QK/x02PgdroH1AJ/qAYNNS72W8FeLMz1osI+NuGVQDRVsZ4Itg+sq8TJQJc71iCUtTvNE+LcMaiHH3jKoxgl2OemWwfaJWIPqgV3owO7vwKPybRmcZTKeKMH4Aw8iEcFnM3QZPMrAg0jZ4JTxNaWLxhGVhuC7H77ADAw8iFSiDjyIPCIOPIgspB9dgVz4VrVEFnsx8GDyE1Ru0fptaOCRrb6Pey8cPOYSFxQ+9SIlNPBgcpO+ewi3oYHHcEIbHuk93iFY+XYIPh6aKQgGRjC+sCQSEZQnVFiOukOQyd3g3LdWmEQagkKLK8whxzaTUFSdSeQRUWcSWUh7HZALn84ksoimMwM7BKn8BIV8VJ25uo1uFrhekEpcUP7UOjOwQ5DKTfruIdyGdOZwQhse6T3eIVj5dgjOCmkwMILxdSaRiKA86XXmCDsEmTEweAy21ptEGoKCO6LeJBKKqjeJPCLqTSILac8DcuHTm0QW0fRmYIcglZ+goI+qN1e30c0C1wtSiQvKn1pvBnYIUrlJ3z2E25DeHE5owyO9x2fsVt4dgkYaDIxgfL1JJCIoT6jeHP+MXWYADB6ArcUmkYag2grEptefTWTCUZm+M3aZTCLqTCILaa8DsuHTmUQW0XRm6IxdKkFBJR9VaK6uopsFLhekEheUPrXQDJ2xSyUnffsQckNKczijDY905C2Dzpy22rEM0nvr7sSdbxlU4u0XjS/zlkFlCAosBKNsGVRCNCKIALy3tgw6H6sjNWBw08UYSlSJENxhIVGY/p2CSozg1opttaMSnWQbBRA/nyZUoouyUzCrs2nl3HT+XA8cbHhj7xTUwgU7nnSn4OZywVngckE1arDviYQyur/mWA8b7FWj7hTUYjVCrPDTYeN3uAbWA3yqBww2LfUaIi/z2bT02SO0qMFGNuZWQS1UsJ9Jtgpubhf0l4lzPWJJj9M8EoGtgkrI0bcKanGCbU68VdDeLuguDQsd2A6tub6qq/xmcnt9m0+K+qaeXN1dXk2yytyam/JyVt48vofedWtg4a5eu3q3CoYvwHmLJ0ow/uSDSETwvQxd/v6iXbO+suuqg+WP7br1/jv3f3Gw/O/tOus3y4/b9evDSvijP3pY52YmSe6/m2b2x3pqPJaOp9QgGDwI+OrSReOISkPwCXCMNSeRSeTpB5FJxOkHkYX0+yuQDd9Kl8gi2vQjsHmQSU9Qy0VLuuCXcstp9aU8cL8glbig8KnXLanJkmmeu9idcdlJXz6EXTClZ0hKGx7pPd4+6Bk9tGIzfAuOIxgYwfhik0hEUKBgsTnq9kEid4Nz31pjEmkISq1AYw7ZuYmEOFLTxeMZlUdEoUlkIe11QC58QpPIIprQDG0fZPITFPJRlebqPrpZ4IJBKnFB+VMrzdD2QSY36buHcBvSmcMJbXik93j7YO3dPlhLg4ERjK8ziUQE5UmvM8fYPkiMgcFjsLXeJNIQFNwR9SaRUFS9SeQRUW8SWUh7HpALn94ksoimN0PbB5n8BAV9VL25uo9uFrhgkEpcUP7UejO0fZDJTfruIdyG9OZwQhse6T0+b7f2bR+sEmkwMILR9SaTiKA8oXpzjPN2mZQNTnlbecmkIaivuLz0n7fLpBJTWDJ5xBOWTBbS5gbkwiMsmSyiCcvAebtUfoLKPaawrFb30VWBCwapxAWFTy0sA+ftUrlJ3z2E24CwBBLa8EjH3S2YOXPaSsU0SK/o09v1bkEt3n7N+BLvFtSGoMBCMMZuQS1EI4IIwPvCbsFfLH/u2y2oBQxuvMBlqNe5qUXYV5jM3YJajODuim2VoxKdZCcFED+fIlSii7JbsE6Kaep8MJ/rgYMNb+Tdgmq4YMcT7hasNvcKVoF7BdWowb4n0smoc/ZYDxvsVWPuFlRjNUKs8NNh43e4BtYDfKoHDDYt9RLCXy3O9KDBPjbiZkE1VLCdCTYLVpt7Bf1V4lyPWNLiNE+Ef7OgFnLszYJqnGCXk24WrOy9gu7KsNCB7ZYIkAfH8vEuWwPrdvXS1bdZsMpkPFGC8eccRCKCr2Xo6ndU/zaTu8G542tKF40jKg3Bdz/BSnPAT8MkFHXsQeQRcexBZCH99ArkwrfIJbKINvYI+Lep/ASFXLScGxp7rG6lqwLXDFKJC8qfes0S8G9TuUnfPYTb0NhjOKENj/T++rdbnZm5gtHqzFwaDIxgfJ1JJCIoT3qdOYJ/mxkDg8dga71JpCEouCPqTSKhqHqTyCOi3iSykPY8IBc+vUlkEU1vBvzbVH6Cgj6q3lzdTlcFrhukEheUP7XeDPi3qdyk7x7CbUhvDie04ZF+OAQtuzK3d8X1JClLszrA+6be7fUv9mgSVzBavVlIg4ERjK83iUQE5QnVm4rrXzond+gCGGYIDB6CreUmkYag3grkptdIQ2TC0Zm+I9CYTCIqTSILabcDsuFTmkQW8ZRmUk8Ln6ObSVBQy0eVmquL6arATYNU4oLSp5ea3qyecclJ3z6E3JDWHM5owyMd2dLtm4qbID3Tp7dzS7cSb79ofJkt3coQFFgIRrF0KyEaEUQAXo5aupWAQXfcGEpUiRC0wkkUpt/SrcQIeuC21Y5KdBK/GxA/nyZUooti6U6TzEwT55P5XI8c7Hhje7q1cMGWJ/V0m42n23sP3Qs9arDxiZQy6oQ81sMGm9Wonm4tViPECj8dNn6Ha2A9wKd6wGDXUi8iAuXiTI8a7GRjmrq1UMGGJjF1m42p21smzvWIJU1O80gETN1KyNFN3VqcYJsTm7rN4RpUD+xCB3Z/hx+er5rt8rWU8UQJxh9+EIkIPpih61/K8IMYAoOHAF9cumgcUWkIvgCOseQkMok8/CAyiTj8ILKQfn4FsuFb6BJZ7Mfwg0lQUMtFS7qh4Ue5+lTuvX7wmEtcUPrU65bg8INJTvr2IeSGhh/DGW14pPd4A2HqNXaHb8NxBAMjGF9rEokI6hOqNcfdQEjkbnDuW4tMIg1BpRWIzCFDN5EQR2u6eDyj8oioNIkspL0OyIVPaRJZRFOaoQ2ETH6CQj6q0FzdS1cFrhqkEheUP7XQDG0gZHKTvnsItyGdOZzQhkd6jzcQpl5Dd/g2HEcwMILxdSaRiKA86XXmGBsIiTEweAy21ptEGoKCO6LeJBKKqjeJPCLqTSILac8DcuHTm0QW0fRmaAMhk5+goI+qN1f301WBCwepxAXlT603QxsImdyk7x7CbUhvDie04ZHe3wtgWr1ZuILR6s1aGgyMYHy9SSQiKE+o3hzlAhgiZYNT3lpeEmkI6isuLwMXwBCpRBWWRB4RhSWRhbS5AbnwCUsii2jCMnQBDJOfoHKPKixXF9FVgZsFqcQFhU8tLEMXwDC5Sd89hNuQsBxOaMMjHXm3YOai905VJ0F6ZZ/erncLavH2a8aXeLegNgQFFoIxdgtqIRoRRABedrB8dbDZMrh8NT1oc/dPk/TJw1/zx78W3a+/mdMHR8L9Dx/0uyuj62R+IY9PDn7v5J3F1w/SLEnuv5sZ++PKKesK1pE6WP1uwNupqEUI7u8QKFv/TkUtRnBjx5aqVYtOsokDiF+WV9PKhXCuRhhrt2I2TTxDczVysONqdys64f6eHi7YcoW7FetkvVux9t6D90KPGmy8IqH+1mNdFIkx07p2YT/WYwc7pnzLYm6yWVJ7AJ/oARshYPg5sUE8XAPrAT7VAwZ7mHo1U9fZtPb4MtSgwbYm3LY4m2Ueq/JLPVSwuwm2La7rxctAvTjXI5Z0PM0TkeWzNCk9D0Wjxs3Zu1hkeVbUntuULvRgwc4n3cDYPhtrUD2wCx3Y/R2+ZL4NjI9PFswTJRh9+MIkIviEhy7Jxxi+MCkbnDK+vnXROKLSEHyDxFee/uELk0rM4QuTR7zhC5OF9AMwkovEacicU3nEG7+k07xw8XvO5Seo3aJV3cD4pU4fv9bX3isQj7nEBaVPvWAJjF+o3KRvH8JtYPwCJLThkd7j/YqZb79inUmDgRGMLy2JRATlCZWWo+5XZHI3OPetNSaRhqDQ4hpzyD/OJBRVaRJ5RFSaRBbSXofkIq19cxUikWhSszDTwmMhp/IT1PJRpebqirw6cOchlbigAqqlZmDLIpWb9PVDuA1JzeGENjzSe7xlMfNtWaxzaTAwgvGlJpGIoDzppeYIWxaZMTB4DLaWnEQagoI7ouQkEooqOYk8IkpOIgtpzwNykbmHxXMqj2iKMy+nuU9xMvkJSvqoinN1SV4duPWQSlxQANWKM7BpkcpN+vYh3IYU53BCGx7pPT74N/NtWqwLaTAwgvEVJ5GIoDyhipNx8C8zBAYPwdaCk0hDUG8FgtPr4CYy4ShN38G/TCYRtSaRhbTbAdkwmfHIsTmVSjy5mVXT3Pkp5DmXoKCgj6o3Vxfl1YGrD6nEBfVPrzfT2TQ3LnJnXHLSVxAhNyQ4hzPa8EhH3szo+2hpgvRmfXo738yoxNsvGl/mzYzKEBRYCEbZzKiEaEQQAXi+zYyZYvPi733j8n+7O1j+9/Zf9Jvlx22WHvL90Rvi/s2EuiJzpI4MuOtjDN2rRAhu8ZDoWf/ORSVGcG/HtkpViU6yjwOIX5m4J1VzNcAoGxezuprWPl2pBQ4217H3LWrhgt1Vum9xc8tiHbhlUY0a7LEiUf5WvCt7rV7hdI4c66GDvVG+bbGqkzKfzpx17ESP1wjxwk+JjeHhGlgP8KkeMNi/9OuWMq+mM2dLO9OjBnvamNsWtVDB1ibZtri5bdFfLs71iCXtTvNIZGldpMW0cj4UjRo3Z9timpTVzHie4As9WLDxibct2nsX3UVioQPbPRKX9U12XaaTKsvvJkWWm8lVWleT23qWpDdXNzNT3D7w8a6aA58N1Ctn77bFUsYTJRh//EIkIvhahy6+f9EusF7ZBd3B8sd21Xz/nfu/cKzL/uhhlb06T+bhx6nxWEueUqNg8Cjgi1sXjSMqDcEXyDFWokQmkScwRCYRJzBEFtLPv0g28mxa+iYwRCrRJjD+sySp9AQVXbTUG5q/rO7qqwO3L1KJC6qfeh2TmizxjNXOuOykbyDCbmgAM5zShkd6j7cz5t7tjOE7ghzBwAjGl5xEIoICBUvOUbczErkbnPvWQpNIQ1BqBUJzyFtOJMTRmy4ez6g8IqpNIgtprwNykSfOkj2n8ogmNUO7GZn8BKV8VK25uq+vDlzASCUuKIBqrRnazcjkJn37EG5DSnM4oQ2P9B7vZsy9uxnDtwM5goERjK80iUQE5UmvNMfYzUiMgcFjsLXiJNIQFNwRFSeRUFTFSeQRUXESWUh7HpCL0reZkUgjmuAMbWZk8hNU9FEF5+rCvjpwAyOVuKD+qQVnaDMjk5v05UO4DQnO4YQ2PNJ7fAhw7t3MWEuDgRGMLziJRATlCRWcoxwCTKRscMpb60siDUF9xfVl4BBgIpWoypLII6KyJLKQNjcgF5lvak6kEU1Zhs4AZvITlO5RleXqxr46cAUjlbig8qmVZegMYCY36cuHcBtSlsMJbXikI+9adGvFOglfjFH16e1416Iab79mfHl3LapDUGAhGGHXohqiEUEE4Ll2Lf5i+XPHlYtIDr37Fr+YSeuQ/Y/WLPsf7X7GA+/li+ow9fsAbQujGiG43UMgar1bGNUYwX0e2wlWNTrJng4kfoXxXL6oRhhnD2M2mxbOFc1zPXCw1Y67h1EPF+y1sj2MLZzVHsb2p949jHrUYMcVKfS3PoPmqWllg3sPox462Cnlexiz1ORFNU2cq8ITPWAjBAw/JjaIh2tgPcCnesBgB1OvYnJTVp7n4kyPGuxq421i1EMFmxu+iXFTL14G6sW5HrGk4WkeCZMlWVlPK2ekGzVuzibGzFRFaqa1U5Zd6MGCnU+4idE+G2tQPbALHdhuwQJ5giwf7yI68BVBvZD2bGKsH/s+zBMlGHvsQiUi+HaHrsXHdJRTuRucO77CddE4otIQfIUUrEDD/h4qoYhTGCqPaFMYKgvph2AgF8Z9ZtucyiPaGMbvKOfyE5Ry0SIvPIZpOT18tX/8iYv4MZe4oACqFzB+RzmXm/TtQ7iFxzBIQhse6T12lBeevYv14wYZQTAwgvGVJpGIoDzpleb2jnJqDAweg60VJ5GGoOCOqDiJhKIqTiKPiIqTyELa84BcZMY3bCHyiKY4/ZZyLj9BSR9VcWYrgeK/kZFLXFAA1YrTbynncpO+fQi3IcU5nNCGR3qPD2grPHsY6ySXBgMjGF9xEokIyhOsOCkHtFGjYPAobK05iTQEJVegOb0+GyITjtj0HNBGZRJRbhJZSBsekI08SzzNe06lEk1xeg9o49ITVPRRBWe+0if+Cxm5xAXVTy04Qwe0cdlJ30CE3ZDkHE5pwyPd/t8fvvm+Wsn1ByFtObL53Lj4tqqyCPAtS9PnG8l8niZe97kScL+ObOk+/8fuWkRrU/5NN+r+YPn6wa78Sfvjtx7cy6+W/2Lt5j9e/uTRWf5ZKxitCfrTTlL+Vft33+o2J37WM507vOmuYDxVB6PAgjGKD10J0YggAvBcPnR3FrucfG59C/ffDSR1+Xd2m+nrL+Tu/juPv+O3b3yndt+eo44MaNwbQxIrEYImPYnU9VvPlRhBd962IlaJTuLEA+LnjN1cjS6K7TxNTOAbpxY52GUVvvOyXe67H9Lf08MF26zUd15sfOfe2wJf6FGDvVak19HlyLEediGEDT8bPqwneqxGiBV+Omz8DtfAeoBP9YDBrqVfyvjLxZkeNdjJhHZzf6l4qYcKNjSJ3bzY2M29ZeJcj1jS5DSPhO+1a9SQOU5zH84LPU6wzYlN5sXhGlQP7EIH1qJNLsvq9jbNJvVNkds7Zmf2jtmqd8es5eNdLAc+H6gXzF6TuZHxRAm6ltUBXpKltYvIu1Qigs926JL7n+6/c//N++8sf2sXxa/tDx90A5hPuxV0/sR0p/s4k/aUytXgXPHlqovGEZWG4IMjvrb0HupDpUKZtxTOuveMSiTiuIXIQvqxF0iGb0VLZBFx0uK+jO45l56gZItWbkOTFrP6LO+9l/GYS1xQ+NTLE19Oz7jUpG8eQm1ozDKcz4ZHuhOU9eXd5ezy5nqSlUkxKa7uqkmVZvkkz+oiK8rCVLOdCErnZ9ZWUJbSYGAE4wtKIhFBdRILys5H3grIr7mnZE+pxAxObGv1SKQhKKKjqEciFYp6zHzzCyKRiOqRyELaw4Bk+NQjkUVE9Zg5je/PufQE9XlU9Viu1Ib/IkUucUHh20I9unN6xqUmffMQakPqcTifDY/0Hh81bry+8NBFP85gYATjq0ciEUF1QtXjCEeNUykbnPLWupJIQ1BeR9GVRCocXTnNnMvKZ1QqEZUlkYW0vwHp8ClLIotoytJ7LvVzLj9B8R5VWs5WUsR/byKXuKD2qaWl/7BxLjfpu4dwG9KWwwlteKQ7bVkm2W1+ndxMrmZ1Zr9i1pMqub3c+ai7cAWj1ZahO32cwcAIxteWRCKC8oRqyy+ccnHgO+HCnqP9s4Osuv9uNrv/bvKktMdcHyx/+eAxt3/w9f1ftr/x8wdZ2v7i590GRp+ZnBgjg8doazFKpCEoyLgYHTwFg0iIIknTfGpcVJ5RqUSUpEQW0rYIpMMnSYksoknSPPPPypn8BDV/VElarRSM/2ZFLnFBBVRLUm9Sz7jcpO8ewm1Ikg4ntOGRfvjceXuVpTMzm1R2sF7c3LVC9vaubv/o5ay6um1FbHrz3g4kqfMJaCVpLQ0GRjC+JCUSEZQnVJL+5/sfLH+9/PhBV35od8ot/2X50eoMtg8fbm6xPy+/5j5J/SmVscEZby0wiTQE5RUXmIGvnUQqFGmZ59OZszA8o3KJqC2JLKT9DciHT1sSWUTTlsm09n3tZNIT1O5RpWW9UiL+qxW5xAW1Ty0tfTk941KTvnkItSFlOZzPhke6U5a3d5c3WX55N7m7urqZFHmWTS7Tq9kkuc7r6jorbvP8MedxlWXpCsY7dRq6JMMZDIxgdGXJJCKoTqiy/FGrHH/7cLzC/feXHx+sz2Swp651grO7QuLjh0l7+4v33/+j1QkZdvRu5/CP1038ZvlJ92G0+6f25r+v2ZPYvmYPZXOF6ik1VAYP1baSlElDUJZxSeo9coLJhKJIM98pbEwm8fQok4W0KwLZ8OhRJotoejTNzdQ4TWDPuQQFNX9MRZomjwom9d51dswlLih9akXqz+oZl5z07UPIDWhSIKMNj/TDob/m8iYpi2xiZkmrX8u7q0ldzi4neXaXXd0mdXltHgMTV5POXMFoNWnozg1nMDCC8TUpkYigPuGa1O4sfziv7dXyk5Xe/Ed7C/XDtvNWsL6/1qa/eWK3o7+y8vTx8LBHG6grGE+pwTB4MLZWnUQagtKLq07/h1AmFYrsTNyr2GdUJhFlJ5GFtPEh2XCxmFNZxJOdae05PfQ5l6CgrI8qO1d3YaWBy82oxAW1Ty87vVk945KTvn0IuSHZOZzRhkfa6s6QnBz5nF/fx80sQK8q6z69nZ/zqwXcrxr/tzjnVxuMAgvGGOf8aiEaEUQA3t6d86uNTL8N8M751SIET0fEVW3gnF8tRvBYxG31qhJdvxtuec5vWWbTmdsgMVdjjHTab22mxon8uR452GtHPu1XDRdstsLTftNsfdpv6r1s64UeNdhxRRq9H+9ZVqZJKxecD8ixHjvYIOVH/qZJWeV1Ps2dz8iJHrERIoYfFBvFwzWwHuBTPWCwjelXMi2Eae5EfaZHDbY24cG/dV5M3e7Il3qoYIcTHPy7rhgvAxXjXI9Y0vU0j0RVV9ksm2bOyWyjxs05/TfNqiyZpdPauXK70KMFm5/0DOD24ViD6oFd6MDu71ym9J0BnOYynijB+HMZIhHBBzx0OU6eyxCDYfBg4GtdF40jKg3Bt0l8YRqYyxCpRJ7LEJlEnMsQWUi/DAPZyOvZtCyNi8ucyiXedCZrW1XhIvicS1BQ3EUrv6HpzOoSvzRwLyOVuKAC6tc0oekMk5z0HUTIDU1nhjPa8EjvsVG99J0XnBbSYGAE44tPIhFBfcLF5w6N6sRQGTxUW0tTIg1BYcalqX9mQmRCUaZ+ozqRSURlSmQh7YpANtK8TqeV+1TXOZVMPGmaz6az2kXwOZegoPSPKk2LlZDxXpZ2zCUuqIBqaZrN2iWV5zBiKjnpS4iQG5KmwxlteKT3+HSO0ncY8eOAThAMjGB8aUokIqhPqDQd4XQOJmODM95aYRJpCOorrjADHz+JVCgSM3A6B5NLRJFJZCHtb0A+siwvq2lpnJ+k51Q20VRmMq2dK7TnXHqCGj6qxlxdrpUGLkujEhfUQLXG9J/SQaUmfQMRakMKczifDY/0Hh9JXPqOJE5LaTAwgvEVJpGIoDqhCnMnRxIzY2TwGG2tSYk0BPUY16RDRxIzCVGUqf9IYiaViMKUyELaFoF0VHUxmxal8yPCnEommi7NzdR9F/lzLj9B6R9VmK7u7UoD97BRiQsKoVqYBk4mpnKTvoIItyFlOpzQhkd6jy9iK30nE6ehm0PcMh0iGF+ZEokIyhOqTMe4iI1J2eCUtxaaRBqC+ooLzcDHTyIVisT0X8TGpBJRYhJZSPsbkI60mKXTvHRKsDmVTDSJWbUECxe/51x+gho+qsRcXd+VBu5joxIXlEC1xAzcx0blJn0FEW5DEnM4oQ2PdCcxsXuB40tM58SmlZihm0CcwcAIxpeYRCKC8oRKzH+6/879N++/s/xtpybzJ62WNC5iT6nEDE5sayFJpCGooqMISSIVjpD0nYBBJBJRRhJZSHsYkIw0z4znLqI5lUs0FZlM3S7U51x6gio9qohcXbiVBm5QoxIXlD+1iPTl9IxLTfr+IdSGNORwPhse6U5DJpdldXubZpPaDtvT9HY2qZKbaucDdN+RwrU0GBjB+BqSSERQncQa0m5Jf21/6Par22Pflp8dtJqy+1Dp/F7xlMrV4Fy3lpVEGoK6OoqsJFKhyMqicBF5RiUSUVYSWUjbGpCMrE5Lz4asOZVLRFnpPtDmOZeeoHCPKitXt22lgdvTqMQF5W8LWenO6RmXmvT9Q6gNycrhfDY80u3//WEnLYv3wrrxP9xe/9kf/8k3HIFQyUZnh3inzsI3cpR9nr6zg/1oJWJwc3ywE+67arj9xywQXFDy/dQeOfRwDO3B8tP7HzxMpZ/YSbU1Pn7car+PuzOKvtkqwe91hxq9Xn7iYvW0ZfW7czW1t8qin9t2VbFZHP/OcZ2lT9ofcvuDsT/MPAVRTaeQ0/Gex+bkcGI5nFgOJ5bDiY/DiZ6DkXPAT2lrKZxaCqeWwqmlcOqjcKqngL8x+rpsqTSWSmOpNJZK46PSqKm8dbTfABXZ03Rh8V9Y/BcW/4UP/4UeP94ZhOf9tfAXFv7Cwl9Y+Asf/IUO/hutwrL4g1DDG/Ow/MJ3uN/juZE+FpU3CRhYZbObetYL76rx9pvCGEfld43NOvs/sQfhr3ve6qD0b3fH9L3u/OX/3B2n/nD6+uogfPsPui74afvnPnbRfaqm228axMPwtRCNCCIAb/mLxyNn3l+l5JW9nsAlS2wO/s3yZ60i+XV3Cv4nVpV0m4b/TXc4fnca/sHyf2//2GfdCYzfdHE/UnPvL2C2Pu7e/+1GCxE8FBj/JhM4716Lsf/JhXPevRZdXzFsed69594lLbo4J92XszTxnAv+XA8d7JTyo+6zwlTeo+7VcMFeKTzqPkvXR91n3rt+XuhRgx1TtIZ6+yOLO9jHethg5xteK6FYT/RYjRAr/HTY+B2ugb29CNICBvuW+qNbatJWV3tNgWrcYDOTnXCfZbPEh/WlHivY1ARH3K8rxctApTjXI5Y0Os1T4Qtyo4bMOd3eh/NCjxPsdMJ1rn0i1qDeXthqwFq0l9fXV9fV5WxyWxSb/U7XuzQHFPavLprtyjeT0UT5uVbHAVqSFbKLyLtUIoIRE7p0/oldhHWfgdtl2qvlv7T/e7yZzG6pDyyd7T/+6ea2uYPKJPffzdIk6fbdH83L5MnjzWb332x/98OG+1f2iNJfPG7ef+1dZhNDaPAQCta6D1EMLWM/smcVHNiNYfffbZl/ZBfE3Y19n3TnuNqjDH4wFO/fsVH9twdv/ycOfqeVym3408wk3Td+m5ZP7YL7t53fw37X6P4zn7fxt7/1iT0X9vPpw3+v/Td8dpBlSfIf2+w9/PnX1i9irw9s/8t/Yw0jqwMX3v+37T//tPvvf9ySaNf1rhQeUVMomDeOsmQnUqHYLZwV9hmVRzy3BZOFdNoL5ML3mYDIIprPYuBzApOioBGKVsQDXosse5zNZ967qY65xAW1j7bsY/KTvoIIvwHDBZDUhkc65h3Nhe9Y/ywPsKtmSZ/dzsdOSrzgRzRUO0cbOynpFhjdUcZOSohGBBGAt4uxk5I7+PluFA2rhAh+qRNo08DYSYkR/EK3re5UopN8jQPi59xZMVejizR2qqtqWjlr+XM9dLBTjj120sIFe6V07JRvxk7eS4xe6FGDHVMkst96PtKqztJp6Xy2j/XYwfYnnz2lsywp/fMnLV4jxAs/JjaGh2tgPcCnesBgA6MtRLS4wa4mnD/NsiIwf9JiBbubZP6Ub+ZP3pJxrkcs6XiqpyIp88Ib6kYNnDOFSuuk9B6scqEHC3Y/8SgqP1yD6oFd6MDu7SjKs7psV8OFjCbKL/4oikikLwxC+QGX03s5iiKG0OAhFKx/vxpF9ZfnxBQKPseOsownUok6iiLyiDiKIrKQfgcHcuH7dEBkEXEUFfzEwKQoaISiVfLQKGp1QVwWuPKPSlxQ+2grQCY/6SuI8BsaRQ0nteGRtnt/nzxI1Ig7oZxrjVaEmwDL8u0dztFGUs4R2rtqvOAHNlRDjzGS6v4VH1uB5qL6VE21wKiOMo5SQjQiiAA88TjqV61g/q5Nn3wMpeQMfsUbRb8qIYIf7AS6NDCGUmIEP9RtqzmV6CQf5YD4+WxNSnSRxlBBu5IWOtgdFWOopMr9YygtXLA/SsdQZjOG8l4n90KPGuySIoGN7hc41sMGO558AhXY/aTFaoRY4afDxu9wDawH+FQPGOxb6rVHNivKzL/00MIGe5ls+FQnob1PWqhgS5PMnsxm9uStE+d6xJI2p3kmAlMnJWTO1CkwcNLiBPuceOBkDtegemAXOrAW7V12U6Rlnk9u86rel4FT7h04lTKaKD/XejhAS7ImdhF5l0pE8J0NXSyPNnAqKzvxqEcZOBFDaPAQCla4bwyceotXG7OPHv5ip0Pvd1Oi7wxF9mjelMlBN5j6/PEff3r/Nw//8MnBwe+8MSmaJTbuVZL8v9tf/rAN7K+7f8+r9t9tf/vHB120/+Vh1Xz//cc8zarEjo7+xd4j2/7eb66z83/9xX8tDu6/09lxf9uNlh6viD14nEF1C/j/vf2X/cXDCWpPDu6/9/BfXN/69XH3L77/6+43fLJ81SLu/kt2zd8+a986uP+2feDaMH34+F+2SD87aH/vp/c/aP8br5efTV2PxhH10RB8zB3lQwCRStRBFpFHxEEWkYX0KzqQC9/HByKLiIOs4EcKJkVBgxWts4cGWavbPrPA9a1U4oLax1pMMulJ30CE3tAcazinDY903C1VhYtdq+mDl4fN0j67nc+vlHjBL3OoJI8yv1JSLTCqo8yvlBCNCCIAL+b8SskZ/A44imxVQgS/+QnkaGB+pcQIfuzbVmoq0Uk+7AHxK30aUgkv0gAraHLSQgfb49gDLC1csEFKB1izzQDLeyXoCz1qsE2KhPXbGyPSOs+qqfvhPtaDBxuffIyVZkXt3RxxogdshIDhB8UG8XANrAf4VA8Y7GGs5YcWNtjXZLOsNKlCwywtVrC/SYZZs80wy1szzvWIJT1P81CkZTGbed2VjRo4Z6RVFpV/yHmhBwu2P/Fca3a4BtUDu9CB3du5lv80++Dlh2/TRPnFn2sRiQg+u6GL6L2caxFDaPAQCla+X821Ys21iI+G4NvuKB8IiFSizrWIPCLOtYgspF/VgVx4P0oQaUQcbAU/XjApCjqsaP09NNha3Q+dBe77phIXFD/WypJJT/oKIvSGBlvDOW14pB8uZ3xDNHpF/qi3M+Yumq26rwM0y8DRFTBWiXBfDbmcYN9Vg+0/Y9vfzPiLN877e+UC22rl2l64qEQc+cLFPHlyXJvKV960JAo5CdnFeCcW+YkP+YkeuZEjxz8rdJcrtsBPfcBP9cDxR11fTR+uVGwJND4CjZoA+yLFFvWFD/WFHjVeuoWfoLrrE1vQCx/ohQ5097C8F7P/+L4vPdqkfPD93/xgtKoO5Du1VgsXfzHRHvR/2O8GDx6LzecEe4zLt++//3BQS/d54oPu80L34aPzALz64mm17W9wEX3aEm37l5Zt7P5lLwzOC/vDrP2hsO2ssPcHF6X9obbdLbM/GE+LU/OM0eLsTcItuRNL7sSSO7HkTiy5E0vuxJI78ZE70ZMzcnKiynZquZ1abqeW26nldmq5nVpup5bbqeV26uN2queGv49bN0p793DLsbEcG8uxsRwby7GxHBvLsfFxbNQc6b3UXkrcEruwxC4ssQtL7MISu7DELiyxCx+xCz0xvFOp2q29rbjltbC8FpbXwvJaWF4Ly2theS18vBY6Xm90ZPuXSId32G7na8xpkEXuzQ4GVtmVfXjfVeMFXR1oW/67++8/jlE+72YI6+nKm133ffuxvZsV2FPPPlgPBj5+mCa0v+s3dsjwof2037n0HoyU3S+7m/qDb7Lr+v91+bfB3/WA4v6vpwfG2gA/c4XzqTqc/Y5INFhqIRoRRABednD//32wUrqAHqmBgo4SfOix/CxzIfy6GiFoHhHMMvymSC1G0DSy5ZxCi05iEAHi5xk/aNFF8UT6DCHP9bDBjin3Q5qZD+3v6dGCLVNoh8w3txnngduM1ajBxila4KGPxrEeNtightdrKNYTPVYjxAo/HTZ+h2tgby+rtIDBjqWeVM3SaenEfKbHDPYwmQHSXyde6pGCnUxgf8w39xj7a8S5HrGku2meB7/xUQuZY3z0ex7VOMEWJ1wB2ydiDertla0GbLfIykxxVVzdTi6vTT4pLrN6cnmT5ZN6ll3dzszVdVZcPfDxLnr/18sxPY+BpWS79M1kNFF+ruVxgJZkiewi8i6ViMCRga6d/6ldtr5//+3O3fa4U+3DdvH82/tvdavZ9+9/+EePC91fdxY26357+Pt/tKvs+79o//eXnWvu9ePK+8Eh97Au/sXy75c/nix/ufzV8j8tf7b8z+2P/7D81ZODPGn/Ux8e/M6782Nn+XtKDaPBw4gvSB8iaW173kgeLH9pl6yd9bH78GAnA7/uHInr37GJcpZYE+CH7733DeW/2uamy9H3HnOy+jc6An5EDbjAUCNYWHuofJ1KheImLKbGxeQZlUk8PyGThdTMBGTDt54nsohnJ8ympnLxe87lJ+hcosXrgJcwX91RmwcuHqYSF5Q+9QrNm9QzLjfpu4dwGzASAglteKQ7XV2VVXY9u5lNrvJZMinK27tJfV1cTfI6T+q7+vIyv30srVF1deaKRaurc2ksMH7xdTWRiKA6obr6R705UivZ/nb5X1od/PPlzybLH9u/dKL4x8tf/ZHV0y7ST6mkDU4aV8EuGkdUGoICO4q2JFKhaMtkaj9pvk3lGZVKRHFJZCFtcEg6XCzmVBbxxKV3n/FzLkFB/R5VXeYrMeK9D/SYS1xQ/PTq0pvVMy456duHkBuSl8MZbXiku30qT9YtzarGiJ4kn4AsgmxNn20kT1Lp9SQp8fZryJaepF90G5Y/fDQgPSpAjzn4l60K/NuNnegNy9LDr/3X1T8NmoeUvAuM9yjmISVEI4IIwMvX5qHpgevjas+t3f9I+zvdXvXf2s/bv5qk0+LJ6mfV+mfp48+yab7+WbH+Wbn+2eZPZOtf2/xZs/7Z7K0/0f6+ZPPT1b+xWP/pYv1fNutfM+v/SrX+tWrqrnNH6nSBA2mBGvdaqJQIwfEzLrJDFiolRnDwvK16VqKTDJmB+PlUsRJdFAtVWU9z53P5XI8b7PByD9WsDniotGjBFi/1UBUbD5X3OscXetRgoxctFFDvwbEediGEDT8aAQ+VFqsRYoWfDhu/wzWwHuBTPWCwZanXUN5acabHDDYxmYfKXyde6pGCrUzioSo2HipvjTjXI5a0N83zEPBQKSFH91BpcYItTuyhKg7XoHpgFzqwFu21ub2pk6qeXN0aMymubqtJdXOVT5K7rCovs5urq0vzwMe7SA98tdAu1L0eKiOjifJzLecDtCRLeheRd6lEBN8K0bX+Lj1UrgA+pQbQ4AHEV+QuGkdUGoJPp4KVqn9uRKRCmRv5PUlEJhHHRkQW0g/XQDZ8C2Qii3hjo2yaOA98fc7lJ+gEosXg0NTIrGYM3ps8j7nEBaVPveLxJvWMy0367iHchoZGwwlteKT315PkuTOn1amlNBYYv/g6lUhEUJ1QnTqSJ4lI2uCkt9aWRBqCAjuKtiRSoWjLgCeJSCWiuCSykDY4JB0uFnMqi3jiMuRJYhIU1O9R1eXqCsE8cC0klbig+OnVZciTxCQnffsQckPycjijDY90vEshrWTMXexawRi+9yPrs9u5B0mJFxxNonovvgdJybvAeI/iQVJCNCKIALzsKw8S4kFSpgsc6ArUt9eDpEQIjm9xUR3yICkxgoPbbdWyEp1kSAvEz6eCleh27kHS4gY7/MgeJC1asMVLPUibay3zwLWWatRgoxctDNDZ/bEeNtinR/UgabEaIVb46bDxO1wD6wE+1QMGW5Z6zRTyIGkxg01sRA+SFinYyiQepM01lv4aca5HLGlvmuch4EFSQo7uQdLiBFuc2INk765014WFDuzeznb8dwtUMpoov/izHSIRwbdBdK0/0myHSNrgpPFVtIvGEZWG4POmYHXpn+0QqcSe7RCpRJztEFlIvy4j6XCxmFNZ7Mdsh0lQUL9FS7ih2c7qFr08cDMilbig+KnXKcHZDpOc9O1DyA3NdoYz2vBI76/FPfdah2ppLDB+8eUlkYigPKHycg8t7sQAGjyAW0tVIg1BtR5FqhKpUKSq3+JOZBJRqRJZSHslkA2fUiWyiKdUAxZ3Jj9BJxhVqNYrWVMHhCqTuKD06YVqwOLO5CZ99xBuQzp1OKENj3RcD1LhYvdOXSRBdv5LAzCwEkUJeZC0eMHRJCoco3uQtLwLjPcYHiQtRCOCCMD76hwkxIOkTRc40BVIb58HSYsQHN/iijrgQdJiBAe3W2plLTrJkBaIXzar6ql7gjhXY4ziRJol08LjRFLjBvv8uE4kNVqw0QudSEWydiIVid+JpEYNtnvR6uCtqlCXRTabFk5ldazHDrZsuR0py5K8TNqe5TElqREbIWL4QbFRPFwD6wE+1QMGe5h6DRUwJakxg11NZkqqi8prSlIjBXubwJS0LhcvA+XiXI9Y0u80z0Na57mpp7YsvY27UePmOJOysijyrBWlpQvthR4t2Pik/qT24ViD6oFd6MDu7QCp8PmTitB1eg6aKL/oAyQmEcFnQ/Q7wP4NkJgBNHgA8dW6i8YRlYbgK6pgFesdIDGpxB0gMZnEGyAxWUg/YgPZSDNj7CcgZ07mVDYxB0mZU2085/ITdATRUnFgkFSkj3OHwntT8jGXuKAEqhdBgUESlZv0HUS4DQySgIQ2PNL766cvfIanx49qglhg/OLrVSIRQXVC9eo4fnomaYOT3lpjEmkICuwoGpNIhaIx/X56JpWIIpPIQtrggHQUaTUtEqcEm1O5xJOYSTotfRqTSVBQxUfVmKsrZYvAHcFU4oISqNeYAVc9lZz0HUTIDYnM4Yw2PNJx3UrGxa6VjXmQXdFnt3O3khIvOL5EVV98t5KSd4HxHsWtpIRoRBABeF+dmAS5lZTpAie9Ag3udSspEYJzXVxah9xKSozgRHdbzaxEJ5neAvHLrRhOKxfGuRrjzt1KWtxgnx/ZraRFCzZ6qVsp37iVvDfovtCjBtu9aHnw1lS/SGZJW18LF/ZjPXawZSvcSrMkyctsmvncSlrERogYflBsFA/XwHqAT/WAwR6mXkSF3EpazGBXG9GtpEUK9jaJWynfuJW85eJcj1jS7zTPQ5aXNtLuUtGocXPcSnlb2Iq8mJZOtBd6tGDjE7uV8sM1qB7YhQ7s3k5/jNetVMhoovziT3+IRPqiIJQf8DvASNMfImmDk8ZX2C4aR1Qagk+fgpWnf/pDpBJ7+kOkEnH6Q2Qh/fIMpMOk2XSW+fbnELnsx/SHSVBQxUXLu6HpT7GaFXjvET7mEheUQPXCJTj9YZKTvoMIuaHpz3BGGx7p/bXEG6/FyEhjgfGLLzKJRATlCRWZe2iJJwbQ4AHcWrASaQiq9SiClUiFIlj9lngik4h6lchC2iuBbKQmr9Jp5fy6MKeSiSdYA454Jj9BQxhVr64umy0CtwdTiQsqoF6vBhzxTG7SVxDhNiRXhxPa8Ei3//eHTx662h+E5Oi4piXn+9oK0TLAspyVfZbRTEtOvO+q8fZLxx6Zlqx0vP/e/bfvv2N/0f61lZefLD9++MdZwMikjEWBxWIUI5MSohFBBOBJjUxW6XeK/3tvKPzlRw9/+aRN0PvtkuGT++/8</t>
  </si>
  <si>
    <t>q7E4KRMJjocFut1rcVIiBIfBuBwPWZyUGMEx8LZCW4lOMvIF4ueM3VyNLoq5KTfTxLhwP9fjBvWA3NxkitJvbtKiBQWB1NxUbsxN3qt4X+hRg7JAtJp4e57kuxRODRvs4HJfk/9SODVWI8QKPx02fodrYD3Ap3rAYMtSL7S8teJMjxlsYjJHk79OvNQjBVuZxNFUbhxN3hpxrkcsaW+a58F/KZwWMsfM5L8UTo0TbHFiG1N5uAbVA7vQge2WkJkprtpV/eTy2uST4jKrJ5c3WT6pZ9nV7cxcXWfF1QMf75I+8G1Du6z32phCd985aKL8XIv/AC3JBwAXkXepRAQfFNEvA7ucMB38zrvzY2f5e0oNo8HDiK/YXTSOqDT6jT9AQ7Be9c+ZiFQoc6Z06tx38ozKJOKcichC+pEbyIZvmUxkEXPA5Lu7g8pP0A9ES8K3NEpvwDRbzSO8lxofc4kLSp963RMaMDG5Sd89hFswoWdIQhse6U6tXl1d317e5fXEFMX1pJhVd5PLMjGTIr2qbtKry5vcPL7NUdWq8+Ntq1YraSwwfvHVKpGIoDqhavVt073921avPsyxvtUK0E/v/6b9Dd9f/uZg+ZNWblrp+ffLn7b/+9kfrYXrz1b+fPt7/kf7N788eHFm0oPlf3JF6Sk1SgaP0tZilEhDUJFHEaNEKhQxGnDpE6lEVKNEFtKOiKTDxWJOZRFNjVbVtHLye87lJ6j3o6rR1QW5ReDKYypxQe1Tq1FvUs+43KTvHsJtSI0OJ7ThkY57NpNzgdHqyzrArpqZPrud25yUeMF5JioP98PmpIxFgcViFJuTEqIRQQTgSW+X+8rm1FP0ykSCM2OBUvfanJQIwQkxLsBDNiclRnA2vK2yVqKTzIGB+PkUsxLdzm1OWtygHhjZ5qRFCwoCqc2p3ticvLf9vtCjBmWBaBWB2gOO9bDBDj6qzUmL1Qixwk+Hjd/hGlgP8KkeMNiy1AuskM1JixlsYiPanLRIwVYmsTnVG5uTt0ac6xFL2pvmeQjYnJSQo9uctDjBFie2OdWHa1A9sAsd2L0dHM18NieTyGii/KIPjphEBB8S0S8DOxocMaNk8CjhC3IXjSMqDcHHU8Fy1Ds4YlKJPDhiUok3OGKykH68RtLhYjGnstiHwRGVn6Dei5Z8A4MjkzzOGYz3GuRjLnFB7VOvawKDIyo36buHcBsYHAEJbXik99d0P/PZmEz4Fj1HLDB+8dUokYigOqFqdF9N98wwGjyMW8tVIg1ByR5FrhKpUOSq13TPZBJRrRJZSDsmkA2fWiWyiKZWA6Z7Kj9BPxhVra6uxTWBe46pxAWlT61WA6Z7Kjfpu4dwG1KrwwlteKTj2pycPaHVn1mQnX8jLgZWoishm5MWLzjPROXjXtictLEosFiMYXPSQjQiiAC8r05z2s7mpE0kODMWCHWfzUmLEJwQS/S31+akxQjOhrdV1kp0kjkwEL/ghXVajLHMTqVz6vhcjxtUBeOandRoQVkgNDuZbG12Mt7Lgl/oUYPiQLSWeFtWp7OslWLO4fuxHjvYzOWOp7Qqyzwrp5nzTTzRIzZCxPCDYqN4uAbWA3yqBwz2MPWKK+B7UmMGu5rM91Qa47m/8KUeKdjbBL6ndbl4GSgX53rEkn6neR7StK6S2TRztpJGjZtjfsqyvDZ1u24rXGgv9GjBxie1QLUPxxpUD+xCB3Zvh06V1wKVy2ii/OIPnYhEBB8Z0a8Gezt0IobR4GHEV/MuGkdUGoIvr4K1rH/oRKQSeehEZBJx6ERkIf3wDWSjTI29As/ZkudUMjFnT74bRaj8BG1BtF4cmj3lq1GF9wrmYy5xQQVUr4RCsycmN+kriHAbmj0NJ7Thkd5f337ldUoV0lhg/OKLViIRQXVCReuufPvEKBk8SltrUiINQUUeRZMSqVA0acC3T6QSUZQSWUg7IpCO4LXMTC7RNGmdeL6WP+fyE1T9UTXp6g5fE7iVmUpcUAHVmjTk3mdyk76BCLchTTqc0IZHOq4fyjmHa1WmCbKb9dnt3A+lxNsvGf+38EMpY1FgsRjFD6WEaEQQAXhfHfu0pR9KmUhwlizQ614/lBIhODnGZXjID6XECM6Mt9XXSnSS+TAQv2xW1dPcp5uVGHfuh9LiBlXByH4oLVpQFkj9UGbjh/LeR/xCjxoUB6K1xFtrpTrP6mnhfKyP9dDBXq6wQ5ksq+v2EXGW2xM9YiNEDD8nNoqHa2A9wKd6wGALUy+4QnYoLWawqY1oh9IiBVubxA5lNnYob7U41yOWtDvN81DPZuVsWjjfu0YNm+OGSqtsZur2sXCivdCjBdue2A1lDtegemAXOrB7O1iqvW6oUkYT5Rd/sEQkIvjEiH4z2NVgiRglg0cJX6q7aBxRaQg+qwoWqv7BEpFK7MESkUrEwRKRhfSzNpAOu1+oSJwfSOdULnsxWGLyE1R90WJwaLBUruYQ3tuZj7nEBRVQvc4JDZaY3KRvIMJtaLA0nNCGR3p/Hfq11+wUuunPGQuMX3xNSiQiqE6oJt1bhz4xjAYP49ailUhDULJHEa1EKhTR6nfoE5lE1KxEFtKOCWTDJFkyrUqfaCWSiSZaQw59Jj9BWxhVtK5u8DWBK5mpxAUVUC1aQw59JjfpK4hwGxKtwwlteKTb//vDP39DrnlV6X+4vf6zP/6TbzgCoRKlPkEavuzP/+EaRivRmhtrlBPuu2q4/ccsEFxQUf4frRr81sM3zvvvLz8+sFaZVjy+vv/2/fcfZaHHJ9Wz4LiItsKw+t25mu1bpdJPd7tK2SyOf6ctfvWT47rM7A/G/lC1P8xS+0Nhf5i1P1SJ/SG3P5T2B/snavsnavsn6vZPpEmSdj8W3Y8z+2OadD/m3Y9l92Ntf8yy7kfT/dj92bz7s3n3Z/Puzxbdny26P1t0f7bo/qzp/qzp/qzp/mzZ/dmy+7Nl92dn3Z+ddX921v3ZWfdnq+7PVt2frbo/W3d/tu7+bG3/bAu9+zHvfiy7H+2fTdOs+9F0P1a+NqJNeCFPuHf25czyic3yic3yic3yic3yic3yic3yic3yic3yic3yic3yic3yic3yic3yic3ySZflky7LJ12WT7osn3RZPumyfNJl+aTL8kmX5ZMuyyddlk+6LJ90WT7psnzSZfmky/JJl+WTLssnXZZPuiyfdFk+6bJ80mX5pMvySZflky7LJ12WT7osn3RZPumyfNJl+aTL8kmX5ZMuyyddlk+6LJ90WT7psnzSZfnEm+UTfZaNPMv4zLBN8qlN8qlN8qlN8qlN8qlN8qlN8qlN8qlN8qlN8qlN8qlN8qlN8qlN8qlN8mmX5NMuyaddkk+7JJ92ST7tknzaJfm0S/Jpl+TTLsmnXZJPuySfdkk+7ZJ82iX5tEvyaZfk0y7Jp12ST7skn3ZJPu2SfNol+bRL8mmX5NMuyaddkk+7JJ92ST7tknzaJfm0S/Jpl+TTLsmnXZJPuySfdkk+7ZJ82iX51JvkU32S8ValF0Q22Y1NdmOT3dhkNzbZjU12Y5Pd2GQ3NtmNTXZjk93YZDc22Y1NdmOT3XTJbrpkN12ymy7ZTZfspkt20yW76ZLddMluumQ3XbKbLtlNl+ymS3bTJbvpkt10yW66ZDddspsu2U2X7KZLdtMlu+mS3XTJbrpkN12ymy7ZTZfspkt20yW76ZLddMluumQ3XbKbLtlNl+ymS3bTJbvxJrtRJ/sts8JAsmU1+8Jm+MJm+MJm+MJm+MJm+MJm+MJm+MJm+MJm+MJm+MJm+MJm+MJm+MJm+KLL8EWX4Ysuwxddhi+6DF90Gb7oMnzRZfiiy/BFl+GLLsMXXYYvugxfdBm+6DJ80WX4osvwRZfhiy7DF12GL7oMX3QZvugyfNFl+KLL8EWX4Ysuwxddhi+6DF90Gb7oMnzRZfiiy/BFl+GLLsMXXYYvugxfdBm+6DJ84c3whT7DuKwXejzaBC9sghc2wQub4IVN8MImeGETvLAJXtgEL2yCFzbBC5vghU3wwiZ4YRO86BK86BK86BK86BK86BK86BK86BK86BK86BK86BK86BK86BK86BK86BK86BK86BK86BK86BK86BK86BK86BK86BK86BK86BK86BK86BK86BK86BK86BK86BK86BK86BK86BK86BK86BK86BK86BK86BK86BK88CZ4oUtwV7DfWy/f/iC0nhtzm0vm9bzUQRa19zHFwCrXcha1C++7arygkxVdzP18s9XBt8HlY2tWeWv3xLfaX2v/5MfLj7opwjfbRaH9rZ2/pf0d7R95vfyw54d5/fhvcv4nHoYOHxxk7b+7/c+8vv+hK3BP1YHrLxSYe2KUEI0IIgBvc0awC+iRGmj/uxxxz4cSIWiPlQwb/Hs+lBhBY+y2YwQlOokJFoifM3ZzNboouz1816A+18MGe6N8s0eeBDZ7aNGCzVG62WNz07cJ3PStRg22SNEHQPTRONbDBhvU8GcsFOuJHqsRYoWfDhu/wzWwt78taAGDHWuLKVI9rZ2gz/SgwSYm2+ORzSrvVd9qpGArk+zx2Fz17S8S53rEkvameSD8V31rIXP2d/iv+lbjBHuccNVvn4g1qLcXsRqwnVC8vavS5O5qUqdZOknT23pSJbeXkyQxiSmrKu2O0LV8vOvb//VyXBedd9X4Tl0mMpooP9dKOEBLshp2EXmXSkRgl0CXyT9+c5H8QXc0RLt2nbR/edX+6m8ft3e8av/B2h/3qlv42n/wN/bH1S//p27B/cqucB/sd08Olp+1q90f3P+1/bt2Odz+pp92lr3Nb/hR+jvLHy9/mv7bJwfn77w4mCW5cYX1KTWsBg8rvkLtf4D4bM28+1gwGOrud23+Dd3ffrT81Abxg/vvdybHT7r/vX//V+0ftR8bPlh+vPmj9qvGR53x8ZPlq4N3vvFnt//z5cHyl/ff7gyP628aB7/TT9K/Pbj/y+47xrft9woLym7quf/ew7/rMU2FPQTCJs6VrSNqtgTWGcEy3WseZFKhmAeTae5i8ozKJJ55kMmiL50CLLb8OsBkEc01mNttEU7Z8pxLUNAHRWvhAdtguboxuwxcgU4lLqh96gWfP6tnXHLStw8hN+AbBDLa8Eh3Mr28q5Ly7iaZ3GXJ3aS4Ltvfe1PXk+vb2yIp87vLpHhsE1FluvOrdSvTQzdsOmOB8Ysv04lEBOUJleljbMB+cTYJ7LVmBsTgAcEFtovGEZWGoPqOojyJVEjK07fXmkklovQkspA2PyQdLhZzKoto0tO7Ifc5l5+gtI+qPFe3X5eB68ypxAW1T608A7usqdyk7x7CbUh4Die04ZGOeXxv5pWSWYBdNav67Hbta9LiBYe2qBL88vmatIErsMCN4WvSQjQiiAC8IV+TFig4JRbIVp+vSYsQHAnjajTga9JiBIfB28pMJTrJ4BeIn08+KtHt2Nekhg32xnF9TWq0YHMU+prKzaXeZeBSbzVqsEWKFDX6aBzrYYMNakxfkxqrEWKFnw4bv8M1sB7gUz1gsGPpFxutOHViPtNjBnvYeLYmNVKwkwlsTeXmJm9/jTjXI5Z0N83z4Lc1aSHHtjWpcYItTmprKu313e66sNCB3dt5iXfzTpnLaKL84s9LiEQEH9XQVXKEeQkxIAYPCL60dNE4otIQfDMULDz98xIildjzEiKViPMSIgvpN1skHS4WcyqLvZiXMPkJSrtodTc0L1nd2FwGruCmEhfUPv0SJjAvYXKTvnsIt6F5yXBCGx7pTnhWdXZT31U3k7u7S/t7b6tJNbvJJlmelZfldV1UefFefOHp1Net8CykscD4xReeRCKC6oQKzy/46T9fftxdtPjN+x/c/9WDS77viD/70z/5s9vrPzv4d7fXf/Knj8LTWqzrJMldAXlKDYjBA4ILzy/G5HUbkc8fDeuvl7/pDOw/DPjTlz9b/ujJxpI+eTzOtxPuq0A9eNGdpfCIGi9BlR9F4RKpkBSu8yF+RmUSUeASWUibLJINF4s5lUU0gZtl5bScuQg+5xIU9JBRFe7q/ucycKE3lbig9qkVrj+rZ1xy0rcPITckcYcz2vBIx7UEObtCK1pNkJ1/Yy4GViJGMUuQEm+/ZvzrswQpA1dggRvFEqSEaEQQAXiDliAlUHDAKtCtXkuQEiE4TsXlaMgSpMQIDlK3FZpKdJKhKRA/n4BUotu1JUgLG+yNI1uCtGjB5ii1BG3utS4D91qrUYMtUiSp0UfjWA8bbFCjWoK0WI0QK/x02PgdroH1AJ/qAYMdS73aCFmCtJjBHjaiJUiLFOxkEkvQ5jZrf4041yOWdDfN8xCwBCkhR7cEaXGCLU5sCbJ3WLvrwkIHdm8nM7nXElTKaKL84k9miEQEX9XQVXKEyQwxIAYPCL60HHky0/2Tz7pDjd44OejhwKC0DA9piKETfKgULHb9QxoilchDGiKTiEMaIgvpZ2IkGy4WcyqL/RjSMAkK2oloRTk0pFndpVwGLsemEhfUPvWyKTikYZKTvn0IuaEhzXBGGx7p/TXAey8jfHwwBLHA+MVXu0QigvKEqt0IBnhiQAweEFztumgcUWkIqu8oypNIhaQ8vQZ4IpWI0pPIQtr8kHS4WMypLKJJz5ABnslPUNpHVZ6rC5HLwA3XVOKC2qdWniEDPJOb9N1DuA0Jz+GENjzScd1BhYtdKyVD17lVVdJnt3N3kBIvOPpEleCX0B2kDFyBBW4Ud5ASohFBBOANuoOUQMFZq0C2et1BSoR9RUp1BykxgjPVbWWmEp1kfgrEzycfleh27Q7SwgZ748juIC1asDlK3UHVxh1UBdxBWtRgixQpavTRONbDBhvUqO4gLVYjxAo/HTZ+h2tgPcCnesBgx9IvNgLuIC1msIeN6A7SIgU7mcQdVG3cQd4aca5HLOlumuch4A5SQo7uDtLiBFuc2B1UHa5B9cAudGD3dl5SeN1BtYwmyi/+vIRIRPBRDV0lR5iXEANi8IDgS0sXjSMqDcE3Q8HC0z8vIVKJPS8hUok4LyGykH6zRdLhYjGnstiLeQmTn6C0i1Z3Q/OSevV53Xsl7zGXuKD26ZcwgXkJk5v03UO4Dc1LhhPa8Ejvry298Bl1Zok0Fhi/6MKTSURQnVDhybelMwNi8IDgwnNUW/rwHbYeSzozbIJiP4bQZVIhCV3ns/yMyiSezmWykPZaJBsuFnMqi2g6N2RJpxIUtJIxhe5sdePpLHCHLZW4oPaphW7Ikk4lJ337EHIDShfIaMMjHdcZZFzsWu0auiitqtI+u107g7R4wbEnKj2/fM4gbeAKLHBjOIO0EI0IIgBvyBmkBQrOWQW61ecM0iIEp6q4HA04g7QYwXnqtkJTiU4yOwXi5xOQSnQ7dgapYYO9cVxnkBot2ByFzqBZunYGzbxXn77QowZbpEhSo4/GsR422KDGdAapsRohVvjpsPE7XAPrAT7VAwY7lnq1EXAGqTGDPWw8Z5AaKdjJBM6gdY14GagR53rEku6meR78ziAt5NjOIDVOsMVJnUHtE7EG1QO70IHd2wGN8TmDZpmMJsov/oCGSETwVQ1dJUcY0BADYvCA4EvLUQc0Np7tr39n+evuG8HJ0+agOciSPJmcV8m74RENMXCCz5SCpa5/REOkEnlEQ2QScURDZCH9SIxkw8ViTmWxHyMaJkFBMxGtJ4dGNNnqg773Ht1jLnFB7VMvmoIjGiY56duHkBsa0QxntOGR3l8XvPGakXJpLDB+8bUukYigPKFal++CZwbE4AHBta6LxhGVhqD6jqI8iVRIytPngmdSiSg9iSykzQ9Jh4vFnMoimvQMuOCp/ASlfVTlubpldRa4NpdKXFD71Moz4IKncpO+ewi3IeE5nNCGRzquN6h0sWulZBFkl/XZ7dwbpMTbLxn/+rxBysAVWOBG8QYpIRoRRADeoDdICRSctApkq9cbpEQIzlVxNRryBikxghPVbWWmEp1kegrEzycfleh27Q3SwgZ748jeIC1asDlKvUHFxhvkvQP1hR412CJFihp9NI71sAshbPjRCHiDtFiNECv8dNj4Ha6B9QCf6gGDHUu/2Ah4g7SYwR42ojdIixTsZBJvULHxBnlrxLkesaS7aZ6HgDdICTm6N0iLE2xxYm9QcbgG1QO70IHd23lJ6fUGGRlNlF/8eQmRiOCjGrpKjjAvIQbE4AHBl5YuGkdUGoJvhoKFp39eQqQSe15CpBJxXkJkIf1mi6TDxWJOZbEX8xImP0FpF63uhuYlZvV53Xu97TGXuKD26ZcwgXkJk5v03UO4Dc1LhhPa8Ejvrym99Bp1SmksMH7xhSeRiKA6ocIzgimdGBCDBwQXnuOa0v+lOyro40fpbkO1MqaXyeRZkfx+2JhODJ6g5I8id4lUSHLX+UQ/ozKJqHaJLKQdF8mGi8WcyiKa2g0a05kEBQ1lVLm7uvx0FrjOlkpcUPvUcjdoTGeSk759CLkhvTuc0YZHOq4/yJnSVsHOguzyPrud+4OUeMHhJypAv4T+IGXgCixwo/iDlBCNCCIAb9AfpAQKTlsFutXrD1IiBGeruBwN+YOUGMGp6rZCU4lOMkEF4ucTkEp0u/YHaWGDvXFkf5AWLdgcpf6g2cYf5L0F9YUeNdgiRZIafTSO9bDBBjWqP0iL1Qixwk+Hjd/hGlgP8KkeMNix1KuNkD9IixnsYSP6g7RIwU4m8QfNNv4gb4041yOWdDfN8xDwBykhR/cHaXGCLU7sD5odrkH1wC50YPd2TDPz+oPCl6e9RRPlF39MQyQi+KqGrpIjjGmIATF4QPCl5bhjmn/ufv3b3ZDmYUCTJrNk8vtZch4e0BDDJvhIKVjo+gc0RCqRBzREJhEHNEQW0k/ESDZcLOZUFvsxoGESFLQS0WpyaEBTrT7ney/UPeYSF9Q+9ZIpOKBhkpO+fQi5oQHNcEYbHun9dcLPvIakWhoLjF98pUskIihPqNKN4IQnBsTgAcGVrovGEZWGoPqOojyJVEjK0+uEJ1KJKD2JLKTND0mHi8WcyiKa9Aw54Zn8BKV9VOW5um51Frg/l0pcUPvUyjPkhGdyk757CLch4Tmc0IZHOq4zqHKxe6d+TLWPXdFnt2tnkBYvOPZEleCXzxmkDVyBBW4MZ5AWohFBBOANOYO0QME5q0C2+pxBWoTgVBVXowFnkBYjOE/dUmZq0Ulmp0D8PPJRi27HziA1bLA3jusMUqMFm6PQGVQla2dQ5b0F9YUeNdgiRYoafTSO9bDBBjWmM0iN1Qixwk+Hjd/hGlgP8KkeMNix9IsNvzNIjRnsYeM5g9RIwU4mcAata8TLQI041yOWdDfN8+B3Bmkhx3YGqXGCLU7qDGqfiDWoHtiFDuzezksqnzOoCl+e9hZNlF/0eQmTiOCjGrpK5s9LmAExeEDwpaWLxhGVhuCboWDh6Z2XMKlEnpcwqcSblzBZSL/ZIulwsZhTWezDvITKT1DaRau7gXlJlT5+Xq+8F9wec4kLap9+CeOfl1C5Sd89hNvAvARIaMMjvb+W9Mpn1KkyaSwwfvGFJ5GIoDqhwpNvSWcGxOABwYXnuJb01/Zf1v4brDX9gzeM6d3JQb+fDxjTmcETlPxR5C6RCknuOp/oZ1QmEdUukYW04yLZcLGYU1lEU7shYzqVoKChjCp3VxegVoErbanEBbVPLXdDxnQqOenbh5Ab0rvDGW14pNv/+8M39JHVe38Q0rXj+oVqF9tW0eYBtuXb96hF8gvlbgX+rhovOAxFBelPWrVkjTwr19DrVonaz54fH3RC6tfWJnT//VZ5tarpbx89Pa/f8hh9wUoEG3+UESiwCIxi/FFCNCKIALyN8Wd6sPzF8leTdFq4IB+pIYMDVYE09VqAlAjB8SmuOEMWICVGcHC6rZZUopMMSYH4+TSiEl0UC1CaT3On4/S5HjfY7+QeoKIs/B4gLVqw4Uk9QPnGA+S97fSFHjXY9kSyGZ2dH+thg71qVA+QFqsRYoWfDhu/wzWwHuBTPWCwZalXFLNWwjkxn+kxg01M5gHy14mXeqRgK5N4gPKNB8hbI871iCXtTfM8BDxASsjRPUBanGCLE3uA8sM1qB7YhQ7sw4NweTe7u80nVVHkk8KU1eRyliaTzKRZcXczK65v4nuAaq8HqJDRRPm5FrcBWpIFrovIu1Qi/fYfyg+48v3C2OGDduX6kd2+Mmn/8qr91d8+GoFetf/g8/b/2SnEw8L2x8ufpgezxO3NeEqNgsGjgC8tlz9tyT0YoboRFBSKN78APDl45+Ti6Nk7B51J6h+WP1/+ffvX/7L8yfL/fPI4fTFJnkzO6+Tdtuq3f3b5qf2zdsvRq27Q8+pxaPPq/ocP4xnnq3JEja3gE6VgDewfzxCpRB7PEJlEHM8QWUg/ECPZcLGYU1lEG88Edukw6QlajGiVOTScKVaf8r0X6h5ziQsqn3oplSXl1PjMSExy0ncPITc0nBnOaMMjvb8u+NprRjLSWGD84itgIhFBeUIVcAQXPDEgBg8ILoZdNI6oNATVdxTdSaRC0p1eFzyRSkThSWQhbX5IOlws5lQW0YRnyAXP5Cco7aMqz9V1q1Xg/lwqcUHtUyvPkAueyU367iHchoTncEIbHum4pwalzpy2WrIM0KvawPTo7dwGpMTbrxlfYhuQMgIFFoFRbEBKiEYEEYDnsAE5zQxHasjgTFUgRb02ICVCcIKKK8yQDUiJEZydbisdlegkc1Igfj5JqEQXzQbkfC6f63GDDW9kG5AWLdjwpDagcmMD8l5q+kKPGmx7IpmMfn8+1sMGe9WoNiAtViPECj8dNn6Ha2A9wKd6wGDLUq8gZmaazVyYz/SYwSY2og1IixRsZRIbULmxAXlrxLkesaS9aZ6HgA1ICTm6DUiLE2xxYhtQebgG1QO70IHd2yFImnh9QDMZT5Rg/CkIkYjgUxm69I0wBSEGxOABwZeZLhpHVBqCL4GCpad/CkKkEnsKQqQScQpCZCH9Eoukw8ViTmWxF1MQJj9BaRct74IfzS2n1Udz74W1x1zigtqnXsOEpiBMbtJ3D+EWTOgZktCGR3p/Deit8vT5b8I3mDmCgRGMrzyJRATlCVWeLAc6MQoGjwIuN2M40Lvzf54Vye9v6UAnxlbQB0bRwEQqJA2cu5g8ozKJKIGJLKRtGMmGi8WcyiKaBA440Jn0BC1mVAW8uuW0CtxbSyUuqHxqBRx0oDPJSd89hNyQBB7OaMMjHdkI5PucWgfplX16OzcCKfGCE1FUk+7SCKSMQIFFYBQjkBKiEUEE4DmMQD7FqoQMTlUFStRrBFIi7ItMqhFIiRGcnm4rHZXoJJNSIH4+SahEt3MjkBY32PBGNgJp0YINT2oEqjdGIO8dpi/0qMG2J9LJ6DLgWA8b7FWjGoG0WI0QK/x02PgdroH1AJ/qAYMtS72EKKtp5rTbnukxg01sRCOQFinYyiRGoHpjBPLWiHM9Ykl70zwPASOQEnJ0I5AWJ9jixEag+nANqgd2oQO7v+MYj2J/p64TGU+UYPRxDJOI4FsZuvQljWOYUTB4FPC1JXccs7q94snB8tfdHQ7fX/5mu5kMM8CCL5OClbB3JsOkEncmw2QSbybDZCH9Loxkw8ViTmWxBzMZKj1BnxGtNQdmMnXy+AW/9l6We8wlLqh86gVVWrVKyDOToZKTvnsIuYGZDJDRhkd6jw3xqc+WVIfva3MEAyMYXwcTiQjqE6qD+YZ4ZkAMHhBcErtoHFFpCMrvKMKTSIUkPH2GeCaViMqTyELa/ZB0uFjMqSyiKc+AIZ7KT1DaR5Weq7tU68DluFTigtqnlp4BQzyVm/TdQ7gNKc/hhDY80pHdQD4tmQXpzfr0du0G0uIFx6KoFNyhG0gbgQKLwBhuIC1EI4IIwHvLDZS5P8sdqSGDo1WBFPW5gbQIwUEqrjADbiAtRnCEuq10VKKTjEuB+PkkoRLdrt1AatxgwxvXDaRGCzY8oRuoztZuoNp7Y+kLPWqw7YlkMvoB+lgPG+xVY7qB1FiNECv8dNj4Ha6B9QCf6gGDLUu9gggcC6TGDDax8dxAaqRgKxO4gdY14mWgRpzrEUvam+Z58LuBtJBju4HUOMEWJ3UDtU/EGlQP7EIHdn+nIJnXDZTLeKIE409BiEQEn8rQpW+EKQgxIAYPCL7MdNE4otIQfAkULD39UxAildhTECKViFMQIgvpl1gkHS4WcyqLvZiCMPkJSrtoeTc0BclXH829N9Uec4kLap96DROagjC5Sd89hNvQFGQ4oQ2PdKc8k/z2urydpZOb7PpmUlR1MalN1f7s+rZM08TMzN1jYOIqT6fCbpVnIQ0GRjC+8iQSEZQnVHl+wYf+Uasyf/jFKUr7q7+8/3b7m14vf9P+4sfLT6xn+sfLnyaPstNarGdJ7vw48ZQaDYNHA5edXwzI5y3hD9tofPP+B/d/1VnPB8zms6QonhykiMHcWQqPqBETVPlRFC6RCknhOidZz6hMIgpcIgtpk0Wy4WIxp7KIJnADBnMmPUEDGVXfri4prQPXzlKJCyqfWt+GDv2hkpO+ewi5IYE7nNGGRzqyzcfZFFrJaoL0qj69ndt8lHj7ReNLbPNRRqDAIjCKzUcJ0YggAvAcNp/CBflIDRmcmQqUqNfmo0QITkhxgRmy+SgxgrPRbaWjEp1kDgrEzycJleh2bvPR4gYb3sg2Hy1asOFJbT5mY/PxXkH6Qo8abHsinYwuA471sMFeNarNR4vVCLHCT4eN3+EaWA/wqR4w2LLUS4iQzUeLGWxiI9p8tEjBViax+ZiNzcdbI871iCXtTfM8BGw+SsjRbT5anGCLE9t8zOEaVA/sQgd2f4ctudfmU8p4ogTjD1uIRATfytClL3vYQoyGwaOBrzHVw5aD5c+WP1rdtpAms2Ty+3lyjg5eDlzhO6KGT/D9UbDe9U9eiFQiT16ITCJOXogspF9/kWy4WMypLPZh8sKkJ+gmohXl0OSlXH2n915+e8wlLqh86mVTcPLCJCd99xByQ5OX4Yw2PNJ7bGr3zD1atTuTBgMjGF/tEokI6hOqdiOY2okBMXhAcMHronFEpSEov6MITyIVkvD0mtqJVCIqTyILafdD0uFiMaeyiKY8Q6Z2Jj9BaR9Veq6uRq0Dd91SiQtqn1p6hkztTG7Sdw/hNqQ8hxPa8EhH9vwULnqtlgzfY1b36e3c86PECw4/USm4S8+PMgIFFoFRPD9KiEYEEYDn8PyULshHasjgAFUgRb2eHyVCcFyKK8yQ50eJERyUbisdlegkQ1Egfj5JqES3c8+PFjfY8Eb2/GjRgg1P6vmpNp4f722jL/SowbYnksnoB+hjPWywV43q+dFiNUKs8NNh43e4BtYDfKoHDLYs9Qoi5PnRYgab2IieHy1SsJVJPD/VxvPjrRHnesSS9qZ5HgKeHyXk6J4fLU6wxYk9P9XhGlQP7EIHdn+nIIXX81PLeKIE409BiEQEn8rQpW+EKQgxIAYPCL7MdNE4otIQfAkULD39UxAildhTECKViFMQIgvpl1gkHS4WcyqLvZiCMPkJSrtoeTc0BalXH829l84ec4kLap96DROagjC5Sd89hNvQFGQ4oQ2P9B67zQuP/yZdff4URANjGFt6cpkIChSqPbl+c244DB4OXHmqDecrr7lJsmRyPkveRb3mrsgdcSMnKPgjiF0uF5LazV1UnnGpRFO7XBrSlovkw0VjzqURTe96/eZkfoJ2MqLetaQe9NHqZy7ux2TuggqolrwBzzmZnfQNRNiFRS+W1YbIO7L7x7j4WSUbvLisTvr8dmz/0QMGB6GoEN2d/0cfggILwQgGID1GI8II4HM4gJxzkyM9ZnCeKpCmHguQHiI4PsUVp98DpAcJTk631pJKeP0uRXEB6eHt2Aa0BXCw9Y3qA9oCLtj6ZEYgi2flBLI/91qBtgAOtkCReEYXB8db4Ab71ohmoC3AGiFY+BHpIni4gdbDfLoFZrCBqVcWfkPQFqDBljaaI2gLqGBjwy1Bb1SLl6Fqcb4FaEm70zwUXleQHnNkW9AWQMGWJ/QFdY/FBlYP70KJd38HNMZjDWqJZjKiKMMdDGiITARf1NB1MX1AQwyHwcOBrz/VA5ovnAhUdFOaevspDTF8gm+UgqVwYEpD5BJ7SkOkEnNKQ6Qh/UaM5MNFY86lsRdTGiY/QU8RLTQHpzTZ+nu+9/rbYzJ3QQVUr6XCUxomO+kbiLAbnNIAWW2IvPfYF2/87qRcGg2M4Q7EL5GJoFCh4pfujOdGxOARwfWvi8cRl4egDI8jRIlcSELUY47ncompRIk0pH0QSYiLxpxLI5oS9fvjyQQFFX5cKZqvRYv/9lsyd0ENVEtRv0eeTE76BiLkBpUokNSGyDuyX8h5SorVlkWQX9rnt3u/kBJwv3h8mf1CyhAUWAjG8QspMRoRRgDfW36h1P1oHekxg+NWgTb1+4WUEMHhKi45g34hJUhwrLq1llTCkwxQgQh6NaIS3u79QlrgYOsb2y+khQu2PrFfqHjDL+S9s/TFFsDBFijSzuhn6uMtcBdC3PDzEfILacEaIVj4EekieLiB1sN8ugVmsIGpFxZBv5AWNNjSxvQLaaGCjU3kFyre8At5q8X5FqAl7U7zUIT8QkrM8f1CWqBgy5P7hYrDDawe3oUS7/6OTEq/X8jIiKIMdzAyITIRfFBD18UxRibEiBg8IvgS1MXjiMtD8LlQsCwNjEyIXKKPTIhcYo5MiDSkH2yRhLhozLk09mNkwiQoqPCiZd/gyMSsv657b7U9JnMX1ED1yiY4MmGSk76BCLnBkQmQ1IbI+88fmF/eze5u80lVFPmkMGU1uZylySQzaVbc3cyK65udKFGveaeURgNjuAMlSmQiqFOoEv2CT/uDVo5+1OrQ15P2L6/aX/3toxx91f6Dz9v/Z63bDwOYHy9/mh7MErc8eMoNg8HDgMvPVlu//6jHLUssFm+Oqp6ETh168PcXxZP33vtG+9vtv6mV9pP77y0/tpOttk4g/nbnOu6IG2xBfxhHIxO5kDRy7qLyjEslpkQm0pA2aCQfLhpzLo1oEjnkb2fyE3SecRVyuRZT/otvydwFFVCtkMP+diY76RuIsBuUyEBWGyLvyK6imYufFb2zIL+sz2/3riIlYHCkimrWnbqKlCEosBCM4ypSYjQijAA+xylEXgmrxAwOZQXS1O8qUkLsq06uq0gJEhy+bq0llfAkY1Yggl6NqIS3e1eRFjjY+sZ2FWnhgq1P7CqaveEq8t6K+mIL4GALFIlndHFwvAVusG+N6yrSgjVCsPAj0kXwcAOth/l0C8xgA1OvLMpqmjmP/jvbAjTY0sZ0FWmhgo1N5CqaveEq8laL8y1AS9qd5qEIuYqUmOO7irRAwZYndxXNDjewengXSrwWMLZp21LyLmgDi3r1otbvKgrexPY2UZThDmY5RCaCL2rouph+ChExHAYPB77+3PYUIhuPutv5tt3xQ8S4CT5OCtbAgfEMkUtfVQS44IvlwHiGSCXmeIZIQ/pxGMmHi8acS2MvxjNMfoJmIlphDo5nqvWHfO8Vvcdk7oIKqF5EpVWrebzjGSY76RuIsBsczwBZbYi899hLP/M7mGppNDCGO1C9RCaCQoWq3hheemJEDB4RXPi6eBxxeQjK8DhClMiFJET9Xnoil5hKlEhD2geRhLhozLk0oinRoJeeSVBQ4ceVovVatPhv6CVzF9RAtRQNeumZ5KRvIEJuUIkCSW2IvCMbhZxzmlZbpkmQX97nt3OjkBYwOCVFpeEujULaEBRYCEYxCmkxGhFGAJ/DKGRcmI/0mME5q0Cbeo1CWojgVBWXnCGjkBYkOE/dVktq4fW7FMkopIUXxyiU+T9DqoGDrW9ko5AaLtj6pEahNNkYhVLvDaovtgAOtkCRdkY/Ux9vgRvsW6MahdRgjRAs/Ih0ETzcQOthPt0CM9jA1AuLWT6tjQv02RagwZY2olFIDRVsbBKj0LpavAxVi/MtQEvaneahCBiFtJijG4XUQMGWJzYKtY/FBlYP70KJ1wK+Kq6SLE0uJ9XlXTFp35JycpVe1pO768vyOs2LZHZ5+UDJu6ANLOrVi1qvUSgN38v2FlGUYfyRCZOJ4IMaui5+e2TyOAfxjE4e9jp/2P7Nd+yiuVsKf7h83a6OOzOR/ROf2K3S9s89GGJccXrKjZPB44QvTF08jrg8BB8RBYtV/yCFySX2IIXJJeIghUlD+hkXSYiLxpxLI94gJeDpoRIU1H3RYnBokJKmq2/uqfeG3WMyd0ENVK93vIk9I5OTvoEIuaFBCpLUhsh7j43sldfSk2bSaGAMd6BPiUwEdQrVp2wjOzMcBg8HLkO3NbI/XKebJXkyOa/61+m+9943pI52ZgAFtX8c/UvkQtK/uYvKMy6VmPKXSEPafJF8uGjMuTSiyd+Q+mXyE3SVcdXv+urVNHShLpW7oAKq1W/wwCEqO+kbiLAblL9AVhsi78g+otrFzwraPMiv6PPbvY9ICRgcoqJ6dKc+ImUICiwE4/iIlBiNCCOAz+Ejcq4BjvSYwTGsQJr6fURKiODQFVecQR+REiQ4bt1aSyrhSQarQAS9GlEJL46PKHDgkBo42PrG9hFp4YKtT+wjyt/wEXlvVn2xBXCwBYrEM7o4ON4CN9i3xvURacEaIVj4EekieLiB1sN8ugVmsIGpVxaha8zUoMGWNqaPSAsVbGwiH1H+ho/IWy3OtwAtaXeahyLkI1Jiju8j0gIFW57cR5QfbmD18C6UePd3TlP7fUSFjCjKcAdzGiKTviAIpQhcF9PnNMRwGDwc+PpTPadZjWhMN6Kp+yMa8ZFDzMgJPk8KVsGBAQ2RS+wBDZFKzAENkYb08zCSDxeNOZfGXgxomPwE7US0xhwc0BTrT/neC32PydwFFVC9jAoPaJjspG8gwm5wQANktSHy3uMjh2q/P8lIo4Ex3IHuJTIRFCpU90Y4cogZEYNHBJe+Lh5HXB6CMjyOECVyIQlRv1OeyCWmEiXSkPZBJCEuGnMujWhKNHTkEJWgoMKPK0XXN72moet7qdwFNVAtRUNHDlHJSd9AhNygEgWS2hB5x7UKuQ81tdqyDPIzfX67twopAfeLx5fZKqQMQYGFYByrkBKjEWEE8DmsQs7jt470mMFJq0Cb+q1CSojgXBWXnEGrkBIkOFHdWksq4Ulmp0AEvRpRCW/3ViEtcLD1jW0V0sIFW5/YKlS+YRXyXpf6YgvgYAsUaWf0M/XxFrjBvjWuVUgL1gjBwo9IF8HDDbQe5tMtMIMNTL2wCFqFtKDBljamVUgLFWxsIqtQ+YZVyFstzrcALWl3mociZBVSYo5vFdICBVue3CpUHm5g9fAulHj3dmSSJX6r0ExGFGW4g5EJkYnggxq6Lo4xMiFGxOARwZegLh5HXB6Cz4WCZWlgZELkEn1kQuQSc2RCpCH9YIskxEVjzqWxHyMTJkFBhRct+4Jf1ztS66/r3otzj8ncBTVQvbIJjkyY5KRvIEIumNQzLKkNkff+mtZbJeo174RvT3NEA2O4AyVKZCKoU6gSpZvWieEweDhwGao2rfcOFyqTybMi+X3Yuf7eN1wRPOJGUFD8xxHARC4kAZy7qDzjUompf4k0pN0XyYeLxpxLI5r+DZnXmfwEbWVc+bu+WTUN3ZdL5S6ogGr5GzavM9lJ30CE3aD+BbLaEHlHtgx5v63WQX5ln9/uLUNKwOC8FBWkO7UMKUNQYCEYxzKkxGhEGAF8DsuQ+xKHIz1ocOQq0KZ+z5ASIjhgxSVn0DOkBAmOVrcWk0p4kiEqEEGvSFTC271nSAsc7H1je4a0cMHeJ/YM1W94hrw3p77YAjjYA0XqGV0dHG+BG2xc43qGtGCNECz8iHQRPNxA62E+3QIz2MDUS4ugZ0gLGmxpY3qGtFDBxibyDNVveIa81eJ8C9CSdqd5KEKeISXm+J4hLVCw5ck9Q/XhBlYP70KJd38nNanXM/S4RwYmijKMP6lhMhF8UkMXxuxJDTMcBg8HvgBVT2pWQ5o8KZLJebb18ULMyAm+TwpWwf4JDZNL5AkNk0rECQ2TRl+JBGhsu/hm0tiHCQ2Vn6CdiNaYQxOaLFl9y8+8F/Yek7kLKqB6GRWc0FDZSd9AhN3QhAbJakPkvcde+dTrUMrCl8E5ooEx3IHuJTIRFCpU90bwyjMjYvCI4NLXxeOIy0NQhscRokQuJCHq9cozucRUokQa0j6IJMRFY86lEU2JhrzyVIKCCj+uFF3f2ZqFLuKlchfUQLUUDXnlqeSkbyBCblCJAkltiLwje4W82jIL8pv1+e3cK6QFDM5JUWm4S6+QNgQFFoJRvEJajEaEEcDn8go5d18f6UGDo1aBOPV6hbQQwcEqrjlDXiEtSHCkurWYVMKTDE+BCHpFohLezr1CauBg7xvZK6SGC/Y+qVcoyzZeocx7O+qLLYCDPVAkntHv1Mdb4AYb16heITVYIwQLPyJdBA830HqYT7fADDYw9coi5BVSgwZb2oheITVUsLFJvELravEyVC3OtwAtaXeahyLgFdJiju4VUgMFW57YK9Q+FhtYPbwLJd79nZlkfq9QLiOKMtzBzITIRPBFDV0Yx5iZECNi8Ijga1AXjyMuD8H3QsGyNDAzIXKJPjMhcok5MyHSkH6xRRLiojHn0tiPmQmToKDCi5Z9gzOTfP153XtP7jGZu6AGqlc2wZkJk5z0DUTIDc5MgKQ2RN577FrP/O6dQhoNjOEOlCiRiaBOoUqU7lonhsPg4cBlaKux33/U5dakvvysDcYP7v/a/s39t+wvfGB96J2V/Vvd7/uNjdLDP3jdRvDz5etJ+5dXbUx/+yjmX7X/4PP2/9nf1f3tp+3/Pun+Mw+/+MWRV3dM0fnlv2/Das9E3s76Tgy/oHOMo56JXEjqOXdRecalElM8E2lIWzeSDxeNOZdGNPEcsr4z+Ql60rjaeX0Haxa6WZfKXVAB1do5bH1nspO+gQi7QfEMZLUh8o5sOHL2ByuHTZBf1ee3e8OREnC/enyZDUfKEBRYCMYxHCkxGhFGAN9bhqPCPaQ40mMGx7UCaer3GykhgsNZXHEG/UZKkOBYdmstqYQnGcACEfRqRCW83fuNtMDB1je230gLF2x9Yr+RecNv5L1i9cUWwMEWKBLP6OLgeAvcYN8a12+kBWuEYOFHpIvg4QZaD/PpFpjBBqZeWZTVNKtcoM+2AA22tDH9RlqoYGMT+Y3MG34jb7U43wK0pN1pHoqQ30iJOb7fSAsUbHlyv5E53MDq4V0o8T48DZd3s7vbfFIVRT4pTFlNLmdpMslMmhV3N7Pi+mYHfqPc7zcqZURRhjuY8hCZCL6ooeviL0x5oDnFw7L3x8ufpnYM4Xxyn3LDYPAw4OvO/nQHisUXPhD475d40s3C6iTJH2Yy3gUtMWiCL5KChW9gJkPkEnsmQ6QScyZDpCH9Iozkw0VjzqWxFzMZJj9BBxEtKwdnMuX66733Mt9jMndBBVSvnNKqFTremQyTnfQNRNgNzmSArDZE3ntsrfcMRKzUnUmjgTHcgdQlMhEUKlTqxrDWEyNi8IjgqtfF44jLQ1CGxxGiRC4kIeq31hO5xFSiRBrSPogkxEVjzqURTYkGrfVMgoIKP64UXd/ymoWu7qVyF9RAtRQNWuuZ5KRvIEJuUIkCSW2IvCO7gwoXP6stw1ez1X1+u3cHKQGDo1FUGu7UHaQMQYGFYBx3kBKjEWEE8DncQc6vdkd6zOBwVaBN/e4gJcS+7OS6g5QgwSHq1lpSCU8yLgUi6NWISni7dwdpgYOtb2x3kBYu2PrE7qDqDXeQ9zbVF1sAB1ugSDujn6mPt8AN9q1x3UFasEYIFn5EuggebqD1MJ9ugRlsYOqFRfA0Ii1osKWN6Q7SQgUbm8gdVL3hDvJWi/MtQEvaneahCLmDlJjju4O0QMGWJ3cHVYcbWD28CyXe/R2ZeIz+dllby4iiDHcwMiEyEXxQQ9fFMUYmxIgYPCL4EtTF44jLQ/C5ULAsDYxMiFyij0yIXGKOTIg0pB9skYS4aMy5NPZjZMIkKKjwomXf4MikXn9d916re0zmLqiB6pVNcGTCJCd9AxFygyMTIKkNkfce+9QLr3knT6TRwBjGV6JMJoI6hSpRlk+dGQaDhwGXn3yf+sPhQiGfOjNogjo/itZlciFpXefE6xmXSkSpy6QhbbRIPlw05lwa0aRuwKdO5SfoIKMq3Xx9wWoeujaXyl1QAdVKN3h2EJWd9A1E2A1JXSSrDZF3ZHeQcfGz4jV0GVudJH1+O3cHaQGDo1FUe+7SHaQNQYGFYBR3kBajEWEE8L3lDjLes4O0mMHhqkCaet1BWojgKBVXnCF3kBYkOETdWksq4UnGpUAEvRpRCW/n7iA1cLD1jewOUsMFW5/UHZSnG3dQ7r0/9cUWwMEWKBLP6OLgeAvcYN8a1R2kBmuEYOFHpIvg4QZaD/PpFpjBBqZeWZTV1A36bAvQYEsb0R2khgo2Nok7aF0tXoaqxfkWoCXtTvNQBNxBWszR3UFqoGDLE7uD2sdiA6uHd6HEawFjB+JaSt4FbWBRr17Uet1BjyIFJooy3MFMhshE8EUNXRezb4hghsPg4cDXn19c83/eMraXQXzz/gf3f9WNYbyTlzcPCHrzVof33vuG9F4HZtAEXyYFC+DAbIbIJfZshkgl5myGSEP6ZRjJh4vGnEtjL2YzTH6CTiJaXg7OZrL1V3zvhb3HZO6CCqheQdkzhHLvbIbJTvoGIuwGZzNAVhsi7z02xBu/DSmXRgNjuAPJS2QiKFSo5I1giGdGxOARwVWvi8cRl4egDI8jRIlcSELUa4hncompRIk0pH0QSYiLxpxLI5oSDRniqQQFFX5cKbq+yTUPXc9L5S6ogWopGjLEU8lJ30CE3KASBZLaEHlHdgmVLn5WWxZBfmmf3+5dQkrA/eLxZXYJKUNQYCEYxyWkxGhEGAF8DpeQ89E60mMGh6wCbep3CSkhgiNVXHIGXUJKkOAwdWstqYQnGZsCEfRqRCW83buEtMDB1je2S0gLF2x9YpdQ8YZLyHvp6YstgIMtUKSd0c/Ux1vgLoS44ecj5BLSgjVCsPAj0kXwcAOth/l0C8xgA1MvLEJnCKlBgy1tTJeQFirY2EQuoeINl5C3WpxvAVrS7jQPRcglpMQc3yWkBQq2PLlLqDjcwOrhXSjx7u/IpPS7hIyMKMpwByMTIhPBBzV0XRxjZEKMiMEjgi9BXTyOuDwEnwsFy9LAyITIJfrIhMgl5siESEP6wRZJiIvGnEtjP0YmTIKCCi9a9g2OTMz667r3+ttjMndBDVSvbIIjEyY56RuIkBscmQBJbYi899ivXvrNO6U0GhjDHShRIhNBnUKVKN2vTgyHwcOBy9AvRuT18kPrWe/s5m0E7C+GPOsHy58tf9Q/McjrSieGRlDVx1G2RC4kZZu7qDzjUokpbIk0pG0VyYeLxpxLI5qwDbnSmfwE/WJcXbu+AzUP3WxL5S6ogGpdGz4xiMlO+gYi7AaFLZDVhsg7shfIqWisVJ0F+WV9frv3AikBg4NQVGnu1AukDEGBhWAcL5ASoxFhBPDlfS9Q6j8xSIkZHKUKpKnfC6SECA5OccUZ9AIpQYIj0621pBKeZDgKRNCrEZXwdu8F0gIHW9/YXiAtXLD1ib1Asze8QN4rTl9sARxsgSLxjC4OjrfADfatcb1AWrBGCBZ+RLoIHm6g9TCfboEZbGDqlUXQC6QFDba0Mb1AWqhgYxN5gWZveIG81eJ8C9CSdqd5KEJeICXm+F4gLVCw5cm9QLPDDawe3oUS78PTgByDayl5F7SBRb16Uev3AoUuTnMQRRnuYAJDZCL4ooaui2m3OBDDYPAw4OvOrW9xeIIdJrT89fLj5afWWtU2gTcOFjrwHSvkXf0SIyz4fClYJQcGOEQufd0R4IIvpwMDHCKVmAMcIg3p52MkHy4acy6NvRjgMPkJ2o1oDTo4wKnWn/q9N+8ek7kLKqB6mRUe4DDZSd9AhN3gAAfIakPkvcce+ZnfmVRLo4Ex3IEuJjIRFCpUF8fwyBMjYvCI4BLZxeOIy0NQhscRokQuJCHq98gTucRUokQa0j6IJMRFY86lEU2JBj3yTIKCCj+uFF1fyZqH7tmlchfUQLUUDXrkmeSkbyBCblCJAkltiLwjW4kqF79WWxZJkF/e57dzK5EWMDhHRaXhLq1E2hAUWAhGsRJpMRoRRgCfw0rkfLSO9JjBSaxAm3qtRFqIfdlJtRJpQYIT1221pBaeZLYKRNCnEbXwdm4lUgMHW9/IViI1XLD1Sa1ERbKxEhXe+1BfbAEcbIEi7Yx+pj7eAjfYt0a1EqnBGiFY+BHpIni4gdbDfLoFZrCBqRcWISuRGjTY0ka0Eqmhgo1NYiVaV4uXoWpxvgVoSbvTPBQBK5EWc3QrkRoo2PLEVqL2sdjA6uFdKPHu78ik8lqJivAta28RRRnGH5kwmQg+qKHr4ggjE2ZEDB4RfAnq4nHE5SH4XChYlvpHJkwusUcmTC4RRyZMGtIPtkhCXDTmXBp7MTKhEhRUeNGyb2hkUqSrr+uF92bcYzJ3QQ1Ur2xCIxMqOekbiJAbGpkgSW2IvPfY1F55zTtFJo0GxnAHSpTIRFCnUCXKMrUzw2DwMODyk29qnyVF8eS9977R/nb7b2ql/eT+e9bhvvxkS387M9iC/jCORiZyIWnk3EXlGZdKTIlMpCFt0Eg+XDTmXBrRJHLA307lJ+g84yrk9QWrRejaXCp3QQVUK+Sgv53KTvoGIuwGJTKQ1YbIO7KrqHbxs6I3D/Ir+vx27ypSAgZHqqhm3amrSBmCAgvBOK4iJUYjwgjgc7iKChfmIz1mcCgrkKZ+V5ESIjiCxRVn0FWkBAkOX7fWkkp4kjErEEGvRlTCi+YqchpUn28BHGx9Y7uKtHDB1id2FeVvuIq896e+2AI42AJF4hldHBxvgRvsW+O6irRgjRAs/Ih0ETzcQOthPt0CM9jA1CuLWSvqnKDPtgANtrQxXUVaqGBjE7mK8jdcRd5qcb4FaEm70zwUIVeREnN8V5EWKNjy5K6i/HADq4d3ocS7v7Oc2u8qKmREUYY7mOUQmfQFQShF4LqYNsshhsHgYcDXndxZzsnT5qA5MEmeTM7r5N1tZzfE4Aq+XAoWyIHZDZFL7NkNkUrM2Q2RhvTLMZIPF405l8ZezG6Y/ASdRrT8HJzdFOuv/N4bfY/J3AUVUL3CCs9umOykbyDCbnB2A2S1IfLeY6N97bc3GWk0MIY7kMREJoJChUriGEZ7YkQMHhFcHbt4HHF5CMrwOEKUyIUkRP1GeyKXmEqUSEPaB5GEuGjMuTSiKdGg0Z5JUFDhx5Wi66tei9D9vVTughqolqJBoz2TnPQNRMgNKlEgqQ2Rd1wXUe7Mq9WWZZCf6fPbvYtICbhfPL7MLiJlCAosBOO4iJQYjQgjgM/hInLaII70mMEhrECb+l1ESojgyBWXnEEXkRIkOGzdWksq4UnGqkAEvRpRCS+ai8j5bD7fAjjY+sZ2EWnhgq1P7CIq33AReW9efbEFcLAFirQz+pn6eAvcYN8a10WkBWuEYOFHpIvg4QZaD/PpFpjBBqZeWATPJtKCBlvamC4iLVSwsYlcROUbLiJvtTjfArSk3WkeipCLSIk5votICxRseXIXUXm4gdXDu1Di3duRSZ74XUQzGVGU4Q5GJkQmgg9q6Lo4xsiEGBGDRwRfgrp4HHF5CD4XCpalgZEJkUv0kQmRS8yRCZGG9IMtkhAXjTmXxn6MTJgEBRVetOwLfl3vSK2/rnvv4D0mcxfUQPXKJjgyYZKTvoEIuWBSz7CkNkTe++tnb5Wo17wTvmbNEQ2M4Q6UKJGJoE6hSpTmZyeGweBhwOVnDD97lpTJ5FmR/P62fnZicAX9YBxNTORC0sS5i8ozLpWYkphIQ9qQkXy4aMy5NKJJ4pCfnclP0GnGVcTrW1mL0F27VO6CCqhWxGE/O5Od9A1E2A1KYiCrDZF3ZBeR93NrHeRX9vnt3kWkBAyOUFGNulMXkTIEBRaCcVxESoxGhBHA95aLKHOPHo70mMEhrECa+l1ESoh91cl1ESlBgsPWrbWkEp5krApE0KsRlfB27yLSAgdb39guIi1csPWJXUT1Gy4i76WrL7YADrZAkXhGFwfHW+AG+9a4LiItWCMECz8iXQQPN9B6mE+3wAw2MPXKoqw8V+yebQEabGljuoi0UMHGJnIR1W+4iLzV4nwL0JJ2p3koQi4iJeb4LiItULDlyV1E9eEGVg/vQonXAk7y2+vydpZObrLrm0lR1cWkNlX7s+vbMk0TMzN3j8+Ld0EbWNSrF7VeF9HjdwyYKMow/uyGyUTwRQ1dF39hdvPR8lM7kHhzodv+6i/blfE327/9TfuLH7dL4m91c4Xk0UL0cGNCPnOF4yk3HAYPB77+/GJEPm8Zf9iG45v3P7j/q25c4x3QHCx/tvzRww0SdZLkTw5SZDzjrFRH3LgJPk4K1sD+8QyTS+TxDJNKxPEMk0ZfhwRobLv0ZtLYh/EMlZ+gmYhWmEPjGZOsPuQb702/x2TuggqoXkSlVat5fOMZKjvpG4iwGxrPIFltiLz32Dufeh1LJny3nCMaGMMdqF4iE0GhQlVvBO88MyIGjwgufF08jrg8BGV4HCFK5EISol7vPJNLTCVKpCHtg0hCXDTmXBrRlGjIO08lKKjw40rR9RWwJnSvL5W7oAaqpWjIO08lJ30DEXKDShRIakPkHdko5NWWWZDfrM9v50YhLWBwSopKw10ahbQhKLAQjGIU0mI0IowAPodRyPnV7kiPGZyzCrSp1yikhQhOVXHJGTIKaUGC89SttaQSnmRyCkTQqxGV8HZuFFIDB1vfyEYhNVyw9UmNQibbGIWM9x7VF1sAB1ugSDujn6mPt8AN9q1RjUJqsEYIFn5EuggebqD1MJ9ugRlsYOqFRei4ITVosKWNaBRSQwUbm8QotK4WL0PV4nwL0JJ2p3koAkYhLeboRiE1ULDliY1C7WOxgdXDu1Di3d+Ricfzb5e1uYwoynAHIxMiE8EHNXRdHGNkQoyIwSOCL0FdPI64PASfCwXL0sDIhMgl+siEyCXmyIRIQ/rBFkmIi8acS2M/RiZMgoIKL1r2DY5M8vXXde+Nusdk7oIaqF7ZBEcmTHLSNxAhNzgyAZLaEHnvsWU985t3Cmk0MIY7UKJEJoI6hSpRumWdGA6DhwOXoWrL+pPHUNgbArdzqxNDJqj24yheIheS4nXOvZ5xqcQUvEQa0naL5MNFY86lEU3whtzqTH6CPjKu3l1fo2pCl+NSuQsqoFrvBg8TorKTvoEIu0HBC2S1IfKO7BFy9gcrYU2QX9Xnt3uPkBJwv3p8mT1CyhAUWAjG8QgpMRoRRgCfwyNUuDAf6TGDI1aBNPV7hJQQwYEqrjiDHiElSHCUurWWVMKTDE2BCHo1ohLe7j1CWuBg6xvbI6SFC7Y+sUfIvOER8t6S+mIL4GALFIlndHFwvAVusG+N6xHSgjVCsPAj0kXwcAOth/l0C8xgA1OvLIIeIS1osKWN6RHSQgUbm8gjZN7wCHmrxfkWoCXtTvNQhDxCSszxPUJaoGDLk3uEzOEGVg/vQol3fyczud8jVMqIogx3MJkhMhF8UUPXxfTJDDEcBg8Hvv5UT2YeDxN6uPIhTWbJ5Pfz5PyLU5r33vuGeE5DDKDgK6VgMRyY0xC5xJ7TEKnEnNMQaUi/EiP5cNGYc2nsxZyGyU/QVURLzcE5Tbn+ou+9o/eYzF1QAdWrqfCchslO+gYi7AbnNEBWGyLvPbbIe4YkVv7OpNHAGO5A/hKZCAoVKn9jWOSJETF4RHAF7OJxxOUhKMPjCFEiF5IQ9VvkiVxiKlEiDWkfRBLiojHn0oimRIMWeSZBQYUfV4quL281oRt5qdwFNVAtRYMWeSY56RuIkBtUokBSGyLvyI6hwsXPasvw9Wp1n9/uHUNKwOC4FJWGO3UMKUNQYCEYxzGkxGhEGAF8DseQcWE+0mMGB64Cbep3DCkhguNVXHIGHUNKkOBgdWstqYQnGaECEfRqRCW83TuGtMDB1je2Y0gLF2x9YsdQ9YZjyHsj6ostgIMtUKSd0c/Ux1vgBvvWuI4hLVgjBAs/Il0EDzfQephPt8AMNjD1wiLoGNKCBlvamI4hLVSwsYkcQ9UbjiFvtTjfArSk3WkeipBjSIk5vmNICxRseXLHUHW4gdXDu1Di3d+RSeF3DNUyoijDHYxMiEwEH9TQdXGMkQkxIgaPCL4EdfE44vIQfC4ULEsDIxMil+gjEyKXmCMTIg3pB1skIS4acy6N/RiZMAkKKrxo2Tc4MqnXX9e9d+Mek7kLaqB6ZRMcmTDJSd9AhNzgyARIakPkvcfe9cJr3ikTaTQwhvGVKJOJoE6hSpTtXWeGw+DhwGXoON71LMmTyXmVvLvlCUPM8Akq/yjql8mFpH5zF5VnXCoRxS+ThrT1Ivlw0ZhzaUQTvwHnOpWfoKeMqn3L9c2pZeg+XCp3QQVUa9+gc53KTvoGIuyGxC+S1YbIO7JfyLj4WTkbvGUtTfr8du4X0gIGh6WoGt2lX0gbggILwSh+IS1GI8II4HP4hUoX5iM9ZnDcKpCmXr+QFiI4XMUVZ8gvpAUJjlW31pJKeP0uRfILaeHt3C+kBg62vpH9Qmq4YOuT+oXKdOMXKr0Xo77YAjjYAkXiGV0cHG+BG+xbo/qF1GCNECz8iHQRPNxA62E+3QIz2MDUK4uQX0gNGmxpI/qF1FDBxibxC62rxctQtTjfArSk3WkeioBfSIs5ul9IDRRseWK/UPtYbGD18C6UePd3SmO8fqEykxFFGe5gSkNkIviihq6L6VMaYjgMHg58/ame0qwGNCbJksn5bPsBDTFygs+TglVwYEBD5BJ7QEOkEnNAQ6Qh/TyM5MNFY86lsRcDGiY/QTsRrTEHBzTZ+lO+9z7eYzJ3QQVUL6PCAxomO+kbiLAbHNAAWW2IvPfYJ2/87qRcGg2M4Q50L5GJoFChujeCT54ZEYNHBJe+Lh5HXB6CMjyOECVyIQlRr0+eySWmEiXSkPZBJCEuGnMujWhKNOSTpxIUVPhxpej6otYydPsulbugBqqlaMgnTyUnfQMRcoNKFEhqQ+Qd2SrktEdYbVkE+aV9fru3CikB94vHl9kqpAxBgYVgHKuQEqMRYQTwOaxCzs/QR3rM4KRVoE39ViElRHCuikvOoFVICRKcqG6tJZXwJLNTIIJejaiEt3urkBY42PrGtgpp4YKtT2wVKt6wCnnvR32xBXCwBYq0M/qZ+ngL3IUQN/x8hKxCWrBGCBZ+RLoIHm6g9TCfboEZbGDqhUXQKqQFDba0Ma1CWqhgYxNZhYo3rELeanG+BWhJu9M8FCGrkBJzfKuQFijY8uRWoeJwA6uHd6HEu78jk9JvFTIyoijDHYxMiEwEH9TQdXGMkQkxIgaPCL4EdfE44vIQfC4ULEsDIxMil+gjEyKXmCMTIg3pB1skIS4acy6N/RiZMAkKKrxo2Tc4MjHrr+vem3KPydwFNVC9sgmOTJjkpG8gQm5wZAIktSHyfjCtX19nye2Nmdxe19eTorrJJtXlzWxyXeTlVWHuslvzmPi4StRr3iml0cAY7kCJEpkI6hSqRL9g0f5s+fr+B/d/bc3Z99+y9vUPrOW6c21/q9Oqv7G/r/0HG796nSSF/YPvP2jZTrA+jGj+dvn/s6p1svzx8uethP358h9cEXvKjZjBI4Yr1RF87fbgoXp7XzsxcoK+MI42JnIhaePcReUZl0pMaUykIW3MSD5cNOZcGtGkccjXzuQn6DjjKuP15apl6MpcKndBBVQr47CvnclO+gYi7AalMZDVhsg7spvIOcyxYncW5Jf1+e3eTaQEDI5SUa26UzeRMgQFFoJx3ERKjEaEEcDncBM5r3E40mPuF2emm0gJERy94ooz6CZSggSHrltrSSU8yXgViKBXIyrh7d5NpAUOtr6x3URauGDrE7uJZm+4ibx3p77YAjjYAkXiGV0cHG+BG+xb47qJtGCNECz8iHQRPNxA62E+3QIz2MDUK4ugm0gLGmxpY7qJtFDBxiZyE83ecBN5q8X5FqAl7U7zUITcRErM8d1EWqBgy5O7iWaHG1g9vAsl3m6GA23WtpS8C9rAol69qPW7iYI3sr1NFGW4gxkOkYngixq6LqYfPEQMh8HDga8/1QOa3vUQZTJ5ViS/v+2Uhhg+wTdKwVI4MKUhcok9pSFSiTmlIdKQfiNG8uGiMefS2IspDZOfoKeIFpqDU5pq/T3fe2/vMZm7oAKq11LhKQ2TnfQNRNgNTmmArDZE3ntspZ/5DUy1NBoYwx2IXyITQaFCxW8MKz0xIgaPCK5/XTyOuDwEZXgcIUrkQhKifis9kUtMJUqkIe2DSEJcNOZcGtGUaNBKzyQoqPDjStH1ha5l6JZeKndBDVRL0aCVnklO+gYi5AaVKJDUhsg7sl/I6ZFoteUsCfLL+/x27hfSAgaHpag03KVfSBuCAgvBKH4hLUYjwgjgc/iFUt/XVC1ocN4qEKdew5AWIjhdxTVnyDCkBQnOVbcVk1p4/TZFMgxp4e3cMKQGDva+kQ1Darhg75MahmbJxjA0816e+mIL4GAPFIln9Dv18Ra4wcY1qmFIDdYIwcKPSBfBww20HubTLTCDDUy9sggZhtSgwZY2omFIDRVsbBLD0LpavAxVi/MtQEvaneahCBiGtJijG4bUQMGWJzYMtY/FBlYP70KJd39nJpXXMDQLX8n2FlGUYfyZCZOJ4IsaujCOMDNhRsTgEcHXoC4eR1wegu+FgmWpf2bC5BJ7ZsLkEnFmwqQh/WKLJMRFY86lsRczEypBQYUXLfuGZiazdPV5fea9RveYzF1QA9Urm9DMhEpO+gYi5IZmJkhSGyLvPbauV173ziyTRgNjuAMlSmQiqFOoEmVb15nhMHg4cBmqtq6vXOt5UiST82zrs4WYkRMU/XGEL5ELSfjmLirPuFRi6l4iDWnXRfLhojHn0oimewOudSo/QTsZV/aub1edhe7MpXIXVEC17A261qnspG8gwm5Q9wJZbYi8I3uFahc/q2TzIL+iz2/3XiElYHBOigrRnXqFlCEosBCM4xVSYjQijAA+l1eodIE+0oMGR60Cber3CikhgoNVXHIGvUJKkOBIdWsxqYQnGZ4CEfSKRCW83XuFtMDB3je2V0gLF+x9Yq9Q/oZXyHt76ostgIM9UKSe0dXB8Ra4wcY1rldIC9YIwcKPSBfBww20HubTLTCDDUy9tCiraeZ0q59tARpsaWN6hbRQwcYm8grlb3iFvNXifAvQknaneShCXiEl5vheIS1QsOXJvUL54QZWD+9Ciffhabi8m93d5pOqKPJJYcpqcjlLk0lm0qy4u5kV1zc78ArVfq9QISOKMtzBhIbIpC8IQikCF8ZfmEd80C5sP1p+vnw9af/yqv3V3z4ahl61/+Dz9v/ZEcXDuvfHy5+mB7PEbeB4yg2DwcOALzxdPI64PARfCQVr0cCchMgl9pyESCXmnIRIQ/qVFsmHi8acS2Mv5iRMfoKiLlrpDc5JivUXde/Vucdk7oIKqF7MpFWrPbxzEiY76RuIsBuckwBZbYi899ipXvv9QUYaDYzhDtQnkYmgUKHqM4ZTnRgRg0dkeyFK5CEow+MIUSIXkhD1O9WJXGIqUSINaR9EEuKiMefSiKZEg051JkFBhR9Xiq7vVJ2FLsqlchfUQLUUDTrVmeSkbyBCblCJAkltiLzjOnYKZ16ttiyD/Eyf3+4dO0rA/eLxZXbsKENQYCEYx7GjxGhEGAF8bzl2CvdX/iM9ZnDeKdCmfsOOEiI43cQlZ9CwowQJzjW31pJKeJIJJhBBr0ZUwtu9YUcLHGx9Yxt2tHDB1ic27JRvGHa8F5S+2AI42AJF2hn9TH28BW6wb41r2NGCNUKw8CPSRfBwA62H+XQLzGADUy8sgof7aEGDLW1Mw44WKtjYRIad8g3DjrdanG8BWtLuNA9FyLCjxBzfsKMFCrY8uWGnPNzA6uFdKPHu7cikSPyGnZmMKMpwByMTIhPBBzV0XRxjZEKMiMEjgi9BXTyOuDwEnwsFy9LAyITIJfrIhMgl5siESEP6wRZJiIvGnEtjP0YmTIKCCi9a9gW/rnek/v/s/VuPJMeVJYz+lcA8SYyMgN/Mw70H3wNZnaovS5UXZmRKqhoOhLxihFGTgsTGPA3AS0vqOVSLalHnTIO6sCVNfxhgzsEpkVXNIlksAv36zUPEXzi/5LhZREZEeZpZrL3Nt3uklINRNasyK2utvS1sr72Xudtiuu68qnZXmDthD2R3Nl7LRJIc9ROIkPMm9QBL6liQ9+YeHa+UqPPwjv+iMks0MIYdKFFBJoR9ClWiYkfHBcOg8DDg8rPS1o/melyzxGLxglXlvrF2y7wCqYyidPY+H6e1Ihg0wj7fjNYV5CKkdVMblbuyVNqUuoI0qIUWyYeNxo4sjdakru+cuiQ/QgVpVuku7isd+W6hFeVO2AHZStf/Ph9JdtRPIMJurdQFsjoW5N3y6SDnGLX08svr/Lo/HcQEDFqjqPbs9HQQMwQZFoJmTgcxMSoSRgCf5XSQVStt8zGD5ipBmrpPBzEh1lWn7OkgJkjQRA3Wkkx4FLsUiKBTIzLhdX86iAscLH1Nnw7iwgVLH/l0ULlyOsh5Hen9AOBgCSSJZ7Q52A3ADdatZk8HccEqIlh4iZgI9pfQapj3AzCDBYzdWXhPB3FBgyWtydNBXKhgYSOdDipXTgc5d4vDANCUcsdZFL7TQUzM7Z8O4gIFSx79dFDZX8Kq4T1m4t1cTyZ2ng6aW3YwUZRh+56MJBPCRA3ti6U8GckwKDwMeN9Z92SeVQ39z6f/Tf9m+vbMpPmi6kr17Qtvm+/7TMeM5d5szW+pqKLgtWgkY0gYUBL6YLdFI8mlZYtGkkqLFo0kDeqAGMmHjcaOLI1NsGhE+REKCqnLXGfRFNHVML9wXoO7K8ydsAOyGymvRSPKjvoJRNits2iQrI4FeW/wufjYeRqp8F+8ZokGxrAD5SvIhLBRocq3hXPxkhFReERwEWzjsS3Lg7ANNyNEBbkICVHnuXhJLm0qUUEa1DqIJMRGY0eWRmtK1HcuXpQgYYdvVoou7kctfJfeinIn7IFsKeo7Fy9KjvoJRMitVaJAUseCvFs+LOTUlomX36jOr/PDQlzAoFOKSsMuDwtxQ5BhIWjksBAXoyJhBPBdOyyknK8S4mIGvVaCNnUeFuJCBJ1VXHL6DgtxQYKearCWZMKjuKdABJ0akQmv88NCbOBg6Wv4sBAbLlj6qIeFimR5WKhw3kd6PwA4WAJJ2hkdU+8G4AbrVqOHhdhgFREsvERMBPtLaDXM+wGYwQLGbix8d3+xQYMlrcHDQmyoYGGjHBZa7Bav+naLwwDQlHLHWRSew0JczK0fFmIDBUse+bBQtSyWsGp4j5l4N9cySdyHhVIaUZRhB5aJIBPCQA3ti9uwTAQjovCI4C2ojce2LA/CuJDQlnosE0EurVsmglzatEwEaVAHtkhCbDR2ZGlshmUiSZCww5PavrWWSbqYrjsvpt0V5k7YA9mdjdcykSRH/QQi5NZaJkBSx4K8jRKN0ouz/GIUD86Ts/NBVpTZoFRF9V9nF3kcR2qkLuexaVeJWiW3VqIZNRoYww6UqCATwj6FKtEXjq0/rlTn+y9aLtWf/n76TvVNzyefVX/4ZPL59G1z1jqay9DZCex0ZAvHHdlwKDwcuAx9MSJfVoz1SfW3pj+f/tScP3e+MGj1fUGVLv9cn3Kfvq2j9dQcdH9qLK9K5E/fn51Wt+6I27IhI+z2zSheQS5Cije1UbkrS6VNwStIg1pukXzYaOzI0mhN8PpOq0vyI9SRZvXu4orUwnfxrSh3wg7I1rvei29F2VE/gQi7tYIXyOpYkHfLZ4Ss9UFLWOXlV9T5dX9GiAm4vnvc5DNCzBBkWAiaOSPExKhIGAF8</t>
  </si>
  <si>
    <t>ljNC1qW1zccMWqwEaeo+I8SECBqquOL0nhFiggSt1GAtyYRHMU2BCDo1IhNe92eEuMDB0tf0GSEuXLD0kc8IqZUzQs4bUO8HAAdLIEk8o83BbgBusG41e0aIC1YRwcJLxESwv4RWw7wfgBksYOzOwvdCITZosKQ1eUaICxUsbKQzQmrljJBztzgMAE0pd5xF4TsjxMTc/hkhLlCw5NHPCKn+ElYN7zET7+Y6M6n7jFBOI4oy7MCZEWRCmKihfbG4MyMYDoWHA+8/X4zI88kn2p2pvUPIfZ3D5LeTD+rvC3I6MIKhIcwfCW2ux4ER5NK2AyNIpU0HRpAGdf6L5MNGY0eWxkY4MJL8CPWC1ESudWDyxazeebPurjB3wg7I7pP87wuSZEf9BCLs1jowQFbHgrw3+PC7w/7QwnZEjQbGsANhK8iEsFGhwraNw++CEVF4RHBta+OxLcuDsA03I0QFuQgJUffhd0EubSpRQRrUOogkxEZjR5ZGa0rUe/hdkiBhh29Wii6uXC189+iKcifsgWwp6j38LkmO+glEyK1VokBSx4K8Wz4LlNn4aW3pvzytrPPr/iwQEzBohKLSsNOzQMwQZFgImjkLxMSoSBgBfElv8rS3PBA0eTo/EuS4mGCbDx10VAkS1X0kiAkR9E9x5ek9EsQECTqnwZKSCY/ikQIRVFk0VDaIO3yIbR0LUtaqci8AOFgFmz4WxIULVkHysaBi5ViQ8+rT+wHAwWpIktHXToCkcTG0m3q7AdDBKkY/GZSoaFQmnuNBXMSKiBheKiaM/SW0Gub9AMxgMWP3Gt5XCHFBg+WNdjxIqdzRFr0aABUscqTjQcXK8SDnrnEYAJpS+jiLIs3LqNL/1qoy5uOWOSKURlGpomHmPCfERQvWQPo5oaK/hFXDe8zEu7l2SuY+J1TSiKIMO7BTBJkQhm1oz9yGnSIYEYVHBG9PbTy2ZXkQRomEXtVjpwhyad1OEeTSpp0iSIM6zAUSUsTDaGRNyY4sl9Y8lTJyyOF7wgQJ2zypGVzrqZSL8bvzatxdYe6EjZDd53g9FUly1I8hQm6tpwIkdSzI28jRLE1VFp+eDOLLk4tBHF9U3xtdjAZRpCKVF0VcqrlKa1eOuk73lBE1GhjD9uWoJBPCPoXKUfo9uNVvtHrVX/iZ/vXqj39hjJ2n2rSZ3SW75bk79oVLZ6tv/CD+mrkR9utbvb074964l6go6u3ZYnxHNsYKjzEucF8M87Ma+dqVu+64baEp+tIcua/+9EvzzzzpaaNuJTvPdW9R//tPt3qvHL78rf3eweH+N3aqv1L9+TvD3je+PVBq9W1Jkz9Nnpi3Jb2/9s1JQ31uf/Hljyb/+Fc61dWP+KX+5Vf6lz/EvXnqbcnelk02ofg10gVIchHqAlIblbuyVFpsAiRpUNUHkI84Txx92Y4sl9aaAM8Rf1F+hNraaA9QLi6PLX1XAotyJ2yD7B7A+5IlUXbUjyHCbl0TgGR1LMi75YNV1h1Jy3rvRXNJVOfX+cEqLmDQSkZVeZcHq7ghyLAQNHKwiotRkTAC+FwHqxyXOGzzoYNeNEGmOg9WcSGCzjOuPn0Hq7ggQc85WFcy4VHcZSCCZTnMbQh3+AhbOVdVJMPcNQpmAweLYMPnqthwwSJIPVdVxstzVaXzltj7AcDBYkiS0dcXSJoNS2tzuhsAHSxi9HNVWZ7EmeOcxF4AYEUEDK8UE8X+EloN834AZrCUsVsN31uX2KDB4tbgsSo2VLDEUY5VLTaNV32bxmEAaErhYy2KrKxiXdpgj/mwZU5VKZWpkcMLPQoACxZA8qGqanUsYdXwHjPxGq1WJuflZXE+uLw80Y7XRTEoRufJIEmT/CQ/K7MinW/YzkbX0+yzm13noaoyoRFFGXbgYgkyIUza0H55zSUQdYeld/DDN968OHuz99cXZ2/8cOX9S9rgsEXkjmxEFB4RvDUF3r+0FeBFYVbUVs/8/ovqf5+bf2lmUK36TN8eJFHUm31TzxhHj4xL9cmq55SsvaHj87rP9NvJB7ZUbsumkjBKJbTqHkdJkEvbjpIglTYdJUEa1FE2kI+kHNpPQ+/IUmnNUErSyDGgvifMkFDoSL3wWkspWZgPzkuUd4W5E/ZBdp/nfWuUKDvq5xBht9ZSArI6FuS9wY85OG420Io8pUYDY9iBIhdkQtioUEXewmMOkhFReERwRW7jsS3Lg7ANNyNHBbkIyVHnYw6SXNrUo4I0qHUQSEicDcvMRmVHlkpretT3lIMoQcIu36wcXdywW/quTRblTtgH2XLU95SDKDnqpxAht1aNAkkdC/Ju+YCT1UTX+jLz8ovr/Lo/4MQEXN88bvIBJ2YIMiwEzRxwYmJUJIwAPvcBp1T/x4s50cPXT6tvm02Gn0+ezZ5EMNPaJzq/s9/rRzsmz/RXqwzqRH4xeTpLt5kgm7sR3pq+Z0a81iRu8wMEes8EMew+RsWECDrNuMb1HqNiggQ95mDxyoRHcZORCMZ5VdxtGHf4GLs/SMUFDhbbpg9SceGCxZZ8kCpbOUjlvEr3fgBwsOiS1Pq1diTP00o6WNfIbgD2jIgdXiMqS9LE9SzBXgBiRUQMrxUTxv4SWg3zfgBmsJyxexrvUSouaLDANXmUigsVLHOko1TZylEq57ZxGACaUvw4i6IYldW6UNYtY8zHLXOWKlfRqBgNC+tH7ygALVgE6Yepsv4SVg3vMRPv5lo3ufswlaIRRRl2YN0IMiEM9dDevA3rRjAiCo8I3gbbeGzL8iCMLAndqse6EeTSunUjyKVN60aQBnVoDCQkrlSB/ZL0HVkum+HdSBIkbPOkbnCtd6MWY37nXcu7wtwJGyG7z/F6N5LkqB9DhNxa7wZI6liQ9waf7c/dJ4lyajQwhh3IUUEmhH0KlaNtnO0XjIjCI4LL0T+Ts/2jKMu4Z/uHtlxuy+aSUImakeSCXIQkufUjdleWSpuKXJAGVQoA+UhVNMwzG5cdWS6tKXL/6X5JhoRS16wkX9weXPruhBblTtgI2ZLcf7pfkh31g4iwW6vJgayOBXm3fJ7K6ilplT3y8kvq/Lo/T8UEDFq7qEju9DwVMwQZFoJmzlMxMSoSRgCf+zyVtUxv86GD1jBBqLpPOjEhgkYwrj+9J52YIEELOFhZMuFRzF4ggkq5zzkxEXZ/zokLHCyCTZ9z4sIFiyD5nNNo5ZyT85rg+wHAwWJIktHXQ+68q3E3ADpYxOjHnBJVlLHnlBMXsCIChleKiWJ/Ca2GeT8AM1jK2K2G95QTFzRY3Jo85cSFCpY40imn0copJ+emcRgAmlL4OIsiS6JoGFmXxZgPW+aQUxpHeem43/woACxYAOlnnEb9Jawa3mMm3s01lUbuM04FjSjKsANTSZAJYdKG9sttmEqCEVF4RPDW9M/AVJrdHRNHo2jwII0Oud6SLaPbshklTFQJHbvHWhLk0ra1JEilTWtJkAZ1og3kI86HI6ve2JGlsiHOkiRDQr0jtcRrnaVi4UE4b87eFeZO2AfZ7Z7fWZJkR/0cIuzWOktAVseCvDf44YOR+7RXSY0GxrADYS7IhLBRocK8jYcPBCOi8IjgwtzGY1uWB2EbbkaOCnIRkqPuhw8EubSpRwVpUOsgkJBimFrHSTuyTFqTo95HDyQJEjb5ZtXo4h7l0nc5tih3wjbIVqPeRw8kyVE/hAi5tWIUSOpYkHfLx5ysH9iX43ju/br4pXV+XR9zYgMGnV1UHXZ4zIkdggwLQRPHnNgYFQkjgM99zEnZoG/zoYPeMEGluo45sSGCTjAuPj3HnNggQQ84UFWy4VHcXiCCeWRfiDt8hF0fc+IDB4tgs8ec+HDBIkg85lThWRxzqv7bfcyJDxwshiQVfe2ASBRV+iOzQd8NgA4WMcYxpyIaJY5FshcAWBEBwyvFRLG/hFbDvB+AGSxl7E7Dc8yJDxosbs0dc+JDBUsc4ZjTctN41bdpHAaAphQ+zqLIlEodb0ca82ELHXNK8yJ3XKJ5FAAWLIDUY056dSxh1fAeM/FurptSuI45xZH/AsBrRFGGrbspokwIgza0X5Z3U0QjovCI4K2pjce2LA/CGJHQpzrdFFEuLbspolzac1NEaVAHuUBCymE0smZkR5bKJtgpsgQJuzypEVxjp1Sk5pP3+X/ZuO8Kcyfsg+wmx2OnyJKjfgoRcmvsFCipY0HeG3zovnCd7YmjhBoNjGEHalSQCWGfQtWo/KF70YgoPCK4Gv2zOXSfRGk0OCyiV5o9dC+aUUI9akaXC3IR0uXWD9pdWSptynJBGlRBAOQjLhyN0o4sldZkue/QvSxDQr1rVpcnCwnnuaxZljthH2Trct+he1l21M8hwm6tMAeyOhbk3fI5p9LGT0vt1Msvq/Pr/pwTEzBo7aJKudNzTswQZFgImjnnxMSoSBgBfO5zTrkN+jYfOmgOE3Sq+5wTEyJoBePy03vOiQkSNIGDhSUTHsXuBSKoMtfrnNgIuz/nxAUOFsGmzzlx4YJFkHzOKV055+S8u/d+AHCwGJJk9PVjC1WnUFg32d0A6GARY5xzUlkycr7OiQ9YEQHDK8VEsb+EVsO8H4AZLGXsVsN7zokLGixuTZ5z4kIFSxzpnFO6cs7JuWkcBoCmFD7OosjiJHPEesyHLXTOKVJx4nhx91EAWLAA0s85pf0lrBreYybezXWWSvc5p4xGFGXYgbMkyKQuD3wpAvvlNpwlwYgoPCJ4a7rBztJrr71O8pZUlESDw1Hz3pJgTgkzVULP7vGWBLm07S0JUmnTWxKkQZ1pA/mIc8cLJHdkqWyItyTJkFDxSE3xWm8pW7gQzoumd4W5E/ZBdsPn95Yk2VE/hwi7td4SkNWxIO8NfgShdB/6UtRoYAw7kOaCTAgbFSrN23gEQTAiCo8ILs1tPLZleRC24WbkqCAXITnqfgRBkEubelSQBrUOAgkphol1M9+RZdKaHPU+gSBJkLDJN6tG1UK3eO6SluVO2AbZatT7BIIkOeqHECG3VowCSR0L8m73oJO9ydDyMvfyU3V+3R90YgKubx43+aATMwQZFoJmDjoxMSoSRgCf+6CT1Wnd5kMH3WGCSnUfdGJCBL1gXHx6DzoxQYIucLCqZMKj+L1ABEep+4VOTITdH3TiAgeLYNMHnbhwwSJIPuiUrxx0cl6qez8AOFgMSSq6HvI8GuXD0rpEdgOgg0WMftApzeLItUj2AgArImB4pZgo9pfQapj3AzCDpYzdaXgPOnFBg8WtyYNOXKhgiSMddMpXDjo5N43DANCUwsdZFEqllfBXNthjPmyZg05ZVDpPZR0FgAULIP2gU95fwqrhPWbi3Vg3RUXug04jGlGUYQduiiATwqAN7ZfbcFMEI6LwiOCtqY3HtiwPwhiR0Kd63BRBLq27KYJc2nRTBGlQB7lAQuJ4GCXWlOzIctkMP0WSIGGbJ3WC3tG7IbUYvTsvWN4V5k7YCNldjtdPkSRH/Rgi5LxJPcCSOhbkvbnn7is56jzc47+7zhINjGEHclSQCWGfQuVoG+fuBSOi8IjgcnSDz93T3uikzBudyuZP3QtmlFCPmhHmglyEhLn1g3ZXlkqbulyQBlUQAPlIkuH8bIRFlgtSaU2W+0/dSzIk1LtmdXmxkHCea5RluRP2QbYu95+6l2RH/Rwi7NYKcyCrY0HeLR90ck5+Sy+/vM6v+4NOTMCgt4sq5U4POjFDkGEhaOagExOjImEE8LkPOlmHS9t86KA7TNCp7oNOTIigF4zLT+9BJyZI0AUOFpZMeBS/F4jgyDEG2eEj7P6gExc4WASbPujEhQsWQfJBp3LloJPzWt37AcDBYkiS0dfOLRRR5rm5jgsdLGKMg06JGiWOyfReAGBFBAyvFBPF/hJaDfN+AGawlLFbDe9BJy5osLg1edCJCxUscaSDTuXKQSfnpnEYAJpS+DiLQiVFOiyVDfaYD1vmoFNaRsVomFoPDh0FgAULIP2gU9lfwqrhPWbi3VxnKXYedIojGlGUYfvOkiQTwqQN7ZdbcJYkI6LwiOCt6QY7S9Q3OiVRHg3uZtGDhr0lyZwSZqqEnt3tLUlyadlbkqTSorckSYM60wbykcRD+1HlHVkqm+EtiTIkVDxSU7zOW4qjKxcidt42vSvMnbAPshs+r7ckyo76OUTYrfOWkKyOBXlv8DMIsfPQV+y/1NASDYxhB9JckAlho0KleQvPIEhGROERwaW5jce2LA/CNtyMHBXkIiRHnc8gSHJpU48K0qDWQSAhcTRU1g5hR5ZKa3rU9wiCKEHCLt+sHF3cPxz7LpUW5U7YB9ly1PcIgig56qcQIbdWjQJJHQvybvmkk1NfJl5+ozq/zk86cQGD5i4qD7s86cQNQYaFoJGTTlyMioQRwOc+6RRb97ptPnbQHyboVOdRJy5E0A3G5afvqBMXJOgDB+tKJjyK4wtEMM/sA+UdPsLOjzqxgYNVsOGjTmy4YBWkHnWKk+VRp9h5s+79AOBgNSTJ6GsnF9K4KunWHWw3ADpYxehHnZKySJX78jo2YEUEDK8UE8X+EloN834AZrCUsVsN31EnNmiwuDV41IkNFSxxlKNOi03jVd+mcRgAmlL4OIsiK9LScdvlmA9b6KiTKqJkmGQ2sEcBYMECSD7qVK2OJawa3mMm3s31UxL3UaeURhRl2IGfIsiEMGlDG+Y2/BTBiCg8InhvauOxLcuDMEck9KkeP0WQS+t+iiCXNv0UQRrUSS6QkHKY20+/7MhS2Qw/RZIgYZcnNYJr/ZR0MXp3XrK8K8ydsA+ymxyvnyJJjvopRMit9VOApI4FeW/wwfvEfbono0YDY9iBGhVkQtinUDXaxsF7wYgoPCK4Gr1hB++vDtmnURYNDpPGX+AkmT9C9WlGhQtyEVLh1o/VXVkqbYpwQRrU8g/kIy6HifUxuR1ZKq2JcP8he0mGhOrWrApfXLAb+65NFuVO2AfZKtx/yF6SHfVziLBbK8OBrI4Febd8rMlaJbSwVl5+RZ1f98eamIDru8dNPtbEDEGGhaCZY01MjIqEEcDnOdaU2bBv87GDXjBBqLqPNTEhgs4vrj+9x5qYIEHPN1hZMuFR3F0ggiq335m4w0fY/bEmLnCwCjZ9rIkLF6yC5GNNauVYk/Me3fsBwMFqSNLR10NejIal9ZTCbgB0sIoxjjXlaeQaRO8FAFZEwPBKMVHsL6HVMO8HYAZLGbvX8B5r4oIGi1uTx5q4UMESRzrWpFaONTk3jcMA0JTCx1kUWZKPhoX1QMqYD1voWFOsRtFQud7gxAYLFkD6sSbVX8Kq4T1m4t1cIyl1H2vKaURRhh0YSYJMCKM2tGFuw0gSjIjCI4L3phtsJNHuBsmiRORuEMmMEkaqhI7dYy0JcmnbWhKk0qa1JEiDOtIG8hGPhpG1rO3IUtkQa0mSIaHekVritdZSvjAhnJdL7wpzJ+yD7HbPby1JsqN+DhF2a60lIKtjQd4b/LyBw9fRwnxEjQbGsANhLsiEsFGhwryN5w0EI6LwiODC3MZjW5YHYRtuRo4KchGSo+7nDQS5tKlHBWlQ6yCQkKIq6daM7MhSaU2Pep83kCRI2OWblaOL24Zj3xXSotwJ+yBbjnqfN5AkR/0UIuTWqlEgqWNB3i0fdMps/LS+9N/EV9b5dX/QiQkYtHZRedjpQSdmCDIsBM0cdGJiVCSMAD7PQSerS7XNxw66wwSd6j7oxIQIesG4/PQedGKCBF3gYF3JhEfxe4EIpnGWDK1LcYePsfujTlzgYB1s+qgTFy5YB8lHnYqVo07Om3TvBwAH6yFJSF+bb6qySKsGdWQDvxsAHqxk9MNOcaaKOM+HmfO4ExeyIkKGV4uJY38JrYZ5PwAzWNDYDYf3uBMXNFjimjzuxIUKFjrScadi5biTc+M4DABNKX+cRZGkucpShy8y5gOXOfAUj7JyVJaOQngUABcshPQjT0V/CauG95iJd3Odlcx95KmkEUUZduCsCDIhzNzQ1rkNZ0UwIgqPCN6l2nhsy/IgTBQJHavHWRHk0rqzIsilTWdFkAZ1pgskJBtVm7rzKXJBLpthrUgSJGzzpI5wrbVSLqbwztuVd4W5EzZCdqfjtVYkyVE/hgi5tdYKkNSxIO8NPoGfOQ/6zN8bTYgGxrB9OSrJhLBPoXK0hRP4khFReERwOfpncAJfp2QUmZOGrKP3Q1sut2VzSahEjUhySS5Cktz6EbsrS6VFRS5JgyoFgHyUWTIcWQXrjiyX1hS59/C9KENCqWtUkieLa3YT3+XJotwJGyFbknsP34uyo34QEXbrNDmS1bEg7+r//ceZMM9e86vuH1Xi6ntvvG4JBkN0ZzaeWm37ruXLi6TO03XsyQ2WIqSvTj5Z0b7CR1tfaJ7QgmL5N1qezU7SrB5gmp9+mv64Z84yfak1lpnyfj79SaXOPrPx0ro4/qsdPrtrO6SbXtgGOT7e/Zre8ZIt/Wtmfs3Nr4X+NY3Mr+arqflqar6amq9m5quZ+WpmvpqZr2bmq8p8VZmv5ubPR6X+tYyrX5Mo1b/GI/1rav4kNX+SKvPr7M8L5w7NjWtGj6vTL7MGc88Ec88Ec88Ec88Ec88Ec88Ec88Ec88Ec88Ec88Ec88Ec88Ec88Ec88Ec88Ec88Ec88Ec88Ec88Ec88Ec88Ec88Ec88Ec88Ec88Ec88ZzL2AYCp6MHE3r4rlvonlvonlvonlvonlvonlvonlvonlvonlvonlvonlvonlvonlvonlvonlvonlvonlvonlvonlvonlvonlvonlvonlvonlvonlvonlvjOW+wGxxPczft3UMR2bmI5NTMcmpmMT07GJ6djEdGxiOjYxHZuYjk1MxyamYxPTsYnp2MR0bGI6NjEdm5iOTUzHJqZjE9OxienYxHRsYjo2MR2bmI6dMR3zY3rNFV8TU9oH/cgE8sgE8sgE8sgE8sgE8sgE8sgE8sgE8sgE8sgE8sgE8sgE8sgE8sgE8sgE8sgE8sgE8sgE8sgE8sgE8sgE8sgE8sgE8sgE8sgE8sgZyKOAQOI6hmjZV3E8NnE8NnE8NnE8NnE8NnE8NnE8NnE8NnE8NnE8NnE8NnE8NnE8NnE8NnE8NnE8NnE8NnE8NnE8NnE8NnE8NnE8NnE8NnE8NnE8NnE8dsbxmBlH8ymfxVErrf/g04nNHZB3nxFIEi+JzLkYMKwsjahh2+C+wocLngXkisTJY2Ptv63nfXoY+OLR90ezEaoeylV//qg3+cX0rcmzmYI0w8BPtnr6zICe8k1/Nn1f/0Ub/zt8/nXBI3kwnotRkTAC+JZn4ucn4q2jtW0+YvD0IGGS6TwOz4UInhXEB5S+4/BckOApweDRIxMe5TwgEEFr9Hb48Fo5CR85TpbfC8AN1rsFbvjIYpGO3Afh2XDBkreAawFqOwifrFxlnPiuMmYDB4sfaYSAro/dANxg0VrfoqNg9wLAKiJYeImYCPaX0CzdJhczWL/4A+g0coX6IAA2WNNo59/de8arAVDBykY5/56s3GLs3i8OA0BT6h1nWbjWxJiPWebouwvoUQBQsOgRO2izLJawLM0qB68GfBGluTqLTwf5ZX4yiOOLy0EZZYk+lnSSnaUXeZqczSg5+9i/OWnylJFuD53dbEpjidKzdbweVpSu18bkFVkmBN8VbYg/qvXAn73gnUw+1ydYPtVN2C8nv9eHXp7rXz6fvjV9b3Zq5noX/Zk5G2OOsjzR526qPzBd9P/5xhv/ebD/etVEVz/5T/rbe0e7vYOLH15WLF6ffU+cRNH0x7k+OPNs8swW4TuyEVZ4hPF2dvLb60e3agbV1R9+UUWuanx7x69/7wc/fONs67XXXq++9Nb0naoR/qN5EuErM3r43BwE2upN/qD/SOfno0FeRfaDf98zT/I/r+I3e5K/+svvm+NQ71c/4p+rnvrT6ndPpm8t/rXpe3+1jHv1i478Vm/6E5PSd+bnx/RhpcmHk99Yd9Vt2ZwQHPdGGnZBKiInj6x76l1ZIm2eOxKkQT3uAGTDOSQQpNHakSPfMEGSH6HwkZrhtQeOFjf/Jr7rnEW5E7Y/qX5Pkh71I4jQW3viCEjrWJB3ey9Y8hzqzzzkyjSqk+vaP2LCre8cN9Y/YvLPMP7N+EdMjIqEEcB3zT9yvU6JixicvzUiR5kQwVkbQWb6/CMmSHDKFiwhmfAo8zQggk5pyITXin80ipN8WDpVHxc6WPKatpC4cMGqR7aQshULyXmp7f0A4GD9I6lmtCvYDcCdEXHD68NnIXHBKiJYeImYCPaX0GqY9wMwgyWM31Ko1NdScGGDZa1JC4kLFSxuJAspW7GQnPvFYQBoSsnjLAufhcTE3L6FxAUKFj26hZT1l7BqeI+ZeI08O4vTNM3iQV7ko0F2cZoOTi4uzgfnaX6eXWYnZ8nlPPbOVtbTzvPaWbeFpGgsUXodWEiCTAiTNLQnfsFCMu8Z1i8gnr47f5r5p+YLn1c97hPdHT8yD7Lrh6JnLxX+R/276m89/d8/6X3jh2/86M3Zn2+fvfGD//TG673xG99/o/fKyeXl9y96NY9o+uPM7xMJhlHhYcTbVtSMe1b9ny/nz4mb11FdzR4+vvpGbShpo22RBf13Zy+3+mrylY7jv7sK8DfeOPvbH+k/2Ko5R78Y6DtJF9Ge2ULauDPp+mzmB1k/jNuysScMRBtpwAWpyPhB9i3yriyVNh0hQRrUcTSQD2fbL0ijNUcoz0alxxSSpEgoZaT2dq0ppBbugfPS5l1h7oQ9kN/B+U0hSXrUTyFCb60pBKR1LMi7TVMotZHTGjr3kovr5Lo2hZhwwaEYKoC7M4WY/DOMfzOmEBOjImEE8F0zhayv997mIwYnao1oUiZEcHpG0ZoeU4gJEpybBatIJjzKhAyIoFMdMuG1YgoVSg2L0ob8XgBysOI17Qlx4YJFj+wJ5SuekPM22vsBwMHyRxLN6Ph0NwA3WLaa9YS4YBURLLxETAT7S2g1zPsBmMEKxu4o3NvGQQBqsKg1aQlxoYKljWQJ5SuWkHO7OAwATSl4nFXhs4SYmNu3hLhAwZpHt4Ty/hJWDe8xE++seIxO4qI8G5ycnUeD7DSKBidx9duyiJIiL0bpaTnfpp2NrKeZ5zWzbktoRGOJ0uvAEhJkQpijoR3xeiPjWtNbs4Oc72UTDITCA4G3nbZYfD57pa9+vubqLpFn5jf6FcFfvOCZXYvcy98/vfiRcXCOtu8e33/5cObd5C/aNKv/gnGC/ll/7Re5DnIZvaQvmcy2Fu+Gvu7rWPe5bdnwE2aajfTQglTa9nUEqbTp6wjSoE6UgXw4O3dBGq35OqNRMYxc932IMiSUI1KH6p3/G1KL+b/vKnVR7oQtkN2EuTN7IMyO+hlE2HmzeoBldSzIu01XJ7OR0zLYe29emtTJde3qMOGCYy1Uw3bn6jD5Zxj/ZlwdJkZFwgjgu+bqFHaVtM3HDE7FGtGkTIjgCIyiNT2+DhMkOPwKVpFMeJQxFxBBpzpkwmvF1ymjZFg6VR8XOVjzmvZ1uHDBskf2dVbuTU9896azgYMFkKSa0RnobgBusHA16+twwSoiWHiJmAj2l9BqmPcDMIMVjN1SuLeNgwDUYFFr0tfhQgVLG8nXWbkt3b1dHAaAphQ8zqrw+TpMzO37OlygYM2j+zrminT7FnHMxGsU5FkWp3EUD6KkPBlkqsiqxvZiNMjLk/Movjw/PTmZfx6draynnee1s25fp6SxROl14OsIMiEM0tCeeL2v88Hknyf/NPn15P89+f9O/jD53fwSyqW9MH+GR7sV8ewRHt8TPILRUXh08G7UxmNblgdhZNhIhypIpW3XRJBKm66JIA3qxBbIh7MvFqTRmmtSJJHnXKQkQ8JmT+r/1romiwu1E98t6aLcCVsgu8VxZ/ZAmB31M4iwW+uaAFkdC/Ju0zVRNnIv69uLvOTSOrmOXRMuXHBohCrEzlwTLv8M49+Ia8LFqEgYAXwW18S6rrb5mMGZUxOalAsRHDBRtKbbNeGCBEdLoSqSC48yRAIi6FKHXHgtuSbVtmw9aXsvADlY8xp2TdhwwbJHdU3SaOmapM7roe8HAAcLIEk1oxPG3QDcYOFq1DVhg1VEsPASMRHsL6HVMO8HYAYrGLulcG8bBwGowaLWoGvChgqWNoprstguXvVtF4cBoCkFj7MqPK4JF3PrrgkbKFjzyK5JtSyWsGp4j5l4jTCPz05O8vxscDGKLwZZenk+OMku4sHoIk3Oo9PLC3WmZpScraynnee1s07XJI1pLFF67bsmkkwIgzS0J6a7JrorNg+BvDV7PkT/Po6il/T/vI6JZGQUHhm8E7Xx2JblQRgXNtKdClJp2TGRpNKiYyJJgzqtBfLh7IkFabTnmMTlME1tDO8JMyRs9KTeb51jksZXs/XZf9m47wpzJ2yB7PbGndkDYXbUzyDCbp1jgmR1LMi7TcfE2rNqgZl4ybmv1sSwUoQj5Jgw4YIDI1QddueYMPlnGP9mHBMmRkXCCOBL6o6JdWfb5iMGp02NKFImRHC0RFGaHr+ECRIcKgVrSCY8yvgIiKBTGzLhteKXeG4RZOMG613TbgkXLljyyG5JsuKWOK8Yvx8AHCx+JMWMro/dANxg0WrWLeGCVUSw8BIxEewvodUw7wdgBusXu53wv42YDRusaU3aJVyoYGUj2SXJil3i3C8OA0BT6h1nWfjsEibm9u0SLlCw6NHtkqS/hFXDe8zEqwFj16NqSs4+1tPL83pZt12S0lii9DqwSwSZEKZoaEO83i4xt6B8NPnl5Pe96nue618+n741fc98z2fXu+jP9Hc8NTehPJk8M39guuj/8403/vNg/3X9fqwv9CMq07d7R7u9g4sfXlYsXq9dN+O7akYywgqPMN7OTn5bReKTKqpvTX8+/enk0fT9F4Jc/dGXV3+o30emXyJ2/Pr3fvDDN862etUX3pq+U7XBf9S30Ey+MoOHKiu/nXxQffEP+o90dj4a5FVcP/j3tWtlqm+fvl/9pvrp1Y/456qj/tS8/Oytxb81fe+vVi/5yWevNJv+xCT0nflLy+Lc/6IyyYwQpqeNtOuCVGQMJBuRu7JE2rSPBGlQR9dANpwjAkEardlHvlGCJD9C2SO1wmvNo8XN9anz5vpdYe6E7U+q25OkR/0IIvTWukdAWseCvNt0j0Y2clpvZ15yqk6ua/eICbe+c9xY94jJP8P4N+MeMTEqEkYA3zX3yGqhbvMRg9O3RuQoEyI4aSPITJ97xAQJztiCJSQTHmWaBkTQKQ2Z8Fpxj0Zxkg9Lp+rjQgdLXtMGEhcuWPXIBlK2YiA5Lxi/HwAcrH8k1Yx2BbsBuDMibnh9+AwkLlhFBAsvERPB/hJaDfN+AGawhPFbCpX6WgoubLCsNWkgcaGCxY1kIGUrBpJzvzgMAE0peZxl4TOQmJjbN5C4QMGiRzeQsv4SVg3vMROvkWdnyFWqmpKzlfW087x21m0gKRpLlF4HBpIgE8IkDe2JXzCQpu9NnvSqzuvz6bvGAFq9XOWJ7o4fVW3vE+081G6gefq/f9L7xg/f+NGbsz/fPnvjB//pjdd74ze+/0bvlZPLy+9f9GoOkX6bmdclEgyjwsOIt62oFfes+j9fVpF9S19gM/3Zcvbw8dU3ajtJ22yLLJinnqZvTd+tfuBX5jqbqwB/442zv/3R7FKbF52jXwxitbWM9vymm9rFNdYP47Zs7AkD0UYacEEqMn6Q+4EiQSptOkKCNKjjaCAfzrZfkEZrjlCejUqPKSRJkVDKSO3tWlNocXN96ry5fleYO2EP5HdwflNIkh71U4jQW2sKAWkdC/Ju0xSyvs9Ya+jcSy6vk+vaFGLCBYdiqADuzhRi8s8w/s2YQkyMioQRwHfNFLI6o9t8xOBErRFNyoQITs8oWtNjCjFBgnOzYBXJhEeZkAERdKpDJrxWTCH3zeL3ApCDFa9pT4gLFyx6ZE8oX/GEnDeM3w8ADpY/kmhGx6e7AbjBstWsJ8QFq4hg4SViIthfQqth3g/ADFYwdkfh3jYOAlCDRa1JS4gLFSxtJEsoX7GEnNvFYQBoSsHjrAqfJcTE3L4lxAUK1jy6JZT3l7BqeI+ZeGfFA7mHVVNyNrKeZp7XzLotoRGNJUqvA0tIkAlhjoZ2xOuNjGtNb80O+swWiDuygVB4IPC20xaLzyePKupv6+drZi+c65lncnRz+oV5KGfpmV2L3MvfP734kXFwjrbvHt9/+XDm3eQv2jSr/4Jxgv5Zf+0XuQ5yGb1Udb9JtjV/tidKr/s61n1uWzb8hJlmIz20IJW2fR1BKm36OoI0qBNlIB/Ozl2QRmu+jvva+nvCDAnliNSheuf/htRi/u+8un5XmDthC2Q3Ye7MHgizo34GEXberB5gWR0L8m7T1bF21loG+2+pHNXJde3qMOGCYy1Uw3bn6jD5Zxj/ZlwdJkZFwgjgu+bqOLrBbT5mcCrWiCZlQgRHYBSt6fF1mCDB4VewimTCo4y5gAg61SETXiu+jvtm8XsByMGa17Svw4ULlj2yr1Os+DrOG8bvBwAHCyBJNaMz0N0A3GDhatbX4YJVRLDwEjER7C+h1TDvB2AGKxi7pXBvGwcBqMGi1qSvw4UKljaSr1Os+DrO7eIwADSl4HFWhc/XYWJu39fhAgVrHt3XKfpLWDW8x0y8RkFCN8VqSs5W1tPO89pZt69T0lii9DrwdQSZEAZpaE+83tepX60zt3UW9sL8GR7tVsSzR3h8T/AIRkfh0cG7URuPbVkehJFhIx2qIJW2XRNBKm26JoI0qBNbIB/OvliQRmuuifva+nvCDAmbPan/W+uaLK6uT51X1+8KcydsgewWx53ZA2F21M8gwm6tawJkdSzIu03XJLbuSJXKzCIvu6LOrmPbhAsXnBqhErEz24TLP8P4N2KbcDEqEkYAn8U2sa6rbT5mcOjUhCjlQgQnTBSx6bZNuCDB2VKojOTCo0yRgAi65CEXXku2ietq8XsByMGi17BtwoYLlj2qbZJFS9skc14xfj8AOFgASbIZHTHuBuAGC1ejtgkbrCKChZeIiWB/Ca2GeT8AM1jB2D2Fe9s4CEANFrUGbRM2VLC0UWyTxXbxqm+7OAwATSl4nFXhsU24mFu3TdhAwZpHtk2qZbGEVcN7zMRrhDl0Xaym5OxlPf08s591+iaZ/zrcazRRfu37JpJMCKM0tCmm+ya6LTaPgbw1e0JE/z6Oopf0/7yeiWRkFB4ZvBW18diW5UEYGDbSngpSadkzkaTSomciSYM6rwXy4WyKBWm055k4L66/J8yQsNGTmr91nkm2uLw+c15evyvMnbAFsvsbd2YPhNlRP4MIu3WeCZLVsSDvVj0Tp8JMvOzKOruuPRMmXHBkhMrD7jwTJv8M49+MZ8LEqEgYAXxJb/K0ly6Mk8nTuXVi3eG2+cDBsVMjypQJEZwxURSnxzhhggSnS8FakgmPMkcCIqgndNZZ4g4fYivmiedOQTZusPYxrRNr8ftmAFyw+pGtk2TFOnFeN34/ADhYB0nqGV0fuwG4wfpFt05GURyNyqGyns/eC0CsiIjhdWLC2F9Cq2HeD8AMFjJ2fxEXUTJMXIey2LDB4kYzUOIoyob2+fOrAVjBGkdyUJIVB8W5axwGgKZUPta6UFGpysJxsmvMRy7joxRZnBRVn5LZ0B4FoAWrIN1MSfpLWDW8x0y8GjB2e6qm5GxyPY0+s9F1mykpjSbKrwMzRZAJYcaGdsvrzRRzS8pHk19Oft+rvue5/uXz6VvT98z3fHa9xf5Mf8dTc1PKk8kz8wemxf4/33jjPw/2X9fvz/pCP8Iyfbt3tNs7uPjhZcXi9dp1NL6raCQjrPAI473u5MPgV5SZZ34+1V97UsX+76rveKv6mT+p/sLTrSreL9w2o6+06f3b/5q/0ezfvrh+74z1hWbTH+tvW7zW7P/+sOrG9aU1K48bXb3irKevHap+wrvT/zaHrP/1CpYZkvSOerEapEXv4HBnd6t3//9IR/OE/vvZajEkqv/99CoYlr+elIu/ni/+9vRdPcCZB+bg/n3zw7f0V//9C+tQU/qo+lpsvtab/Kbi+475R5/qkP9Vr/rXfmLu/fm8+ksfm2uUvqy+5/2eWbbmIqChfnXbF7NA6fX/j9Xf+u3kA9ua3JZdk4TpciNjDEEqMgabjchdWSJt2muCNKijfSAb3tGJIJXWLDbfiEWSH6H4k0YEaw22dGHFpD6DTZI7YQuUaoAl6VE/hgi9tQ4bkNaxIO9WHTZrrdNtR+Zjl0V1dl07bEy49a3jxjpsTP4Zxr8Zh42JUZEwAvhcDpu1OG/zgYODyUakKRMiOIQkSE6fw8YECU4fg+UkEx5lzghEMFFFaX/H5g4fYysW2yjJ1DB3PZfOhg7Wv6ZdNi5csAKSXbZsxWVz3sl+PwA4WAtJEvq6lBzlKo+ToUpt8HcD4GdE+PAySeJ8NBpVCtj5tBIXsiJChteLiWN/Ca2GeT8AM1jU2M1GkmTxsLCG+iAANljoGnXbuFjBekdy27IVt825exwGgKZUQc66UEWUR9WGXVgl0JiPXMZtS/IoTko1VFZReRQAFyyHdLst6y9h1fAeM/Ea9XaG3EurKTk7Xk/Xz+x63XabotFE+XVgtwkyIUzc0Nb5Bbtt+t7kSa/qzT6fvmt8h1Uf6IluorUv8UQbRLX7fJ7+75/0vvHDN3705uzPt8/e+MF/euP13viN77/Re+Xk8vL7F72an6bfDef11ATDqPAw4t1tFclldGYe5TPj6GiXxxg4i2nE3Ir83PhGH1/5R9rwWUTua9+6ePON17/35td733jj7G9/1Jv8YusFS80YXj3914zv9vfVj6v++tZqfJNZfK/f/hObvnt1SDIzmlY80ke9l79/8r3z3lFi3Ze2ZfNDGK420sQLUpHxl9wPcAlSadNhEqRBHW0D+UiKrHC8PmxHlkxrHlOuinxYOmcMkhQJRY/UI6+1mdTCj1A+m0mSO2En5Hd+UVo4HMQDYXrUzyJCb63NBKR1LMi7VZvJOu3Rcjv3sovr7Lq2mZhwwdEaqpW7s5mY/DOMfzM2ExOjImEE8LlsppEN+DYfODiRa0ShMiGC0zeK8vTYTEyQ4NgtWFMy4VEGbEgE7Tdp7PABtuIxFcXIMVO7F4AcrH1NW0xcuGD1I1tM+YrF5Lzj/X4AcLAOkuTztYU9UqM0HxbW5b0bAB4sYnSDKc7VKBk5rrbZC0CsiIjhxWLC2F9Cq2HeD8AMVjN+l5EW0TBzHmbjwgYrXKP+EhcrWOhI/lK+4i85t47DANCU8sdZF9mo6pqqzdppLzGBy9hLVfUuRrHDkj4KQAtWQrq7lPeXsGp4j5l4ZyUFuR9XU3I2up5mn9nsut2lEY0myq8Dd0mQCWHQhnbM6x/mutYU15ylz2yBuCMbCIUHAm9LbbH4PPgxrCpY/27+XJX+z60ceK7q+hNVV49R1bwiz9NFgtEnzDwb6a0FqbTt/ghSadP9EaRBnTgD+Uji0dDZ0wtSac37KaKqrbNOz+4JMyRUJFLv6vUIDKmFRzDyWT+S3AnbIL8pi/NsGFkX74EwPeoHEaHnTesBltaxIO9WrZ/Mxk5rYe8dollSZ9e19cOEC468UCHbnfXD5J9h/JuxfpgYFQkjgM9l/RR2ybTNhw6OyxoRqEyI4GiMIjw95g8TJDgTC5aUTHiU6RcSwVFu3+h2+BBbsX/KNHcMRO8FIAfrX9P2DxcuWAHJ9k+xYv84r4K/HwAcrIUkCX3dTMnKMh3mTvuHCx4sZAz7JxtlRSWWrLPRvQDEiogYXiwmjP0ltBrm/QDMYD1jdxpllDiMtoMA1GCJa9T94WIFKx3J/SlW3B/nznEYAJpS/zjLIlZlHClHCzrmAxdyf0Z5OVLDxIr2KAAtWAjp7k/RX8Kq4T1m4jXSErrnV1Ny9rqefp/Z77rdn5JGE+XXgfsjyIQwa0Ob5vXuT/1epLn5s3zB2+yhIfMuuNkzQ75HhgSjo/Do4O1qfQRw9bK3L6uoPZq+pU2h2aM572sjaPKZnixsrb6usIreB7189Ymq0zja6pkHjj41VtJbq3/56QuRfOFFevqZH5OYj9d7P4JhJgw9G2mtBam07f0IUqlLFw+V4EZdkAZ15Izko2p57E9G78hyac/8UVWNdZo/kgwJBYnUua41f8qFS1D6zB9J7oR9kN2SFUnkeGjtQJgd9YOIsFvr/QBZHQvybtX7UTZ2lRJWkZddWmfXsffDhQvOu1AZ25n3w+WfYfwb8X64GBUJI4DP7f1Yl9c2Hzo4K2tCoHIhgoMxivB0ez9ckOBELFRScuFRZl9IBJPE6f1wIbbk/WTDPLUhvxeAHKx/DXs/bLhgBaR6Pypaej/KeZ/9/QDgYC0kKehrSzvOkjgejqxicjcAPFjIGN5PlCRFMsytH8i9AMSKiBheLCaM/SW0Gub9AMxgPWM3GmVUSTyry3YQgBoscU16P2ysYKWjeD+LneNV385xGACaUv84yyKumqY0HZbW4cKYD1zI+0mSkb5IwOX9sNGChZDs/VQLZAmrhveYidcId+i+Yk3J2et6+n1mv+v0flRMo4nya9/7kWRCGLWhTTPd+9Fts3ng5a3ZszD699V+/JL+n9f3kYyMwiODt6oc36dB22c1yDXj5+pJIOV1gCQDTph8NtJgC1Jp2QGSpNKiAyRJgzp4RvJRdcf2uxJ3ZLm05wBl5TC3yvd7wgwJZYnUv65zgFR85RXM/svGfVeYO2EfZDdmRVwOU+tk50CYHfWDiLBb5wAhWR0L8q7+33/cmmmt/+BTx406QdbPrdbFiYdlXqg6y5acIOtifIUPF5x+oaKW5QTN3gX8weTDya97k497sX7T7heT2bWks5smn2rNZt4d/KV+0bK+IHL1Asr3tZHxkS0yd/iRybDINOMRMTEqEkYA39IemptD1Zrbuvov69rb5qMHx2qNqFgmRHCGRlGnHpuICRIcngXrTiY8ypgMiKA1ejt8eK1YRLm+SFvZkN8LQA4WRrpFFMdl6Xjj7TcD8IK1kewRJSseUeLziLjAwSpJ0tjX1rUj4LsBuMEaRreHXGD3AsAqIlh4iZgI9pfQapj3AzCDJYzdgLj3jYMA1GBVIzpD7j3j1QCsYHEjOUPJijPk3C8OA0BTSh5nWbg+fmM+ZhlTyAX0KAAoWPXoflDSX8Kq4T1m4jWNRFpcRulpMYiSTA2yUZYPTi7T00GZnVfd8iiPTtPTGSVnx+vp/pldr9sPSmk0UX623thDi9If25i8IsuEMHhDW+f/OX13+tb03clXuv3VjofpnN8ynfAz4/2kW+ql2Jq3O7JsFc4WbzVtPLZleRBGhnjTOf376Ts2Lt+Q5SLjnSgbk7uyTNq0TgRpUCe2QDqcra4gjdZck2hYWlfbPWF+hK2b1M+t9UzSxXQ99XkmktwJGyC7ZXHl9UCYG/Xzh3Bb65gAOR0L8jb6sjy5PBmdnJ8NkjzKBtnpZTEo4iQdpEmZJVmeqWI0F15t6kurjNb6MqPGAuPXgb4UZELYpMj6cqElE+vn9I4sM4UzC9eSgjwIW2kzWlKQi4iWTJ02hyCTNrWkIA1qLQPS4dSSgjRa1JL2V87cE+ZH2Kab1ZLZQnc470zfFeZO2AADtKQ9rwfC3KifP4TbWi0J5HQsyHv23qLTMldRejFQRVFW31sUg9PRZV79Njo70Wd4kpOL11rXkqktFlpLKmosMH4daElBJoRNCtaS5qZzfT33k8nHs8PXj7WqnHxa/fFjc8W3PlU9/XtzeffHW73qb/xu8svJ78159g+NAp38wX6y7o5sNBQejXD9KciDsP3i+rPK2ic2Lt+Q5SKiP6Nhqmxc7spyaVOBCtKgVkAkITYaO7I0WlOgSjmcznvCBAm7e7MSdHFLtPJd/i3KnbAHsiWoM7EHwuSon0CE3FoNCiR1LMh75pfnZ2fZyWk5UGmUD7LsNBqcRsn5YJSenSTZ+Vmm8tPXWtegmS0WWoPm1Fhg/DrQoIJMCLsUqkH/WAnNLyZP9Ynw6TvmNY0/e+FUuH62byY0Vx6rnP50+ehkHr1kf2/bHdlYKDwW4QpUkAdh98UVqG8CKshFSoHaqNyVpdKmABWkQS1/SD5sNHZkabQnQIe5U39K8iPs7M3qz3whVZzX+u4KcyfsgHz96cjrgTA36ucP4bZWfgI5HQvyNvLzPC3zszRLB1l0cTbI0uhicJqreHB2WVwUJ3F0mYyy11qXn8oWCy0/R9RYYPw6kJ+CTAibFCo/f18JyieVBPUL0J55BPLL6o/eNS+3/Ng8xGjeJMHXpoKBUnigwrWpIA/CztyMNhXkIqJN02Fuo3JXlkqb2lSQBrU2AvlwalNBGq1p01gNS6c4lSRI2PebFaeLe1SV73pcUe6ELZAtTp2JPRAmR/0EIuTWqlMgqWNB3kadJsX5iUrzs0E0yuNBFkcng9NCXQyK4jI6L6KTi4ur2LSpTq21RKtT3/1J1lhg/DpQp4JMCLsUqk4/Wnk7xs9mSvPLySOjTh9VIvSL6fvTn0//W/VlozZH6qUseinayiJzNNT9HjnBICg8COHKU5AHYdvFlad5lconw549M9+QZSSiPz2zUUEqbepPQRrU6ofkw0ZjR5ZGa/ozq4qUdbndEyZI2Nmb1Z/FQqo4b73cFeZO2AjZ+tOZ2ANhctRPIEJurf4EkjoW5D2bjl5kWRFH0eAkSi8HWXJ5Ojgto3RweRKfR0WmLtLs5LXW9ad1VKb1Z0mNBcavA/0pyISwSwXoT9+kE9GeggFQeADCtacgD8KW26T2FGQkoj0z+35xV5ZKm9pTkAa18gH5cGpPQRqtac88d1zrfk+YIGFXb1Z7Lu4RVL7bIUW5EzZCtvZ0JvZAmBz1E4iQW6s9gaSOBXkb7RldnI5Ozy6TwclZXAyy0/NKol6k+SA9OzvNzs5VUUTzRd+m9rSugUp7zo9tEGKB8Wtfe0oyIexSsPZcvnb42muCq99O35880y8XXq9KbeG4IxsOhYcjWIlK8iBswLgS9fjvklyENGhio3JXlkqLGlSSBrUCAvlwaVBJGq1p0GxYWlfbPWF+hM29UQmaR1dqJXde/LYrzJ2wA7IlqCuvB8LcqJ8/hNs6BYrkdCzIezb9PB2N8jIqBieji/NBdnF5MTiJL6JBnJ1F5+npyfllfPla6wq0tMVCK1DfRR12NQ7x60CBCjIhbFKoAv21vqhCX6PQm/xq8nT64+k703f1vebTtyd/mt1iZsSn8t3ZJklZ4ZTDVaYgD8Iei6vMtfNOSUYiWjMeRsrG5a4slzbFpiANarEDEuIUm4I0WhSbzgeRRPkR9vFmxebi1qzcdxeaKHfCRhggNp0PIolyo37+EG5rxSaQ07EgbyM2Ly7TPD/PTwdxrIVpnJ9VEvVMmQOiF9WfXRRJB+PO2LoItNpMqMHACHagNgWZEHYphtp8NH2rkpRP9Xs+zflOfUfu1/Sr5PWL5L+avl9Jz88nj74OqE/BECg8BOHqU5AHYdNtUn0KMhJSn/b3zN6V5dKm+hSkQa1+QEKc6lOQRmvqMxkWTvUpyY+wrzerPpOFUnHeZLQrzJ2wEbLVpyuvB8LcqJ8/hNta9QnkdCzI26jP/LKI8svzaHCZRJeD7CwvB8V5WQ7OLi6yKE8vT6JsXi5aVZ+xLRhafabUYGAEO1CfgkwIuxSqPj8wL5X/0pjos1eBmlnn09ntRZX0fKSPgM6c9V6lVX8x+f3kD5N/mvym+t9vvzu7APj+wUDFvckvbBG5IxsRhUckXIwK8iDswQQx6n4dqCQXERka2W88uytLpU0VKkiDWgWRfNho7MjSaE2FFoVHhkoSJGzwzcrQxUU4ue9yI1HuhC2QLUOdiT0QJkf9BCLk1upQIKljQd7zKejJeZKeXA4uT0/PK6WaJIOT+HQ0iM7SsjhLsos0nSe+VR1qPXehdWhGDQZGsAMdKsiEsE3BOrSSnF/pmzPN25We9KZvT98xr1xavJzJaNAnvclX+rWh1Rffm6tP/Tx8pVI/mTzXf0cfDdUvr6/UqvlqnOhbN5MoeilR9hcB35GNlcJjFa5QBXkQtmeCQn1m/SB+Q5aKiED1ufSCXNpUqII0qPURSIhToQrSaE2hxqkazq8ltEhUSYaEvb9Zibq4Xyf33Zkkyp2wB7IlqjuzB8LsqJ9BhN1ajQpkdSzIe3YsND6P43NVDk7VpX67/Vk0KMpMK9sozqMoOb3sZFZqXQRaoypqMDCCHWhUQSaEfQrVqL8w/vuT6VsDc3fS08mXxonPX8qcwlKQoMIJhgtLQR6ETRUXlr5njQS5iCjLaDhSNi53Zbm0qSwFaVCrGpIQG40dWRqtKUufAy/Jj7BfN6srF3fm5L6LkES5E7ZAtq70OfCS3KifP4TbWlUJ5HQsyFvLSp9a/C9v/PA/W/jzlOLIxk7LxNzDrsyyOrvX//b737dJQAdYivzLh2mFVWm09vcGvsKHW983XLEFNd5vJs9npzEn/9ozh/nmj6Lrl8DrGWNv5ZFz7ZbPRpBPJ5/2Jh9MPpz8ujf5uBfrI5tf6Elk7+oZ9qeTZ/qYp/nf0+rXZ9cebf9o8pEtMnf4kcmwyMzF4Xe/9yNk6dkw/jUfoyJhBPClvek/zNI31DH9w0AN462r/7IOG7f56Ov7tgM9Lls981AmxLoidUDE1Wg8jOxz9Lt8kHWp6QAZLDOZ8OolzAEvWD4y4V2Thg58QbIwy0fDOLchvxeAHCyMC+Tjv/nhweu2beraKo3L0nHx4zcD8IK1cYHXgvSadjHx68+0i8HmUiz3A4CDVZKkrK/3qfaA7wbgBmvYAje8QFxg9wLAKiJYeImYCPaX0GqY9wMwgyWM33ZEeeqZZ3Nhg2XtB01tGq8GYAWr2w/Q1XCwsmG86tswDgNAU2oeZ124Pn9jPuYErINvNrJRHAUABcvem6RNwkSuv4RVw3vMxLupBsnIfiBUN74jGk2UXwf+iCATwrwN7Z0Z/oggQYUTxNtLG49tWR6E4SDeaPr8EUEurfsjglza9EcEaVDns0hCbDR2ZGlshD8iyY+wX5O6OO8s3ZBazNJ9d6GJcidsgfxGxeOPSHKjfv4Qbt6cHmA5HQvy3tgnFEf2EbEWlb5rOayxwPh1ICoFmRA2KVRUtvGAomBEFB6RcBUqyIOwBeMq1PeAoiAXIRXqfEBRkEqbIlSQBrUIIvmw0diRpdGaCPU+oChJkLDBN6tCF5dn5b4b0US5E7ZAtgr1PqAoSY76CUTIrZWhQFLHgrw39jVtI/spGS1DS2osMH4dyFBBJoRdCpWhIm9pEwyBwkMQrjsFeRA2XYLuXPuWNkFGIurT95Y2QS5tyk9BGtTiByTEKT8FabQmP30zUEl+hH29WfW5uD4r992JJsqdsBGy1advBirJjfr5Q7itFZ9ATseCvDf2QorRMLPFohKfo4gaC4xf++JTkglhk2KIT/aFFJKUFU45WGxK8iDssQ2KTUlGQmLT+aoLSS4tik1JGtRiByTEJTYlabQmNj0XUojyI+zjjYrN0eKmrJHv9jNR7oSNkC02PRdSiHKjfv4QbuvEJpLTsSBvIzbjk/I8OcvjQSVALwdZkqrBaVwWg4tyFMXnp+cjlV281rrYVLZYaLHpu5zDGguMXwdiU5AJYZNCxeZHs/erabH5YSUtH03fnf5db/I/Kp35mZlw/mnyvPr18dxa129Vm/5Yv2BN/zpUDplzRzYMCg9DuAAV5EHYdwkC1PlQoSSV1pWnIJc2lacgDWrlAxLiVJ6CNFpTnq5HP+4J8yNs6s0qz8W1WSPfVWii3Ak7IFt5xiqJhmlqo3cgTI/6EUTorRWfQFrHgryN+MSu6W1bfOa2WGjxmVBjgfHrQHwKMiHsU7j4XLxx49obMqrfTt+fPNPv1TDjzpU3cTyf/nR2AtQ8bxS9lIxs4bgjGw6FhyNchAryIGzBuAj1PHAkyUVEhWb2U+J3Zam0KUIFaVArIJAPpwgVpNGaCM2GpXW13RPmR9jcmxWhi9uzRr4b0US5E3ZAtgh15fVAmBv184dwW6tAgZyOBXkbBZoU5ycqzc8G0aiSrFkcnQxOC1X9heIyOi+ik4uLq9i0qUCtQkUr0JQaC4xfBwpUkAlhk4IV6Iro/NlMZ345eWS06CN91cT0fXPo8+lMa47US1n0UrSVRfp3qXv4KRgEhQchXHcK8iDsurjuXO++CzISUZ+R/XD4XVkqbapPQRrU6ofkw0ZjR5ZGe+ozc7yH/p4wQcLO3qz8XFyaNfLdhCbKnbAR8uWnK7EHwuSon0CE3Fr9CSR1LMh7dtbzIsuKOIoGJ5GZll6eDk7LKB1cnsTnUZGpizQ7ea11/VnYYqH1Z0aNBcavA/0pyISwSwXoT9+cE9GeggFQeADCtacgD8KW26T2FGQkoj0ze796V5ZKm9pTkAa18gH5cGpPQRqtac88H5bW8nRPmCBhV29Wey4uwxr5rjgT5U7YCNna05nYA2Fy1E8gQm6t9gSSOhbkPdOeaZmfpVk6yKKLM/Mk0uA0V/Hg7LK4KE7i6DLR/37b2rO0xUJrT0WOBcSvA+0pyISwS6Ha8/eVXnkyeazf3Lm8d/cFH776o896xqP/svqjd80NvR+bey30tb0BvrxgoBQeqHCNKsiDsDXjGtXnywtyEVGnqf08z11ZKm2qU0Ea1NoI5MOpTgVptKZOYzUsnadDJQkS9v1m1eniUq2R76I0Ue6ELZCtTp2JPRAmR/0EIuTWqlMgqWNB3kadjk7LXEXpxUAVhX5raFEMTkeXefXb6Ozk5CTPk5OL11pXp7F1EWh5mlODgRHsQJ4KMiFsU6g8/Z+VsnxkXi3/ZP4q0MljIzg/rf74sVar1R8+7U3/vvpqJUu3etXf+N3kl5Ws/afJrycfzsTpH+wHv+/IRkPh0QjXoII8CBswrkE9rwGV5CKiQaNhqmxc7spyaVOECtKglkAkITYaO7I0WhOhSnkeUZIkSNjdmxWh+UKvOK892hXmTtgD2SLUmdgDYXLUTyBCbq0IBZI6FuRtRGh5cnkyOjk/GyR5lFXfe1kMijhJB2lSZkmWZ6oYzcVZqyI0tgVDi9ARNRgYwQ5EqCATwjYFi1A99Zy+O/nKyMl0S71kf/PiHVlmCmcWLigFeRA2U1xQ+oaaglxEBGVqLQN3ZZm0KScFaVCLGZAOp5wUpNGanIyGidNwl+RH2KabVZOLe3BGvruNRLkTNkC2mnTl9UCYG/Xzh3BbKyaBnI4FeRsxmaXFZZSeFoMoydQgG2X54OQyPR2U2XmZpaM8Ok1PX2tfTCa2YGgxSX7DPkawAzEpyISwS5HFpH59/HP9i7nVSDvnk2cLgWlvAu7IslU423CBKciDsL82IzAFuYgITH1t+XUmd2WZtCkwBWlQCxyQDqfAFKTRosAsravtnjA/wtbdrMBc3HAz8l1bJMqdsAEGCEx7Xg+EuVE/fwi3tQITyOlYkLdWmD7h6LhMnicanY8HlV52qs7OXCW/dV0NOsBSlGA+TCusSqO1Pxn7Ch9ufd9wxRaUe7+pZJ15j/vkX3vm4ZD5q470YcrJJ5UAXDk6qe1t84bNydPJp73JB5MPJ7/uTT7uxVolan34We/qHUlPJ8/0C+LN/55Wvz679uqkjyYf2SJzhx+ZDIvMXBp+93s/QpaeDeNf8zEqEkYAX9Kb/sMsfUMd0z8MqjW3dfVf1rW3zUdf37cd6HHR6nkPKBNiXY86IBK06DCy2153+SDrUtMBMlhmMuHVS5gDXrB8ZMK7Jg0d+IJkoSrSYWRdnPcCkIOFcYF8/Dc/PHjdtk1dW6VxWTrs2W8G4AVr4wKvBek17WLi159pF4PNpVjuBwAHqyRJWV9XmPaA7wbgBmvYAje8QFxg9wLAKiJYeImYCPaX0GqY9wMwgyWM3Xa4942DANRgVftBU3vGqwFYweL2A3QxHKzsF6/69ovDANCUksdZFq6P35iPOQHL4JuN7BNHAUDBqvcmaY8wkesvYdXwHjPxbqpVUtjvcq/63vn9eDBNlF/7TokkE8K4DW2dA50SSbYKZ4u3mjYe27I8CINCvOn0OCWSXNp1SiSZtOiUSNKgTmqBdLhaXUkam+CUiPIjbN2kfm6dU1IsbsgqfLeeiXInbIDslsXjlIhyo37+EG7rnBIkp2NB3ht7rruwv0Be60v/JRyWWGD8OtCXgkwImxRZX64/1i3JTOHMwrWkIA/CVtqMlhTkIqIlnce6JZm0qSUFaVBrGZAOp5YUpNGilnQe6xblR9imm9WSiwuvCt89ZqLcCRtggJZ0HusW5Ub9/CHc1mpJIKdjQd6zWWV+dpadnJYDlUb5IMtOo8FplJwPRunZSZKdn2UqP32tdS1pPXigtWRCjQXGrwMtKciEsEmhWvKPk8f6Dl3vS9TYb0qTjIXCYxGuPgV5EDbfZtSnIBcR9em+Q0KSSpvyU5AGtfwh+bDR2JGl0Zr8VMPcyu+eMD/Czt6s/FzcdlX4bjAT5U7YAdny05XXA2Fu1M8fwm2t/ARyOhbkvbFv8S2GmS0WWn6m1Fhg/DqQn4JMCJsUKj+7e4uvZKAUHqhwbSrIg7AzN6NNBbmIaFP3W3wlqbSpTQVpUGsjkA+nNhWk0Zo29b3FV5QgYd9vVpwursIqfPebiXInbIFscep7i68oOeonECG3Vp0CSR0L8t7Y+3WLobLFQqvTjBoLjF8H6lSQCWGXQtWpzP26kkFQeBDClacgD8K2iyvPtXecSTIS0Z+e2agglTb1pyANavVD8mGjsSNLozX96btfV5QgYWdvVn8ursMqfHeciXInbIRs/em7X1eUHPUTiJBbqz+BpI4FeW/s/bqFfZah9aeixgLj14H+FGRC2KUC9Gfg/bqSAVB4AMK1pyAPwpbbpPYUZCSiPd3360pSaVN7CtKgVj4gH07tKUijNe3pu19XlCBhV29Wey4uuyp8N5iJcidshGzt6btfV5Qc9ROIkFurPYGkjgV5G+0ZXZyOTs8uk8HJWVwMstPzSqJepPkgPTs7zc7OVVFE80Xfpva01hKtPXNqLDB+HWhPQSaEXQrWnstXvl17RVv12+n7k2f6xW7rVaktHHdkw6HwcIQrUUEehA0YV6I+/12Qi5AGTWxU7spSaVODCtKgVkAgH04NKkijNQ2aDUvrarsnzI+wuTcrQRdXXRW++8tEuRN2QLYEdeX1QJgb9fOHcFurQIGcjgV5z6afp6NRXkbF4GR0cT7ILi4vBifxRTSIs7PoPD09Ob+ML19rXYG6Xh9c+G/fsKlxiF8HClSQCWGTQhXor/VLgvUrbHuTX02eTn88fWf67uTLySfTtyd/mjyq/uuxEZ8qqpToMxvlO7KUFU45XGUK8iDssbjKXD/vFGQkojXjYaRsXO7KcmlTbArSoBY7ICFOsSlIo0Wx6X4QSZIfYR9vVmwursIqfNebiXInbIQBYtP9IJIkN+rnD+G2VmwCOR0L8jZi8+IyzfPz/HQQx1qYxvlZJVHPlDkgelH92UWRdDDuLG2x0GLTfxOHJRYYvw7EpiATwibFEJuPpm9VivKpfsWSOd75aPp+72v6LZ76HZ5fTd+vlOfnk0dfB8SnYAgUHoJw8SnIg7DnNik+BRkJiU/7K77uynJpU3wK0qAWPyAhTvEpSKM18ZkMC6f4lORH2NebFZ+La7IK39VnotwJGyFbfLryeiDMjfr5Q7itFZ9ATseCvOfi8+Q8SU8uB5enp5VQTZOkEqqno0F0lpbFWZJdpOk8722Kz9i6CLT6LOnBQAh2oD4FmRB2KVR9fjB5WinLt/Wj7dP3Jk8qsTl9xzzpvngm3pjqT/Sla1/oP5y+9935jWsfV3/wSF/Ipv+OduQrcfp08tnsq3GiXzSfRNFLibJf33BHNlYKj1W4TBXkQdidCTLVecmZJBUhfeoejgpyaVOfCtKg1kcgIU59KkijNX0ap2qoUhvDe8IMCXt/swq1XKgZ5zVHu8LcCXsgW6G6M3sgzI76GUTYrdWoQFbHgrxnbnx8HsfnqhycqstykJ2eRYOizC4H2VkU51GUnF5m85LRqkaNbcGoNGpJfgM/RrB9jSrJhLBPoRr1F2bu+WT61qD6P+aVoWYCmr+UuYSlJEGFEwwWlpI8CJsqLiw9RzwluYgoy2g4UjYud2W5tKgsJWlQqxqSEBuNHVkarSlLz+RTlB9hv25UV5aLa29K31VGotwJWyBbV3omn6LcqJ8/hNs6VYnkdCzIW8tKn1p03PLJU4ouI730v1w/r7Nb3EmKgaXIv3yYVliVRmt/XcsrfLj1fcMVW1Dj/WbyfOaCT/61Z0zU+RNA+t2besbYW3nS5/PJo/kI8unk097kg8mHk1/3Jh/3Ym2V66suP+tdPTr0dPJM2+vmf0+rX59de6Loo8lHtsjc4UcmwyIzF4ff/d6PkKVnw/jXfIyKhBHAl/Sm/zBL31DH9A8DNYy3rv7LOmzc5qOv79sO9Lhsdc9DuRDritQBEVej8TCyz9Hv8kHWpaYDZLDMZMKrlzDfJc1ABJ3ykQnvmjT0XDbPloVZVrUh1onEvQDkYGFcIIfv6vZc4P7NALxgbVzgtSC9pl1M/OaXuBtsLsVyPwA4WCVJyvp6n2oP+G4AbrCGLXDDC8QFdi8ArCKChZeIiWB/Ca2GeT8AM1jC+G1HlI6GUW6DfRAAGyxrP2hq03g1ACtY3X6AroaDlQ3jVd+GcRgAmlLzOOvC9fkb8zEnYB18s5GN4igAKFj23iRtEiZy/SWsGt5jJt5NNUjKodMfSWg0UX4d+COCTAjzNrR3ZvgjggQVThBvL208tmV5EIaDeKPp80cEubTujwhyadMfEaRBnc8iCbHR2JGlsRH+iCQ/wn5N6uLW+iOLu7RK3/1ootwJWyC/UfH4I5LcqJ8/hNtafwTI6ViQ98Y+lljaR8RaVKbUWGD8OhCVgkwImxQqKiUeS5QMgcJDEC47BXkQ9lxcdq59LFGSkYj49DyWKMmlTfEpSINa/ICEOMWnII2NEJ+S/Aj7erPic3FVVum7/0yUO2EjFBGfktyonz+E21rxCeR0LMh7Y1/AVtrPxmjxmVFjgfHrQHwKMiFsUgzxyX4BmyRlhVMOF5uCPAh7bJNiU5CRkNh0PmMoyaVNsSlIg1rsgIQ4xaYgjdbEpucFbKL8CPt4s2JzcS9W6bvsTJQ7YSNki03PC9hEuVE/fwi3tWITyOlYkLcRm/FJeZ6c5fGgEqD6bopUDU7jshhclKMoPj89H6ns4rXWxWZmi4UWm4oaC4xfB2JTkAlhk0LF5kezF1tosfmhvmV3+u7073qT/1HpzM/MhPNPk+fVr4/nr73Qr7OY/li/2UL/OlQOmXNHNgwKD0O4ABXkQdh3CQLUfZpbkErrylOQS5vKU5AGtfIBCXEqT0EarSlP15m7e8L8CJt6s8pzcStW6bvqTJQ7YQdkK89YJdEwtU65DoTpUT+CCL214hNI61iQ98ZedlYOlS0WWnzm1Fhg/DoQn4JMCPsULj5lLzuTDIfCwxEuQgV5ELZgXIT6TnoKchFRoe7LziSptClCBWlQKyCQD6cIFaTRmgj1XHYmyo+wuTcrQhcXY5W+y85EuRN2QLYI9Vx2JsqN+vlDuK1VoEBOx4K8jQJNivMTleZng2hUSdYsjk4Gp4Wq/kJxGZ0X0cnFxVVs2lSguS0WWoGOqLHA+HWgQAWZEDYpWIGuiM6fzXTml5NHRos+0u/4nb5vDn0+nWnNkXopi16KtrJI/y51Dz8Fg6DwIITrTkEehF0X153r3XdBRiLqM7Kfz7krS6VN9SlIg1r9kHzYaOzI0mhPfVZFyrrc7gkTJOzszcrPxVVZpe/6M1HuhI2QLz9diT0QJkf9BCLk1upPIKljQd6zs54XWVbEUTQ4icy09PJ0cFpG6eDyJD6PikxdpNnJa63rT+ugTOtP/3Ucllhg/DrQn4JMCLtUgP70zTkR7SkYAIUHIFx7CvIgbLlNak9BRiLaM7PvF3dlqbSpPQVpUCsfkA+n9hSk0Zr2zPPhnIdFe0oSJOzqzWrPxU1Zpe/2M1HuhI2QrT2diT0QJkf9BCLk1mpPIKljQd4z7ZmW+VmapYMsujgzTyINTnMVD84ui4viJI4uk1H2Wuva07oGtPYsybGA+HWgPQWZEHYpVHv+vtIrTyaP9SuTlheeveDDV3/0Wc949F9Wf/SuuRrtY/NCYX1fWoAvLxgohQcqXKMK8iBszbhG9fnyglxE1Glqd1PuylJpU50K0qDWRiAfTnUqSKM1dRqrYek8HSpJkLDvN6tOF3dklb6bz0S5E7ZAtjp1JvZAmBz1E4iQW6tOgaSOBXkbdZrlZ2fZyWk5UGmUD7LsNBqcRsn5YJSenSTZ+Vmm8tPXWlenpS0WL+snXaixwPi1rk5FmRB2KVSd/rFSnV+s0aZcASoaC4XHIlSAivIg7L5NCFBRLiIC1GnNi1JpT4CK0qCWPyQfNho7sjRaE6DK+Vy8LD/Czt6k/qxIzaXK/L9s3HeFuRN2QLb+dOX1QJgb9fOHcFsjP6GcjgV5G/lZnlyejE7OzwZJHmWD7PSyGBRxkg7SpMySLM9UMZrrsjblZ2xdBFp/El+fjxLsQH8KMiHsUqj+/J963jl9d/KVEZnplnrJ/s7FO7LMFM4sXE0K8iDspc2oSUEuImoyte4Ad2WZtCkmBWlQixmQDqeYFKTRmpiMhonDapflR9immxWT8UJ4OO8t2hXmTtgA2WLSldcDYW7Uzx/Cba2YBHI6FuQ9m2WmxWWUnhaDKMnUIBtl+eDkMj0dlNl5maWjPDpNT19rX0zGtmBoMZlQg4ER7EBMCjIh7FJkMalfHP9c//KxebuSvq/32UJg2vN2R5atwtmGC0xBHoT9tRmBKchFRGDqmyKvM7kry6RNgSlIg1rggHQ4BaYgjRYFZmldbfeE+RG27mYFZrIQI577imS5EzbAAIFpz+uBMDfq5w/htlZgAjkdC/LWCtMnHB33d7JEY+IcP6ZedqM6u8VtoxhYihLMh2mFVWmJazfeXuHDre8brtiCcu83lawzb3Cf/GvPPBYyf8mRPkY5+aQSgCue9eeTR7N3a06eTj7tTT6YfDj5dW/ycS/WKlHrw896V29Hejp5pl8Nb/73tPr12bWXJn00+cgWmTv8yGRYZObS8Lvf+xGy9GwY/5qPUZEwAviSKhm9tDf9h1kOJ0+HOrR/GFRLb+vqv9Lqz/775NH076vYf2yy+EJSn1cprJL5y8mvJ79czWUc9fRr+4e2EGzzQ1Df/B0hwJWv8zWibIh1UeuASBC0w8j+xsa7fJB1veoAGaxVmfDqddB3hzMQwTRS9oNPO3yI1zSm50J6tr5Uo3RYOEeYXORghV0gh6/zjt13vH8zAC9YZBd4LUiviSATv/k97wabS/rcDwAOlluSRL8W85FSWTksrOt7NwA8WBEX4OFVkub5aJQ5rOC9AMSKiBheLCaM/SW0Gub9AMxgQWN3MqNkNIyta+MgADVY435A2z2qhsFxVderAVjBUvcDdDEcrOwcr/p2jsMA0JQCyFkWSZJk2WiYWcXPmA88Aavim6QdI8uiOCkcr5Y7CkALVsI3SbuFCV9/CauG95iJd0N9mCQaOm2YjEYT5deBDSPIpC4SfAkC+/JQG0aQrcLZ4n2sjce2LA/CFBJvRn02jCCXlm0YQSZt2jCCNKhjYCAdmSoK+4vhd2S5tOnFWB+UvSfMj7B/kxq9tV5Mtpjbe25Uk+VO2AXZHYwrrwfC3KgfQoTbWi8GyOlYkPemnhyvRKZV+2uRqaixwPh1IDIFmRA2KbLIBA6OCzJTOLNwQSnIg7CVNiMoBbmICEr3wXFBJm0KSkEa1FoGpKOMR9anjndkmbQoJ91nxyX5EXbqZuWkWkgPzzVpstwJe2CAnHSfHZfkRv0IItzWykkgp2NB3kZOjk7LXEXpxaDqQMvqe4ticDq6zKvfRmcnJyd5npxcvNa6nLSOZrWczKmxwPh1ICcFmRA2KVhOTr6aPJp8bl54MT9n8ti8</t>
  </si>
  <si>
    <t>9uLT6o8f6xdjVH/4tDf9++qrzycfb/Wqv/G7yS8nv5/80+TXkw9nr8j4Q2rN6x3ZaCg8GuESVJAHYfvFJWiVtU9sXL4hy0VEglbbhrJxuSvLpU0RKkiDWgGBhMTRaBjl1pzsyJJpTYcqNSytRs09YYKEPb5ZIZovRIvnqjRZ7oSdkC1Eq8Taj0odCJOjfg4RcmuVKJDUsSDvTX0jW6VEM1sstBL139thG/JC/DpQooJMCLsUqkRl38gmGAuFxyJchwryIOy+uA71jUIFuUjpUBuVu7JU2pShgjSo5Q/IRxkP3cNQQSrtidDhyPlWNkl+hN29WQ06WsgVz31pstwJuyBfg3reyibJjfoZRLitlaBATseCvI0EjZMzdXmiikF2qU4G2Sg9GZzEuRpUP7hMTs/PT87P57FpU4IqWyy0BPVf32GJBcavAwkqyISwSaESFL2y4vHk4+m70x83d2WFaKAUHqhwfSrIg7AzN6NPBbmI6NPYvqPclaXSpj4VpEGtjUA+MlUMC2tKdmS5tCZQR8M0sfG7J8yPsPc3K1CLhZjxXKomy52wDbIFqufaClly1E8hQm6tQgWSOhbkbRQqdvlv2wrVegJYK9SSGguMXwcKVZAJYZdCFarlQt8vJ4+MQn1UCdEvpu9Pfz79b9WXjeIcqZeyaP2lvqJBUHgQwtWnIA/Ctourz3WX+ooyEtGgnhmpIJU2NaggDWr1A/LhnZEKUmlNgmbZsLASvCdMkLC7N6tBy4Vc8VydJsudsBmyNWiV2Ni6lxwIk6N+ChFyazUokNSxIO/Zxb7QJcBta1Drh7vSoLH/Hg9LLDB+7WtQSSaEXSpAg/omnoD+lAyAwgMQrD8leRC23Ab1pyQjEf2Z2feLu7JUWtSfkjSolQ/IR5ylo+HIWsd3ZMm0pkDzwvFSrXvCBAl7e6MKNF5ctBX7Lk8T5U7YDtkKNM+HpeuhJVFy1M8hQm6dAkWSOhbkbRRodHE6Oj27TAYnZ3ExyE7PK6F6keaD9OzsNDs7V0URzRd9mwrUuga0AvVf/mGJBcavAwUqyISwS8EKdPnO42vvKK5+O31/8ky/DXe9NrWF445sOBQejnA9KsiDsAHjetTjxktyEVKiVmv0riyVNpWoIA1qBQTyESdF1RxY9/IdWTKtKVHXoy33hPkRtvhmhejikq7Yd/GaKHfCPsgWopnjHZwHwtyon0KE21odCuR0LMh7Ngk9HY3yMioGJ6OL80F2cXkxOIkvokGcnUXn6enJ+WV8+VrrOrS0xULr0IQaC4xfBzpUkAlhk0J16K/1XRn6Eofe5FeTp9MfT9+Zvjv5cvLJ9O3JnyaPqv96bCSoivSdDDbKd2QpK5xyuNYU5EHYY3GtuX72KchIRHHGw/krRSySU5BLm5JTkAa12AEJSZNq77ZfabUjS6Y1yZkNc5f7LsqPsJs3KzkX13bFvqvYRLkTtsMAyel8REmUG/VTiHBbKzmBnI4FeRvJeXGZ5vl5fjqIYy1P4/ysEqpnapCl0cVF9WcXRdLB6NNubGjNmVKDgRHsQHMKMiHsUgzN+Wj6ViUsn+rXgZpTn4+m7/e+pl87r186/9X0/UqAfj559HVAgwqGQOEhCNeggjwIm26TGlSQkZAGtb+O9q4slzY1qCANavUDEpIWyTAdWXOyI0umNQ2aDIvMxu+eMD/C7t6sBk0XesV5C9KuMHfCdsjWoInjWqoDYW7UTyHCba0GBXI6FuRtNGh+WUT55Xk0uEyiy0F2lpeD4rwsB2cXF1mUp5cnUTYvGq1q0NgWDK1BM2owMIIdaFBBJoRdCtWgH5g30H9pbPXZS0PN3PPp7L6jSoA+0kdDZ157r1Ksv5j8fvKHyT9NflP977ffnd1HfP9goOLe5Be2iNyRjYjCIxIuSQV5EPZggiR1vzhUkouIGHXckXZXlkqbWlSQBrUKAvlIo6Gymlg7slRaU6Kl5/X1ogQJm3yzUnRxc07suw1JlDthG2RL0cJ1ReqBMDnqpxAht1aLAkkdC/Kez0NPzpP05HJweXp6XqnVJBmcxKejQXSWlsVZkl2k6TzxrWpR6zkMrUUVNRgYwQ60qCATwjYFa9FKdn6l79s0b2B60pu+PX3HvJZp8QIno0Of9CZf6deLVl98b65A9fPylVL9ZPJc/x19YFS/6r5SrOarcaLv6kyi6KVE2U9V3ZGNlcJjhavUKly/rAT5L3tx1HMNhLdleRG2a4JqfWb9YH5DloqIaPW5+IJc2lStgjSo9RJIyBoXX5BMa7o11g9pWZX5PWGGhIrQrHBd3NET++5dEuVO2AnZwjUZjYa58yEmSXbUTyLCbq1yBbI6FuQ9Ozwan8fxuSoHp+pSvxv/LBoUZab1bhTnUZScXnYyRU1twdDKNacGAyPYgXIVZELYp1Dl+gvjzz+ZvjUw9y89nXxpnPr8pcwpNwUJKpwgLjdtPLZleRA2VVxe+p5LEuQioi+jod0NvivLpU19KUiDWtWAhCRJOczspyZ2ZMm0pi99Dr0kP8Ku3ay6XNy7E/suUxLlTtgI+erSkdcDYW7UTyHCba22BHI6FuStxaVPM/6XN374ny38eXrRabmPvOyKOrvX//b737cJQQdYigjMh2mFVVVoY/s7B1/hw63vG67YgkrvN5PnszObk3/tmSN/84fXKwH4XM8feysPqWs3fTaefDr5tDf5YPLh5Ne9yce9WB/s/EJPKXtXT70/nTzTh0HN/55Wvz679jD8R5OPbJG5w49MhkVmLhG/+70fIUvPhvGv+RgVCSOAL6mS0Ut703+Y5XDydKhD+4eBGsZbV/+VVH/23yePpn9vjkGYi1RXk/q8SuE3Xz/528ve5H9UP+Mzc0b3T9U3vDV5bGbNehrbG6ym2RaVbX5U6vXAERVcFHtmrkyIdb3rgIhr3XgY2Wf3d/kg60LWATJYxDLh1UujAx4sTucXs1iEKRPgNdHpQBgkOLNKUyfOZ+G5yMGSu0A+/psfHrxu2wCvrdO4LB3P7n8zAC9YdRd4LUivqSITv/5MFRlsLi10PwA4WH9Jmv26pV9k2dA+a9kNwA5WyAV2eJEkWRGXqWOZ7AUgVkTE8FoxYewvodUw7wdgBqsZv7OJ0nhoN30OAmCDFe4HtN0jS13HU14NwAoWuh+gq+FgZed41bdzHAaAppQ/zrrIkiiP06H98usxH3gCVsU3aVtGOSqqdWx/lPMoAC1YCd8kbRcmfP0lrBreYybeTfVkYvvpVN1l+68auUYT5deBJSPIhDDcQxt1hiUjSFDhBPFe1sZjW5YHYRKJd58+S0aQS72Ae7jgbarPkhHk0qYlI0iDOgwGEhIr5XiOdUeWy0Y4MpL8CJs2qbtb68gsLvmKfTe3iXIn7IP8vsVzTl2SG/VDiHBb68gAOR0L8t7YZyZj+6tHtbIsqbHA+HWgLAWZEDYpVFm28cikYEQUHpFwKSrIg7AF41LU98ikIBchKep8ZFKQSptKVJAGtQgC+XBdgLQjy6Q1Hep9YlKSIGGPb1aILm76in3Xt4lyJ+yCbCHqfWJSkhz1Q4iQW6tEgaSOBXlv7BvkHEdzKiWa+C8SscQC49e+EpVkQtilUCUq8QI5yRAoPATB0lOSB2HTJUjPdS+Qk2QkIkA9L5CT5NKiApWkQS1+QEISVTjG0zuyXFrToJ5ZqCg/wubeqARNFld9Jb7720S5E3ZDtgT1zEJFuVE/hAi3dQoUyelYkPfGXptR/WKLhVag/itEbHNhiF8HClSQCWGTYihQ9rUZkpQVTjlccQryIOyxTSpOQUZCitP5wg1JLm0qTkEa1GIHJCSJR8PUmpIdWS6tKU7PrRmi/AibebOKc3GpV+K7qE2UO2E3ZCtOz60ZotyoH0KE21rFCeR0LMjbKM74pDxPzvJ4UKnQy0GWpGpwGpfF4KIcRfH56flIZRevta44rXuXVpwJNRYYvw4UpyATwiaFKs6PZq9+04rzw0pfPpq+O/07y4N4c59dv/Bt+mP97jf961A5tM4d2TAoPAzhKlSQB2HfJahQ57OHklRal5+CXNqUn4I0qJUPSIhffgpyaU1+Ru57gkX5EXb2ZuXn4oKvxHdpmyh3wjbIlp+xSqJhmtroHQjTo34OEXprFSiQ1rEgb6NAsWuF21aguS0WWoGm1Fhg/DpQoIJMCPsUrkAXb/249paO6rfT9yfP9EsfzOBz5cURz6c/nZ0JNY8hRS8l1rHBHdlwKDwc4UpUkAdhC8aVqOc5JEkuIlI0s58bvytLpU0lKkiDWgGBfBR5aXevdmSptCZElUeISvIjbPDNCtHFLV+J7+Y2Ue6EXZAtRLNhad1JDoS5UT+DCLe1KhTI6ViQt1GhSXF+otL8bBCNKtmaxdHJ4LRQ1V8oLqPzIjq5uLiKTZsq1CpWtArNqLHA+HWgQgWZEDYpWIWuCM+fzbTml5NHRo8+0tdhTN8350CfzvTmSL2URS9FW1mkf5e6p6CCQVB4EMK1pyAPwq6La8/1XrwgIxEFGtnPi9+VpdKmAhWkQa1+QD7yxP482I4sk9YEaJYNC6cTL0mQsLk3q0AXd3slvgvbRLkT9kK+As0cNx4cCJOjfggRcmslKJDUsSDv2eHPiywr4iganERmaHp5Ojgto3RweRKfR0WmLtLs5LXWJaj12UItQRU1Fhi/DiSoIBPCLhUgQX3jTkR+CgZA4QEIl5+CPAhbbpPyU5CRiPzM7C3rXVkqbcpPQRrUygfkoxwlw9JGZUeWSmv6My+GsXMCKkmQsLM3qz8XN3QlvnvXRLkTNkO2/szzYWnVHgfC5KifQoTcWv0JJHUsyHt2FDQ5U5cnqhhkl+pkkI3Sk8FJnKtBmY3K5PT8/OT8vIMRqHX30vozp8YC49eB/hRkQtilUP35+0qzPJk81u/2XF4R/IIlX/3RZz1t1k/fnf64+t9b5pVN+poNfcNwgEUvGCiFBypcpwryIGzNuE71WfSCXEQUquNw+V1ZKm0qVEEa1NoI5CONI3tGdmSptKZQR8PUauXeE+ZH2PqbFaiLa74S39VtotwJuyBboMZqWDqfVZIkR/0QIuTWClQgqWNB3kagZvnZWXZyWg5UGuWDLDuNBqdRcj4YpWcnSXZ+lqn89LXWBaq9/dQKdUQNBkawA4UqyISwTaEK9Y+V9vxijT7li1DBWCg8FuEiVJAHYfttRoQKchERoR6XXpBKmyJUkAa1/gH58Ln0gkxa06BqOHIOSSX5ETb3ZjXoaCFXnJck7QpzJ2yCbA2qPI/LS3KjfgQRbmslKJDTsSBvI0FHp2WuovRioIpCv9i+KAano8u8+m10dnJykufJycVr7UtQ6+alJSj5zf0YwQ4kqCATwi6FStD/WUnLR+YKpCdXl9k+Norz0+qPH2tNWv3h097076uvPp98vNWr/sbvJr+c/H7yT5NfTz6cqdM/pFaVcEc2GgqPRrgIFeRB2H9xEep5U70kFykRqmxc7spyaVOFCtKglkAgIaNkmFkzsiNLpT0ZqoaltVTdEyZI2OGb1aGLC3YS36VJotwJ+yBfh7qeQzsQJkf9FCLk1gpRIKljQd5GiJYnlyejk/OzQZJHWfW9l8WgiJN0kCZllmR5porRXKC1KkStTocWoiU1GBjBDoSoIBPCNgULUe2/T9+dfGUkZbqlXrK/HfyOLDOFMwsXlYI8CJspLip9k01BLiKiMrWWgbuyTNqUlII0qMUMSEee2O2pHVkmrSlKz+VHovwIO3WzgnJxT07iu/xIlDthD2QLSldeD4S5UT+CCLe1ehLI6ViQ98xbT4vLKD0tBlGSqUE2yvLByWV6Oiiz8zJLR3l0mp6+1r6etA7AKj2Zkl/DjxFsX09KMiHsUmQ9qW85eq5/Mfdvagd98myhMe0D6TuybBXONlhjSvIg7K+NaExJLiIaM1Y2JndlmbSoMSVpUAsckI40tr9/dUeWSYsas8xt/O4J8yPs3o1qzHRxE07qu91IlDthDwzQmPa8Hghzo34EEW7rNCaS07Eg7+r//cetWWn7Dz4N+V/e+OF/tsSBpx8TG0stHn1v1M+LvM7y9b/9/vdtwtABliIK82FaYVUVWscrR1/hw63vH67YgsrvN5XCM5cOTf61Zx5cnr+Nc/Klfoi50oIrpym14W3eBD95Ovm0p53wSja+XX3x6fSn5u98rq8t6k0eV8rxydWPmb6n/+ir2ZvmbbG4w49FhsVirgu/+70fIYvNhvGv+RgVCSOAL6nC30t703+YZW3ydNibfDT5w+QfB/oDEm+t/i554XfpC7/LXvideuF3efUzfzf50/T/UeXxWa9qDKrUm0MOX/YmH/e06pz92fTHQ1u4tvnhqpcIR7hwiex+JT4XYl39OiASlO8wsvtsd/kg68LWATJY1DLh1aulAx4qVuPIus3u8AFe06EOhIEa1PmeTzZusPYucI//5ocHr9v2xWsxzsrSgfebAXjB8rvAa0F6TSaZ+PVnMslgc4mj+wHAwUJMEvHoAtkNwA0WzQVufIFogztzIN4LQKyIiOF1YsLYX0KrYd4PwAzWMXabU0SJa3EcBMAGa9sPSDtHGaXDkbUKvxoAFaxwP0AXw8HKpvGqb9M4DABNqXusZaGi2LkwxnzgCVgO3yTtGKUaVRuG/UHaowCwYA18k7RZmOj1l7BqeI+ZeDXgy7Q8UWVSDNI4vhzE8cXFoCyjbHBe/bX45Cw6PS3n1cbZYnvGDcw22/7sjG60ExpNlJ+tGffQojTkNiavyDIhzPnQXn3lurYXWmzzIg7zuGPVk+nHI3VP/khfofGryS8nH/V+9H8kSt8Z3Bu/8bevn7/yxskPz3vjv/3BxQ+/8b3XL2yhuSMbGoWHBm+LJ7+wjCNMEL4ylyfPHxg1k4tn5jHSJ+b1ztWfLmYd5m8/MQf8Xwzpo963Lt584/Xvvdn72vbZGz/4T2+8/vUqmN9/o/e16h/VL0J5Nnsa4Ln57aPp3+urnCePvr7V++tBEUX6X3xWNdj6Bz+q/pG3da/9j3/Vm/xSt+sf6F9+pX/5Q1z9wA8nv4m/XvXf/5dJ7zu9vTvj3riXRHk0uJtFD3qDXqEb8H/fm/7khe9QlSIYHI6iV/R39BzfklbfUppviRP79yTmewrzPaX9WzLzL81+TJK6fswoGjzIosPqe7LcfI9zVCC41AgT50ZGCoJUZEw3G5G7skTa9NwEaVAH/kg23GMMQSItWm7ucYckP0IpJnXray23xUVsqe9+PVHuhA1QqheVpEf9ECL01rpuQFrHgrz10S5fK9Co25ba2OkmIPWwK7Oyzq5rt40JFxzyoQp+M9w2ZiwyLBbNuG1MjIqEEcDnc9uSF9y25AW3LXnBbUtecNuSF9y2pAm3jRkucErZiDRmQgQnkgTJ63PbmCDBWWSwnGXCo0wdgQjarwbZ4ePr3Gzj4gZLb+NmGxcvWH3JZlu6YrY5b3u7HwAcrMMk+Y4ukN0A3GDNZJhtaZTFqcds4yJWRMTwOjFh7C+h1TDvB2AGyxi/wami7WlwuLDB0kYz25IorRRFZsP6agBWsMKR3LZ0xW1z7hqHAaApdY+zLkbRSL/o1u22MYHLuG3xKC/ScphbH8E6CkALVkG63Zb2l7BqeI+ZeDfVbkvddltGo4ny68BuE2RSFwi+BIHNeqt2m2BoFB4avC/eWLstTqKoOastdxlpjXttjh+z6rXF2XqvLS39XpvgOiOMmhsZKAhSaddrEyTSptcmSIM65gey4R5iCPLYCKtNkh+hDJN69bVW2+Kqz9R3f6sod8L+J9WJStKjfgYRemutNiCtY0HerVptmY2dbgCUj52K6uy6ttqYcOtbx5+F1caMRYbFohmrjYlRkTAC+NxWWxZukDFJgpPFRvQsEyI4RSToVJ9BxgQJjg+DNSgTHmVQCERQ2eDt8OF17o9xcYP1snF/jIsXLJlkf0yt+GPOq0DvBwAHiydJc6MLZDcAN1jo6P7YKCtdb6/dC8CriHjhVWKC2F9Cq2HeD8AM1jB2T5Il3p6ECxusazR3LEvj4cg6iHk1ACpY3UjmmFoxx5xbxmEAaErN4yyLJI6Vzxtj4pbxxpJYFUNl/egdBWAF6x/dGVP9Jawa3mMm3k11xjK3M5bTaKL8OnDGBJkQRnJob92qMyYYGoWHBm9jQWfsl9oQ099jmtm5LVa1syZq70//W/WFz3qTP1V/8+8mX/Qm/5/pj6uofjh5Pn1rMPnNMI56k3+cf01Fenahfa/pjxP9sNkvqpxUbfLbL849HmkfbmvpHR2+fL83iux7yLZs3AmT0kY6a0Eq7TpFgkTadIoEaVCn1EA2rJ+QHVkaG2EUSfIjVCVS07rWKFpceZz67rEW5U7Y/qSaMkl61I8gQm+tUQSkdSzIW78JcUU2alHc3hsRrRuU1se+SxPz4tp7H1sxjhzvlXiFDxecfaHi9rfmLr9KeF1d8fep/uUZ0U4yN1M/rfTc9D39Sm190Emruefm7sAnvXQr6ZlXAuh/44vpzyuhaCRiJf7MT9d68FMjp7VkfKr/8hfmn6v+SNskcwgVqvkhqs9sQb3DD2qGBbUZB4qJUZEwAviW5pMN6TYfKTiCa0TsMiGC4zaCiPXZSEyQ4KAtWKAy4VFGakAErdHb4cPr3Ebi4garJ8NGSmKPi8SFC9ZPsos0WnGRnJcl3w8ADlZSkiBH18duAG6wWNFdJBfYvQCwiggWXiImgv0ltBrm/QDMYP1idyu+VoWLGSxoNP/IvWG8GgAVLGsk/2i04h85N4vDANCUYtfkmhjzMct4Ry6gRwFAwYpHN45G/SWsGt5jJt42z0haDx3qVtd7LauKnYHGwDbe6jLhggX6L7TVZQYVVA/NtLpMjIqEEcB37bClDfA2HzCoGBrpeJkQQYHQUMfLBAlKg+COlwmPIgKACGYqSodpaQO5wwfZed/LxQ2W0qb7Xi5csJiS+95ipe913s1+PwA4WFbF+l4ubrBy0ftelWVlHA1j6ydxLwCxIiKG14kJY38JzdL8cjGDpUyk+eViBmsbsfnN1DBxNr9cqGCFIzW/xUrz69wxDgNAU+pek2tizMcs0/zmKi3KxPGeyKMAtGDto3fARX8Jy9IBc/Bq83dFpTtb4R9dnL35vTdet9BgdMPKxkC3wqWHQV64X+MCg+V0w1a0r/DR1j+AntCCzfCvTJf7ln6wb9bAzo4xWhsj3W2Wf7XDh39Ncrjxk1TH9RV/vPu1qjZm0Zb+NTG/ZubX3Pxa6F+V+aoyX1Xmq8p8VZmv5uaruflqbr6am6/m5qsj89WR+erIfHVkvjoyXy3MVwvz1cJ8tTBfLcxXS/PV0ny1NF8tzVdL/dU0isyvifk1M7/m5lfz1dh8NTZfjc1XY/PV2Hw1MV9NzFcT89XEfDUxX03NV1Pz1dR8NTVfTc1XTazSzH02iJvzulwDcu7ch62J3jOJ3jOJ3jOJ3jOJ3jOJ3jOJ3jOJ3jOJ3jOJ3jOJ3jOJ3jOJ3jOJ3jOJ3jOJ3jOJ3jOJ3jOJ3jOJ3jOJ3jOJ3jOJ3jOJ3jOJ3jOJ3jOJ3jOJ3jOJ3jOJ3jOJ3jOJ3jOJ3jOJ3jOJ3jOJ3jOJ3jOJ3jOJ3jOJ3jOJ3jOJ3jOJ3jOJ3jOJ3jOJ3jOJ3jOJ3jOJ3jOJ3jOJ3jOJ3nMmei8g0YqeaLyEVXneN3neN3neN3neN3neN3neN3neN3neN3neN3neN3neN3neN3neN3neN3neN3neN3neN3neN3neN3neN3neN3neN3neN3neN3neN3neN3neN3neN3neN3neN3neN3neN3neN3neN3neN3neN3neN3neN3neN3neN3neN3neN3neN3neN3neN3neN3neN3neN3neN3neN3neN3ned+Z5PyDPeBGChaA132OT77HJ99jke2zyPTb5Hpt8j02+xybfY5Pvscn32OR7bPI9Nvkem3yPTb7HJt9jk++xyffY5Hts8j02+R6bfI9Nvscm32OT77HJ99jke2zyPTb5Hpt8j02+xybfY5Pvscn32OR7bPI9Nvkem3yPTb7HJt9jk++xyffY5Hts8j02+R6bfI9Nvscm32OT77HJ99jke+zM95if72sKek2+aZv3kUnykUnykUnykUnykUnykUnykUnykUnykUnykUnykUnykUnykUnykUnykUnykUnykUnykUnykUnykUnykUnykUnykUnykUnykUnykUnykUnykUnykUnykUnykUnykUnykUnykUnykUnykUnykUnykUnykUnykUnykUnykUnykUnykUnykUnykUnykUnykUnykUnykUnykUnykTPJRwFJxkU7sfeocnxscnxscnxscnxscnxscnxscnxscnxscnxscnxscnxscnxscnxscnxscnxscnxscnxscnxscnxscnxscnxscnxscnxscnxscnxscnxscnxscnxscnxscnxscnxscnxscnxscnxscnxscnxscnxscnxscnxscnxscnxscnxscnxscnxscnxscnxscnxscnxscnxscnxscnxscnzszPExM8crvU6Lx3SV8ym2LPKRKLuwLpXHuuTCBWesaLf2x9mzZfNnzj6f+ZZPJv9a/ad+PeCXk0fVl+fvaHls+ronk4+n71dfWPzhot3Tv71q96qfZiN+h0+8rvol7UUuRkXCCOC76qanP+vtnvzwe2/0Dr/3xve/Z165+FFPe8S9qPpUJMMkSpR+A+MfJk8nX/1Vb/KrgbJR2+ZTA6e3uBGpXzdjw/gNPkZwWtuME8kFCc5pQ51ILjzKRBaIoOvsLRde1x4kGzdYEukeZJqMPCYkGy9YFqkmZBYtTchKlrhNSDZwsECSxoHoAtkNwA3Wt/UjLRTsXgBYRQQLLxETwf4S2vUpAxszWMHY/mNaZlE+zK1nAg8CcINVjeZBlmnkevHTqwFYweJGMSEXO8arvh3jMAA0peRxFobHhORiljEhPSdw2UDBukecAZhlsYR1vaVl4dWAT9VpclKqy0FeRpeD7OTkfFCcn2WDi9NUXRTFaXR2VWGc3e7fnDT56half7Wx1D1vTGOJ0rP1xR5WlN7YxuQVWSZ1ReDLD9g2/8bWI2u786odfrrar3139lbUgx++8fqbb/TyKJq/JfXX81e7fGzeu69f9PIT3YD/Sb/bxBzunX/frwZJPvn1lvmP0dV/FJNf669WP+T/Ofml+a//a/JP8z/75+q/PvhuYv77Xyb/bH7M5KPqG//w3d39Q/O7D6s/1keCe6n57a8mH87/tV5S9Ty9qpcvZ/8nixbfkA3TYRnpt4n+cvIvtkTekU2kwhNJabEHathLYv3al+qXaKjD8O8mH0x+N/n95A+9bKQGSRTn5t07vbhXxfar6rv19/YmH1SxmL7Vq5bD41SH5Y+Tf+rpn2F+XJWmL/WSeGayq49wL68wn/59ley3zH0Oj2Yns78wJ771b8v5d/WqJH5ZrbIn80sf9Ar7TH/F3MdQ/d2PdWKmfzd7G46+wKH3NZNRfbp7+mMz0vnCHDV/ao5/mxsfnk4+Ne8WemxePKTfofP+13t9zeBXk//Ry2f/sH7lTbWQp+9W6TcL9Ln5u1/2qoiYl96Yn/tkZSI0eb5lDq6bd/M8rhD+/OrNO+afNe/n0f+sZvqv1Zev2FQL/ql+CVIF9rEO5Pxke29gztDPZx/vmLmUPsn+Aprpe7PIVfGt/rEn5vPzvv6bv52dxJ5/NN+ffaA+nf3EGWL90X06+4PPq3/gvatD87O//wfz+Zu9cEhDrr1+6PM5gD/NYekw6N/N/vSZSfsj82ann5qD+PqfckV0WIW0Z/72E/Nq5BeiXUH5o3kx8mxlPLk61v/x/FEBs3M8Nzd3/Hhr9jpfHY2vzAMDn5snCz7We9P0Z/Ofax44MCCHvZXJkv4p+pdqz9HPJcy/97PZj1t5wGCB4Wm10Axm85UnFc+n5l8xKf7UPPjwr3r56Z+k/3i29PQu93iRp/m/Z75PrxP9lU/1QqgWtEb/k/mqnf3FCuePr36ifnRh9TNT/cSvD2270bbsbkR4/UgzUzFBLvUew8OFMD2zEbkrS6TegHiIBE/YBGnUWxIPjeBJnCCNTXj9kig/grQkDZy87+kxpK7e0zP7Lxv3XWHuhP1PbKYiyY/6GUT4rXv/EpLXsSDv9h5CVUPrc2i6qU085EqV1Ml1beQy4YJzarQj7cDIZRLPMOLNGLlMjIqEEcAXYOR+bfKFdR/Y5tMDR+HNyFYmRnDsTZCjPjOXCRKcdwdLTSY8ymQbiKBTQjLhdW7mcnGDZbFxM5eLFyyNZDM3WTFzE5+ZywUOFkmStkYXyG4AbrDGNWvmcsEqIlh4iZgI9pfQapj3AzCDFUys8eDiBqtao2YuFytY3EhmbrJi5jp3jMMA0JSSx1kYPjOXibl9M5cLFKx7dDM36S9h1fAeM/FuqJnraCR135vSWKL0OjBzBZkQJm5o63xr5v6LLZF3ZBOp8ERS2uxZv/yioeszc7+4NXNvzdxbM/dGmLmCuxHBzGhmKibIpV0zV5BIm2auIA2qkQRkwzmJE6SxEWauJD+CtCQNnNaauenC9Et9Zq4kd8L+JzZTkeRH/Qwi/NaauUBex4K82zRzUxs53dRmXnJpnVzXZi4Tbn3ruHlmLpN4hhFvxsxlYlQkjAA+vpmb+8xcJj1wFN6MbGViBMfeBDnqM3OZIMF5d7DUZMKjTLaBCDolJBNe52YuFzdYFhs3c7l4wdJINnOzFTM385m5XOBgkSRpa3SB7Abgzoi44QXiM3O5YBURLLxETAT7S2g1zPsBmMEKJtZ4cHGDVa1RM5eLFSxuJDM3WzFznTvGYQBoSsnjLAyfmcvE3L6ZywUK1j26mZv1l7BqeI+ZeDfUzE3dZq6isUTpdWDmCjIhTNzQ1vnWzP0XWyLvyCZS4YmktNk2M3fd07kuQ/f3Jlh/nE1SHi9GIo9uPd5bj/fW490Yj1dwkyJ4HM0MywS5tOvxChJp0+MVpEH1l4BsOAd0gjQ2wuOV5EdQnKQ51FqPVy28QOXzeCW5E/Y/sVGLJD/qZxDht9bjBfI6FuTdpseb2cjpXjf3ksvq5Lr2eJlwwfE12qh24PEyiWcY8WY8XiZGRcII4ON7vCOfx8ukB07Im5GtTIzgNJwgR30eLxMkOAYPlppMeJSBNxBBp4Rkwuvc4+XiBsti4x4vFy9YGskeb77i8eY+j5cLHCySJG2NLpDdANxgjWvW4+WCVUSw8BIxEewvodUw7wdgBiuYWOPBxQ1WtUY9Xi5WsLiRPN58xeN17hiHAaApJY+zMHweLxNz+x4vFyhY9+geb95fwqrhPWbi3VCPN3N7vCMaS5ReBx6vIBPCxA1tnW893n+xJfKObCIVnkhKmz07E92IxfvRi+bibEV8ob0rY78Zr2xmsn2xtLVWfSy9BJ5WPf+7MztU+3tvGff2yrh7rr28p1Vi9J9f2WvVT5m+e+UnGg9Re7jPe8YlNatLD3qqH/t+c17zcPPM5q3e4cv3NcC0V7H75a23fOstb5i3LLg5EryVZoZ0glza9ZYFibTpLQvSoPpaQDacg0FBGhvhLUvyIyhd0vzL60EaUgsPcuTzliW5E/Y/sRGPJD/qZxDh583rAZbXsSDvNr1lZSOne+zCS07VyXXtLTPhgmNztEHuwFtmEs8w4s14y0yMioQRwMf3lmPrwtvmcwPH8s1oViZGcARP0KI+Y5kJEpy9B+tMJjzKlB2IoFM/MuF1bixzcYM1sXFjmYsXrItkY7lYMZYLn7HMBQ5WSJKwRhfIbgBusMA1ayxzwSoiWHiJmAj2l9BqmPcDMIMVTKzr4OIGq1qjxjIXK1jcSMZysWIsO3eMwwDQlJLHWRg+Y5mJuX1jmQsUrHt0Y7noL2HV8B4z8WrAkUrOoqwYDVSalYPs9DIZnOT5+UCNLlU0iuI0yeeL3Nnuelp+XsvrNpZLGkuUXgfGsiATwrgN7ZvbN5ZnfsijycdXLvE/N2ImN+IlC+ZO4bmjtNWzs9dbV2ZyrAAzeX6bb7ylnE8Mf2Wa9be1D2fMvEfaA67C/uvqL+h/xOHolpCjG0dqUx8f3lrz/DDd433ttddbcXk1oxcdXuMr3nq8f/Yer+CmRfA4mpmXCXJp1+MVJFJvTTxEgmdvgjSo/hKQDeeMTpDGRni8kvwIopM0ilrr8ZYLL7D0ebyS3An7n9i0RZIf9TOI8Fvr8QJ5HQvybtPjtZ4Wr9pdFXnJ5XVyHXu8XLjgBBvtVdv3eLnEM4x4Ix4vF6MiYQTwhXi8ngeIufzAKXkjupWLEZyIE/Sox+flggRH4aFakwuPMvQGIujSkFx4Xfu8bNxgXWza52XjBWsj1edV0dLnVZHH52UDB6skSVyjC2Q3ADdY5Br1edlgFREsvERMBPtLaDXM+wGYwQrG7jyyKC08nQcbN1jVmvR52VjB4kbxeRc7xqu+HeMwADSl5HEWhsfn5WJu3edlAwXrHtnnrZbFElYN7zETrwaMHW3WlJwtr6ft57W9Tp9XxTSWKL32fV5JJoSRG9o7t+/z3pQHiCUTqfBEUvrsecP8ousLPD586/jeOr63ju+Nd3wldyyC49HM5EyQS6uOrySRFh1fSRpUtwnIhnNaJ0hjExxfUX4E+UkaSq1zfFV85QzO/svGfVeYO2H/E5u7SPKjfgYRfuscXySvY0HebTq+1qTqxjfxkhvVyXXt+DLhgrNstGvtwPFlEs8w4s04vkyMioQRwBfi+A4TG7ttPjtwWt6MamViBCfjBDXq83uZIMGReLDSZMKjDL+BCDoVJBNe534vFzdYFRv3e7l4wcpI9nuTFb838fm9XOBgjSRJa3SB7AbgBktcs34vF6wigoWXiIlgfwmthnk/ADNYwdh9R1pkpa/v4OIGq1qjfi8XK1jcSH5vsuL3OneMwwDQlJLHWRg+v5eJuX2/lwsUrHt0vzfpL2HV8B4z8W6o3zty+70pjSVKrwO/V5AJYeCGds63fu+/2BJ5RzaRCk8kpcs27XLjz/j+pvr7v90y73uefGqsKm0YfjH92dVSMd+gnbmZV2Ysy6sJypOlKfzn5wk3bgnrCD4yL8WeAV6ar/rv6tdwTz7X3zKDYHDpn/WCjVv98xqx+TS/NX1XW8EmN/+g/+r0HYPvau5VfdsXFauf6s/obAxm3glubn82BvHcrpz5zM81h97sjdDa5b2ySKvfPDZW76O5cflv/2v2l6sfWgE1WXnb0P2TiXSViH/7ItCpbtOn3urIp96aUf/KfDaullCV23fneayCM991n88X6U1dDH8xjrxgTSE4Us3MNgW5tOvICxJp05EXpEF1A4FsOOepgjQ2wpGX5EdoEEhjw7WOfLpwblOfIy/JnbD/iU3GJPlRP4MIv7WOPJDXsSDvNh1564vV9Ggi85Ir6uS6duSZcOtbx81z5JnEM4x4M448E6MiYQTwhTnyvqewmQxBT6MZ5crECPoXBEXqc+WZIEHjIlhtMuFRLAoggk4VyYTXuSvPxQ1WxsZdeS5esDqSXflsxZXPfK48FzhYJ0nyGl0guwG4MyJueIH4XHkuWEUECy8RE8H+EloN834AZrCCifUeXNxgVWvUlediBYsbyZXPVlx5545xGACaUvI4C8PnyjMxt+/Kc4GCdY/uymf9Jawa3mMm3g115Qu3K69oLFF6HbjygkwIQze0e7515f/Flsg7solUeCIpnfaiZb515m+d+YbNWBE39taav7Xm//KsecHCQrCmmhlwCnJp15oXJNKmNS9Ig2oLAtlwDlUFaWyENS/Jj9AlkGaHa615tbBwlc+al+RO2P/ExmOS/KifQYTfWmseyOtYkHeb1nxpI6fnE7mXXFkn17U1z4QLWg7ocKEDa55JPMOIN2PNMzEqEkYAX4A1b32GaJvPDbQ0mtGsTIygfUHQoj5TngkS9C2CdSYTHsWhACLo1I9MeJ2b8lzcYE1s3JTn4gXrItmUz1dM+dxnynOBgxWSJKzRBbIbgBsscM2a8lywiggWXiImgv0ltBrm/QDMYAXjdx2jUerrOri4warWqCnPxQoWN5Ipn6+Y8s4d4zAANKXkcRaGz5RnYm7flOcCBese3ZTP+0tYNbzHTLwaMHYjmKbkbHc9LT+v5XWb8iMaS5ReB6a8IBPCuA3tm9s35XubewW2ZO4UnjtKW131x/ib0AH3fW7CPZtZ7tramg1BjPM2M+Ofa+dz8vnti9FJXvtrr71uPg+fzkzWZ3pGNTNczYvOv9C/H0zfn3w6fa+K7/MqvmGGdbtvPe/Isf6L8XEFNyaCj9HMTEyQS7s+riCRNn1cQRpUDwnIhnMOJ0hjI3xcSX4EYUkaN3n9PkNq4feNfD6uJHfC/ic2UZHkR/0MIvy8eT3A8joW5N2mjxtbP7G6py187PKozq5rI5cJFxxTow1pB0Yuk3iGEW/GyGViVCSMAL4QI9f3hDWTHzgKb0a4MjGCY2+CIPWZuUyQ4Lw7WGwy4VEm20AEnSKSCa9zM5eLGyyMjZu5XLxgbSSbucWKmVv4zFwucLBKktQ1ukB2A3CDRa5ZM5cLVhHBwkvERLC/hFbDvB+AGaxgYq0HFzdY1Ro1c7lYweJGMnOLFTPXuWMcBoCmlDzOwvCZuUzM7Zu5XKBg3aObuUV/CauG95iJVwPGzi9rSs6e19P3M/tet5tb0mii/DpwcwWZEIZuaPPcvpt7Yx6xFkykwhNJabTnHTPtAWvgsutbi/fW4r21eCebZvEKblAEi6OZSZkgl3YtXkEi9abEQyR46iZIg2ovAdlwTucEaWyExSvJj6A2SUOotRZvubACS5/FK8mdsP+JzVkk+VE/gwi/tRYvkNexIO9WLV5Xo5tHXnZxnV3HFi8XLji8RrvU9i1eLvEMI96IxcvFqEgYAXwBFq96yUZum08OnI43olq5GMFJOEGNevxdLkhwBB6qNLnwKMNuIIIuBcmF17W/y8YNVsWm/V02XrAwUv3dPFr6u5XmcPu7bOBgiSRJa3SB7AbgBitco/4uG6wigoWXiIlgfwmthnk/ADNYwdh9h8pVErn7DjZusKrR/N04GinXtvFqAFiwulEM3sWW8apvyzgMAE2peZyV4TF4uZhbN3jZQMHCRzZ4q2WxhFXDe8zEqwFjB5s1JWfH6+n6mV2v0+DNYxpNlF/7Bq8kE8LIDW2d2zd4N/hxXcncKTx3lM5at8i153W1L/rYGIpPJ4+n707m77qeWZLa4fzEeEfPjQ21cNacz/ROfjc3fLd30ip+Hxrv6vHcYHt/9sJck3c9gqma/Pe3rt6w+8S4lPOfPzOJZ6/+XRnVPO1d+YcV0vlPndtkf7lesYn0gOMYVwHR7uEXJiCPtVf/eQXs59Of6h+nLd/ZIOaduX2rKa6gmr53LXUzV/jGeMrDrkxl246yLbujEEyIZsZZglxaNWElibRowkrSoBpAQDacIzRBGptgworyIyhC0qRonQlbwZ6bdbP/snHfFeZO2P/EhiGS/KifQYTfOhMWyetYkHerJmxiY6eb0cTLLqmz69qEZcIFJ8xoJ9mBCcsknmHEmzFhmRgVCSOAL8iE9TxoyyUIjrGbUa5MjODImqBIfUYsEyQ4qg5Wm0x4lKE0EEGnimTC69yI5eIGK2PjRiwXL1gcyUZssmLEJj4jlgscLJMkeY0ukN0A3GCVa9aI5YJVRLDwEjER7C+h1TDvB2AGK5hY78HFDVa1Zo1YLliwupGM2GTFiHVuGYcBoCk1j7MyfEYsE3P7RiwXKFj46EZs0l/CquE9ZuLVgLHjx5qSs+v1dP7MztdtxKY0mii/DoxYQSaEsRvaPrdvxN6UJ20lE6nwRFJa7aueuVlntv4o7q0ze+vM3jqzXGdWcFchOBPNzLcEubTrzAoSadOZFaRBdYWAbDhnaoI0NsKZleRHkIik0dFaZzZdOHipz5mV5E7Y/8SmI5L8qJ9BhN9aZxbI61iQd6vObGpjp7vTzMsurbPr2pllwq3vHTfPmWUSzzDizTizTIyKhBHAF+DM5jZu23xu4Ei7GdHKxAiOrwli1GfKMkGCY+tgocmERxlQAxF0CkgmvM5NWS5usCg2bspy8YJ1kWzKZiumbOYzZbnAwQpJUtboAtkNwJ0RccMLxGfKcsEqIlh4iZgI9pfQapj3AzCDFYzddqRlFnneysPGDVY1minrf/sxGytY3EiebLbiyTp3jMMA0JSSx1kYPk+Wibl9T5YLFKx7dE826y9h1fAeM/FqwNhpZE3J2e96en5mz+v2ZBWNJsqvA09WkAlh4IY2zu17spv8cKxg7hSeO0pfXTXItJcdu++z/XBlETwy1qp5w6v2Rj+fG1n61bz/XOXu08nsncdzd9esmK/NXiRrDL75+OTrf9Y2auPvQr61TzfLPhXcDQj2QTOTKEEu7dqngkTatE8FaVCtGyAbzumXII2NsE8l+RHUHGnIs9Y+VQubTfnsU0nuhP1PbI4hyY/6GUT4rbVPgbyOBXm3ap9mNna6kcy97LI6u67tUyZccDiMdoEd2KdM4hlGvBn7lIlRkTAC+ELsU99zrUx+4AC6GeHKxAgOmwmC1GehMkGCU+ZgscmER5knAxF0ikgmvFYs1DTLEo8+5EIHa2PjLioXL1geyS5qvuKi5j4XlQscLJQkgY02ELsBuME616yLygWriGDhJWIi2F9Cq2HeD8AMFjGx7oOLGyxsjbqoXKxgfSO5qPmKi+rcMQ4DQFOqHmdh+FxUJub2XVQuULDu0V3UvL+EVcN7zMSrAZ+UZxeXJxf54OQkqlrffDQaFMXZxeAyzZPTtEwSdX4+o+Rsez2tP7P1dbuoIxpNlF8HLqogE8LcDe2fW3ZRJx8MkmTy654xNz7uTd+u/vy16btXT7bq//vywfad8Xe/fYfso87+jSsfdcTzUQWzp/DsURrseadM81LdF8feeqm3Xuqtl7oyahLcEQheQjMjKUEu7XqpgkTa9FIFaVB9HCAbzjGYII3WvNQ14zJJigRZR5r2eG03Q2phu418dqokd8IWKDbQkORH/Rgi/Lx5PcDyOhbk3aqdqmzsdEdZeNmpOruu7VQmXHBKjLaDHdipTOIZRrwZO5WJUZEwAvgC7NTRSzZy23xy4Bi6GeHKxAiOnAmC1OelMkGCs+ZgscmER5kqAxF0ikgmvFa8VN9BOy5usCo2bqRy8YKFkWykFitGauEzUrnAwRJJktboAtkNwA1WuGaNVC5YRQQLLxETwf4SWg3zfgBmsIKx+451b8Hh4garGs1IXfeOYC5YsLqRnNRixUl1bhmHAaApNY+zMnxOKhNz+04qFyhY+OhOatFfwqrhPWbi1YCxQ8SakrPj9XT9zK7X7aSWNJoovw6cVEEmhJEb2jq37KRu+POogrlTeO4onbVukS0mauBrgddc2Prr6ufNfLJH+k3AxlLTP+Av1THt8d/he+ubun3TKuIfTv44+VVvtlQ+rvJaJa+nE/qxHtTNfte6tSq4SRB8hWYmVIJc2rVWBYnUewEPkeBplyANqqcDZMM5FROk0Zq16pueSfIjiDzS8Getr1ou/LfS56tKcifsf2LzDUl+1M8gwm+trwrkdSzIu1Vf1XogueovR5GXXV5n17GvyoULDo3R5rB9X5VLPMOIN+KrcjEqEkYAX5Cv6nlOlUsQnEw3oly5GMEpNEGRerxVLkhw+hyqNrnwKHNmIIIuFcmF17W3ysYNVsamvVU2XrA4Ur3VUbT0VkeRx1tlAwfLJEleowtkNwA3WOUa9VbZYBURLLxETAT7S2g1zPsBmMEKJtV7sHGDVa1Rb5UNFqxuFG91sWW86tsyDgNAU2oeZ2V4vFUu5ta9VTZQsPCRvdVqWSxh1fAeM/FqwNj9NpqSs+v1dP7MztfprY5iGk2UX/veqiQTwtgNbZ/b91Zvyv2rkolUeCIprfZVz9y82brmDtZbs/XWbP2LNVslNwqC2dDMyEqQS6tmqySRFs1WSRpUowfIhnNMJkhjE8xWUX4E1UeaBq0zW0fxlSk3+y8b911h7oT9T2zgIcmP+hlE+K0zW5G8jgV5t2q2WrOqG87Ey25UZ9e12cqEC06R0W6xA7OVSTzDiDdjtjIxKhJGAB/fbE2il2zktvnkwDF1M6qViREcSRPUqM9oZYIER9HBSpMJjzJ0BiLoVJBMeJ0brVzcYFVs3Gjl4gULI9loTVaM1sRntHKBgyWSJK3RBbIbgBuscM0arVywiggWXiImgv0ltBrm/QDMYAVj9x15GmXKEeuDANxgVWvWaOWCBasbyWhNVoxW55ZxGACaUvM4K8NntDIxt2+0coGChY9utCb9Jawa3mMmXg0YO2KsKTk7Xk/Xz+x63UZrSqOJ8uvAaBVkQhi5oa1z+0brBj/EKpk7heeO0lnrFvlFXzXUU/U8wDrOI+O6GeNy6bY9ndmDT4zH+taft7t6+PJ9zeIqGrdeasNeagcv/JX81BOMgmZGToJc2jVKBYm0aZQK0qCaNEA2nGMuQRobYZRK8iOoNtI0Z61Rmi4MtdRnlEpyJ+x/YgMLSX7UzyDCb61RCuR1LMi7VaO0sLHTDWPmZVfU2XVtlDLhglNgtNvrwChlEs8w4s0YpUyMioQRwBdglFoX3jafGzhlbka0MjGCE2WCGPX5pEyQ4CQ5WGgy4VFmxkAEnQKSCa9zn5SLGyyKjfukXLxgXST7pNmKT5r5fFIucLBCkpQ1ukB2A3BnRNzwAvH5pFywiggWXiImgv0ltBrm/QDMYAVjtx1rLhlh4warGs0n9d+aysYKFjeSTZqt2KTOHeMwADSl5HEWhs8mZWJu3yblAgXrHt0mzfpLWDW8x0y8m2qTFm6bVNFoovw6sEkFmRAGbmjjfGuTXuXujmzuFJ47Sl9dNciWp08996XWXdDlfam/MN7cLJEvumQL43P4Z2h8eh4rHd6aoDffBBX8TBNMgGbmSYJc2jVBBYm0aYIK0qAaMEA2nDMsQRobYYJK8iNoMtKoZq0JqhZmmfKZoJLcCfuf2DRCkh/1M4jwW2uCAnkdC/Ju1QQtbex0O5h72ZV1dl2boEy44IgX7eU6MEGZxDOMeDMmKBOjImEE8AWYoMlLNnLbfHLgDLkZ1crECM6LCWrU54IyQYKD4mClyYRHGQkDEXQqSCa8zl1QLm6wKjbugnLxgoWR7ILmKy5o7nNBucDBEkmS1ugC2Q3ADVa4Zl1QLlhFBAsvERPB/hJaDfN+AGawgrH7jnVvqeHiBqsazQVd97QoFyxY3Ug2aL5igzq3jMMA0JSax1kZPhuUibl9G5QLFCx8dBs07y9h1fAeM/Fuqg1aum3QEY0myq8DG1SQCWHkhrbOtzboVe7uyOZO4bmjdNa6Rb71QW990Fsf1OmDCn6oCT5AMxMlQS7t+qCCRNr0QQVpUD0YIBvOKZYgjY3wQSX5EUQZaVjj9csMqYVfNvL5oJLcCfuf2DxCkh/1M4jw8+b1AMvrWJB3mz5oYv3E6n6w8LEbRXV2XfugTLjgkBdt5jrwQZnEM4x4Mz4oE6MiYQTwBfmgvitKmQTBSXIzypWJEZwaExSpzwtlggSnxcFqkwmPMhcGIuhUkUx4nXuhXNxgZWzcC+XiBYsj2QstVrzQwueFcoGDZZIkr9EFshuAG6xyzXqhXLCKCBZeIiaC/SW0Gub9AMxgBRPrPbi4warWrBfKBQtWN5IXWqx4oc4t4zAANKXmcVaGzwtlYm7fC+UCBQsf3Qst+ktYNbzHTLwaMHZfjKbk7Ho9nT+z83V7oSWNJsqvAy9UkAlh7Ia2z+17oTfmilLBRCo8kZRW+6pntpijga/TXXNFqdNF3TJOoLHsZi7Wiq/a+3N8s+7tvaV/Cfaq4NZAsBeaGVIJcmnXXhUkUm8HPESCB16CNKjWDpAN52BMkMZG2KuS/Ag6jzT/WWuvlgsbrvTZq5LcCfuf2IhDkh/1M4jwW2uvAnkdC/Ju1V51tZhF5GUX19l1bK9y4YJzY7Q/bN9e5RLPMOKN2KtcjIqEEcAXYK+mNm7bfG7gXLoR0crFCM6gCWLU46xyQYKz51ChyYVHmTIDEXQJSC68rp1VNm6wKDbtrLLxgnWR6qwW0dJZLSKPs8oGDlZIkrJGF8huAG6wwDXqrLLBKiJYeImYCPaX0GqY9wMwgxWM3XasebsNGzdY1WjOqv9du2ysYHGjGKuLHeNV345xGACaUvI4C8NjrHIxt26ssoGCdY9srFbLYgmrhveYiVcDxo4Ua0rOftfT8zN7XqexWsQ0mii/9o1VSSaEgRvaOLdvrG7wQ6aSuVN47ih9ddUgX9movdCHTD+ssvInY949qTryycfGjPrp5NGW+a6qTdfXjj6evru0MD9f/Rvzb5uZt9rL+qn124YN3lm6dcOs1VtP9cZ4qr2VmdUsdx+bEwL6AMLsez+b/bie3vvmC/QKw9NqlRnM5itPKp5Pzb9iEvxpBUGn+MvZT9J/PFt3evd8vMjS/N8z36dzob/yqV4G1WrW6H8yX7Kzv1jh/PHVT6y+/NnqR6b6iV93ecSSWx7BI2lm3CbIpVWPWJJIix6xJA2qPwVkwzniE6SxCR6xKD+CZCVNstZ5xEV85SXO/svGfVeYO2H/ExvWSPKjfgYRfus8YiSvY0HerXrEiY2d7pYTL7ukzq5rj5gJF5yAo61uBx4xk3iGEW/GI2ZiVCSMAL4AjzizcdvmcwMn7M2IViZGcJpOEKM+j5gJEhyjBwtNJjzKwByIoFNAMuF17hFzcYNFsXGPmIsXrItkjzhZ8YgTn0fMBQ5WSJKyRhfIbgBusMA16xFzwSoiWHiJmAj2l9BqmPcDMIMVTKzt4OIGq1qjHjEXK1jcSB5xsuIRO3eMwwDQlJLHWRg+j5iJuX2PmAsUrHt0jzjpL2HV8B4z8W6qR+xoI3XXm9Joovw68IgFmRAGbmjjfOsRX+XujmzuFJ47Sl9dNchNvYe4ZhF/pT3W6Y8nVyaqtopr3zL7gnbWtLn1qEHz99b7vfV+Rbxf2yd/W/aTT7AKmpk6CXJp1yoVJNKmVSpIg2rTANlwTroEaWyEVSrJj6DcSAOdtVZpurDUUp9VKsmdsP+JzSwk+VE/gwi/tVYpkNexIO9WrdLUxk43jZmXXVpn17VVyoQLDoLRjq8Dq5RJPMOIN2OVMjEqEkYAX4BVqmzctvncwEFzM6KViREcKhPEqM8qZYIEp8nBQpMJjzI3BiLoFJBMeJ1bpVzcYFFs3Crl4gXrItkqzVas0sxnlXKBgxWSpKzRBbIbgDsj4oYXiM8q5YJVRLDwEjER7C+h1TDvB2AGK5hY28HFDVa1Rq1SLlawuJGs0mzFKnXuGIcBoCklj7MwfFYpE3P7VikXKFj36FZp1l/CquE9ZuLdVKs0dVulikYT5deBVSrIhDBwQxvnW6v0Knd3ZHOn8NxR+uqqQW7KKv1FlfNnxrozyTRO1Mznsz0V+2fti27dGqN/Fsao8yFSwQ86wRloZsgkyKVdZ1SQSJvOqCANqisDZMM52BKksRHOqCQ/glAjzW/WOqNq4aApnzMqyZ2w/4mNKCT5UT+DCL+1ziiQ17Eg71ad0czGTveIuZddVmfXtTPKhAvOfdEGrwNnlEk8w4g344wyMSoSRgAf3xlNE881rlx+4Gy5GeHKxAjOkQmC1OeOMkGCA+RgscmERxkVAxF0ikgmvM7dUS5usDA27o5y8YK1keyO5ivuaO5zR7nAwSpJUtfoAtkNwA0WuWbdUS5YRQQLLxETwf4SWg3zfgBmsIKxW49yFBfKEeuDANxgVaO5o3GSV32S2x7lggWrG8kezVfsUeeWcRgAmlLzOCvDZ48yMbdvj3KBgoWPbo/m/SWsGt5jJl4NGLthR1NyNr2exp/Z+Lrt0RGNJsqvA3tUkAlh6oZ2z+3bozflGlfJRCo8kZROe94yV7UlM35pvsYvTeY3tGb6e6/7pb+fvjN91/iL7/e0qTd5VC0S7bO9a5bMo57+B8y/1bvmkMaJwyJ9Pn17Pqr50jiaz6+7ptFfjmtqrEv98tnPtR2ojdH5NOtj/dMrYuZvfjVzNY0DOfnFtT981JuHVn/gevMPoobs/n4dhi8rfu+YT7j7r89N0Bc82Cr/059eGbn6z2YLYvFjlgmuvvHnL/zA6bsEC3fLg2uon2p+bn73eLayZlma7Tmf6jX3lfnzT4yFqzP26C/bEBbczQiGSDNzNUEu7RrCgkTaNIQFaVDNKCAbzlmeII2NMIQl+RGkKWlk5TUODamFcTjyGcKS3An7n9hURpIf9TOI8PPm9QDL61iQd6uGsLKx011x4WWn6uy6NoSZcMFRN9rSdmAIM4lnGPFmDGEmRkXCCOALMITTl2zktvnkwFl6M6qViRGcmxPUqM8NZoIE5+XBSpMJjzIZByLoVJBMeJ27wVzcYFVs3A3m4gULI9kNLlbc4MLnBnOBgyWSJK3RBbIbgBuscM26wVywiggWXiImgv0ltBrm/QDMYAVj9x3xKBqpyHMSlQscLGs0OzhJi8zVJb0aABYsbyQ7uFixg517xmEAaErR4ywNnx3MxNy+HcwFClY+uh1c9JewaniPmXg1YOwctKbkbHk9bT+z7XXbwSWNJsqvAztYkAlh5ob2zu3bwZv8tKxg7hSeO0prrXtki/2rjdTHk9k9sI+n72oXa/ozMyB5MvMCPzFWlJ6XfLG0oxYW8Vc1i3jyu7lFvL2TRhSf+PqTtH+WPrHPJt6aBW2rebvY6hdv3XTDeOvWMe7IMRbc/QiOSTOzN0Eu7TrGgkTqTY6HSPAcT5AG1a0CsuGc9wnS2AjHWJIfQb2SxlprHeNy4SyWPsdYkjth/5Ob3EgSpH4IEYJrLWMgsWNB3q1axtbz4lXnXEZednmdXceWMRcuOA9H2972LWMu8Qwj3ohlzMWoSBgBfAGWcfaSjdw2nxw4cG9EtnIxgrN1ghz1WMZckOBMPVRqcuFRpudABF0Skguva8uYjRusik1bxmy8YGGkWsZltLSMy8hjGbOBgyWSpK3RBbIbgBuscI1axmywiggWXiImgv0ltBrm/QDMYAXjNx5pVCTK3XiwgYNlrVHLmA0WLG8Uy3ixZ7zq2zMOA0BTih5naXgsYy7m1i1jNlCw8pEt42pZLGHV8B4z8W6qZZw7LeMyptFE+bVvGUsyIQzd0N751jK+yt0d2dwpPHeU1lr3yFeWcVKxD7KMUS85SexO8twefL/6p2fm4demb8+squpHzqcqX+9pmHJ+8taNNJQHLEO58bc2b11/afO1+FtdXlmPt/ru6XvahJ2l8i/Y1pXcoQi2RjPzMUEurdq6kkRatHUlaVAdJSAbzpmcII1NsHVF+REUJmn0tM7WLeMr92/2Xzbuu8LcCfuf3HRFkiD1Q4gQXGfrIokdC/Ju1da1ZlV3t4mX3ajOrmtblwkXnFmjrWkHti6TeIYRb8bWZWJUJIwAPr6tq2zUtvnUwJF4M6KViRGcfhPEqM/UZYIEp97BQpMJjzLfRiLoVJBMfJ27ulzcYFFs3NXl4gXrItnVTVZc3cTn6nKBgxWSJK3RBbIbgBsscHRXVy8Qn7PLBayIgOFlYqLYX0KrYd4PwAyWMXbvseZWGjZusLTRjN04jkfRsHAau1ywYIkjGbvJirHr3DYOA0BTCh97ZeTDkdPdZQKXcXfN0ig8Fi8XLVgG6RZv0l/CquE9ZuLdVIt35LZ4UxpNlF8HFq8gE8IADu2jby3eq9zdkc2dwnNHabMHanh1hW4U4VfoRvUXQn80+ePkn2ZGqf1e3AK6F/fq9tyb5rNWf6F7g9V2Le78Edaag/r0L/pi3N7KdEn/lJ45j/DInE6Yfe9nsx/X09vSfIVeYXhaLTSD2XzlScXzqflXTIo/NU9g/6tefvon6T+eLT29sT1e5Gn+75nv0+tEf+VTvRCqBa3R/2S+amd/scL546ufWH35s9XPTPUTv+60cwV3I4Kd0cxkTJBLu3auIJE27VxBGlQnCcmGcxonyGMj/FxJfgQ5SRo6rfVz04Xtl/r8XEnuhA1QbKYiyY/6IUT4rbVzgbyOBXm3aucWNna6k8287Io6u67tXCZccFiNtqEd2LlM4hlGvBk7l4lRkTAC+ALsXM9Fv1x64Cy8GeHKxAjOvQmC1GfpMkGC8+5gscmER5lsAxHMbPB2+PA6d3S5uMG62Lijy8ULlkayo5utOLqZz9HlAgeLJElcowtkNwB3RsQNLxB9wjHzOLpcwIoIGF4mJor9JbQa5v0AzGAVE+s+uLjBytaso8sFC1Y4kqObrTi6zm3jMAA0pe5xVkasRnlSLQ1rCzPmA5dxdLMsL9Jh4jR0uWDBKkg3dLP+ElYN7zETrwaM3W6kKTkbYM8QgNkEuw1dRaOJ8uvA0BVkQpjAoZ10+4buTbn1VzKRCk8kpeuetc8vOrw+d/eLW3f31t29dXdvhLsruBsRzI1mhmSCXNp1dwWJtOnuCtKgGktANqxSeUeWxkaYu5L8CNKSNH9aa+6qhQmofOauJHfC/ic2XpHkR/0MIvzWmrtAXseCvFs1d0sbO93V5l52ZZ1d1+YuEy44t0Zb0g7MXSbxDCPejLnLxKhIGAF8fHM395m7THrgWLwZ3crECI7ACXrUZ+4yQYKj72CtyYRHGXIjEbTB2+HD69zc5eIG62Lj5i4XL1gayeZuvmLu5j5zlwscLJIkcY0ukN0A3GCNo5u7ngWyF4BXEfHCq8QEsb+EVsO8H4AZLGJizQcXN1jYmvV2uWDBAkfydvMVb9e5axwGgKaUvaZXxpiPW8ba9a2MowCwYA2kW7t5fwmrhveYiXdTrd3Sbe2OaDRRfh1Yu4JMCPM3tI++tXb/xZbIO7KJVHgiKT33rHmmPbzrsnd/b4L1x9lY5fFiPvLo1vG9dXxvHd+NcXwFNymC49HM5EyQS7uOryCRNh1fQRpUt4mbjR1ZGhvh+EryIyhO0lDK6wwaUgtncORzfCW5E/Y/saGLJD/qZxDh583rAZbXsSDvNh3f1PqJ1c1u4WNXRHV2XTu+TLjgMBvtVDtwfJnEM4x4M44vE6MiYQTw8R3fkc/xZdIDh+XN6FYmRnAwTtCjPseXCRIciAdrTSY8yugbiaAN3g4fXueOLxc3WBcbd3y5eMHSSHZ8ixXHt/A5vlzgYJEkiWt0gewG4AZrXOOOLxevIuKFV4kJYn8JrYZ5PwAzWMTEmg8ubrCwNev4csGCBY7k+BYrjq9z1zgMAE0pe02vjDEfdzeOLxcsWAPpjm/RX8Kq4T1m4t1QxzeN3I5vSaOJ8uvA8RVkQpi/oX30reP7L7ZE3pFNpMITSem5Z81zI4bvRy9ajbMV8YV2sowZd/2eXv2lVVdLL4Gn07f0da3aHNVu31vGy72y8Z5rZ+9plRj951dmW/VTpu9euYvGUZxft6s9U7O69NRHX/LbnPM83Dzreat3+PJ9DTDtbW3G1by3TvOt03y1OW7Lbo4Ep6WZiZ0gl3adZkEibTrNgjSoLhc3GzuyNDbCaZbkR1C6pGHYWqe5XDiSpc9pluRO2P/Ehj2S/KifQYTfWqcZyOtYkHerTrOjyU7nH2UXu7jOrlunmQ0XHKKjHXLrTjObeIYRb8JpZmNUJIwAPr7THFsX3jafGzihb0K0sjGC03iCGHXbzGyQ4BQ+UGiy4VHm7UAElQ3eDh9exzYzHzdYFBu2mfl4wbpItJkrPAubOdXTLZfNzAcOVkiSskYXyG4AbrDA0W3mOK/+cafPzAesiIDhZWKi2F9Cq2HeD8AMVjGh1oOPG6xsTfrMfLBghSP4zMtt41XftnEYAJpS9zgrIy5HUZoOU2UDPuYDlzGalSqU603zRwFgwSpINZr1+ljCquE9ZuLVgLGrkzQlZ/frmQAwO2CX0ZxGMY0myq91o1mUCWH8hrbR7RvNvY29Blg0dwrPHaXLrtrlrStnOVaAszy/BzjeUs6Hib8yjfvb2pQzzt4jbQhXMf919Rf0P+Kwd0vI3o0jtalPFm+tebSYbvi+9trrrVi+mtGLdq8xGW8N3z9zw1d0xyIYHs3MzgS5tGn4ihJpz/AVpUE1m4BsKBuNHVkaG2D4yvIjKE7SWGqN4VuRmhuD8/+ycd8V5k7Y/8SmLpL8qJ9BhN8awxfK61iQd6uGb2Jjp5vdxMsuqbPr2vBlwgXH2Win2oHhyySeYcSbMXyZGBUJI4AvxPB1P1vM5geOy5sRrkyM4GicIEh9pi8TJDgSDxabTHiU4TcQwdQGb4cPr3PTl4sbLIyNm75cvGBtJJu+yYrpm/hMXy5wsEqS1DW6QHYDcINFjm76VvIu9Xi+XLyKiBdeJSaI/SW0Gub9AMxgEWN3H1mUFr7ug4sbLGzNer5csGCBI3m+yYrn69w1DgNAU8oeZ2XESQWg2jasPcGYD1zG801TVSnLzOn5csGCRZDu+Sb9Jawa3mMmXg0YO/WsKTkbYM8QgNkEuz3flEYT5deB5yvIhDCBQzvp9j3fG/JwsWgiFZ5IStc9b59fNIGBR4tvDeBbA/jWAL75BrDgjkUwQJqZowlyadcAFiTSpgEsSINqPgHZcM7uBGlshAEsyY8gP0kjqrUGcLowClOfASzJnbD/iY1gJPlRP4MIv7UGMJDXsSDvVg1g646kO9/Myy6ts+vaAGbCre8dN88AZhLPMOLNGMBMjIqEEcAXYgAPraOwbT47cHLejGxlYgSn5AQ56rN/mSDB6Xiw1GTCo8zBgQjmNng7fHid279c3GBZbNz+5eIFKyPZ/s1W7N/MZ/9ygYM1kqSt0QWyG4A7I+KGF0hc5knu8X+5gBURMLxMTBT7S2g1zPsBmMEqxm4+0iIrfc0HFzdY2Zr1f7lgwQpH8n+zFf/XuW0cBoCm1D3OykjSqCyqfcOqy8Z84DL+bz6Kksz5cmk+WLAK0v3frL+EVcN7zMSrAWOHoDUlZ//rmQEwe2C3/6toNFF+Hfi/gkwIAzi0kW7f/93kZ34Fc6fw3FH6bNMwN/7U72+qv//bLfM66Mmnxq3SnuEX059drQ7zDdqcm9llxrW8mqE8WfrCf362cOOusI7gI/PO7Bngpf+q/65+S/fkc/0tMwgGl/5ZLzi51T+vEZsP8FvTd7UbbHLzD/qvTt8x+K4mX9W3fVGx+qn+WM4GYeaV4eaqaOMRzx3LmdX8XHPozV4YrY3eK5e0+s1j4/Y+mnuX//a/Zn+5+qEVUJOVtw3dP5lIV4n4ty8Czeo2reqtjqzqrRn1r8xn42oJVbl9d57HKjjzjfb5fJHe1MXwF2PKC9YUginVzHRTkEu7prwgkTZNeUEaVEMQyIZzoipIYyNMeUl+hJ6ANDhca8qrhXmrfKa8JHfC/ic2F5PkR/0MIvzWmvJAXseCvFs15TMbOz2OyL3ssjq7rk15JlzQcEBnCR2Y8kziGUa8GVOeiVGRMAL4wkx533PZTIagpdGMdGViBO0LgiT1GfNMkKBtESw3mfAoBgUQQeumvcOH17kxz8UNlsbGjXkuXrA6ko35fMWYz33GPBc4WCdJ+hpdILsBuMEyxzDm06hwvVh3LwCwIgKGl4mJYn8JrYZ5PwAzWMXEGhAubrCyNWvMc8GCFY5kzOcrxrxz2zgMAE2pe5yVEau01AfGCxvwMR+4jDGfZXmRDhOnMc8FC1ZBujGf95ewaniPmXg1YOxwuqbk7IE9cwBmH+w25kc0mii/Dox5QSaEIRzaTLdvzN+YB7MFE6nwRFIa70UHfevU3zr1DZuzIu7srVV/a9X/5Vn1goWFYFU1M+8U5NKuVS9IpE2rXpAG1SYEspHZaOzI0tgIq16SH6FLII0SvZauIbWwdEc+q16SO2H/E5uUSfKjfgYRft68HmB5HQvybtWqVzZ2ekBReNmpOruurXomXNCCQKcLHVj1TOIZRrwZq56JUZEwAvgCrHrrU1rbfG6gvdGMaGViBK0Mghj1mfRMkKCFESw0mfAoZgUSQWv4dvj4OnfpubjBqti4S8/FCxZGsktfrLj0hc+l5wIHSyRJWqMLZDcAN1jh6C69XiAuwHsBgBURMLxMTBT7S2g1zPsBmMEyxu89RqPU13twcYOlrVmXngsWLHEkl75Ycemd28ZhAGhK4WOvjHw4skZ7zAcu49KbpVF47szmogXLIN2mL/pLWDW8x0y8GjB2XF1Tcva/nhkAswd22/QljSbKrwObXpAJYQCHNtLt2/Sb/Py8YO4UnjtKn101zPjr0gE/fm7LPZuZ8Nrsmk1FjBc3s+efay908vnt29NJ7vtrr71uPg+fzmzXZ3poNbNgzdvQv9C/H0zfn3w6fa+K7/MqvmEWdruvRu/Iw/6LcXYFNyaCs9HMkEyQS7vOriCReifiIRI8cBOkQXWVkGw4B3OCPDbC2pXkR1CWpPnTWmu3XFiApc/aleRO2ADFxiuS/KgfQoTfWmsXyOtYkHer1q71iH3V1M63Khe7vM6uY2uXCxecW6MdafvWLpd4hhFvxNrlYlQkjAC+EGvX8ww2lx84F29EuXIxgjNwgiL12LtckODsO1RtcuFRptxABDMbvB0+vK7dXTZusDA27e6y8YK1keruxtHS3Y0jj7vLBg5WSZK6RhfIbgBusMjR3d3Y/ww2G7AiAoaXiYlifwmthnk/ADNYxaTaDzZusLI16u6ywYIVjuLuLraNV33bxmEAaErd46yMWEVl5nkGmwtcxt1d8ww2GyxYBcnmbrU+lrBqeI+ZeDVg7ICzpuTsgD1TAGYX7DR345hGE+XXvrkryYQwgkNb6fbN3ZvyDLZkIhWeSErbPe+faU9gAxdk3zq+t47vreM72TDHV3KDIhgezczNBLm06vhKEmnR8ZWkQTWbgGxkNho7sjQ2wfAV5UdQm6SR1DrDt5Iic2Nw9l827rvC3An7n9jERZIf9TOI8Ftn+CJ5HQvybtXwtWZVN7qJl92ozq5rw5cJFxxlo11qB4Yvk3iGEW/G8GViVCSMAL4Aw1e9ZCO3zScHzsmbUa1MjOBMnKBGfW4vEyQ4Cw9Wmkx4lKk3EEFlg7fDh9e528vFDVbFxt1eLl6wMJLd3mTF7U18bi8XOFgiSdIaXSC7AbjBCsdwe/PqH/e4vVzAiggYXiYmiv0ltBrm/QDMYBVj9x4qV0nk6T24uMHKRnR7k7LSD3ZL79UAsGCFI7m9yYrb69w2DgNAU+oeZ2UkRZJHqeNlRGM+cBm3N89UlLsf5WWDBasg3e1N+ktYNbzHTLwaMHbmWVNytr+eEQCzBXa7vSmNJsqvA7dXkAlh/ob20e27vRv8KK9k7hSeO0qbrfvl2rO82iR9bNzFp5PH03cn8zdjz/xJbXd+Yoyk58aTWthszud9J7+bu7/bO2kVvw+NkfV47ra9P3u9rsm7nsdUHf/7W1fv431iLMv5z585xrMXBa/MbZ72rszECun8p849s79c49hEesCxj6uAaCvxCxOQx9q4/7wC9vPpT/WP0/7vbCrzztzL1RRXUE3fu5a6mUV8YwzmYVcOs21H2ZbdUQiORDOzLUEu7TqygkTadGQFaVDdICAbykZjR5bGRjiykvwIipA0NlrryKYL5y71ObKS3An7n9hURJIf9TOI8FvryAJ5HQvybtWRtR5f181o5mVX1Nl17cgy4YLjZrST7MCRZRLPMOLNOLJMjIqEEcAX5Mj6nsFlEgTn2c0oVyZGcHZNUKQ+V5YJEpxZB6tNJjzKdBqJoA3eDh9e564sFzdYGRt3Zbl4weJIdmWzFVc287myXOBgmSTJa3SB7Abgzoi4m1ggewF4FREvvEpMEPtLaDXM+wGYwSIm1n5wcYOFrVlTlgsWLHAkUzZbMWWdu8ZhAGhK2Wt6ZYz5uGU8Wd/KOAoAC9ZAuieb9ZewaniPmXg1YOxYsqbkbIA9QwBmE+z2ZBWNJsqvA09WkAlhAod20u17sjfmCVzBRCo8kZSu+6p9btakrT+ie2vS3pq0tyYt16QV3FUIJkUzoy5BLu2atIJE2jRpBWlQDSJuNnZkaWyESSvJjyARSVOktSatWph5ymfSSnIn7H9iUxJJftTPIMJvrUkL5HUsyLtVk7a0sdPdae5l</t>
  </si>
  <si>
    <t>V9bZdW3SMuGC02e0tezApGUSzzDizZi0TIyKhBHAF2DS5jZu23xu4Gi7GdHKxAiOsQli1OfPMkGC4+tgocmERxlUAxFUNng7fHid+7Nc3GBRbNyf5eIF6yLZn81X/Nnc589ygYMVkqSs0QWyG4AbLHB0f3bdU7NcwIoIGF4mJor9JbQa5v0AzGAVY7ceaZlFvjf2cHGDlY1o0K55RzIXLFjhSAZtvmLQOreNwwDQlLrHWRlxOYpS31OzTOAyDq1ShXK9V/0oACxYBekObd5fwqrhPWbi1YCxY8qakrP79UwAmB2w26Ed0Wii/DpwaAWZEMZvaBvdvkO7yU/NCuZO4bmjdNkDU1MIr0R2X4L74coieGSMVvMeWO2Ufj63tfQLfP+5yt2nk9mbkeder1kxX5u9btbYffNhytf/rE3Vxt+YfGumbpaZKrgbEMyEZuZSglzaNVMFibRppgrSoBo5QDaUjcaOLI2NMFMl+RHUHGnk4zXdDKmF6TbymamS3An7n9hEQ5If9TOI8PPm9QDL61iQd5tmamb9xOpGsvCxK6M6u67NVCZccFSMdoEdmKlM4hlGvBkzlYlRkTAC+ELMVN8Dr0x+4Ci6GeHKxAiOnQmC1GeoMkGC4+ZgscmERxksAxFMbfB2+PA6N1S5uMHC2LihysUL1kayoVqsGKqFz1DlAgerJEldowtkNwA3WOTohmpZxKnHT+XiVUS88CoxQewvodUw7wdgBouYWPfBxQ0Wtmb9VC5YsMCR/NRixU917hqHAaApZY+zMuK4SJJq27D2BGM+cBk/NU1VpSzt/dZRAFiwCNL91KK/hFXDe8zEqwFjJ4o1JWcD7BkCMJtgt59a0mii/DrwUwWZECZwaCfdvp96Y554FUykwhNJ6brn7TPNYHXfOXtrsN4arLcG68r8SXBHIBgMzcypBLm0a7AKEqm3Ax4iwTMvQRpUcwfIhnM2JkhjIwxWSX4EeUcaAa01WMuFEVf6DFZJ7oT9T2zEIcmP+hlE+K01WIG8jgV5t2qwujrL+buvXOziOruODVYuXHB0jLaF7RusXOIZRrwRg5WLUZEwAvgCDNbRSzZy23xy4GC6EdXKxQgOoQlq1OOuckGCw+dQpcmFRxkzIxFUNnw7fHxd26ts3GBZbNpeZeMFKyPVXk2ipb2aRB57lQ0crJEkbY0ukN0A3GCJo9urWRnlnudV2YAVETC8TEwU+0toNcz7AZjBMsZuPta8KoeNGyxtRH/V/0JhNliwxFH81cW28apv2zgMAE0pfJyVUWSjIq72DWUDPuYDl/FX4zJVceF+YJWNFiyDZIO1WiBLWDW8x0y8GjB2ylhTcjbAniEAswl2GqxJTKOJ8mvfYJVkQpjAoZ10+wbrBj+wKpk7heeO0mjrjtliqAa+RXjNVa+/rn7ezDN7pF8cbOw1/QP+Ut3THv+Vv7ceqttDrSL+4eSPk1/1Zkvl4yqvVfJ6OqEf67nd7Hdt26ySmwTBZmhmYCXIpVWbVZJIizarJA2qxYNkQ9l47Mjy2ASfVZQfQeWRZkHrfNYkvvLjZv9l474rzJ2wAYqNOiT5UT+ECL91PiuS17Eg71Z91sTGTjeYiZddUmfXtc/KhAvOkNHusAOflUk8w4g347MyMSoSRgBfkM/qeZKVSxAcUjcjXZkYwYE0QZL6vFYmSHAQHSw3mfAoI2cggpkN3g4fXudWKxc3WBkbt1q5eMHiSLZakxWrNfFZrVzgYJkkyWt0gewG4AarHN1qjdOocL3mcy8AsCIChpeJiWJ/Ca2GeT8AM1jFxPoPLm6wsjVrtXLBghWOZLUmK1arc9s4DABNqXuclZEkeVQkw9z6tOWYD1zGalVxHmWOp5yPAsCCVZDutCb9Jawa3mMmXg0YO26sKTlbYM8YgNkGu53WlEYT5deB0yrIhDCDQ3vp9p3Wm/Ioq2QiFZ5ISt991UA3b72uucD11nq9tV7/cq1XwY2C4Dw0M78S5NKu9SpIpE3rVZAG1fUBspHZaOzI0tgI51WSH0H1kUZDa53XdOHQpT7nVZI7Yf8Tm3xI8qN+BhF+a51XIK9jQd6tOq+pjZ1uODMvu7TOrmvnlQm3vnfcPOeVSTzDiDfjvDIxKhJGAB/feU2il2zktvnkwHl1M6qViRGcTRPUqM91ZYIEZ9LBSpMJjzJ9BiJonYPu8OF17rpycYNVsXHXlYsXLIxk1zVbcV0zn+vKBQ6WSJK0RhfIbgDujIgbXiC5yhKP6crFq4h44VVigthfQqth3g/ADBYxduuRp1Hmepb4IAA3WNiaNV25YMECRzJdsxXT1blrHAaAppQ9zsqIkzwqXdvGmA9cxnRNVBF53h/MBgsWQbrpmvWXsGp4j5l4NWDs7LGm5Ox+PRMAZgfsNl0VjSbKrwPTVZAJYfyGttHtm66b/HirYO4UnjtKl63b5Rc91lB/1fNo6ziPjANnTMyl8/Z0ZhU+MX7rW3/eTuvhy/c1i6to3PqqDfuqHbwWWPJTTzANmhk/CXJp1zQVJNKmaSpIg2rYANlwjrwEaWyEaSrJj6DaSJOdtaapWphrymeaSnIn7H9ikwtJftTPIMJvrWkK5HUsyLtV0zSzsdMNY+5ll9XZdW2aMuGCE2G02+vANGUSzzDizZimTIyKhBHAF2CaWhfeNp8bOG5uRrQyMYKjZYIY9XmmTJDgSDlYaDLhUYbHQASdApIJr3PPlIsbLIqNe6ZcvGBdJHum+Ypnmvs8Uy5wsEKSlDW6QHYDcIMFrnHPlItXEfHCq8QEsb+EVsO8H4AZLGLszmPNhSRs3GBhI3qm/jtX2WDBAkfyTPMVz9S5axwGgKaUPc7KGBX65uM0s+Ee83ELWaZJmsXD3GmZcsGCNZBumeb9Jawa3mMm3k21TDO3ZTqi0UT5dWCZCjIhDN/QJvrWMr3K3R3Z3Ck8d5Qee2De8ka4YbXuiC5vWP2F8elmiXzRMVuYoMM/QxPU87jp8NYQvfmGqOBnmmAINDNbEuTSriEqSKRNQ1SQBtWMAbLhnGcJ0tgIQ1SSH0GTkcY2XuPMkFoYZyOfISrJnbD/iY0lJPlRP4MIP29eD7C8jgV5t2qIKhs73Q4WXnaqzq5rQ5QJFxz3or1cB4Yok3iGEW/GEGViVCSMAL4AQzR5yUZum08OHCY3o1qZGMHBMUGN+hxRJkhwYBysNJnwKKNhIIJOBcmE17kjysUNVsXGHVEuXrAwkh3RYsURLXyOKBc4WCJJ0hpdILsBuMEK17gjysWriHjhVWKC2F9Cq2HeD8AMFjF267HuBTZc3GBhIzqia54i5YIFCxzJES1WHFHnrnEYAJpS9jgrI47TKIs9ligTuJAlqvxPkXLBgkWQbokW/SWsGt5jJt5NtUSV2xItaTRRfh1YooJMCOM3tI2+tUSvcndHNncKzx2ly9bt8q0neuuJ3nqiTk9U8ENN8ASamS4JcmnXExUkUhfxHiLBkypBGlQ/BsiGc6IlSGMjPFFJfgRRRhrcrPVEy4V3Vvo8UUnuhP1PbDAhyY/6GUT4rfVEgbyOBXm36olaTwJX/WAaednldXYde6JcuODAF23m2vdEucQzjHgjnigXoyJhBPAFeaKeO025BMGRciPKlYsRHB8TFKnHF+WCBMfGoWqTC48yIAYi6FKRXHhd+6Js3GBlbNoXZeMFiyPVF02jpS+aRh5flA0cLJMkeY0ukN0A3GCVa9oXZeNVRLzwKjFB7C+h1TDvB2AGi5hU+8HGDRa2Rn1RNliwwFF80cWu8apv1zgMAE0pe5yVsc4X5QLvxBdlgwWLINkXrdbHElYN7zETrwaM3S+jKTk7YM8UgNkFO33RNKbRRPm174tKMiGM4NBWun1f9KZcaSqZSIUnktJ2X/XPFqM08JW7a640dTqqW8YVNPbdzNFa8Vh7f45v37295/QvwGqV3BoIVkMzAytBLq1arZJEWrRaJWlQbR4gG84hmSCNTbBaRfkRdB5pFrTOak3jK0tu9l827rvC3An7n9isQ5If9TOI8FtntSJ5HQvybtVqtWZVt5iJl92ozq5rq5UJF5who/1hB1Yrk3iGEW/GamViVCSMAL4AqzW1cdvmcwMH1M2IViZGcBhNEKM+l5UJEhxCBwtNJjzKuBmIoHUZ7vDhde6ycnGDRbFxl5WLF6yLZJc1WXFZE5/LygUOVkiSskYXyG4AbrDA0V3WUr8J1O2ycvEqIl54lZgg9pfQapj3AzCDRYzdeax58Q0bN1jYiC6r/328bLBggSO5rMmKy+rcNQ4DQFPKHmdlxHGRVE1pZO0HxnzgMi5rmqrY57JywYJFkO6yJv0lrBreYyZeDRg7a6wpOZtfzwCA2QC7XdaURhPl14HLKsiEMH1Du+j2XdYNfvpUMncKzx2lya665StPtRf69OmHVVb+ZJy8J1V7PvnYOFM/nTzaMt9V9ez6ntLH03eXfubnq39j/m0zJ1cbWz+1ftuwwUtOt26Yz3prsN4Yg7W3MsCa5e5jc1xAn0aYfe9nsx/X03vffIFeYXharTKD2XzlScXzqflXTII/rSDoFH85+0n6j2frTu+ejxdZmv975vt0LvRXPtXLoFrNGv1P5kt29hcrnD+++onVlz9b/chUP/HrTsNYcMsjGCbNzN4EubRrGAsSadMwFqRBNauAbDjnfYI0NsIwluRHkKyksdZawzhdGIupzzCW5E7Y/8TGNpL8qJ9BhN9awxjI61iQd6uGcWFjp7vlzMuuqLPr2jBmwgXH4Wir24FhzCSeYcSbMYyZGBUJI4AvwDDObNy2+dzAWXszopWJEZyrE8SozzBmggTn6cFCkwmPMjkHImid4e7w4XVuGHNxg0WxccOYixesi2TDOFsxjDOfYcwFDlZIkrJGF8huAO6MiBteIGsey+XiVUS88CoxQewvodUw7wdgBouYWOfBxQ0WtmYNYy5YsMCRDONsxTB27hqHAaApZY+zMtZc4MrFLeMXr7nAlQ0WrIF0vzjrL2HV8B4z8W6qX1y4/WJFo4ny68AvFmRCGL6hTfStX3yVuzuyuVN47ig9dtUsN/Wy4ppd/JX2W6c/nlwZqto2rn3L7AvaZdNG16MGjeBbH/jWBxbxgW2f/G3ZTz7BNmhmAiXIpV3bVJBIm7apIA2qZQNkwzn1EqSxEbapJD+CciMNd9bapmphrymfbSrJnbD/iQ0vJPlRP4MIv7W2KZDXsSDvVm3T0sZON425l11ZZ9e1bcqECw6F0Y6vA9uUSTzDiDdjmzIxKhJGAF+Abaps3Lb53MCJczOilYkRnC4TxKjPNmWCBKfKwUKTCY8yP0YiaIO3w4fXuW3KxQ0WxcZtUy5esC6SbdN8xTbNfbYpFzhYIUnKGl0guwG4wQJHt009C2QvAK8i4oVXiQlifwmthnk/ADNYxMQ6Dy5usLA1a5tywYIFjmSb5iu2qXPXOAwATSl7Ta+MMR+3jG3qWxlHAWDBGki3TfP+ElYN7zET76bapqXbNh3RaKL8OrBNBZkQhm9oE31rm17l7o5s7hSeO0qPXTXLTdmmv6hy/szYeCaZxpWaeX62p2X/rD3SrVuT9M/CJHU+XCr4QSe4BM0MnAS5tOuSChJp0yUVpEF1aLjZ2JGlsREuqSQ/glAjzXK8bpohtXDTRj6XVJI7Yf8Tm1VI8qN+BhF+3rweYHkdC/Ju0yVV1k+s7hELN7tRpfvr7Lp2SZlwwRkw2uB14JIyiWcY8WZcUiZGRcII4OO7pGniu/eVyQ8cMjcjXJkYwYEyQZD6nFImSHCQHCw2mfAoI2MkgjZ4O3x4nTulXNxgYWzcKeXiBWsj2SktVpzSwueUcoGDVZKkrtEFshuAGyxyjTulXLyKiBdeJSaI/SW0Gub9AMxgEWN3H+UoLpQj1gcBuMHCRnRKVZyMPPe+csGCBY7klBYrTqlz1zgMAE0pe02vjDEft5BT6lkZRwFgwRpId0qL/hJWDe8xE68GjN3Ioyk5+1/PDIDZA7ud0pJGE+XXgVMqyIQwgEMb6fad0htz7atgIhWeSErTPe+eqxqTGes0X2OdJvMbXTP9vdet099P35m+a6zG93va35s8qhaJttzeNUvmUU//A+bf6l0zS+PE4ZY+n749n9p8aczN59cN1Ogvx0A1LqZ+P+3n2hnUHul8sPWx/ukVMfM3v5oZnMaMnPzi2h8+6s1Dqz9wvfkHUUN2f78Ow5cVv3fMJ9z91+d+6At2bJX/6U+vPF39Z7MFsfgxywRX3/jzF37g9F2Cm7vlwTXUDzs/N797PFtZsyzN9pxP9Zr7yvz5J8bN1Rl79JftDQvuZgRvpJkRmyCXdr1hQSL1TsZDJHhcJ0iD6ktxs7EjS2MjvGFJfgRpSpperfWGy4WHWPq8YUnuhP1PbDojyY/6GUT4rfWGgbyOBXm36g27uuL5tUoudnGdXcfeMBcuOPVGW9r2vWEu8Qwj3og3zMWoSBgBfAHecPqSjdw2nxw4U29EtXIxgvNzghr1GMNckODcPFRpcuFRJuRIBG3wdvjwujaG2bjBqti0MczGCxZGqjGcRUtjOIs8xjAbOFgiSdIaXSC7AbjBCte0MczGq4h44VVigthfQqth3g/ADBYxdutR/esjFbnPpbKBg5WN5gwnRR5njpXxagBYsMJRnOHFtvGqb9s4DABNqXuNL40xH7iMNexbGkcBYMEqSLaGq/WxhFXDe8zEqwFjx6M1JWf76xkBMFtgpzWcxTSaKL/2rWFJJoT5G9pHt28Nb/BDtJK5U3juKG227pctVrA2VR9PZtfGPp6+qx2t6c/MsOTJzBf8xNhSenbyxdKaWtjFX9Xs4snv5nbx9k4aUTzj6w/Y/ll6xj7LeGsWtK3mrWOrd7x1083jrVv3uBv3WHL3I7gnzczhBLm06h5LEmnRPZakQXWuuNnYkaWxCe6xKD+CeiWNuNa5x1l85TLO/svGfVeYO2H/kxvhSBKkfggRguvsYySxY0HerdrHiY2d7pwTL7ukzq5r+5gJF5yNo21vB/Yxk3iGEW/GPmZiVCSMAL4A+zh7yUZum08OnLw3I1uZGMEhO0GO+uxjJkhwuB4sNZnwKGN0IILW/XqHD69z+5iLG6yKjdvHXLxgYSTbx8mKfZz47GMucLBEkrQ1ukB2A3CDFY5uH/svrmXjVUS88CoxQewvodUw7wdgBosYv/dIoyJRnt6DCxysbM3ax1ywYIUj2cfJin3s3DYOA0BT6h5naSR5nKvYfXUtF7iMfaxGSVJ47GMuWLAK0u3jpL+EVcN7zMS7qfaxo6vUTXBKo4ny68A+FmRCGMChffStfXyVuzuyuVN47ihttu6Xr+zjpGIfZB+jvnKS2F3luVX4fvVPz4zEr03fntlW1Y+cT1i+3tMw5bzlrRtpLg9Y5nLjL3beuv5e52vxtzq+sn5v9d3T97QhO0vlX7LFK7hDESyOZmZlglzatXgFibRp8QrSoLpLQDac8zlBGhth8UryIyhM0hhqrcWbLpzA1GfxSnIn7H9yYxZJgtQPIUJwrcULJHYsyLv6f//R9MPlnL2z2/3Rxdmb33vjdUswGM1ubuOp+9zMzTPPy2s8XWavGyylhb3ye8vSBvcVPtz6SvPEFuxTPzJC+KdGYJn2Ueu5d6bv2YDrTi77qx0+/GvboBt/2C44Pt79mt7WlHPD4zLI6AycIzYr7D0n7L0A2IoOGx+2Vaj3naj3A1Djy52/r2r0Yyf6MR/9tTHsGvS0ZXLkhHwUABnfu4nz2ArxsRPxMRPxygaugf8HXxVq7shR7h62Ki+JzBl2DCuvAvmOHDHxgn4qWoJ+b+Y/swnHo6tefzZs+Gr67vRtPdfQrf9sbKq/+Wp6pMeij69mLOb4i/ntF2b0YAaXsR7Q6KHAT/S32OJwhx+Hei1o5ASSmdV8MdATDjPBm749fb9C/2T+lMPkEzP5NVOj3uQTMwT5u6tHE2oztfkY6NFqZJ7Pxj165LKo9tahyF/z46JIcUFi8tvJf+/9//7u/6Un31/OjjnF5TAyx5ysinCbDx40hPFJzSyJNpTf4KME3V/CDMZ3rokJEnR9g+crTHgUfxeIoFXr7/DhdX6uiYsbLL30c01FpsrU0VR9MwAwWH/JB5vUysEm5TvYxAUOFmJSL4WukN0A3GDhXN9B1cGOco1qWFoVz14AYkVEDK8TE8b+Epqle+JiBisZe+bmWhkHAZjBukY71RRH+rX4w1FhQ/tqAFqwwJGONamVY03OTeMwADSl7DW5LMZ8zDInmso4zWNVyUgb2qMAtGABJLbQZm0sYVl6aA5eM8b9r/91RflKD3JTG3zdPede+MoZbhgmrYG2Nhav8HHiwyy0cf7vxuQ2V3rrUwfmAMAnph3+yrR/5sSIme1W3aGNje59czPQZXJqfaA7cg50uQzqWgRgQJvU7Tlh7wXAVnTY+FYzH+jaUe8HoMY/A3D5cQ507ejHfPTyA1075KMAyPgeTqxG84GuHfExE7FZI6+1U4XcU1zfhbt5mTtjDQMl1iH3/JaJFP8UopXol1W9+dQc/zITycm/Xo1l9SjXXZL0GVJCqRqZUsUk3XqpKpylisuglVJlh70XAFvRYZP2oX0n6v0A1PiHJLxU2dGP+ejlS5Ud8lEAZHyj55UqO+JjJuKVHb8V71Hbec6KVXgJFM6QYzjJ5cpnOTKhgpPORuqVpSKZM9fmvPP07fmBmfmZ/4/N6XJ9sn3loLLfbrOF5g4/NPWq0IgLGfcmz5Le5HeTf558ZPEdzTFsHRgdF6d9yCSkSIQAMpP/YR6VeFsnevZ4y/W0TX++Lm1Wmtt8muB4lmI0WidZ3+BDBKexDbmMTJDgEDbYZWTCo4xbkQimsf2VuDt8iJ07jVzcYKGlO40usN8MAAtWW7LLuHIte+a7lp0NHKy9pK4JDfhuAG6wMK7vlVCwewFgFREsvERMBPtLaJYWiYsZrGAiBiMXM1jSaAZjlo/yYalsWF8NwApWNpK9uHIdu3u3OAwATal3TS6KMR+zjL2Yx1n1Dyep550JXLxg3SP2yWZ1LGFZGmUO3rnBuLWsgLKjXasG1k1y6QVfOoMNg6T0ybEV5it8mPi4Cu2RfzV7bta0SFcPZ/9s/haD1SdFZk+b6xdbm2/68upFB6uPNr+n300+O5169YTuM1sAdBtcmikvMwxtT3lV5JzychnUZQvAgDa+23PC3guAreiw8a1pNuV1oN4PQI1/bOCC5ZryOtCP+ejFp7wOyEcBkPE9n1i9ZlNeB+JjJmKzRl5ro2o5h7sq8uAeXb/jVbpuOUe7XKD4R3BTKlfva2Zq+LEZIs/e8/Go+v0z/bety++Ojo4ua9wYtV7WYldZYzNopazZYe8FwFZ02KQ9a9+Jej8ANf6ZCi9rdvRjPnr5smaHfBQAGS8KvLJmR3zMRGy23fkaEa9r7soWe6G7b5yDgVIrm/uBfS5W/IOIFjfiA/sqNnWHCb/1upNs6V9TZ/Xh8mil+iRbe07wewHgFR08aYPZN9j3ndj3A7DjH4DwSpRsjZ0cxnwO8vUo2TpyAj8KAI5v6byqlGwdO3EfM3GvrvgWTtbMnul3lqjEyyB1Rh7DyahPw1i5OzAmWtDgQyuUuULEdEyfXb2IUB+40C9mnL2R8upVk6brMu/5M72UefukfpXfl/oWRV3b9ImbL/ST/Wse97cd1+gt3kZZNX/Tvx9M9C0kX5qXUv7J3MP39rBnXvn4zLwP8/n8XYrzlzNWqKb/WP3m88kj/YbBBdJFO1n96d8ZkKbFvII7e6/l8OtXb9Gcv1jxxfcTvr2CsmpBP756veTsisDZCwv1eyLNjYbTn81esfnO/O0Hj2bhMv/UYxNREy99tMW2Ku7wV0W9ZDZyrsiG8a/5GBUJI4Bv8rvZKtlafVGv/v/mEpzluyR01K/GBV/N3zr6yfwlk4/NSzdtTLf5TEGvtYnTQlyIoLXazGkhLkjQUw09LcSFV5dLgaeFXCeFuPC6PinExg0KB/pJoVGRDRNr1/jNALigfqCeFVIrV60o31UrbOCglCA1i+j62A3ADRa79c0hCnYvAKwigoWXiIlgfwnN0gdyMYP1S+KsEBszWNBoZ4XcG8arAVDBskY5KqRWLlhxbxaHAaApxa7JNTHmY5Y5KuQCehQAFKx4xMbfLIslLEvPz8Erfl3orMu3YtZdfurGPIo2rstnogVL822XfzO7fOaqAIVPM10+E6MiYQTwLd4nGJeztwkmyTAqzaWpk0+qBdPk2taLMdGJTHvTf5ilUN9bUS3QpkYNX3fOGpjxBrVaI7MGJkRQmjU0a2CCBEVZ8KyBCY8iv5AIplkxzJUN5A4fZOcTBy5uUMTwJg7Op5PYcEEtQ544pCsTB+dFBfcDgIOyRmziwMUNFl76xCGO1CjN4mHunDtwISsiZHihmDj2l9AscwcuZrCWicwduJjB4kabO5RZNCysUF8NgAqWONLcIV2ZOzi3jMMA0JTC1+SaGPMxy8wd4iQvikr4llZ5dhQAF6x+9OlD2l/CskwfOHivXoGogf+n752fX7x+p+rYD0zDrknkp2fJ6elJNLjILtUgK6LLQVGMLgcnWRqdpCqLz89PZt+5mGAkqsb/4vsXi8XzYghm/yJcmqxnMR6UWw/0CXfrJ+WB/aktTb0eDpSrSXF9Z4Uo0s7GPCy3Hjp5PRTiVd99IV74Gq5ovfxyufXyy05iL78swGylr3OvUvf5oEZWaRxVyzSPzFrN7Wu1dH9+c5W5n4isL0aICXExVvAfavgPnfAfcuHX1xwEn7jmKvjVL3k0W3p2AtXKZDBYmYV2t7birQeJY1HFvjPSKnM/rNTKqoq3HjqAP2QDb2U9xdVKciDXq40B3aizrheSXW8+iH2HGZVyPxrQyiKyg37IBt3KArKD1iuLgXpl4Nbd2rEfhX0Q+0yx6pdu144d9EM26FbWjh20XlQM1Bux72RVAbM/5vMg9rQ1Famk2/WTVQXMDvwhG3grayjTBcyOXK8wBvSNWEj2S/Ye6Imjh5C7l29lEdlBP2SDbmUB2UHrlcVAvbJ2rj33kIDj+RkX2Ae5xuvqemE1vz1v6Dz38y09DfZwdL+SHBzYr1DB19LV4HA9/m+z8Wdk/DjyQwD5d9jIFQU5fxeaURkDVB6wqdT3pPVUqIvoCMD/kI0fHPFz9qYqqP0rYNd3Jg5gszNdlLk6K9LB6SjOBll0fjooT6JyoC4v4vP47LKMT66Nl+qb1t/MV5PYxnW1feUmYVXyvBtYTgsFGgPrR20t9fCPW752uT4Qo2yWSJSpS5WcxoPL8rL63pPT0eAkL+JBlp9cZCcn2YW6PN2YJTKClojvzeDWeGEx6GqJjIAlIkV5NoE+yeP8PMsHxWhUDLLz5GRQnMXpIL5QcaGKk6Q4vSafO1siBbREfO/Es8YLi0FXS6QAlogUZbNE0ss8i9P0svq2UbWIzs/TQZmeqkF2lp6epeXJWZKNNmaJlNAS8c7UbfHCYtDVEimBJSJFefbqkrTaVU6LcnB5FlffcRHHg5OT02xwfh7F0Zk6OTtT1+yIrpZIEiFLJPFOy23xwmLQ0RJJovVLRIzyzM/fWhx472wQk7iY+8fb7htS2hjEOEA/ZINuYxDjAK2newzUBvYMddeDmCRZ+0H6VuKfeLtN5xYGMQD+b7PxZ2T8OPJDAPl32MgVBTl/F7rajddTecCm0sIgBsD/kI1fchCTJP0rYNd3Jg5gI37iJLq4yC8Hp1lxUlXBVA2K4uyi0tJnpcpOz8/yq6PFGyB+Ukj8+J2Wa6FAY9CV+EnXLtcHYpTNErmM1NnZ6eXl4Dy/rNqtM3U6KPJKVY9Oqk7rIruovr45+jiDlkhGjRcWg66WSAYsESnKs11kVKZRpKc0+qxgdlYtrCI9PR2kcXZZnKVRcXa2OUtEQUtEUeOFxaCrJbLefXggRnn1Vvhry6AeC0jQs0Ix66JGWw/iapd4EKvMEQb/VLvb430V/Ica/kMX/Ids+K10ViN9XDTRJyVcBPQhQAYDTeGaUGl7bRVbD0b6PHJkvxz0QeKdhufdHvqr0D8c6ePIDvQP2ehbWVlFtaZG5jSyA79efQwCxq3semGVWw9StfUgi6v/VYtMVf+dJ9X/HI9oJN6Ret7tAcGKzMOKzMOKzMOKzMOKzMOKzEMHmYdsMq0sO/3oRcXm5ZczfX4506tQ6d9WjKpfXE9ksDitrMTOB0nrh/bfSrxD+9x91qqNQdJ6/N9m48/I+HHkhwDy77CRKwpy/p52pUnXU3nAptLGIGk9/ods/KKDpLL/0P7OML2hMQCbnQk62rEZLWAKuWip11K6Hgo0Bh21gCngoolRvnEnetIYWiJeQ8gWLywGXS2RGFgiUpRv3ImeNIGWiHcyb4sXFoOulsh69+SBGOUbd6InhRyL1Du+t8ULi0FXSwRwLMQo37gTPSnkWKQZNV5YDLpaIoBjIUa5/n7QlnvndP0o/lup8nAfRVmde5u9M4D/22z8GRk/jvwQQP4dNvL6h2h9wxawiMYAlQdsKi30zgD+h2z8kr1zqvpXwK71zizAN65eQU/DpDktFGgMuqpXwNMwYpRvnuqFnoZJfW6MNV5YDLpaIsDTMGKUb17vDD0Nk/psEmu8sBh0tUSAp2HEKN+8CRz0NEzqm1db44XFoKslst5TeCBG+cbN8TNojp/57zS2xAuLQUdLJAPm+GKUzVEuzXtGu2sfOls/sP5W5h9Yd/pmCQD/t9n4MzJ+HPkhgPw7bOT1D9X6Bi5gEY0BKg/YVFropQH8D9n4JXvpLO5fAbvWS7MA3zSJk0EOUua3U/jP0Ns+amuph3/cAAdJjPKN66UzyEHK/HYK/wHpjpYI4CCJUTZLZHSenGeXl6V++fH5IK7U0aCILk4GUaQilRdFXG7ORC6DHKQso8YLi0FXSwRwkMQoz55kKEano6w4H1R/mlfLqVSDQqWng4vkMk3Pk+TiXF17gWhnSwR65iVT1HhhMehqiaz3GB6IUZ7N9c/PL5PT0cWgPE1PBtnlydmgPBtlgzRK4zQ5vSxGJxszkcuguX7mG3Jb44XFoKslAsz1xSibJXKRjU5Py5N4ECuV6B2nqHac83IzCw001898Q25rvLAYdLVEgLm+GOWOjypk6wfW38r8A+tuxyvr8X+bjT8j48eRHwLIv8NGXv8Qre/pAxbRGKDygE2ljfHKevwP2fhFxytF/wrY9fEKB7BGfHJxnkUXcTYoT04KvXGdVBvXZbyZ9QpykDK/nWLZvLEYdFWvAAdJjPKNU70KcpCU307hS8BulogCHCQxyjeud1bQkyDKN6+2xguLQVdLZL2n8ECM8o2bwClojq98Q21rvLAYdLVEgDm+GOUbN8dX0Bzfd+GkPV5YDLpaIsAcX4zyjXMDFTTHVxk1XlgMuloiwBxfjHLH4xW1fkD9LaW83N0vSm1hvALg/zYbf0bGjyM/BJB/h428/iFa39MHLKIxQOUBm0oL4xUA/0M2fsnxilL9K2DXxisswDeuXkGOkfLZJ5ZQoDHoql4BjpEY5ZuneiHHSPnsE2u8sBh0tUQAx0iM8s3rnaEnQZR/Xm2JFxaDrpbIek/hgRhls0TO4yJL4pOLQZqp0SA7PY8HhVKXg3SUqFid5JFSZxuzRKA5vvIPtS3xwmLQ1RIB5vhilG/cHD+H5vi5f6htiRcWg46WSA7M8cUo37jTKzk0x8/9Q21LvLAYdLVEgDm+GOWOxyv5+gH1t3L/gHpU597meAXA/202/oyMH0d+CCD/Dht5/UO0vqcPWERjgMoDNpUWxisA/ods/JLjlTzpXwG7Nl5hAb5x9QpyjHK/fXItFGgMuqpXgGMkRvnmqV7IMcozarywGHS1RADHSIzyjeudc+jJj1xR44XFoKslst5TeCBG+cZN4HJojp/7h9qWeGEx6GqJAHN8Mco3bo6fQ3P83D/UtsQLi0FXSwSY44tRvnFuYA7N8XP/UNsSLywGXS0RYI4vRvnqXSzzXaKrd7HY8+ybTKu827nK+sn6t9n4MzJ+HPkhgPw7bOT1T8/6Zr6p1fKAjbmNAcr6mD9k4xcdoJT9K2DXBygcwFcXoV8TrvWVA120xFk8s9uwRrF9ox35L6/ALx2G8OMLydx65QD9kA26vnQg0PDqmd1u5QCtL1pjoN6ItZNsPRgVWw+KbOtBGVX/y/V1fY7KPfK/g6jbmyArJg8rJg8rJg8rJg8rJg9dTB6ymbSyyvRVaSN9c1qhL4Ys9SV+FRt9k5+djl6YDD6a0Hx015VWurKmRuun8t8a+YbcauS+964FCQXg/zYbv6iEApB/h41cUZDzd7J58wFQecCm0oKyAvA/ZOOXVFajpH8F7PrOxAF808ZBI8iaGnnf0HU9FGgMOur1R4A1JUZ5PlQui1ydngzU6LwYZHmWDoqzIhqMivL87OQ0Pi0uLzdmiUDW1CijxguLQVdLBLCmxCjPX88QZxfqohgk5xflIEuz80FZnhSD6FKpy8vRxcVlkW7MEoGsqZGixguLQVdLBLCmxCjP3MuL6FyV+k3PKtc7TnE5OMkvksHZyUWSRNn5aX5ysTFLBLKmRjk1XlgMuloigDUlRtkskSI9v1SZSgZFcZIPsuQsHhRZdjo4z09Pzy7j8ygbbcwZiBFkTY18Po01XlgMuloigDUlRrnjY52j9Z7Lt0Z+z8U9VWujd16P/9ts/BkZP478EED+HTby+odofcMWsIjGAJUHbCpt9M7r8T9k4xftnYv+FbDrvTMH8I2rV9DDTCOfQWMJBRqDrurVehPtgRjlG6d6C+hhpsL/ZI8lXlgMOloiBfAwkxhls0Sy6FRd6GMXp0oftqiW1uDkPBsNLtNRqi7P8zQp841ZItDDTIX/yR5LvLAYdLVEgIeZxCjfuAlckUBLxDevtsYLi0FXS2S9p/BAjPKNm+MX0By/8D9vYYkXFoOulggwxxej3HHvXKwfUH+ryLzc3WcFWuidAfzfZuPPyPhx5IcA8u+wkdc/ROsbtoBFNAaoPGBTaaF3BvA/ZOOX7J2LrH8F7FrvzAJ84+oV5BgVihYKNAZd1SvAMRKjfPNUL+QYFTk1XlgMuloigGMkRvnG+c4F5BgVPvvEGi8sBl0tEcAxEqN88yZw0MNMhX9ebYkXFoOulsh6T+GBGOUbN8cvoDl+4R9qW+KFxaCrJQLM8cUod9w7l+sH1N8qvQPqOKpzb7N3BvB/m40/I+PHkR8CyL/DRl7/EK1v2AIW0Rig8oBNpYXeGcD/kI1fsncuo/4VsGu9MwvwTatXJeQYlV775Hoo0Bh0VK9KwDESo3zjVG8JOUal1z6xxQuLQVdLBHCMxCjfON+5hByj0muf2OKFxaCrJQI4RmKUb9wEroSe/CgzarywGHS1RNZ7Cg/EKN+4OX4JzfFLRY0XFoOulggwxxej3HXvvH5A/a3SO6COO33eGcD/bTb+jIwfR34IIP8OG3n9Q7S+YQtYRGOAygM2lTZ65/X4H7Lxi/bOef8K2PXemQP4xtUryDEqvfbJ9VCgMeiqXgGOkRjlm6d6Iceo9NontnhhMehqiQCOkRjlG+c7l5BjVHrtE1u8sBh0tUQAx0iM8o2bwMUR9OhH9W3UiGFR6GiRVHzWrxI50jdulh9H0DC/+jZqxLAodLZMgHG+HOmOe+g4Wj+prlLuH1UndfZtdtEIg2/zGWRkBjj2QwT7d/jY6x+m9e1bwFIaI2Qe8Mm00EsjDB7yGUh20xWq/gLatX6ah/nmFTDIR6q+jRYMNAqdFTDASZIjfQPlMOQlVd9GjRgWhc6WCeAmyZG+caZ0HEF+UvVt1IhhUehsmQCOkhzpGzeiiyPo2ZDq26gRw6LQ2TJZ7zs8kCN944b9cQRN+6tvo0YMi0JnywSY98uR/q/mdgGzVuoLoR4L6B3krFCYV8THUbn1II4z/UvpCoNvqK1G18LgbI0gLnh3ZN4Mrwk81AQeugg85BOod0YQAbg5mr0QXhOofo0z86udgv4uDgdDYsah65fAVzTXfuKqbcY3HFejzJmpVgY66xl8m88gIzPAsR8i2L/Dx64o2Pk71mLzXk/mAZ9MKwOd9Qwe8hnIDnTK/gKaZZviYNagyziJLi7yy8FpVpwMsotUVf392cUgvjgrVXZ6fpbH80/IBoimGDOuYu/FMdeDgUahK9EUI8aVGGmzTC4jdXZ2enk5OM8vKx1+pk4HRSXFBqOTk6S4yC6qryebs0ww4yr23u9iixgWhc6WCWJciZGe7SajMo0i3dAXo0qMn1WLq0hPTwdpnF0WZ2lUnJ1t0DJJsGXim5XbP1hQFDpbJutNjQdypGfa+LzM4/yiHCRZdDbILsuzQaHy6nuL04uzLL0sk7Nyc5YJ5iLE/ls5LBHDotDZMkFcBDHSXdvg8frheJXyzMN+VK0bl1Bso2sCGHybzyAjM8CxHyLYv8PHXv8wrZfpAUtpjJB5wCfTRtcEMHjIZyDaNcVZfwHtetfEwnzzChhmXMWKFgw0Cp0VMMS4EiN9A+UwZlzFOTViWBQ6WyaIcSVG+gY215hxFfs9HEvEsCh0tkwQ40qM9A0c1UGPqlTfRo0YFoXOlgnwsIoc6c67pvXj9SrlvlH1KO7WawIYfJvPICMzwLEfIti/w8de/zCtl+kBS2mMkHnAJ9NK17SewUM+A9muSXtNc2iWromD+cYVsATzmhL/80J828X2mVtLPvxzlyBekxjpmyeHE8xrSvzPC/Ftl66WCeI1iZG+ec11gnlNic92sX+woCh0tkwQr0mM9M0b1SWY15T4H97g2y5dLRPEaxIjvTwVquoLoR4L6CAiKxSzU6GJ2noQZyNXBDJPBNRI1SPQ7oHQCvtDF/aHfOytnAWtsFe/OsDrr3PQa/jXHoZrfUXl1YpKU72sIteyUl5yecfLKq+WVUXgoYvAQz6BdtZWrtdWxUCvMDsFswIZHDSJbMah83PGyfo5elW4fHN0Ner0ymyEwbf5DDIyAxz7IYL9O3zsioKdv2Mt5MB6Mg/4ZNqY/QAMHvIZiM5+kry/gGbZpjiYNWjsCZ1NkeGYx5X47B5LMNAodCbDEY9LjLRZJlGmLpV+LPSyvMwG2cnpaHCS60YvP7nITk6yC3V5ujnLBPO4Ev8jRJaIYVHobJkgHpcY6fkTwcl5dnlZDopidD6I46rHK6KLk0EUqUjlRRGXmzQihF7JVn0bNWJYFDpbJuv9jwdypGcjwvPzy+R0dDEoT9OTQXZ5cjYoz0bZII3SOE1OL4vRyea8rSTFDIfU/5yHJWJYFLpaJiliOIiRno0Ii/Ty4v9f3b/1yo4kWZrgX2nkUwLbCfCivBUwD4EGqp9yHjYzD0lNzwe7VgU6K7wQETU904P876NK275PDo2msijqQjGNBzvbz6adkG+pqImoLiXt3rkrTn3vU+rkUupevOenSYUZDlX4Po8NxTAV1NIEMRzEoL/SpD23prtm7m8b18f0ddbV1Tm7lfequpbl7Vp375MmmOFQhfbeXyiGqKCWJojhIAatff6movfR3ZCH99Ff78QesQcDEIx8ArObAI/9E4l94se+nkz0oj8ilQYEZubDHLEHAxBYPoHoHkxVfXyH9rwHw4o5vQKGPZWtMvvEQFVQK2D0vTazHHSC7TB2c0tV71cMUUEtTZCbW8SgE1xcYze3VKHt7U3FMBXU0oT2IWY56PS26ips478K3+exoRimglqaIBv/YtDpbfxX2MZ/Fb7PY0MxTAW1NEE2/sWg07MRK2zjvwrtgW8qhqmglibIxr8YtPYejKH3s3+4i4L0r08sHbEHAxCMfAKzmwCP/ROJfeLHvp5M9KI/IpUGBGbmwxyxBwMQWD6B6B6MyT++Q3veg2HFnFwBM5jXZML3eTyJgaqgVcAM4jWJQafXDhvMazIh22VTMUwFtTRBvCYx6PQW1wa7ucWEt7c3FMNUUEsT2oeY5aDT26oz2Ma/MXsVw1RQSxNk418MOr2Nf4Nt/Jt6r2KYCmppgmz8i0GnZyMabOPfhPfANxVDVFBLE2TjXwz6cUelR1/nwVoK6I4rlhKP299M98tc1MUrAcJn2fu1AMfe+eZit69it/zY16tmKHZ44fx105uL3b2+CH651ZIRvQ//q09Rv93N0Hvh7lMleAi+e/qW2GO3+WiCkU9gdhPgsX8isU/82Os9sfM/ob4/q2mYmQ9zyDYfTWD5BLLbfN3Hd2gbH1OcmJeF+Snvrze3aq+72yUz7bnK+uulyy63c90Xp7ru/BeNv0uPhPlUJmTZbIiBqqDWIyE+lRj044ET/b3qzc1k965wq7Pr6ZSdT3Wb9fXp1jUn1011p7dJkxq7QaUO3quxpRimglaa1LSHMctBa9uZNb0X7oY8vBferukP7XMAgpFPINvnALFP/NjXk4kurBGpNCAwMx/miD4HILB8AtE+py4+vkN77nNYMadXwDCfqg5bNk9ioCqoFTDEpxKDTq8drjGfqg5bNhuKYSqopQniU4lB/3wI29Pe8VoLaMOKJcVjz7CuX8GbAHzdlWv4Y7cLX4Rt+WEfslP4Imz/G07ci93Zq6dQ8yqF6iAT/j0/EMHuFNoO2/LDPiaFtsNekosRtw/8S271beaa9nFcJWqClLp39AIEI5/A7CbAY/9EYp/4sdd7Yud/In3Xdxpm5sMcsvyiCSyfQHb55Z+q9hXaxscUJ+bFDbv1TX3pquzcFiYz+fWc9a7fyur7rbgWl7trsL4G5h36auzmqjpoDT6Lgaqg1lcjN1eJQX+d2OhueXMxWd93jT/d0WZdfu3e82BPjd1cVYetmc2bWxEV1NKE9tBmOejHKr1uu+KeN9mlzs+ZKYsy68z1ml1O12vRXC91XZ7fJ00w06oO+zdbdy1CKqilCWJaiUF/rdIfdzKsU2GtBtTrs8R4LLKaV8d6mrAZg98SAxHgfcxjkfUibMsP+5BF1ouw/W84cS/di3oGvZpATfBBYh3uQkAEuzPoVe/LDvuYDNoOe8ktRtyL/aCeQdUvs6nML3Nf9r/Mhf86IP9NFf7nyphX2RXaa687/NHVEN3u7Kp+sR7JeiS7INkFyb5EsnykYzLPP3zfM/3pTx7Kf4eZo/KPs66W/3rFtSQtA+w9PtxcVpZN88tc5a82tJvQbn7dKZ9/dQDWA9hXAJYPcEza+YTzBH/60yuEJTkZDO+RYf7bahp/wrot/Yv/z9b/Z5f7F/93vf+pd39X5j4di9y/uJwsy9K/+F/4T8/S+P/0h7XLeknbV99V0piQWO7/TTdj/VfgNP7YthPEekGsF8R6QawXxHpBrBfEekGsF8R6QawXxHpBrBfEekGsF8R6QewrQSxfkGNmwPK9Os1yGNxJ4l+Xv2mXv3Gq+Nfl7/vl597/vVfGvRb58upnjxfHvy6/XT7GvT7+dfmb+jHPXn63Ckuj/7TEUXcBGvqmnx/uoiBl+TITjnABAIKRT2B2E+CxfyKxT/zY6z2x8z+xf98/AGBmPsz6U5aG2ZtK/4wQWD6BqAvQ1B/foW18THFi9kFf7+batcUp64r6lpm8abLucimyW1X19+peXfr77ddVr6C2b9dgN+Q1zT4xUBW09u0a2rua5aCXNDmfL7fTveqz2hh/Eqe7Z6cmrzNTnLtrcT5dq/p9DmE1mFnUBH2TLcUwFdTSBDGLxKC1D5s3tAfihjz8gDnd75ADCEY+gXCfQ8c+8WNfTya6sEak0oDAzHyYQ/ocmsDyCWT7HH9TXfPqpjpWzOkVMMyfbEJW3YYYqApqBQzxJ8WglzQxxb3N23Oftd7tNkVeZF1zL7P2dC/7a1Pf6zdqh1vspro2/Ly5DcUwFbTSpEVuqhODTm/V1GJP4mvD9/FsKIapoJYm9A1Xsxy0djvc0jfuuCEPGVRt8doCOaIdBghGPoHZTYDH/onEPvFjX08muv+KSKUBgZn5MEe0wwCB5ROItsNt+fEd2nM7zIo5vQKG3VTXhu8vexIDVUGtgCE31YlBp7dqarGHP7Zmr2KYCmppgjz8UQxavc+hHR035HWIvnxtdB/S59AEI59AuM+hY5/4sa8nE11YI1JpQGBmPswhfQ5NYPkEsn2Otze/Qtvoczgxp1fAMHuzbfaJgaqgVsAQe1MMOsF2GLM325DTt6kYpoJamiD2phj0cveKe/fXh6D6sa6WdnhcCgRv+erNWo1j+x6aYOQTCPc9dOwTP/b15KILbUQqDQjMzIc5pO+hCSyfQLbv8XZn+8ruZMXsg77dyvp2v/XZuS5af+tm57/hoX7Pu3ZbzO5sQ87fhhioCmoFDbE7xaC1F+4d7eL9cBcF6NtS9yHYAMHIJ5AtYEDsEz/29WSiPzEjUmlAYGY+zBEFDCCwfALRAtb577rrXn3XHSvm5ApYhznsXdBsfhYDVUGrgHWIwy4G/fuKrPi6l81/5KsuyTraZXQ5EHLs6l7321sBgpFPIFzR6Ngnfuzr2UV/hEak0oDAzHyYQyoaTWD5BLIVzVvu3SvLnRWzD7rrr2WTmzKrjd9oupeXrG/zPCvysj/19zov6/f5Ir0Os9y74P3Hz2KgKqhVNMRyF4N+OBbXqszvpzY734zJTFUV2anubllfd0V1Pve3snujxgez3DuzVzFMBbU0QSx3MehHmty78nZ2l53NpcxM0V+y86m6Z3lZ1F3ZFvXZP8jpXdIE+77Frt6tGKSCWprQduwsB/04z37K+77Ji6w/Xf23RZd51t2ac3a7V9e6PLn/i/P1fdIE8z+7Zq9imApqaYL4n2LQj0cW1/XpXFwan1LuWnO9Z13RnrK6qMqr6a9F273P13J2mP/Zhe903FAMU0EtTRD/Uww6vbtjOuxZoF3YYtmaWJAKamlCe2GzHHR6h246zHzqwj7MVpmGVFBLE8R8EoPWNp96er/9h7soQN+W5Zr+0K06gGDkE5jdBHjsn0jsEz/29WSi94YiUmlAYGY+zBFbdQCB5ROIbtX13nzqX5lPrJiTK2A9Zj71YR/mSQxUBa0C1iPmkxh0eu1wX2JpEtre3lQMU0EtTWgfYpaDTm9x3WMb/33wtrMtxTAV1NIE2fgXg05vq67HNv57s1cxTAW1NEE2/sWg09v477GN/77eqximglqaIBv/YtDp2Yg9tvHfh/bAtxWDVFBLE2TjXww6vUMJPbbx34fvAdpQDFNBLU2QjX8xaPWtOno/2w158LFw5evvGD1kq44mGPkEZjcBHvsnEvvEj309mei9oYhUGhCYmQ9zyFYdTWD5BLJbdf5Gp/7VjU6smNMrYJjX1Idslw0xUBXUChjiNYlBL2ni1lCmqU2fNcWyEO9cd1Rf2ux+bq/5tejqpnmbVVOZQ891dJftVQxTQSlNHA+dJnLQyS2uyxza+HeX7VUMU0EtTYCNfzno5Db+yxza+HeX7VUMU0EtTYCNfzno5GzEMoc2/t1lexXDVFBLE2DjXw5aeXFd5vR+thtyE6RXfYoIQjDyCcxuAjz2TyT2iR/7ejLRq7mIVBoQmJkPc8DiGiGwfALJxbWL6uM7tKfFNS/m9AoY5DW5y/aJgaqgVsAAr0kOOsF2GPKa3GV7FcNUUEsTwGuSg05wcQ15Te6yvYphKqilCeA1yUEnuFUH3WTiLturGKaCWprQPsQsB53cxn+ZQxv/7rK9imEqqKUJsPEvB629uC7o/ewf7qIgfb2mP3RxDRCMfAKzmwCP/ROJfeLHvp5M9GouIpUGBGbmwxyxuAYILJ9AdHFd5B/foT0vrlkxJ1fACsxrKsK2y5MYqApaBaxAvCYx6PTa4QLzmoqw7bKhGKaCWpogXpMYdHqL6wLzmoqw7bKhGKaCWpogXpMYdHpbdQV0k4m7bK9imApqaUL7ELMcdHob/wW28V/UexXDVFBLE2TjXwxafXFN72e7IQ/vZ6s+bBUhGPkEZjcBHvsnEvvEj309mejVXEQqDQjMzIc5ZHFNE1g+geziuvn4Dm1jcc2JOb0ChnlNRdh24T+NZ2vOkfB/wLxDvCYx6ATbYcxrKsK2C//ZXlppgnhNYtAJLq4xr6no9yqGqaCWJojXJAad3lZdid1kUoa3tzcUw1TQSpOS9iFmOej0Nv5LbOO/DO+B85+JrpUmyMa/GLT24rqk97PdkIf3s9s1/aGLa4Bg5BOY3QR47J9I7BM/9vVkoldzEak0IDAzH+aIxTVAYPkEoovrsvz4Du15cc2KOb0ChnlNZdh2eRIDVUGtgCFekxh0gu0w5jX5j/59imEqqKUJ4jWJQae3uC4xr8kP5T7FMBXU0gTxmsSg09uqK7GbTMrw9vaGYpgKamlC+xCzHHR6G/8ltvFfhvfAtyYWpIJamiAb/2LQ6otrej/bDXl4P7tb0x+7uKYJRj6B2U2Ax/6JxD7xY19PJno1F5FKAwIz82EOWVzTBJZPILu47j6+Q9tYXHNiTq+AYV5T2e8TA1VBrYAhXpMYdHrtcIV5TVXYdtlQDFNBK00qxGsSg05vcV1hXlMVtl22JhakglqaIF6TGHR6W3VViaVJeHt7QzFMBbU0oX2IWQ46vY3/Ctv4r8J74BuKYSqopQmy8S8G7f73b+7Nxr3nX4NpQK/qIlRwg0/va7uhNwEV6l7XwQYIRj6B2U2Ax/6JxD7xY19PKnpVF5FKAwIz82GOWGQDBJZPILrIrvyDzb5Ce15ks2JOr5BhnlNV7xMDVUGtkCGekxj0Y/UEfZPKu6QJ5jlVIftlUzFMBbU0QTwnMegEF9mY51SF7JdtxSAV1NIE8ZzEoB9bdtC3vL1LmmA3m1ThL5LfMnMhFdTShPYjZjnoJU2w74x8lzTBDIAqtBe+qRimglqaIAaAGHR6BoDBDAAT2gvfnliQClppYhADQAw6PTvRYAaACe2Fb5dpSAW1NEEMADFo7fMwht7XdkMe3tfu1/SHbtUBBCOfwOwmwGP/RGKf+LGvJxO9NxSRSgMCM/NhjtiqAwgsn0B0q874m02+QnveqmPFnF4BwzwnE7ZfnsRAVVArYIjnJAadYDuM3WxizF7FMBXU0oT2IWY56PS26gy28W/qvYphKqilCbLxLwad3nkYg238m9Ae+KZimApqaYJs/ItBp2cjGmzj34Tvu9hQDFNBLU2QjX8xaPXFNb2f7YY8eFa9ytf0xy6uaYKRT2B2E+CxfyKxT/zY15OJXs1FpNKAwMx8mEMW1zSB5RPILq79zSbm1c0mrJjTK2CY12RCtsuGGKgKagUM8ZrEoNNrh2vMa6qD911sKYapoJUmNeI1iUGnt7iuMa+pDt53saUYpoJamiBekxh0elt1dYmlSXB7e0sxTAW1NKF9iFkOOr2N/xrb+K+De+CbEwtSQS1NkI1/MWjtxXVN72e7ITdB+mJNf+jiGiAY+QRmNwEe+ycS+8SPfT2Z6NVcRCoNCMzMhzlicQ0QWD6B6OK69jeZfIX2vLhmxZxeAcO8prreJwaqgloBQ7wmMegE22HMa6qDtsuWYpgKammCeE1i0AkurjGvqQ7aLpsTC1JBLU0Qr0kMOsGtOuwmkzq8vb2hGKaCWprQPsQsB53exn+Nbfz7SbBPMUwFtTRBNv7FoLUX1w29n/3DXRSkL9f0hy6uAYKRT2B2E+CxfyKxT/zY15OJXs1FpNKAwMx8mCMW1wCB5ROILq6b/OM7tOfFNSvm5ApYg3lNTdh2eRIDVUGrgDWI1yQGnV473GBeUxO2XTYUw1RQSxPEaxKDTm9x3WBeUxO2XTYUw1RQSxPEaxKDTm+rrsFuMmnMXsUwFdTShPYhZjno9Db+G2zjv6n3KoapoJYmyMa/GLR/TOKSKuU6D9ZS/O12+fuff/uLgBLDv/zTPzrE9pe5bHP/UvmXxr/07qUr/Iv/u672L/66zv+i97/o/S96/4ve/6J3v6jywr9Ur7QM7Y7XPf4YekgRfInlZbBeButlsF4G62WwXgbrZbBeButlsF4G62WwXgbrZbBeButlsF4G62Wwr2SwfBnWizRIBnid5lXwy7H2F/fqdPCv1fLaLK+9f3Va+Nfl750a/nW5vlt+2y+/7Zff9stv++W3vf+tV8W/bsvi/585unhhvlZ5fiKpPnG0off+3adoaO+/yZ+Owhy7X0UTjHwCs5sAj/0TiX3ix17viZ3/ifxdm2iYmQ9zyH4VTWD5BLL7Ve3Hd2gbH1OcmH3QTVfWxeXaZvXVr0aLe+/6x9PSRFZt1/ftubr++jY9IebLNSGLakMMVAW1nhDx5cSglzS5d017udxv2fVeF5npmiY7XU2b3avyfKnzxjS3y/ukCebL+W2WfYphKqilCeLLiUFr+3ItbUX8cBcF6NuqWtMf2ucABCOfQLbPAWKf+LGvJxNdWCNSaUBgZj7MEX0OQGD5BKJ9Tut9ufaVL8eKObkC1mK+XBu2qJ7EQFXQKmAt4suJQafXDreYL9eGLaoNxTAV1NIE8eXEoNX7HNpuckMetpvMmv7YPocmGPkEwn0OHfvEj309mejCGpFKAwIz82EO6XNoAssnkO1zqo/v0Db6HE7M6RUwzApuzT4xUBXUChhiBYtBJ9gOY1ZwW+9VDFNBLU0QK1gMWr3PoW9tckPeBOnrNf2xfQ5NMPIJhPscOvaJH/t6MtGFNSKVBgRm5sMc0ufQBJZPINvnNB/foW30OZyY0ytg2G2HbcjE2xADVUGtgNFu6ywHnWA7jNmbbfgOvA3FMBXU0gSxN8WglyNv7t1f9dTzq57XaWkXz6VA2MUr12oc2/fQBCOfQLjvoWOf+LGvJxddaCNSaUBgZj7MIX0PTWD5BLJ9T//xHdpG38OJ2QddFd31crqWWWFOTWZKf1tAeesz0zRtfb6Ytm3vv75LQeuwR152IVNvQwxUBa2C1tHu6ywHrb1w72gXzw152MVrXs7ZIwoYQDDyCWQLGBD7xI99PZnoT8yIVBoQmJkPc0QBAwgsn0C0gHXFx3dozwWMFXN6BazECljYbH4SA1VBrYAhDrsYtHoBo01FN+Rhg+7pay+PLWA0wcgnEC5gdOwTP/b1ZKI/MSNSaUBgZj7MIQWMJrB8AtkC5h327pXDzoo5vQKGOeyd2ScGqoJaAUMcdjFo9QJGG8duyOsg/esbPg8pYDTByCcQLmB07BM/9vVkoj8xI1JpQGBmPswhBYwmsHwC2QJWf3yHtlHAODGnV8CwB/t2zT4xUBXUChht+M9y0L97Yl/g/lZ2VU+so41klwLhW2B1zzwDBCOfQLig0bFP/NjXk4v+BI1IpQGBmfkwhxQ0msDyCWQLmr+H/Su0jYLGidkHXVT+iWr3Iitb4z7Lyvz0eFTWuT8V56Lo7l379YH1DgUNO+TRhW/n3jjXiamgVtCQQx5i0OorMtrHdkMe8oTb6unLfo8tYDTByCcQLmB07BM/9vVkoj8xI1JpQGBmPswhBYwmsHwC2QLmD3V8hbZRwDgxJ1fAeuxQRx++U3vjq8sxFbQKWI8c6hCD1i5gPe1juyEPesLm6dkihxYwgGDkE8gWMCD2iR/7ejLRn5gRqTQgMDMf5ogCBhBYPoFoAev9oY7+1aEOVszpFbASK2DB8w3PYqAqqBUw5FCHGPTvW4pf2a2+pdjTvrZLgZBH3OS6pxQBgpFPIFzQ6NgnfuzryUV/gkak0oDAzHyYQwoaTWD5BLIFzR/y6F8d8mDFvDgfl8u9Pt1uWVPXp8zcbyY7nZpLdrmXed517f1y/Zoh71DQsEMevdknBqqCWkFDDnmIQauvyGhf2w15HaBvje6XfAMEI59AuIDRsU/82NeTif7EjEilAYGZ+TCHFDCawPIJZAuYP+TxFdpGAePEnF4Bww559M0+MVAV1AoYcshDDFq9gNE+thvykCfcmvLlnD2kgNEEI59AuIDRsU/82NeTif7EjEilAYGZ+TCHFDCawPIJZAuYP9TRvzrUwYo5vQKGHerogw+xeBYDVUGtgCGHOsSg1QsY7WO7IQ96wkb3ifMAwcgnEC5gdOwTP/b1ZKI/MSNSaUBgZj7MIQWMJrB8AtkC5g91fIW2UcA4MadWwKocOtThLtsnBqqCUgFzPGTWznLQygWsymkf2w152BNWPVaPEIx8AtEChsQ+8WNfTyb6EzMilQYEZubDHFDAEALLJ5AsYC6qj+/QngoYL+b0CliJFbDw+YaNE+aYCmoFDDjUIQetXsBo39oNefBGf6P6jGiEYOQTCBcwOvaJH/t6MtGfmBGpNCAwMx/mkAJGE1g+gWwBqz6+Q9soYJyY0ytg0CEOd9k+MVAV1AoYcIhDDvo/fv+++2qdB2spoK81ZymxfN99lTe/zFVR+pfWvZT+p7L2L/4r7Cv/n5X/z8r/p/H/afx/ms691P4/a/8P1P4/m9y/+L9rjH/x72j9T63/qfM/df6n3v/Uu5+Myz334n8q/E+F/6n0P5X9qxGpAyPS5PgziyBd8Q9DL6b1YlovpvViWi+m9WJaL6b1YlovpvViWi+m9WJaL6b1YlovpvViWi+m9WJaL6b1YlovpvViWi+m9WJaL6b1YlovpvViWi+m9WJaL6Z9Jabli7n+UIbEhD+XvZb+47f5xb06Nf1r61/L5WcnqH/t/Wu1/E21/E21/I1Z/sYsf+N0da/18jf18q/Vy984bf3r8vdOXf+6vLddfm6Xn7vl5275uV9+7v3PXmX/uvxcLD8Xy8/l8vMLqT0NR2svdvHQWvvgshsO8gPTVYkmSKl6KylCMPIJzG4CPPZPJPaJH3u9J3Z+xfmuvTTMzIc5pOelCSyfQLbnbT6+Q9v4mOLE7INu7l3e3K955hqde2YuTZ91177PLrebyZvqfsrNF9Y79LzQ96K4y/aJgaqg1vPShz1mOejH1+c09/p6up2yqjz3WVG4TvlU5GV2df92cbrk53P/1BLrpQl0usJdtlcxTAW1NAFOV8hBPz5N8rY7V32ZldXp4pZRpzrr6sYtqMpL313aW3W6m/dJkx5Lk5Chuz2xIBXU0oR23mc56CVNyv507vO8yuqzqTLTn9qsO5/KrDNNU3Z5ba7t7W3SpMCs7iL8/QwbimEqaKVJgVjdYtBLmlzK3q0di3N27SuXUm6tlnVlnme34tz357ZoXFa9T5oUWJqE3LVNxTAV1NKEtkFnOejf7xL+GnX1xXZB22suBUL2WlOo3mSFEIx8ArObAI/9E4l94se+nlz06i4ilQYEZubDHLHYBggsn0B0sV2UH9+hPS+2WTEve4Kn6laVde2Kn3+can9rs/P50mVl27sPtqLs+lP+69sUtAoraMFbpp/FQFVQK2i0LTrLQT9WUa4Jai+3KjsXXZeZpi4z9+6z75auxbk5Xbv68j5pgvmQhdmrGKaCWpogPqQY9JIm3Tl3S/NLnplTXrgrSveu5ur66brv83t3udVF/T5pUmNpUu9VDFNBLU3oG41nOeglTdryXl6bvsuac2Ey0/VV1pv7Lcuba2eutz6/vlOaQHf2usv2KoapoJYmtC8xy0FrH8sr6P1tN+ThGwNVn62EEIx8ArObAI/9E4l94se+nkx0mx6RSgMCM/NhDlk10QSWTyC7amo/vkPbWDVxYk6vgGHeUxG+yXXjMUOYCmoFDPGexKATbIcx76kI2TCbimEqqKUJ4j2JQae3uC4x76kM33G4oRimglaalIj3JAad3lZdiXlPZfjOrg3FMBXU0gTxnsSgf/eeuge4uvdU0tvtLgXCW9eqj5dACEY+gdlNgMf+icQ+8WNfTy66bY9IpQGBmfkwR6yiAALLJxBdRZXeeypfeU+smH3QpiruV5ObLL+6LtoVvybr+6JwH3K38+Vyz4uy/Poke4eChnlPZdiG2XjSAqaCWkFDvCcx6MeNTVXbXdqizorzxbXS+b3OumveZ0V96ovylptLf32fNMG8J//Rv08xTAW1NEG8JzFo7d3ikrZU3JDXAfrWvL5F6pA+hyYY+QTCfQ4d+8SPfT2Z6MIakUoDAjPzYQ7pc2gCyyeQ7XPqj+/QNvocTszpFTDM7vSptEcMVAW1AobYnWLQCbbD2H1PZdhh2VAMU0EtTWgrbJaDXtKk7/vzvbuds2vXmMyYpvUGRJ5d6rypitP5np/eaLcY857KsA2zoRimglqaIN6TGLR6O0xbKm7Iw5ZKt6Y/th2mCUY+gdlNgMf+icQ+8WNfTya6/4pIpQGBmfkwh7TDNIHlE8i2w/3Hd2gb7TAn5uQKWIXZnVXY+XsSA1VBq4BViN0pBp3eqqnC7M4q7PxtKIapoJYmiN0pBq3d51S0o+OGPOSOtEb3OTYAwcgnkO1zgNgnfuzryUQX1ohUGhCYmQ9zRJ8DEFg+gWifU3l7s3plb7JiTq+AYfZmFX6Q5cZt05gKagUMsTfFoNPb9qswe7MyexXDVFBLE8TeFIP+/VhX8XW8T/1cV0VbPC4H6oAcTaH70GqAYOQTCDc+dOwTP/b17KIrbUQqDQjMzIc5pPGhCSyfQLbx8X7nV2gbjQ8n5mWDp75emuJeZqau3Iup++xsTm12vpyrU3NuatN/fWC9Q0XD/M6q2ScGqoJaRUP8TjHo9J6lVGF+ZxWy/jYVw1RQSxPE7xSDTu9xoBXmd1bBRx5uKYapoJYmiN8pBv3dH7/LA64r2vNxORDyT5pC9zwgQDDyCcxuAjz2TyT2iR/7enbRDVlEKg0IzMyHOaQ/pgksn0C2P/YG6FdoG/0xJ2YfdOvaoPJuztlluUH0er9mp7tp3bK/O5WV+8zr6v7Xd6loBjNATfCxm89ioCpoVTSDGKBi0OntHxvMADXBx25uKYapoJYmiAEqBv3d+HwVVPXGx9AmkMuBkKHSFLqOKEAw8glkGx8g9okf+3p20ZU2IpUGBGbmwxzR+AAElk8g2vgY74iaV44oK2Yf9N3czn3TnLLz7fHc/nPW5fdzlud1XjddV/T1+2wMGswRNeF7H7e+vQBSQa2iIY6oGPSSJvWtb2+mq906/+6q3/ncZP3J3LI6v13rsmzu52vzPmmCOaLG7FUMU0EtTRBHVAxa++SXoT0fN+R1gL6t8zX9sX0OTTDyCYT7HDr2iR/7ejLRhTUilQYEZubDHNLn0ASWTyDb53gD9Cu0jT6HE3N6BQwzQE2zTwxUBbUChhigYtAJtsOYAWqC9z5uKYapoJYmiAEqBq3e59C+nhvy4H2Mte6XxwAEI59AuM+hY5/4sa8nE11YI1JpQGBmPswhfQ5NYPkEsn1O9/Ed2kafw4nZB409vfJdChj2fFsTcvU2xEBVUCtgtP06y0Gn1+fUmN9ZB+993FIMU0ErTWrE7xSDTm/VVGN+Zx2893FLMUwFtTRB/E4xaO12uKYdHTfkIXekrcs1/aHtMEAw8gnMbgI89k8k9okf+3oy0f1XRCoNCMzMhzmiHQYILJ9AtB2uvb1Zv7I3WTGnV8Awe7MO3vv4LAaqgloBQ+xNMegE22HM3qzNXsUwFdTSBLE3xaDTW1zX2Hcp1vVexTAV1NKEtr5mOejv439fVcW3X6rH/2raU3E50ATkaErd7WKAYOQTmN0EeOyfSOwTP/b17KIbsohUGhCYmQ9zSH9ME1g+gWx/3Hx8h7bRH3Ni9kFfb0XZXO/3rCqvua9+t+xU5GV29YeBTpf8fO7f54bPGvM76+C9j89ioCqoVTTE7xSDVt/goS0eN+Rhu0T3C4sAgpFPIFzA6NgnfuzryUR/Ykak0oDAzHyYQwoYTWD5BLIFzPud9Su/kxVzegUM8zvrsPW38aUsmApqBQzxO8WgtQtYQ9t4P9xFQXrzcs4eUcAAgpFPIFvAgNgnfuzryUR/Ykak0oDAzHyYIwoYQGD5BKIFrMk/vkN7LmCsmJMrYA1msTdht/lJDFQFrQLWIBa7GLR6AaNdRTfkYYdO99GCAMHIJxAuYHTsEz/29WSiPzEjUmlAYGY+zCEFjCawfALZAuYt9uaVxc6KOb0ChlnsTdht3nguFqaCWgFDLHYx6G9TrH+Qqz8To6GtZJcDJiBHU+ruKQIEI59AuKLRsU/82Nezi/4IjUilAYGZ+TCHVDSawPIJZCua+fgObaOicWL2QZ9vbXNu73l27coiM2VRZaf8XGdXc+3PedcV3f3rsYbvUNGwYx5NvU8MVAW1ioYc8xCDfjQ+pmzrti1c9bt0b9/4YLcUN81exTAV1NKEdvxnOej/eGDXt/J8q7P+cvbnEOsy68y1zExfmaLsikvXv8+XSTSYxd6E3eYNxTAV1NIEsdjFoNN7pnKDPVO5CT5eeEsxTAW1NKHt11kOWn0fkLbx3JCHbbxmTX/sqokmGPkEZjcBHvsnEvvEj309meg2PSKVBgRm5sMcsmqiCSyfQHbV5B+h/BXaxqqJE3NyBazFbiluw67ekxioCloFrKXt11kOOr12uMX8zjZs/W0ohqmgliaI3ykG/eUqXOquPXVZcze3zJzu5+x8dS/9qWnzoruc2vJ9brVpSyxNwhbLhmKYCmppQnthsxx0elt1LWY+tWEfZkMxTAW1NEHMJzFo7VVTS2+vuyE3QXrdL54BCEY+gdlNgMf+icQ+8WNfTya6TY9IpQGBmfkwR6yaAALLJxBdNbXea/oK7XnVxIo5vQKGeU1tvU8MVAW1AoZ4TWLQ6XlNLeY1tSHbZVMxTAW1NEG8JjHoBBfXmNfUhmyXTcUwFdTSBPGaxKAT3KrDvKY2fAfZhmKYCmppgnhNYtDqqyZ6e90NeXirulvTH7tqoglGPoHZTYDH/onEPvFjX08muk2PSKUBgZn5MIesmmgCyyeQXTV5r+krtI1VEyfm5ApYh3lNXdh2eRIDVUGrgHWI1yQGnV473GFeUxe2XTYUw1RQSxPEaxKDTm9x3WFeUxe2XTYUw1RQSxPEaxKDTm+rrsO8pi5su2wohqmgliaI1yQGrb1q6ujtdTfkJkiv+12/AMHIJzC7CfDYP5HYJ37s68lEt+kRqTQgMDMf5ohVE0Bg+QSiq6bOe01foT2vmlgxp1fAMK+pq/eJgaqgVsAQr0kMOr2jVx3mNXVh22VDMUwFtTRBvCYx6AQX15jX1IVtlw3FMBXU0gTxmsSgE9yqw7ymLmy7bCiGqaCWJojXJAatvmqit9fdkAe3qpt8TX/sqokmGPkEZjcBHvsnEvvEj309meg2PSKVBgRm5sMcsmqiCSyfQHbV5L2mr9A2Vk2cmJMrYD3mNfVB2+VZDFQFrQLWI16TGHR67XCPeU190HbZUgxTQS1NEK9JDDo9r6nHvKY+aLtsKYapoJYmiNckBp3eVl2PeU190HbZUgxTQS1NEK9JDPr3h+qV+YNc/aF6Pb3f7nLABORoSt3HxAIEI5/A7CbAY/9EYp/4sa9nF923R6TSgMDMfJgjllEAgeUTiC6jem8+fYX2vIxixbwE3Z/OfZ5XWX02lf/avDbrziffKbm3dXltru3t17epaJj51Nf7xEBVUKtoiPkkBp3gahszn/qQD7OpGKaCWpog5pMYdHoeZY+ZT33Ih9lUDFNBLU0Q80kMOsFNGcx86sPPl9v6/IVUUEsTxHwSg9Y2n3p6v90NeXjvWvf7eQGCkU9gdhPgsX8isU/82NeTiW7TI1JpQGBmPswhqyaawPIJZFdN3nz6Cm1j1cSJObUCZnLIfHKX7RMDVUGpgDkeMmtnOejk2mGTQ+aTu2yvYpgKamkCmE9y0Mktrk0OmU/usr2KYSqopQlgPslBJ7dVZ3LIfHKX7VUMU0EtTQDzSQ5aedVkcnp73Q25CdKXa/ojV00IwcgnMLsJ8Ng/kdgnfuzryUS36RGpNCAwMx/mgFUTQmD5BJKrJhfVx3doT6smXszpFTDIa3KX7RMDVUGtgAFekxx0gu0w5DW5y/YqhqmgliaA1yQHneDiGvKa3GV7FcNUUEsTwGuSg05wqw7ymtxlexXDVFBLE8BrkoNWXzXR2+tuyMNb1apfe4sQjHwCs5sAj/0TiX3ix76eTHSbHpFKAwIz82EOWTXRBJZPILtq6j++Q9tYNXFiTq6AFZjXVIRtF/53Nm7NORI+ft4ViNckBp1eO1xgXlMRtl22vgEWUkEtTRCvSQw6vcV1gXlNRdh24X+1p1aaIF6TGHR6W3UF5jUVYdtl6/MXUkEtTRCvSQza</t>
  </si>
  <si>
    <t>3+jkwX/Vvb/JFPQ2uxt6E1ChKVW//hYhGPkEZjcBHvsnEvvEj309qeh2PSKVBgRm5sMcsXoCCCyfQHT1VHjP6Su059UTK2Yf9Lm/1idTdVl5KvrMNN09O9f+06wx3fVaXK9l/UarJ8xzKup9YqAqqBUyxHMSg06wLcY8pyJkv2wqhqmgliaI5yQGvaRJdbr03a1qsvpyrd1K69Jmvft3s65vL8XlUpyvzel90gTznIqQ/bKpGKaCWpognpMY9JIml7KvyrI4Z9e+umTGlCbryjzPbsW578+ta7xvb/M0EVNgnlMRvtVnQzFMBbU0QTwnMWhtz6mgt9ndkIe3rM2a/thVE00w8gnMbgI89k8k9okf+3oy0W16RCoNCMzMhzlk1UQTWD6B7KrJe05foW2smjgxJ1fASsxzKsP2y5MYqApaBaxEPCcx6PTa4RLznMqw/bKhGKaCWpognpMYdHqL6xLznMqw/bKhGKaCWpognpMYdHpbdSXmOZVh+2VDMUwFtTRBPCcxaO1VU0lvr7shN0F61WfpIQQjn8DsJsBj/0Rin/ixrycT3aZHpNKAwMx8mCNWTQCB5ROIrppK7zV9hfa8amLFnF4Bw7wmPy/2iIGqoFbAEK9JDDrBdhjzmsqQ7bKpGKaCWpogXpMYdIKLa8xrKkO2y6ZimApqaYJ4TWLQCW7VYV5TGb7VZ0MxTAW1NEG8JjFo9VUTvb3uhjy8Va17Qg8gGPkEZjcBHvsnEvvEj309meg2PSKVBgRm5sMcsmqiCSyfQHbV5L2mr9A2Vk2cmJMrYBXmNVVh24V/bmBrzpHw8fOuQrwmMej02uEK85qqsO3CP4WklSaI1yQGnd7iusK8pipsu/DPNGqlCeI1iUGnt1VXYV5TFbZd+CektdIE8ZrEoP39TV/3wq0TYa3F326Xv//5t78ISDH8yz/9o2Osf5nr2r24/P5l7sv8lRYmoEVTtmstXja+EBDe+3oK6ymsp7Cewr6isHyKdfMLUcD9r4dwba6j+NOfPMaf/uQ5/vSnVyD+Wg6JR3n6DrnDM87lmal692JK/+L/sy78i/EvrXtpcv9S+Rf/28Zf3PqL29q/dO6l87/t/E+9/6l3P9V55V/8T4X/qfA/lf4nJ8dcu77Jvfh09//ntfG/MP4XdfEq5+ugxp1yzrtM9zpar6P1Olqvo/U6Wq+j9Tpar6P1Olqvo/U6Wq+j9Tpar6P1Olqvo/U6Wq+j9Tpar6P1Olqvo/U6Wq+jrZcJ5//PvY7W62hf6Wj5Oh4z6/xM80K6V6ekf13+xmnpX83y2vpXJ6d/rZbX5ZpmeVe7vKutl9fOv3bLNd3yc7/83PufvbL+dfm5WH4ulp/L5efS/794ff3r8lmwROUl9q/Lb1+IvHx6MFT+T58I2t8m6AaCrMmuEQn5Io1bQr/KpSP28gCCkU9gdhPgsX8isU/82Os9sfMrzHd7R8PMfJgj9vIAAssnEN3Lq5qP79A2PqY4MS97efXt2uddn51vtVupn2+dW4Kdqyy/l11zKq/n8+kry95hWYV5llXIvtsQA1VBbVmFeJZi0Eua3E636nrui6zpzSVzS32TdVV7zurL2S3Kms7kb/R0kQrzLKvgrWJbimEqqKUJ4lmKQWt7lhVt07ghD1ser1eqh/Q5NMHIJxDuc+jYJ37s68lEF9aIVBoQmJkPc0ifQxNYPoFsn+M9y6/QNvocTszJFTCDeZYmbN89iYGqoFXADOJZikGn1w4bzLM0YftuQzFMBbU0QTxLMejFZfjl22PwjYHq/o6hrTmXAiFrrqnKtRqH9j0AwcgnkO17gNgnfuzryUUX2ohUGhCYmQ9zRN8DEFg+gWjfY8qP79Ce+x5WzD7oc173Rd7dsqa5+CfN1k3Wt02dXfrS3MwlP3fn9zldYTDb3IQc5A0xUBXUChpim4tBL2nSNV15aa9tdq7aPDPN7Z71F3POqr7K+3t/OlW39zldYQyWJmavYpgKamlC3743y0E/Pk2q86noijyrisalVFF0WZ/fztnlVvbX+tJVedu8T5pg98uZeq9imApqaYLcLycG/Xt7/NV2+cHXbY9px8elQBNUQ/exWQDByCcwuwnw2D+R2Cd+7OvJRfdjEak0IDAzH+aQ9pgmsHwC2fbY259foW20x5yYl4JWdKem6S9ZXZ971yNV56w/3y5ZZ6rb/eYq4L16n+/gMJj9acJO4NbDPCAV1AoaYn+KQT/OqJ9OnSuAfda6fyoz+b3PTvXFveRlcblV9b0t6vdJE8z+NGEncOvRQJAKammC2J9i0Eua3Pu6vlWXKivq7pwVhd9CzK99lud1XjddV/R1+T5p0mNpEnJcNhXDVFBLE9oam+Wg07vjpca8qDpky2xPLEgFrTSpES9KDFr7MEVNWyxuyMMWy+sDyEesmgCCkU9gdhPgsX8isU/82NeTiW7TI1JpQGBmPswRqyaAwPIJRFdNdfHxHdrzqokVc3oFrMQKWMhh2RADVUGtgNFW2CwHnd7iusa8pzp89+KGYpgKammCeE9i0L/vFn95S55fdbe4pi0WlwImoEZT6T74BiAY+QTCfQ8d+8SPfT256EIbkUoDAjPzYQ7pe2gCyyeQ7Xv840K/Qtvoezgx+6BvxbmqzKXNLvWlcMXPlNnJdVHZ/WTKvr60p3uT//o2BQ2zP+t6nxioCmoFDbE/xaATbI+xx4XWYYeF/3APrTShrbBZDlp9f4e2VNyQhyyVtunX9Mf2OTTByCcQ7nPo2Cd+7OvJRBfWiFQaEJiZD3NIn0MTWD6BbJ/TfnyHttHncGJOr4BhdmcdfljrkxioCmoFDLE7xaATbIcxu7MOOX+bimEqqKUJYneKQWv3OQ3t4v0wTfCOsvbpluhD+xyAYOQTyPY5QOwTP/b1ZKILa0QqDQjMzIc5os8BCCyfQLTPafKP79Ce+xxWzMkZFA12t2cTNPWexUBV0CpgDe2+znLQ6bXDDWZ3NkHnb0sxTAW1NEHsTjFo9T6HdvHckAddvLZY0x/b59AEI59AuM+hY5/4sa8nE11YI1JpQGBmPswhfQ5NYPkEsn1O9fEd2kafw4k5vQKG3d3ZmH1ioCqoFTDabZ3loBNshzF7s6n3KoapoJYmiL0pBq3e59CunRvyJkhfrumP7XNogpFPINzn0LFP/NjXk4kurBGpNCAwMx/mkD6HJrB8Atk+x9/N+RXaRp/DiTm9AobdzdkETbxnMVAV1AoY7bbOctAJtsOYvdkEnb4txTAV1NIEsTfFoNX7HNq1c0MedO3aak1/bJ9DE4x8AuE+h4594se+nkx0YY1IpQGBmfkwh/Q5NIHlE8j2Of5htl+hbfQ5nJiTK2AtdgNxGzbxnsRAVdAqYC3tts5y0Om1wy1mb7Zhp29DMUwFtTRB7E0xaO0+p6VdOzfkYddO9+lcAMHIJ5Dtc4DYJ37s68lEF9aIVBoQmJkPc0SfAxBYPoFon9P6h9d+hfbc57BiTq+AYTcQt2ETj/+gqq05R8L/AfOOdltnOegE22HM3mzNXsUwFdTSBLE3xaDV+xzatXNDXgfp6zX9sX0OTTDyCYT7HDr2iR/7ejLRhTUilQYEZubDHNLn0ASWTyDb59Qf36Ft9DmcmNMrYNgNw/5p0HvEQFVQK2C02zrLQSfYDmP2Zht2+jYUw1RQSxPE3hSD/v15OsXXfXfq3z7d0jaey4HwQ1l1HyQIEIx8AuHGh4594se+nl10pY1IpQGBmfkwhzQ+NIHlE8g2Pt3Hd2gbjQ8n5qXxqfwDlfsq63JzzUzdnLJTfr5l1bnMe3O+Vu29//VtKhp2B3EbcvU2xEBVUKtotP06y0EvadLfi664Vybru9Zk5nYqs3Oe37Jrba6XW9vd8/v73GjeYX5nF3528IZimApaadIhfqcY9KM/hr6i5l3SBPM7u5D1t6kYpoJamiB+pxj0kibYF169S5qUWJqELJZNxTAV1NKE9sJmOWi/jPLgvyqvnjraW3FDH/JWmkr3MV0AwcgnMLsJ8Ng/kdgnfuzrSUW36xGpNCAwMx/miNUTQGD5BKKrp87f1tm9uq2TFXNyq6cO8z07s08MVAW1Qob4nmLQCa6esNs6u3qvYpgKamlCe2KzHHSCqyfMhOqavYphKqilCWJCiUEnuHrCTKgu5MdsKoapoJYmiAklBq192Kajt9ndkIdvHdP9EgeAYOQTmN0EeOyfSOwTP/b1ZKLb9IhUGhCYmQ9zyKqJJrB8AtlVk/eculeeEyvmZdUEnbh4lwKGeU5dyH7ZEANVQa2AIZ6TGHR67XCPeU59+HazDcUwFbTSpEc8JzHo9BbXPeY59eHbzTYUw1RQSxPEcxKDTm+rrsc8pz58W8/W5y+kglqaIJ6TGLT2qqmnt9fdkIfv42nX9IeumgCCkU9gdhPgsX8isU/82NeTiW7TI1JpQGBmPswRqyaAwPIJRFdNvfea+ldeEyvm9AoY5jX1Zp8YqApqBQzxmsSgE2yHMa+pr/cqhqmgliaI1yQGneDiGvOa+mavYpgKammCeE1i0Ol5TT3mNfXhe382FMNUUEsTxGsSg1ZfNdHb627Iw1vVuvc3AQQjn8DsJsBj/0Rin/ixrycT3aZHpNKAwMx8mENWTTSB5RPIrpq819S/8ppYMSfnNfWY19SHbZetW30gFdQKGOI1iUEn1w7XOeQ1ucv2KoapoJQmjodOEzno5BbXdQ55Te6yvYphKqilCeA1yUEnt1VX55DX5C7bqximglqaAF6THLTyqqnO6e11N+ThrWrV+5oQgpFPYHYT4LF/IrFP/NjXk4lu0yNSaUBgZj7MAasmhMDyCSRXTS6qj+/QnlZNvJjTK2CQ1+Qu2ycGqoJaAQO8JjnoBNthyGtyl+1VDFNBLU0Ar0kOOsHFNeQ1ucv2KoapoJYmgNckB52c11TnkNfkLturGKaCWpoAXpMctPqqid5ed0Me3Kru8jX9sasmmmDkE5jdBHjsn0jsEz/29WSi2/SIVBoQmJkPc8iqiSawfALZVVP38R3axqqJE3NqXlOdQ16Tu2yfGKgKagUM8JrkoNNrhwvMayqCtsuWYpgKWmlSIF6TGHR6i+sC85qKoO2ypRimglqaIF6TGHR6W3UF5jUVQdtl8/MXUkEtTRCvSQxae9VU0NvrbsiDW9VdsaY/dNUEEIx8ArObAI/9E4l94se+nkx0mx6RSgMCM/Nhjlg1AQSWTyC6aiq811S88ppYMadXwDCvqTD7xEBVUCtgiNckBp1gO4x5TUW9VzFMBbU0QbwmMegEF9eY11Q0exXDVFBLE8RrEoNOz2sqMK+pCNouW4phKqilCeI1iUGrr5ro7XU35OGt6nJNf+yqiSYY+QRmNwEe+ycS+8SPfT2Z6DY9IpUGBGbmwxyyaqIJLJ9AdtXkvabildfEijk5r6nAvKYibLs8iYGqoFbAEK9JDDq9drjEvKYybLtsKIapoJUmJeI1iUGnt7guMa+pDNsuG4phKqilCeI1iUGnt1VXYl5TGbZdtj5/IRXU0gTxmsSg/+P3r7/9Gnb/h+YXONUlvd/uciD4/S9G13wCCEY+gdlNgMf+icQ+8WNfzy66b49IpQGBmfkwRyyjAALLJxBdRpXefCpfmU+smJf+OK/7Iu9uWdNcXJN0qpusb5s6u/SluZlLfu7O77OMKjHzyc/pPWKgKqhVNMR8EoNOcBmFmU9+KHcqBqmgliaI+SQGnZ6rUGLmky9M+xTDVFBLE8R8EoPWdhVK2lNxQx72VKo1/bHtME0w8gnMbgI89k8k9okf+3oy0f1XRCoNCMzMhzmkHaYJLJ9Ath1uP75D22iHOTEn5yqUHVbAwhbLkxioCmoFjPbCZjnoBNthzHwqwz7MhmKYCmppgphPYtDpLa4rzHyqwj7MlmKQClppUiHmkxi0djtc0Z6KG/Kwp2LW9Ie2wwDByCcwuwnw2D+R2Cd+7OvJRPdfEak0IDAzH+aIdhggsHwC0Xa4Kj6+Q3tuh1kxp1fAML+zClt/T2KgKqgVMMTvFINOrx2uKixNwrfzbCkGqaCWJrT1NctBp7c7XGFeU2X2KoapoJYmiNckBq3eDtMWihvyOkhfr+mPbYdpgpFPYHYT4LF/IrFP/NjXk4nuvyJSaUBgZj7MIe0wTWD5BLLtcP3xHdpGO8yJObnd4QqzN6tmnxioCmoFDLE3xaATbIexe+uqsKOyoRimglqa0NbXLAed4OIa85qqsO2ypRikglqaIF6TGLR6O0xbKG7IwxbK09eRH9sO0wQjn8DsJsBj/0Rin/ixrycT3X9FpNKAwMx8mEPaYZrA8glk2+H+4zu0jXaYE3NyBcxg9qYJO31PYqAqaBUwg9ibYtDptcMGu7fOhB2VLcUgFdTShLa+Zjno9HaHDeY1mbDtsqEYpoJamiBekxi0djtsaAvFDXnYQnn6nulD22GAYOQTmN0EeOyfSOwTP/b1ZKL7r4hUGhCYmQ9zRDsMEFg+gWg7bPytdObVrXSsmJPbHTaYvWnMPjFQFdQKGGJvikEn2A5jt9KZeq9imApqaUJbX7McdIKLa8xrMs1uxSAV1NIE8ZrEoNXbYdpCcUMetlCevkD42HaYJhj5BGY3AR77JxL7xI99PZno/isilQYEZubDHNIO0wSWTyDbDvtb6b5C22iHOTGnV8Awe9OEnb6Nr0PHVFArYIi9KQadYDuM3Upnwo7KlmKQCmppQltfsxx0ervDNeY11WHbZUMxTAWtNKkRr0kMWrsdrmkLxQ152ELZ/kL6Xw5qhwGCkU9gdhPgsX8isU/82NeTie6/IlJpQGBmPswR7TBAYPkEou1w7W+lq1/dSseKObnd4RqzN+uw07fxPdeYCmoFDLE3xaDTa4dr7Fa6OuyobCiGqaCWJrT1NctBp7e4rjGvqTa7FYNUUEsTxGsSg14eRLygr/NgLcXfbpe///m3vwgoMfzLP/2jQ2x+meum9C+de2kL/2L8S+teuty/VP7FX+eI57r3F/e1f3HvaPLCvxj/4t7RFLl/qfxL41/cO5qy9C+1f/HvqPw7Kv+Oyr/D+HcY/w7j32H8O2r/jtq/o/bvaPw7Gv+Oxr+j9e9o/Tta/47Wv6Pz7+j8Ozr/jt6/o/fv6N1vWx9fm/uffGht4S5pfVStD6j1sbSV/63xP/kI2tr/VPufGvePtl6X1v+/+S/tmf05mbn1/x9t737q8uJVAtWBBGpMuU6gl20glAZ4J+jH3vqxt37srR9768fe+rG3fuytH3vrx976sbd+7K0fe+vH3vqxt37srR9768fe+rG3fuytH3vrx976sbd+7K0fe+vH3vqxt37srR9768fe+rG3fuytH3vrx976sbd+7K0fe+vH3vqxt37srR9768fe+rG3fuytH3vrx976sbd+7K0fe+vH3vqxt37srR9768fe+rG3fuytH3vrx976sbd+7K0fe+vH3vqxt37srR9768fe+rG3r8be8sd+3UBDYw/30H7ofavc/OJe3eD7186/Okz/apbX1r+6DPCv1fK6XO+SwL32y7tcGvhX/16fCP7VLK/+vT4X/Gu1vDbLq3+vzwf/Wi+vy3ur5b3V8t5qea9Z3muW95rlvWZ5b728t17eWy/vbZb3Nst7m+W97fLednlvu7y3Xd7bLe/tlvd2y3v75b398t7eX9Mu8ftUca9L5D5Z3OsSc7tE2y5x+oRxr2b5eYnN54x/XX5u/P9Lu+jZLjH4xPGvy8/L/6/PnT/96VXy+PHhZM9/qihuJaT7aPuatl9dV9EEKXUfXgQQjHwCs5sAj/0TiX3ix17viZ3foXz3ajTMzIc5ZMeFJrB8Atkdl+bjO7SNjylOzD7oa5X3p+p+zfKirDNzrUq37DbX7F503fl2vuXm9zn+Dmsk7DbcOuTGboiBqqC2RqJt81kO+rGUvrXNub3n2bUri8yUReW/2KXO3PX9Oe+6orsX75MmmE9dhyzbTcUwFdTSBPGpxaCXNLmXrvHrTuesvVXu2urqlt2nzmRFUVT34nrqq9v1fdIE86nrkGW7qRimglqaID61GPSSJpeyr8qyOGfXvrpkxpQm68o8z27Fue/PbdG4f+Nt0qTBfOomZNluKoapoJUmDeJTi0E/3CBzbdvLrcrOriJlxq07s1N1O2emP12Lc3O6dvXlfdIEuyeyCVljm4phKqilCe1hznLQ2scZGtoLc0Me9ML6fE1/6OIaIBj5BGY3AR77JxL7xI99PZno1VxEKg0IzMyHOWJxDRBYPoHo4ropP75De15cs2JOr4BhPnUTtGyfxUBVUCtgiE8tBv3YKr6WVV6fyizvi7vribpbdrpf2qzozqfKF8jz/X2ObTaYT92YvYphKqilCeJTi0EvaWKuprjnRZlVp/rqVlgmz059d3et8+nS9n1Xn4r3Oc7QYPdENvVexTAV1NIEuSdSDDq9rboGuyeyCW1vbyqGqaCWJrQPMctBp7fx32Ab/01oD3xTMUwFtTRBNv7FoP/j61vav9JA3clu6P1tlwLh/W3dBy0CBCOfwOwmwGP/RGKf+LGvJxe9uotIpQGBmfkwhyy2aQLLJ5BdbHcf36FtLLY5MS+LbegA+bsUNMx7asI2zMZTwjAV1Aoa4j2JQT9WUVVVm6I3WXE/3bKiuLlr81ub5Xmdu+Trir5+OgysliYt5j21YRtmQzFMBa00aRHvSQxa21RoaUvFDXnwFqv+6bvHD+1zAIKRTyDb5wCxT/zY15OJLqwRqTQgMDMf5og+ByCwfALRPqf190i2r+6RZMXsg25v967I7+esL9wi//dPsdObFrASK2Bhh+VJDFQFtQJGW2GzHHR67XCLeU9t2IbZUAxTQS1NEO9JDFq9z6EtFTfkJkhfrumP7XNogpFPINzn0LFP/NjXk4kurBGpNCAwMx/mkD6HJrB8Atk+x3x8h7bR53BiTq+AYXZnW+8TA1VBrYAhdqcY9JImVXc5lbm5ZOdz32TGPxrgXBWNfzTAvTwV98JczPukCWZ3+kcY7FMMU0EtTRC7Uwxavc+hXTw35GEXr1rTH9vn0AQjn8DsJsBj/0Rin/ixrycTXVgjUmlAYGY+zCF9Dk1g+QSyfY5/BOxXaBt9Difm9PZzsFvr2uDTUJ/FQFVQK2C02zrLQSfYDmP2Zhty+jYVw1RQSxPE3hSD1u5zOtq1++EuCtLrPmkCIBj5BLJ9DhD7xI99PZnowhqRSgMCM/NhjuhzAALLJxDtc7r84zu05z6HFXNyBazD7ubswibe1o2NkApaBayj3dZZDjq9drjD7M0u7PRtKIapoJYmiL0pBq3e59CunRvysGv39HX3x/Y5NMHIJxDuc+jYJ37s68lEF9aIVBoQmJkPc0ifQxNYPoFsn+O/4fIrtI0+hxNzegUMu5uzM/vEQFVQK2C02zrLQSfYDmP2ZlfvVQxTQS1NEHtTDFq9z6FdOzfkTZBe934rgGDkEwj3OXTsEz/29WSiC2tEKg0IzMyHOaTPoQksn0C2z/FPDv0KbaPP4cScXgHDbiDuwiYe/9ajrTlHwv8B8452W2c56ATbYcze7MJO34ZimApqaYLYm2LQv99n/vWMG/X7zDvaxXMpEHLxGqP7lc0AwcgnEO576NgnfuzryUUX2ohUGhCYmQ9zSN9DE1g+gWzf0398h7bR93Bi9kE/7iI91UncQNxjNxD34XtpN75vFFNBq6D1tPs6y0Gn1x73mN3Zh5/juqEYpoJamiB2pxi09v5OT7t4bsjDLl67pj+0zwEIRj6BbJ8DxD7xY19PJrqwRqTSgMDMfJgj+hyAwPIJRPuc3j+89iu05z6HFXN6BQy7gbgPm3pPYqAqqBUw2n2d5aDT29/pMbuzN3sVw1RQSxPE7hSDVu9zaBfPDXkdpNfdzwEIRj6BcJ9Dxz7xY19PJrqwRqTSgMDMfJhD+hyawPIJZPuc+uM7tI0+hxNzegUMu4G4b/aJgaqgVsBo93WWg06wHcbszj7s/PG3NrTSBLE7xaDV+xzaxXNDHnbx+jX9sX0OTTDyCYT7HDr2iR/7ejLRhTUilQYEZubDHNLn0ASWTyDb5/jnI/evno/Mijm9AobdQNyHTLwNMVAV1AoY7bbOctDJtcNNDtmb7rK9imEqKKWJ46HTRA5auc9pctq1c0Mecu06lzeKfQ5CMPIJRPscJPaJH/t6MtGFNSKVBgRm5sMc0OcgBJZPINnnuKg+vkN76nN4MadXwEqsgIVMvA0xUBXUChjtts5y0Mm1w00O2Zvusr2KYSqopQlgb8pBq/c5tGvnhtwE6VW/BwIhGPkEwn0OHfvEj309mejCGpFKAwIz82EO6XNoAssnkO1zzMd3aBt9Difm9AoYdAOxu2yfGKgKagWMdltnOegE22HI3nSX7VUMU0EtTQB7Uw5avc+hXTs35CHXrnPLKNU+hyYY+QTCfQ4d+8SPfT2Z6MIakUoDAjPzYQ7pc2gCyyeQ7XPaj+/QNvocTszpFTDoBmJ32T4xUBXUChjtts5y0Am2w5C96S7bqximglqaAPamHLR2n1PQrt0Pd1GQXvV7IBCCkU8g2+cAsU/82NeTiS6sEak0IDAzH+aIPgcgsHwC0T6nyD++Q3vuc1gxJ1fACuiGYXfZPjFQFbQKWEG7rbMcdHrtcIHZm0XY6eN/c4ZWmiD2phi0ep9Du3ZuyMOuner3QCAEI59AuM+hY5/4sa8nE11YI1JpQGBmPswhfQ5NYPkEsn1O9fEd2kafw4nZB419a9+7FDDohmF32T4xUBXUChjtts5y0Am2w5i9WdR7FcNUUEsTxN4Ug1bvc2jXzg15E6RX/R4IhGDkEwj3OXTsEz/29WSiC2tEKg0IzMyHOaTPoQksn0C2z2k+vkPb6HM4MadXwKAbht1l+8RAVVArYLTbOstBJ7ifg9mbRdjp439zhlaaIPamGLR6n0O7dm7Iw66d6vdAIAQjn0C4z6Fjn/ixrycTXVgjUmlAYGY+zCF9Dk1g+QSyfU7/8R3aRp/DiTm5AlZiNwyXYROP/6z7rTlHwsfPu5J2W2c56PTa4RKzN8uw08f/5gytNEHsTTFo7T6npF07N+Rh1071ecgIwcgnkO1zgNgnfuzryUQX1ohUGhCYmQ9zRJ8DEFg+gWifU5Yf36E99zmsmNMrYNgNw2XYxOM/GnhrzpHwf8C8o93WWQ56SRPsOyLeJU0we9N/9O9TDFNBLU0Qe1MMWr3PoV07N+R1kF71ecgIwcgnEO5z6NgnfuzryUQX1ohUGhCYmQ9zSJ9DE1g+gWyfU398h7bR53BiTm8/B7th2KfSHjFQFdQKGO22znLQCbbDmL1Zhp0+/qOBtdIEsTfFoNX7HNq1c0Medu1Un4eMEIx8AuE+h4594se+nkx0YY1IpQGBmfkwh/Q5NIHlE8j2Od3Hd2gbfQ4n5vQKGHbDcBk28fiPBt6acyT8HzDvaLd1loNOrx2uMHuzCjt9/EcDK6VJhdibYtDafU5Fu3ZuyIOuXZGv6Q/tcwCCkU8g2+cAsU/82NeTiS6sEak0IDAzH+aIPgcgsHwC0T6n8s9Drl49D5kVc3oFrMQKWNDEexYDVUGtgNFu6ywHnV47XGH2ZhV0+rYUw1RQSxPE3hSDVu9zaNfODbkJ0us+DxkgGPkEwn0OHfvEj309mejCGpFKAwIz82EO6XNoAssnkO1z/POQv0Lb6HM4MadXwLAbhqt6nxioCmoFjHZbZznoBNthzN6smr2KYSqopQlib4pBq/c5tGvnhjzo2hXlmv7YPocmGPkEwn0OHfvEj309mejCGpFKAwIz82EO6XNoAssnkO1z/POQv0Lb6HM4MadXwLAbhqugifcsBqqCWgGj3dZZDjrBdhizN6ug07elGKaCWpog9qYYtHafY2jX7oe7KEiv+zxkgGDkE8j2OUDsEz/29WSiC2tEKg0IzMyHOaLPAQgsn0C0zzH+ecjm1fOQWTEnV8AMdsOwCZt4/EcDb805Ev4PmHe02zrLQafXDhvM3jRhp4//aGCtNEHsTTFo9T6Hdu3ckIddO93nIQMEI59AuM+hY5/4sa8nE11YI1JpQGBmPswhfQ5NYPkEsn2Ofx6yefU8ZFbM6RUw7IZhY/aJgaqgVsBot3WWg06wHcbsTVPvVQxTQS1NEHtTDFq9z6FdOzfkTZBe93nIAMHIJxDuc+jYJ37s68lEF9aIVBoQmJkPc0ifQxNYPoFsn+Ofh/wV2kafw4k5vQKG3TBswiYe/9HAW3OOhP8D5h3tts5y0EuaYN8R8S5pgtmbJuz0bSiGqaCWJoi9KQat3ufQrp0b8rBrp/s8ZIBg5BMI9zl07BM/9vVkogtrRCoNCMzMhzmkz6EJLJ9Ats/xz0P+Cm2jz+HE7IO+3Kq2ra5VdjKnW2ZM3mWn9nzLurJuzflSlG5d/+u7FLAau2G4Dpt4G898xVTQKmA17bbOctDptcM1Zm/WYaeP/2hgrTRB7E0xaO0+p6ZdOzfkYddO93nIAMHIJ5Dtc4DYJ37s68lEF9aIVBoQmJkPc0SfAxBYPoFon1P75yF/hfbc57BiTq+AYTcM12ETj/9o4K05R8L/AfOOdltnOej07M0aszdrs1cxTAW1NEHsTTFo9T6Hdu3ckNdBet3nIQMEI59AuM+hY5/4sa8nE11YI1JpQGBmPswhfQ5NYPkEsn2Ofx7yV2gbfQ4nZh809lT3dylg2A3DdbNPDFQFtQJGu62zHHSC7TBmb9Zhp4//aGCtNEHsTTFo9T6Hdu3ckIddO93nIQMEI59AuM+hY5/4sa8nE11YI1JpQGBmPswhfQ5NYPkEsn2Ofx5y/ep5yKyY0ytg2A3DddjE4z8aeGvOkfB/wLyj3dZZDjq9/ZwGszebsNPHfzSwUpo0iL0pBq3d5zS0a+eGPOjalfma/tA+ByAY+QSyfQ4Q+8SPfT2Z6MIakUoDAjPzYY7ocwACyycQ7XMa/zzk5tXzkFkxp1fASqyABU28ZzFQFdQKGO22znLQ6bXDDWZvNkGnb0sxTAW1NEHsTTFo9T6Hdu3ckJsgve7zkAGCkU8g3OfQsU/82NeTiS6sEak0IDAzH+aQPocmsHwC2T7HPw/5K7SNPocTc3oFDLthuKn3iYGqoFbAaLd1loNOsB3G7M2m2asYpoJamiD2phi0ep9Du3ZuyIOuXVmu6Y/tc2iCkU8g3OfQsU/82NeTiS6sEak0IDAzH+aQPocmsHwC2T7HPw/5K7SNPocTc3oFDLthuAmaeM9ioCqoFTDabZ3loBNshzF7swk6fVuKYSqopQlib4pBa/c5Le3a/XAXBel1n4cMEIx8Atk+B4h94se+nkx0YY1IpQGBmfkwR/Q5AIHlE4j2Oa1/HnL76nnIrJiTK2AtdsNwGzbx+I8G3ppzJPwfMO9ot3WWg06vHW4xe7MNO338RwNrpQlib4pBq/c5tGvnhjzs2uk+DxkgGPkEwn0OHfvEj309mejCGpFKAwIz82EO6XNoAssnkO1z/POQ21fPQ2bFnF4Bw24Ybs0+MVAV1AoY7bbOctAJtsOYvdnWexXDVFBLE8TeFINW73No184NeROk130eMkAw8gmE+xw69okf+3oy0YU1IpUGBGbmwxzS59AElk8g2+f45yF/hbbR53BiTq+AYTcMt2ETj/9o4K05R8L/AfOOdltnOegE22HM3mzDTt+GYpgKammC2Jti0Op9Du3auSEPu3a6z0MGCEY+gXCfQ8c+8WNfTya6sEak0oDAzHyYQ/ocmsDyCWT7HP885K/QNvocTszJFbAOu2G4C5t4G898xVTQKmAd7bbOctDptcMdZm92YaeP/2hgrTRB7E0xaO0+p6NdOzfkYddO93nIAMHIJ5Dtc4DYJ37s68lEF9aIVBoQmJkPc0SfAxBYPoFon9P55yF/hfbc57BiTq+AYTcMd2ETj/9o4K05R8L/AfOOdltnOegE22HM3uzMXsUwFdTSBLE3xaDV+xzatXNDXgfpdZ+HDBCMfALhPoeOfeLHvp5MdGGNSKUBgZn5MIf0OTSB5RPI9jn+echfoW30OZyY0ytg2A3DXbNPDFQFtQJGu62zHHSC7TBmb3Zhp4//aGCtNEHsTTFo9T6Hdu3ckIddO93nIQMEI59AuM+hY5/4sa8nE11YI1JpQGBmPswhfQ5NYPkEsn2Ofx5y9+p5yKyY0ytg2A3DXdjE4z8aeGvOkfB/wLyj3dZZDnpJE+w7It4kTXrM3uzDTt+GYpgKWmnSI/amGLR2n9PTrp0b8qBrV+Vr+kP7HIBg5BPI9jlA7BM/9vVkogtrRCoNCMzMhzmizwEILJ9AtM/p/fOQ+1fPQ2bFnNx+Tl9iBSxo4j2LgaqgVsBot3WWg06vHe4xe7MPOn1bimEqqKUJYm+KQbv//Zsn7x/g7vPov/yrat9Du3guBUxAjaZW7ntogpFPINz30LFP/NjXk4sutBGpNCAwMx/mkL6HJrB8Atm+xz8f+Su0jb6HE/NS0My1bS+3KjsXXZeZpi6zU3U7Z6Y/XYtzc7p29eXXtylo2A3Efb1PDFQFtYJGu6+zHPSSJpeyr8qyOGfXvrpkxpQm68o8z27Fue/PbdG0t+p90gSzO/tmr2KYCmppgtidYtBLmpz7a30yVZeVp6J3KdXds3N9KrOuMd31Wlyvpf9ivndJE8zu7EPO36ZimApqaYLYnWLQj8V2fi+vtTlnp3NdZ6Y6G/cZVOXZqb53966+tXn/RmmC3c3ZhxyWTcUwFdTShLbCZjlo9d1i2lJxQx60VCrdb5UBCEY+gdlNgMf+icQ+8WNfTya6TY9IpQGBmfkwh6yaaALLJ5BdNfm7Ob9C21g1cWL2QZ+aMj/l1T1r7ye/F1QU2el+v2Wmvpb30y2/1Pfzr29SwNocsjvdZfvEQFVQKmCOh8zaWQ46uXa4zaG7Od1lexXDVFBLE9oKm+Wgk1tctznkPbnL9iqGqaCWJoD3JAed3FZdm0Pek7tsr2KYCmppAnhPctDKq6Y2p7fX3ZCbIH25pj9y1YQQjHwCs5sAj/0TiX3ix76eTHSbHpFKAwIz82EOWDUhBJZPILlqclF9fIf2tGrixZxeAYO8JnfZPjFQFdQKGOA1yUEn2A5DXpO7bK9imApqaQJ4TXLQCS6uIa/JXbZXMUwFtTQBvCY56CVNijyvyr6psia/mMxl1D3r+vaadZ37RXFpTue+eZ80gbwmd9lexTAV1NIE8JrkoNVXTfT2uhvy8Fa16jfeIQQjn8DsJsBj/0Rin/ixrycT3aZHpNKAwMx8mENWTTSB5RPIrpr6j+/QNlZNnJh90OZa5ZeiumZ31wBlJjd91tfVzX2odd2lcv99Lq6/vksBKzCvqQjbLhvf6oWpoFXACsRrEoNOrx0uMK+pCNsuG4phKqilCeI1iUGnt7guMK+pCNsuG4phKqilCeI1iUFrt8MFbaG4IQ9bKKpfjIgQjHwCs5sAj/0TiX3ix76eTHT/FZFKAwIz82GOaIcBAssnEG2Hi+rjO7TndpgVc3ImQgE9OdRdtk8MVAW1AkZbX7McdIJ9DuY1FfVexTAV1NIE8ZrEoBNcNWFeU9HsVQxTQS1NEK9JDDo9E6HAvKYibLtsKIapoJYmiNckBq2+aqItFDfkYQtF9WtWEYKRT2B2E+CxfyKxT/zY15OJbtMjUmlAYGY+zCGrJprA8glkV03dx3doG6smTsw+aOyuhXcpYNBjHN1l+8RAVVArYLT1NctBp9cOl5jXVIZtlw3FMBW00qREvCYx6PQW1yXmNZVh22VDMUwFtTRBvCYxaO12uKQtFDfkYQtF9dt4EYKRT2B2E+CxfyKxT/zY15OJ7r8iUmlAYGY+zBHtMEBg+QSi7XBZfnyH9twOs2L2QV+rvD9V92uWF2WdmWvl6tzVXLN70XXn2/mWm/KNChh2K10ZdlQ2vnEUU0GtgNHW1ywHvaRJeS2r3DdBeV+41tl0N9c6X9qs6M6nqmgac76/UTuMeU3+o3+fYpgKammCeE1i0AmumjCvyQ/lPsUwFdTSBPGaxKDT24MpMa/J9y/7FMNUUEsTxGsSg17S5Gbaoq2vVVbVJ1egTF9nXdVdsnt5b+73U9FUpzfqTTCvqQzbLhuKYSqopQniNYlBqy+u6e11N+ThrWrVr4BHCEY+gdlNgMf+icQ+8WNfTyZ6NReRSgMCM/NhDllc0wSWTyC7uPZeU/nKa2LFnF4Bw7ymMmy7bHzNNaaCWgFDvCYx6OQeAttWmNdUhW2XrW9Dh1TQSpMK8ZrEoNNbXFeY11SFbZcNxTAV1NIE8ZrEoNOzJKsSS5Pw9vaGYpgKamlC+xCzHHR6dw9U2MZ/Fd4D31AMU0EtTZCNfzFo7cV1Re9nuyE3QfqnbyM/dHENEIx8ArObAI/9E4l94se+nkz0ai4ilQYEZubDHLG4Bggsn0B0cV35Z+h9hfa8uGbFnF4Bw7ymqt4nBqqCWgFDvCYx6ATbYcxrqsK2y4ZimApqaYJ4TWLQCS6uMa+pCtsuG4phKqilCeI1iUGn51xX2DP0qvD29oZimApqaUL7ELMctPqqid7PdkMe3s/u1/THrppogpFPYHYT4LF/IrFP/NjXk4lu0yNSaUBgZj7MIasmmsDyCWRXTf4Zel+hbayaODH7oLGbeN+kgBnMazJh2+VJDFQFrQJmEK9JDDq9dthgXpMJ2y4bimEqqKUJ4jWJQae3uDaY12TCtsuGYpgKammCeE1i0Olt1RnMazJh22VDMUwFtTRBvCYxaO1Vk6G3192QmxC9a1ZeNYpHrJoAgpFPYHYT4LF/IrFP/NjXk4lu0yNSaUBgZj7MEasmgMDyCURXTcZ7TV+hPa+aWDGnV8Awr8nU+8RAVVArYIjXJAadYDuMeU2m2asYpoJamiBekxh0gotrzGsyQdtlSzFMBbU0QbwmMeglTbDvPHiXNMG8JhO0XbYUw1RQSxPEaxKDVl810dvrbsiDW9Xm6Tt+j1010QQjn8DsJsBj/0Rin/ixrycT3aZHpNKAwMx8mENWTTSB5RPIrpq81/QV2saqiRNzcl5TjXlNddB2eRYDVUGrgNWI1yQGnV47XGNeUx20XbYUw1RQSxPEaxKDTm9xXWNeUx20XbYUw1RQSxPEaxKDTm+rrsa8pjpou2wphqmgliaI1yQGrb1qquntdTfkJkhfrukPXTUBBCOfwOwmwGP/RGKf+LGvJxPdpkek0oDAzHyYI1ZNAIHlE4iummrvNX2F9rxqYsWcXgHDvKa63icGqoJaAUO8JjHoBNthzGuqm72KYSqopQniNYlBJ7i4xrymOmy7bCiGqaCWJojXJAad3n1NNeY11WHbZUMxTAW1NEG8JjFo9VUTvb3uhjy8Vf30VdDHrppogpFPYHYT4LF/IrFP/NjXk4lu0yNSaUBgZj7MIasmmsDyCWRXTd5r+gptY9XEidkHjT1v700KWIN5TU3Ydtn4YntMBa0C1iBekxh0en1Og3lNTdh22VAMU0EtTRCvSQw6vVVTg3lNTdh22VAMU0EtTRCvSQx6SZN7bS6n1riV9/l6ykx7arNTfq6zs6m7e3m55X11f580wbymJmy7bCiGqaCWJojXJAad3o5ug315TmP2KoapoJYmtA8xy0FrL64bej/bDXkdpH/6xvBDF9cAwcgnMLsJ8Ng/kdgnfuzryUSv5iJSaUBgZj7MEYtrgMDyCUQX10398R3a8+KaFXN6BQzzmppmnxioCmoFDPGaxKDTsyQbzGtqwrbLhmKYCmppgnhNYtAJLq4xr6kJ2y4bimEqqKUJ4jWJQS9pgn01xrukCfblOU14e3tDMUwFtTShfYhZDjq9jf8W2/hvw3vgG4phKmilSYts/ItBay+uW3o/2w15eD+7XtMfurgGCEY+gdlNgMf+icQ+8WNfTyZ6NReRSgMCM/NhjlhcAwSWTyC6uG6Lj+/QnhfXrJiTsyRbzGtqw7bLkxioCmoFDPGaxKDTWzW1mNfUhm2XDcUwFdTSBPGaxKDT24NpMa+pNXsVw1RQSxPEaxKDTm9Ht8VuMmnrvYphKqilCe1DzHLQ6qsmej/bDXl4P/vpi+WPXTXRBCOfwOwmwGP/RGKf+LGvJxPdpkek0oDAzHyYQ1ZNNIHlE8iumpqP79A2Vk2cmNMrYJjX1IZtlycxUBXUChjiNYlBJ9gOY15TG7ZdNhTDVFBLE8RrEoNOcHGNeU1t2HbZUAxTQS1NEK9JDDq9rboO85q6sO2yoRimglaadIjXJAatvWrq6O11N+Threqnbww/dNUEEIx8ArObAI/9E4l94se+nkx0mx6RSgMCM/Nhjlg1AQSWTyC6auq819S98ppYMadXwDCvqQvbLk9ioCqoFTDEaxKDTq8d7jCvqQvbLhuKYSqopQniNYlBp7e47jCvqTN7FcNUUEsTxGsSg05vq67DvKau3qsYpoJamiBekxi0+qqJ3l53Qx7eqn76xvBjV000wcgnMLsJ8Ng/kdgnfuzryUS36RGpNCAwMx/mkFUTTWD5BLKrJu81fYW2sWrixJxeAcO8pi5suzyJgaqgVsAQr0kMOsF2GPOaurDtsqEYpoJamiBekxh0gotrzGvqwrbLhmKYCmppgnhNYtDpbdX1mNfUh22XDcUwFbTSpEe8JjFo7VVTT2+vuyEPb1U/fWP4oasmgGDkE5jdBHjsn0jsEz/29WSi2/SIVBoQmJkPc8SqCSCwfALRVVPvvab+ldfEijm9AoZ5TX3YdnkSA1VBrYAhXpMYdHrtcI95TX3YdtlQDFNBLU0Qr0kMOr3FdY95Tb3ZqximglqaIF6TGHR6W3U95jX19V7FMBXU0gTxmsSg3f/+zYO79/yr6uqJ3mZ3Qx/asm5q3e/OBghGPoHZTYDH/onEPvFjX08qul2PSKUBgZn5MIesnmgCyyeQXT15z+krtI3VEyfm9AoZ5jn1IftlQwxUBbVChnhOYtAJrp4wz6kP2S+bimEqqKUJ4jmJQS9pUuRVfbndu+x+LvwD1a5VdjJdneVlXp/O1/s1f6dPE8xz6kP2y6ZimApqaYJ4TmLQyS2yuxzynNxlexXDVFBKE8dDp4kctLLn1OX0Nrsb8uCWdZ2v6Y9cNSEEI5/A7CbAY/9EYp/4sa8nE92mR6TSgMDMfJgDVk0IgeUTSK6aXFQf36E9rZp4MfugsW9leZcCBnlO7rJ9YqAqqBUwwHOSg05u1dTlkOfkLturGKaCWpoAnpMcdHJ7MF0OeU7usr2KYSqopQngOclBL2nS19dLU9zLzNSVezF17z503MfP+XKuTs25qU1fvk+aQJ6Tu2yvYpgKamkCeE5y0N5zWlLlafW8luJvt8vf//zbXwSUGP7ln/7RIba/zF1R+Jfav/Tupaz8S+Neqty/+P+slv/0vzWlf/EX1/63tfEvnXtp/C8af13r/73W/9T5nzp/ce8v7t1PvVunuxf3tr54KXx4l7xcC/+yy4bkwxttr5n1mlmvmfWaWa+Z9ZpZr5n1mlmvmfWaWa+Z9ZpZr5n1mlmvmfWaWa+Z9ZpZr5n1mlmvmfWaWa+Z9ZpZr5n1mtlXmlm+Zuu+HtIMbu29ZL6Db39xr040/1ovr71/dbr518a/OuX86/I31eNvlmucev51eVe9XOME9K+df22W3zbL9e3y77fLz93yc7e8q1/e1fufvZT+1f8Lr8T08XLUXHZWvybyr7p2shOc/IBzn+phL0L1G/wQgpFPYHYT4LF/IrFP/NjrPbHzK8R3raRhZj7MIRsjNIHlE8hujLQf36FtfExxYl529vtz3pRNk12vvWtUTnmX9ff8nF27i4vSfZA21/7Xt+lRIZ/QXbZPDFQFtR4V8AnloJc0KS/1ucpNl3XXu1/sFHnWn+pzlp8v7i9cHa7a8/ukCeQTusv2KoapoJYmgE8oB72kSdd05aW9unVO1eZudXy7Z/3FnLOqr/L+3p/cUvl99s8KzCcswpbZhmKYClppUiA+oRj0suL95dEX/38fXbJqe1zQVolLgZDt0NSqT5NHCEY+gdlNgMf+icQ+8WNfTy66H4tIpQGBmfkwR7THAIHlE4i2x4X3DYtXviEr5qU9rm/XPu/67HzzXzh5vvkyeK6y/F52zam8ns+nryx7h4KG+YZFyELbEANVQa2gIb6hGPSSJqbL767aNZnp6ioz7a3ITpcqzyqTX9vyds9Nlb9PmmC+YRGy0DYVw1RQSxPENxSDfviG9y5v7tc8u5e5v/2x6V1K9X12ud1M3lT3U27a90kTzDcszF7FMBXU0gTxDcWgtY/RFbQd5oa8DtB3ujcfIQQjn8DsJsBj/0Rin/ixrycT3X9FpNKAwMx8mEPaYZrA8glk2+H64zu0jXaYE3N6BazBClizTwxUBbUCRt8yN8tBJ9gOQ/eoucv2KoapoJYmtBU2y0EnuLjGvKci+IjAzRssIBXU0gTxnsSg1dth2lJxQx6yVLrAgZtD2mGaYOQTmN0EeOyfSOwTP/b1ZKL7r4hUGhCYmQ9zSDtME1g+gWw73H98h7bRDnNiTq6AlZjdWQafSvksBqqCVgErEbtTDPqxajqdunN17rO2qUxmXIOUneqLe8nL4nKr6ntbvFGaFFiahO/E2lAMU0EtTWjra5aDTm9xXWJeUxmyXbYVg1RQSxPEaxKD1m6HS9pCcUMevvWqWtMf2g4DBCOfwOwmwGP/RGKf+LGvJxPdf0Wk0oDAzHyYI9phgMDyCUTb4bL6+A7tuR1mxZxeAcPsTT+n94iBqqBWwBB7Uww6wVUTdlukH8p9imEqqKUJbX3NctDqfQ5tobghD1souvdMAQQjn0C4z6Fjn/ixrycTXVgjUmlAYGY+zCF9Dk1g+QSyfU7z8R3aRp/DiTm9AobZm2XY6du6fQhSQa2AIfamGHSC236YvVmGnb4NxTAV1NIEsTfFoBNcNWG31pVhR2VLMUgFtTShra9ZDlq7Ha5oC+VHV4UtlHpNf2g7DBCMfAKzmwCP/ROJfeLHvp5MdP8VkUoDAjPzYY5ohwECyycQbYer/OM7tOd2mBVzcgWswuzNKuz0PYmBqqBVwCrE3hSDTm/VVGH2ZhV2+jYUw1RQSxPE3hSD/v3e8K+OQP3e8Ip2eFwKhO8Ye/2F94f0PTTByCcQ7nvo2Cd+7OvJRRfaiFQaEJiZD3NI30MTWD6BbN/j7c7qld3JinkpaG1e3fKrq3Z1d85Mc71kp1t/y3pzOpvbvb4Xl6+HwL1DQcPszsrsEwNVQa2gIXanGHSC7TFmd1b1XsUwFdTSBLE7xaDV93doh8cNedgt0X0GDkAw8gmE+xw69okf+3oy0YU1IpUGBGbmwxzS59AElk8g2+d4u/MrtI0+hxNzegUMszursPPHf4DD1pwj4f+AeYfYnWLQS5rcTNP21/sluzS3U2bym2uH7u05u3X1qavP+cWYp6ec66UJZndWYedvQzFMBbU0QexOMWj1Pod28dyQh128dk1/bJ9DE4x8AuE+h4594se+nkx0YY1IpQGBmfkwh/Q5NIHlE8j2Of5uzq/QNvocTszJ7ecY7G5OEzb1nsRAVdAqYIZ2X2c56PTaYYPZnSbs/G0ohqmgliaI3SkGrd3nGNrFc0MedvF0fSuAYOQTyPY5QOwTP/b1ZKILa0QqDQjMzIc5os8BCCyfQLTPMeXHd2jPfQ4r5vQKGPawWhO+Z5G/N78150j4P2De0W7rLAedYDuM2ZvG7FUMU0EtTRB7Uwz69/M6X58W6ud1DO3iuRSoA2o0Tb5W49i+hyYY+QTCfQ8d+8SPfT256EIbkUoDAjPzYQ7pe2gCyyeQ7Xv8w2u/QtvoezgxLx9T576p3QdbVnddn5lz12Xn9t64/8wvp9OpacrT7de3KWjYw2tNs08MVAW1gka7r7Mc9MPHup+uZXW6Z/fz+ZqZqiyzU3Fus/xS9d2lNLeqat4nTTC704Scv03FMBXU0gSxO8WglzQp6tM1b0yZ1a5Zcj3S/Zz1TXvKqvJenm9531zq/n3SBLM7TfA7BLcUw1RQSxPE7hSDfiy2y2tT12WR3a+ta6Xzk8m6smsyU9zrvjifTVfc3ydNsLs7Tchh2VQMU0EtTWgrbJaD/n0V9fVpob6KqmmL5Ye7KKhGuVbj0FUUQDDyCcxuAjz2TyT2iR/7enLRbXtEKg0IzMyHOWIVBRBYPoHoKqr2d3vWr+72ZMXsgza3vGnPeZ25Guh6pLqrs/58O2fn69012V1e5ZevD6w3KGg1Zn/Wwa8HfBYDVUGroNWI/SkG/dg9Lu/FtbjkWXG5lG7FdXXF7+beersXt6Y3TdWV5/dJkxJLk5DjsqkYpoJamtDW2CwH/VhFnfpreWkK1xlV98yUVZ2di77Lbn2bF9fzta3N7X3SBPOi6uANZVuKYSqopQniRYlBax+mqGmLxQ25CdB3db+mP7YdpglGPoHZTYDH/onEPvFjX08muv+KSKUBgZn5MIe0wzSB5RPItsPm4zu0jXaYE3N6BQy7u7Ou94mBqqBWwGgrbJaDTnDVhHlPdbNXMUwFtTRBvCcx6ARXTZj3VIdsmE3FMBXU0gTxnsSg1dth2lJxQx68g0z5jA1AMPIJzG4CPPZPJPaJH/t6MtH9V0QqDQjMzIc5pB2mCSyfQLYd7j6+Q9tohzkxL0GX5/p2N5csb5o6Kwr/pC9/kDDP67xuuq7o6zfqczC7sw45fxtioCqoFTDE7hSDTq8dbrBb7ZrgXWdbimEqaKVJQ1tfsxx0eu1wg3lNTfCusy3FMBXU0gTxmsSg/eEJD/6r8qGJhrZS3NCHrRTdb8YDCEY+gdlNgMf+icQ+8WNfTyq6D4tIpQGBmfkwR7TFAIHlE4i2xY2/5e4rtOe2mBVzev0OZnM2Ycdv49u/MBXUChlic4pBJ9jvYLfcNWavYpgKamlCW2CzHHR6i+wG85yaeq9imApqaYJ4TmLQ2rvEDW2luCEPWiluOfWqAzikHaYJRj6B2U2Ax/6JxD7xY19PJrr/ikilAYGZ+TCHtMM0geUTyLbD/omiX6FttMOcmH3QdXE39/zkeqLmdPn9U+xWvmkBw2zOJuj4PYuBqqBWwBCbUww6wVUTdotdE3ZWNhTDVFBLE9oCm+WgE1w1YZ5TE7ZfNhTDVFBLE8RzEoN+FJ26uJxrc81O5n7PzM010efu0mX17dbfTqey68r3eZ5Ni3lObdh+2fr8hVTQSpMW8ZzEoLVXTS1tpbghD1sp5Zr+0FUTQDDyCcxuAjz2TyT2iR/7ejLRbXpEKg0IzMyHOWLVBBBYPoHoqqktPr5De141sWJOr4CVWAEr94mBqqBWwGjra5aDTm/V1GJeUxt80mHEvapaaYJ4TWLQ6a2aWsxras1exTAV1NIE8ZrEoNPbqmsxr6mt9yqGqaCWJojXJAatvmqit9fdkIe3qnWPXgEEI5/A7CbAY/9EYp/4sa8nE92mR6TSgMDMfJhDVk00geUTyK6avNf0FdrGqokT8yOHLue+q67Z7XKrMtNf++x8P52zsqtv9bU5tc31C+sdChjmNbVh22Xr3ACkgloBQ7wmMegEV02Y19SGbRf+YTWtNEG8JjHoBFdNmNfUhm0X/mE1rTRBvCYx6PS26jrMa+rCtsuGYpgKWmnSIV6TGLT2qqmjt9fdkIe3qs2a/tBVE0Aw8gnMbgI89k8k9okf+3oy0W16RCoNCMzMhzli1QQQWD6B6Kqp815T98prYsWcXDvcYV5TF7ZdnsRAVVArYIjXJAadXjvcYV5TF7ZdNhTDVFBLE8RrEoNO74aVDvOaOrNXMUwFtTRBvCYxaPV2mLZQ3JDXQfp6TX9sO0wTjHwCs5sAj/0TiX3ix76eTHT/FZFKAwIz82EOaYdpAssnkG2H/VeHfYW20Q5zYk6vgGGPb+zCjsqTGKgKagWMtr5mOegEV02Y19SFbZcNxTAV1NIE8ZrEoBNcNWFeUxe2XTYUw1RQSxPEaxKDTtBEwLymLmy7bCiGqaCWJojXJAatvWrqaQvlh7soSN+s6Q9dNQEEI5/A7CbAY/9EYp/4sa8nE92mR6TSgMDMfJgjVk0AgeUTiK6aev9VYf2rrwpjxZxcAeuxxzf2YUflSQxUBa0C1tPW1ywHnd6qqce8pj5su2wohqmgliaI1yQGnd6qqce8pj5su2wohqmgliaI1yQGnd5WXY95Tb3ZqximglqaIF6TGLT6qoneXndDXgfp2zX9sasmmmDkE5jdBHjsn0jsEz/29WSi2/SIVBoQmJkPc8iqiSawfALZVZP3mr5C21g1cWL2QWNfK/YuBQzzmvqw7fIkBqqCWgFDvCYx6ARXTZjX1Idtlw3FMBXU0gTxmsSgE1w1YV5TH7ZdNhTDVFBLE8RrEoNOcKsO85r6sO2yoRimglqaIF6TGLTyqqnP6e31H+6iIH23pj9y1YQQjHwCs5sAj/0TiX3ix76eTHSbHpFKAwIz82EOWDUhBJZPILlqclF9fIf2tGrixZxaO9znkNfkLtsnBqqCUgFzPGTWznLQybXDfQ55Te6yvYphKqilCeA1yUEntwfT55DX5C7bqximglqaAF6THLT7378tmZJ/Df+vut9A2Oe0p+JywATkaHTvYEEIRj6B2U2Ax/6JxD7xY1/PLrohi0ilAYGZ+TCH9Mc0geUTyPbH5uM7tI3+mBOzDzo/Nd3tVpRZfzWV90Zb7412b2mL9zn0HEd32T4xUBXUKhrthc1y0Eua9Kf7qT1dL1nZ5MY1Sfcu64qyyqqyN6VpXHPdvlGaQOaTu2yvYpgKamkCmE9y0MltF/c5ZD65y/YqhqmgliaA+SQHvaRJk5e36uIW5ee2L/0nT++fIHt606IDmU/usr2KYSqopQlgPslBPz5NbueyaGtXlnyBMte7S67bvXdvPbXd+eYSq7i+T5pA5pO7bK9imApqaQKYT3LQS5rc7qdrWZ3u2f18vmamKsvsVJzbLL9UfXcpza2qmrdJkwJ6qF5fhPa7NxXDVNBKk4I2JmY56MfeXX265o0ps7rNXUo193PWN+3J9TH38nzL++ZS9++TJpgTUIQ2xTcVw1RQSxPECRCD1rayC3qD2w15eIO7X9MfulUHEIx8ArObAI/9E4l94se+nkz03lBEKg0IzMyHOWKrDiCwfALRrbqi/PgO7XmrjhVzegUMM5+KsA/zJAaqgloBQ8wnMegE22HoRid32V7FMBXU0oT2IWY56PQW1wW28V/UexXDVFBLE2TjXww6va26Atv4L0J74JuKYSqopQmy8S8Gnd7Gf4Ft/BfhGzC2JhakglqaIBv/YtDp2YgFtvFfhG/A2FAMU0EtTZCNfzHo9A4lFNjGfxHaA99UDFNBLU2QjX8x6OWYnUc36zxYS/G32+Xvf/7tLwJKDP/yT/8492Xxi3up/EvtX9oXUpThzW38GVUQEL7f4imsp7CewnoK+4rC8inWGy4QBbzn4iH+9CdP4V+r5bVeXrdB/G84JAvKg8S3M6oHO0t6r/xHX4b3ynVvfAIIRj6B2U2Ax/6JxD7xY6/3xM7/BPv9sxyAmfkwR+wWAwSWTyC6W1wWH9+hbXxMcWL2QZ8ul/OlO7XZzZifq7fLe/ZQZQn1UGVo63xDDFQFrR6qpD2OWQ5a2+4s6b1yN+TBvfI2fzlnDylgNMHIJxAuYHTsEz/29WSiPzEjUmlAYGY+zCEFjCawfALZAlZ9fIe2UcA4MadXwDAfy8/pPWKgKqgVMMTHEoP2mwC//Kp/i11J2zRu6OuACo3yuR2AYOQTCBcyOvaJH/t6UtGfnBGpNCAwMx/mkEJGE1g+gWwhqz++Q9soZJyYfdD38mqKpqqyW9X1b1/IMAvVp9IeMVAV1AoZYqGKQauvxGhn0A150Blsi5dz9pACRhOMfALhAkbHPvFjX08m+hMzIpUGBGbmwxxSwGgCyyeQLWDtx3doGwWME3N6BQxz7cuggf0sBqqCWgFDXHsx6Icd69mrdSKstYCMP5YUDz+2yn+Z+7p7pUAfUKDZsQcEYeAfPg8X1sVuX8Vu+bEf4r262N3ri+D9pw8neh/+07mxwzPKO/yV8S+tezE+wYw3/E3jX3qfb6V/qV8kXRW0mneUO4h0d9J569/hWY9nPZ71eNbjWY9nPZ59hWf5eMfk5XImwPH519a/miVTzXJKwDH6137J3XJ53cZcMpzB+Z8yWP3EQEWbpD/cRUHK6uVoHtHmAwQjn8DsJsBj/0Rin/ix13ti538i/t5uADAzH+aINh8gsHwC0Ta/8icGqlcnBlgxL61bWZuzOd+y06WuMnMq+8zfTpL1bXm+tfX5Uprzr+/S5lfYiYEqaJ4/i4GqoNXmV8iJATHoJU26pisv7bXNzlWbZ6a53bP+Ys5Z5Qpkf+9Pp+rWvU+aYLchViGTclMxTAW1NKHd5FkO+vdnYH59jOv3PbRL6VLABNXQfQQmQDDyCYT7Hjr2iR/7enLRhTYilQYEZubDHNL30ASWTyDb9/hHYH6FttH3cGL2QV/q27XPuz473+o6c1Wwy7rrucrye9k1p/J6Pp++suwdChp2J2xV7xMDVUGtoNGu8iwHnWDfg9m4/nbwfYphKqilCWLjikFr27gV7Vy5IQ+7QOWa/tg+hyYY+QTCfQ4d+8SPfT2Z6MIakUoDAjPzYQ7pc2gCyyeQ7XO8jVu9snFZMadXwDAbtwo7mk9ioCqoFTDExhWDTrAdxm6+rkLm46ZimApqaYLcfC0Grd3nGPphoj/cRUF6XR8LIBj5BLJ9DhD7xI99PZnowhqRSgMCM/NhjuhzAALLJxDtc4z/yj/z6iv/WDEnV8AM9qBfE/z2u629ekwFrQJmaPd1loNOrx02mN1pQs7fpmKYCmppgtidYtDqfQ7t4rkhD99fadb0x/Y5NMHIJxDuc+jYJ37s68lEF9aIVBoQmJkPc0ifQxNYPoFsn+NvkDavbpBmxZxeAcNukDZmnxioCmoFjHZbZznoBNthzN409V7FMBXU0gSxN8Wgv+6j95/iqud0DO3euaFvAio07esn0B3S79AEI59AuN+hY5/4sa8nFV1gI1JpQGBmPswh/Q5NYPkEsv1O8/Ed2ka/w4nZB40dUn2XQoY9Y9qEzLwNMVAV1AoZ7brOctBLmpzPl9vpXvVZbcwlM213z05N7spfce6uxfl0rer8fdIEszlN8HsWtxTDVFBLE8TmFINW39eh3Ts35GH3Tvc8MkAw8gmE+xw69okf+3oy0YU1IpUGBGbmwxzS59AElk8g2+f0H9+hbfQ5nJiTK2A19n2mddjM2zhziamgVcBq2nWd5aDTa4drzOasw47fhmKYCmppgticYtDafU5Nu3c/lueHBOh193MAgpFPINvnALFP/NjXk4kurBGpNCAwMx/miD4HILB8AtE+p/bfZ/oV2nOfw4o5vQKG3Uhch808/tbG1pwj4f+AeUe7rrMcdILtMGZz1mavYpgKammC2Jxi0Op9Du3euSGvg/Ttmv7YPocmGPkEwn0OHfvEj309mejCGpFKAwIz82EO6XNoAssnkO1z/POfv0Lb6HM4MadXwLAbh+tmnxioCmoFjHZbZznoBNthzN6sw/cqbiiGqaCWJoi9KQb9H79/6WW5zoO1FNCTFFlKPB6JWfuHXjb+oZeN/9LLpnMvrX9MZusfk9n6x2R2/jGZnX9MZucfk9n5d/T+Hb1/R+/eUeR5sbya5bX1r0W+vFbLa7O89v61LJfXenld3lst762W91bLe83yXrO81yzvNct76+W99fLeenlvs7y3Wd7bLO9tl/e2y3vb5b3t8t5ueW+3vLdb3tsv7+2X9/b+vS705bVaXpvl1b+3KMrltV5eXz2Qtg6bnHgth4YcL+ePZ4PW/umfjX/6Z+O/FtSNs/XjbP04Wz/O1o+z9eNs/ThbP87Wj7P142z9ONtlnO0yznYZZ7uMs13G2S7jbJdxtss422Wc7TLOdhlnu4yzXcbZLuNsl3G2yzjbZZztMs52GWe7jLNdxtku42yXcbbLONtlnO0yznYZZ7uMs13G2S7jbJdxtss422Wc7TLOdhlnu4yzXcbZLuNsl3G2L8fZ8sd53fFA4ww3PV8PSa2XB6A2ywNQm+WLU91Qu9d2eXhquzw8tV0entotD0/tloendsvDU7vlvf3y3n55b+/fu4z68od5/NEufxT544/q8Ufz+KNf/ijLxx/144/Hv1I9/pXq8a9Uj3/FPP4V8/hXzONfMY9/pX78K/XjX6kf/0rz+Feax7/SPP6V9vGvtI9/pX38K+3jX+ke/0r3+Fe6x7/SP/6V/vGv9Mu/4tNi+aN6/NE8/lj+FZ8ayx/144+XD0dmZYdPj3d5tGxNu7iuGwg5ok2r+xVIAMHIJzC7CfDYP5HYJ37s9Z7Y+Z3Fd49Fw8x8mEOWwDSB5RPILoH9kYav0DY+pjgx+6Db270r8vs564uy+P4agdN7foNEgx1paMKPA9/4NiBMBa21TYMcaRCDXtKkuXd5c7/m2b3M75m5NO7aa99nl9vN5E11P+WmfZ80wY40NOHHMW8ohqmglibIkQYxaO2t/oZ2cd2Qhx3R198zfkSfAxCMfALZPgeIfeLHvp5MdGGNSKUBgZn5MEf0OQCB5ROI9jmNP9LwFdpzn8OKOb0Chh1paMLu/sb3z2MqqBUw5EiDGPTjzu2+vPb37prd7yd/rb8vs72WWVmVzam59KarzPukCXakoTF7FcNUUEsT5EiDGLR6n0O7uG7I6yC97n4OQDDyCYT7HDr2iR/7ejLRhTUilQYEZubDHNLn0ASWTyDb5/gjDV+hbfQ5nJjTK2DYkYam2ScGqoJaAUOONIhBJ9gOY0camrC7z9/a0EoT5EiDGLR6n0PfiOyGPPi85S5f0x/b59AEI59AuM+hY5/4sa8nE11YI1JpQGBmPswhfQ5NYPkEsn1O9/Ed2kafw4k5vQKGPQu9CZl4G2KgKqgVMNptneWg02uHW8zebIM3L28phqmglSYtYm+KQWv3OS3t2rkhD96I3L3+Iu8j+hyAYOQTyPY5QOwTP/b1ZKILa0QqDQjMzIc5os8BCCyfQLTPaf1XP7evvvqZFXN6BazECljQxHsWA1VBrYDRbussB51eO9xi9mYbdPq2FMNUUEsTxN4Ug1bvc2jXzg25CdKXa/pj+xyaYOQTCPc5dOwTP/b1ZKILa0QqDQjMzIc5pM+hCSyfQLbP8V/1/BXaRp/DiTm9AoY9C72t94mBqqBWwGi3dZaDTrAdxuzNttmrGKaCWpog9qYYtHqfQ7t2bsiDrl2n+xWIAMHIJzC7CfDYP5HYJ37s68lEF9aIVBoQmJkPc0ifQxNYPoFsn+O/6vkrtI0+hxNzegUMewZ6Gzbxtr7mDVJBrYDRbussB51gO4zZm23Y6dtQDFNBLU0Qe1MMWrvP6WjX7oe7KEiv+xWIAMHIJ5Dtc4DYJ37s68lEF9aIVBoQmJkPc0SfAxBYPoFon9P5r3ruXn3VMyvm5ApYh90w3IVNvI2vecNU0CpgHe22znLQ6bXDHWZvdmGnb+tLIyEV1NIEsTfFoJdHq7l3f3UEfvBVn6fT0S6eS4GQi9con9cBCEY+gXDfQ8c+8WNfTy660Eak0oDAzHyYQ/oemsDyCWT7Hv/Vz92rr35mxeyDLvrTvb3fqqwzpspM3XTZqS3yrKyL0tyvrblc36jvwW4g7sw+MVAV1Aoa7b7OctAJtseY3dnVexXDVFBLE8TuFINW39+hXTw35E2Avut0vwoRIBj5BMJ9Dh37xI99PZnowhqRSgMCM/NhDulzaALLJ5Dtc/xXPn+FttHncGJOr4BhNxB3YVNv4+veMBXUChjtvs5y0Am2w5jd2YWdvw3FMBXU0gSxO8Wg1fsc2sVzQx528XS/ChEgGPkEwn0OHfvEj309mejCGpFKAwIz82EO6XNoAssnkO1z/PORv0Lb6HM4MSdXwHrsBuI+bOptfN0bpoJWAetp93WWg06vHe4xu7MPO38bimEqqKUJYneKQWv3OT3t4rkhD7t4ul+FCBCMfALZPgeIfeLHvp5MdGGNSKUBgZn5MEf0OQCB5ROI9jm9fz7yV2jPfQ4r5vQKGHYDcR++l3bj694wFdQKGO22znLQS5rk1e3S3Noiu5aXa2a63mR93V398Y2mKPK6re/9+6QJZm/2Zq9imApqaYLYm2LQ6n0O7dq5Ia+D9LrfAwEQjHwC4T6Hjn3ix76eTHRhjUilAYGZ+TCH9Dk0geUTyPY5/vnIX6Ft9DmcmNMrYNgNxH2zTwxUBbUCRrutsxx0gu0wZm/2YaeP/80ZWmmC2Jti0Op9Du3auSEPu3a63wMBEIx8AuE+h4594se+nkx0YY1IpQGBmfkwh/Q5NIHlE8j2Of75yP2r5yOzYk6vgGE3EPf9PjFQFdQKGO22znLQybXDRZ5D/qa/bq9mmA5KieKB6EwRxFbudfwX1pP8ftiD3l2fr/mP7HYghjGCQbTfgaKfIqJfTyq6xEYk1ADhzBE4B/Q8EIONYJDsenxYHz+De+p7mGEnWNFKsKIFfb1nOVAd9Coa7cDOgtjJ9chOC8j09Nft1QzTQS9VANtTEFu/+aH9PD/sJsivess5xDBGMEg3P3T0U0T060lFV9qIhBognDkC55jmh2awEQzCzY/5+BncVvPDCTvBigbdV+yv2ycHqoNeRaNt2VkQO7mD7U4LyAn11+3VDNNBL1UAL1QQW7/5oU0+P+xBl68v1/wHNz80wxjBIN380NFPEdGvJxVdaSMSaoBw5gicY5ofmsFGMAg3P+3Hz+C2mh9O2Anu/EA3G/vr9smB6qBX0WivdhbETrFPhuxRf91ezTAd9FIFMEgFsdWbn4K2/X74q4L8ql8mATGMEQzCzQ8Q/RQR/XpS0ZU2IqEGCGeOwDmk+QEYbASDbPNT5B8/g9toflhh+7jP5pyXRX7KutPdZKYxTXYuTn12v5yaS1GZvD2dfn2bilZAdyD76/bJgeqgVtEK2rOdBbET7JML0CEtwlbhhmaYDnqpAjmkYtj6zQ9t+/lhD9t+qt8wATGMEQzSzQ8d/RQR/XpS0ZU2IqEGCGeOwDmm+aEZbASDcPNTffwMbqv54YSdYEWDbkv21+2TA9VBr6LRnu0siJ3gzk8BOqRFvVczTAe9VIEcUjFs/eaHtv38sDdBftXHL0MMYwSDdPNDRz9FRL+eVHSljUioAcKZI3COaX5oBhvBINz8NB8/g9tqfjhhJ1jRoHuV/XX75EB10KtotGc7C2Kn2CeDDmkRtgo3NMN00EsVyCEVw9Zvfmjbzw97H+RXfSYzxDBGMEg3P3T0U0T060lFV9qIhBognDkC55jmh2awEQzCzU//8TO4reaHE3Z6Fa0E718uwy7gxkNoMR3UKlpJe7azIHaCfXIJOqRl2CrkP69YLVUgh1QMW735KWnbzw972PZTfVAzxDBGMAg3P0D0U0T060lFV9qIhBognDkC55DmB2CwEQyyzU9ZfvwMbqP5YYWdYEUD718uwy4g/wHGW5OPxP8jJiDt2c6C2Cn2yaBD6ivBPs0wHfRSBXJIxbD1mx/a9vPDXgf5VZ/eDDGMEQzSzQ8d/RQR/XpS0ZU2IqEGCGeOwDmm+aEZbASDcPNTf/wMbqv54YTt48ZuYH2bigbev+wzao8cqA56FY32bGdB7BT7ZNAhLcNWIf/JxmqpAjmkYtj6zQ9t+/lhD9t+qo90hhjGCAbp5oeOfoqIfj2p6EobkVADhDNH4BzT/NAMNoJBuPnpPn4Gt9X8cMJOsKKB9y+X/T45UB30Khrt2c6C2An2yRXokFZhq3BDM0wHtVSpIIdUDFu9+alo288Pe8j26/N8zX9s8wMwjBEMws0PEP0UEf16UtGVNiKhBghnjsA5pPkBGGwEg2zzUy1PeK5ePuGZFXZ6XkZVghUt5AJuyIHqoFfRaM92FsROsE+uQIe0ClmFm5phOuilCuSQimHrNz+07eeH3QT5lZ/wDDCMEQzSzQ8d/RQR/XpS0ZU2IqEGCGeOwDmm+aEZbASDcPOzPOH5K7it5ocTdoIVDbx/uar3yYHqoFfRaM92FsROsU8GHdKq2asZpoNe</t>
  </si>
  <si>
    <t>qkAOqRi2fvND235+2EO2X5+Xa/6Dmx+aYYxgkG5+6OiniOjXk4qutBEJNUA4cwTOMc0PzWAjGISbn+UJz1/BbTU/nLAT9DLA+5erkAu4IQeqg15Foz3bWRA7xT4ZdEirfq9mmA56qQI5pGLY6s2PoW2/H/6qIL/yE54BhjGCQbj5AaKfIqJfTyq60kYk1ADhzBE4hzQ/AIONYJBtfszyhGfz8gnPrLDTq2gGvH/ZhF3AjefXYjqoVTRDe7azIHaCfbIBHVITtgo3NMN00EsVyCEVw9Zvfmjbzw972PZTfsIzwDBGMEg3P3T0U0T060lFV9qIhBognDkC55jmh2awEQzCzc/yhGfz8gnPrLATrGjg/cvG7JMD1UGvotGe7SyInWKfDDqkpt6rGaaDXqpADqkYtn7zQ9t+ftibIL/yE54BhjGCQbr5oaOfIqJfTyq60kYk1ADhzBE4xzQ/NIONYBBufpYnPH8Ft9X8cMJOsKKB9y/7mPfIgeqgV9Foz3YWxE6xTwYdUhO2Cjc0w3TQSxXIIRXD1m9+aNvPD3vY9lN+wjPAMEYwSDc/dPRTRPTrSUVX2oiEGiCcOQLnmOaHZrARDMLNz/KE56/gtpofTtg+buwY47tUtBq8f7kOu4D8Rx1vTT4S/w+YgDXt2c6C2An2yTXokNZhq5D/qGO1VIEcUjFs9eanpm0/P+xh20/5Cc8AwxjBINz8ANFPEdGvJxVdaSMSaoBw5gicQ5ofgMFGMMg2P/XyhOev4DaaH1bYCVY08P7lOuwC8h91vDX5SPw/YgLSnu0siJ1inww6pLXZqxmmg16qQA6pGLZ+80Pbfn7Y6yC/8hOeAYYxgkG6+aGjnyKiX08qutJGJNQA4cwROMc0PzSDjWAQbn6WJzx/BbfV/HDCTrCigfcv180+OVAd9Coa7dnOgtgp9smgQ1qHrUL+o47VUgVySMWw9Zsf2vbzwx62/ZSf8AwwjBEM0s0PHf0UEf16UtGVNiKhBghnjsA5pvmhGWwEg3DzszzhuX75hGdW2AlWNPD+5brfJweqg15Foz3bWRA7wT65AR3SJmwVbmiG6aCWKg3kkIphqzc/DW37+WEP2n5FvuY/tvkBGMYIBuHmB4h+ioh+PanoShuRUAOEM0fgHNL8AAw2gkG2+WmWJzw3L5/wzAo7wYpWghUt6AI+y4HqoFfRaM92FsROsE9uQIe0CVqFW5phOuilCuSQimHrNz+07eeH3QT5lZ/wDDCMEQzSzQ8d/RQR/XpS0ZU2IqEGCGeOwDmm+aEZbASDcPOzPOH5K7it5ocTdoIVDbx/uan3yYHqoFfRaM92FsR+9MmXS5nfrnV2u/QX1yhdy6w7XdvsYqrmbOp7eaubN0oV0CFtmr2aYTropQrkkIph6zc/tO3nhz1o+xXlmv/g5odmGCMYpJsfOvopIvr1pKIrbURCDRDOHIFzTPNDM9gIBuHmZ3nC81dwW80PJ+wEd37A+5eboAv4LAeqg15Foz3bWRA7xT4ZdEibfq9mmA56qQI5pGLY6s1PS9t+P/xVQX7lJzwDDGMEg3DzA0Q/RUS/nlR0pY1IqAHCmSNwDml+AAYbwSDb/LTLE57bl094ZoWdXkVrwfuX27ALyH/U8dbkI/H/iAlIe7azIHaCfXILOqRt2Crc0AzTQS9VIIdUDFu/+aFtPz/sYdtP+QnPAMMYwSDd/NDRTxHRrycVXWkjEmqAcOYInGOaH5rBRjAINz/LE57bl094ZoXt48YeXfY2FQ28f7k1++RAddCraLRnOwtip9gngw5pW+/VDNNBL1Ugh1QMW7/5oW0/P+xNkF/5Cc8AwxjBIN380NFPEdGvJxVdaSMSaoBw5gicY5ofmsFGMAg3P8sTnr+C22p+OGEnWNHA+5fbsAvIf9Tx1uQj8f+ICUh7trMgdop9MuiQtmGrkP+oY7VUgRxSMWz95oe2/fywh20/5Sc8AwxjBIN080NHP0VEv55UdKWNSKgBwpkjcI5pfmgGG8Eg3PwsT3j+Cm6r+eGEnV5F68D7l7uwC7jx/FpMB7WK1tGe7SyInWCf3IEOaRe2CvmPOlZLFcghFcNWb3462vbzwx62/ZSf8AwwjBEMws0PEP0UEf16UtGVNiKhBghnjsA5pPkBGGwEg2zz0y1PeP4KbqP5YYWdYEUD71/uwi4g/1HHW5OPxP8jJiDt2c6C2Ame+elAh7QzezXDdNBLFcghFcPWb35o288Pex3kV37CM8AwRjBINz909FNE9OtJRVfaiIQaIJw5AueY5odmsBEMws3P8oTnr+C2mh9O2AlWNPD+5a7ZJweqg15Foz3bWRA7xT4ZdEi7sFXIf9SxWqpADqkYtn7zQ9t+ftjDtp/yE54BhjGCQbr5oaOfIqJfTyq60kYk1ADhzBE4xzQ/NIONYBBufpYnPHcvn/DMCjvBigbev9z1++RAddCraLRnOwtiL6liqqo2xfmUFffTLSuKm7s2v7VZntd53XRd0dfl+6RKDzqkfdgq3NAM00EtVXrIIRXDVm9+etr288MetP3KfM1/bPMDMIwRDMLNDxD9FBH9elLRlTYioQYIZ47AOaT5ARhsBINs89MvT3juXz7hmRW2j7vry2t/d2v9+/3kq9+ty7r2WmZlVTan5tKbrvqaKm9R0UqwogVdwGc5UB30Khrt2c6C2An2yT3okPZBq3BLM0wHvVSBHFIxbP3mh7b9/LCbIL/yE54BhjGCQbr5oaOfIqJfTyq60kYk1ADhzBE4xzQ/NIONYBBufpYnPH8Ft9X8cMJOsKKB9y/39T45UB30Khrt2c6C2Cn2yaBD2jd7NcN00EsVyCEVw9Zvfmjbzw970PYryzX/wc0PzTBGMJjdDHj0n1D0U0T060lFV9qIhBognDkC55jmh2awEQzCzc/yhOev4LaaH07YCVY08P7lPugCPsuB6qBX0WjPdhbETrFPBh3SPmgVbmmG6aCXKpBDKoat3fwUOW37/fBXBfl1n/CMMIwRDLLNDxL9FBH9elLRlTYioQYIZ47AOaL5QRhsBINo8+PC+vgZ3HPzwws7uYpW5Nj9y+66fXKgOmhVNAdEJu8siJ1en1zkmEPqrturGaaDXqogDqkctn7zQ9t+ftjDtp/uE54RhjGCQbr5oaOfIqJfTyq60kYk1ADhzBE4xzQ/NIONYBBufqqPn8FtNT+csBOsaNj9y+66fXKgOuhVNNqznQWxU+yTMYfUXbdXM0wHvVRBHFI5bP3mh7b9/LA3QX7dJzwjDGMEg3TzQ0c/RUS/nlR0pY1IqAHCmSNwjml+aAYbwSDc/DQfP4Pban44YSdY0bD7l911++RAddCraLRnOwtip9gnYw6pu26vZpgOeqmCOKRy2PrND237+WEP2366T3hGGMYIBunmh45+ioh+PanoShuRUAOEM0fgHNP80Aw2gkG4+ek/fga31fxwwk6vohXY/cvuun1yoDqoVbSC9mxnQewE++QCdEiLsFXIf9SxWqpADqkYtnrzU9C2nx/2sO2n+4RnhGGMYBBufoDop4jo15OKrrQRCTVAOHMEziHND8BgIxhkm5/CP+H59+A2mh9W2AlWNOz+ZXfdPjlQHfQqGu3ZzoLYKfbJoENamL2aYTropQrkkIph6zc/tO3nh70O8us+4RlhGCMYpJsfOvopIvr1pKIrbURCDRDOHIFzTPNDM9gIBuHmp/74GdxW88MJO8GKht2/7K7bJweqg15Foz3bWRA7xT4ZdEiLsFXIf9SxWqpADqkYtn7zQ9t+ftjDtp/uE54RhjGCQbr5oaOfIqJfTyq60kYk1ADhzBE4xzQ/NIONYBBufrqPn8FtNT+csBOsaNj9y+66fXKgOuhVNNqznQWxE+yTS9AhLcNW4YZmmA5qqVJCDqkYtvvfvz3y5SkZ1mr87Xb5+59/+4uAGMO//NM/esjyF/9qltdmee38a5Uvr8tvq+W31fLbavmtWX5rlt+a5bdm+a1Zflsvv62X3zbL37e9f+0L91rmlX91jbd7rZa/qZa/qerl9fH33ctBCXmRTVeuB+VlAYWUxWuol9MuctpFTrvIaRc57SKnXeS0i5x2kdMuctpFTrvIaRc57SKnXeS0i5x2kdMuctpFTrvIaRc57SKnXeS0i5x2kdMuctqXctoIOde1HJITLudeTV+znZzLH+bxR/P4o1v+cJIufzwuqR6XVI9Lqscl5nGJeVxiHpeYxyXmcUn9uKR+XNI8fuf09X84gd0fXmH/h5PY/1E9/rJ6/KVTefnj63fbOi9Bc4T2Shdfnwzuj39VXTGVtC3oa0XIX2s65VtEAYYxgsHsZsCj/4SinyKir/dEzy88P6swjTNH4ByyYgIYbASD7IqpXLzy8qVXzgrbx33Lq6a+FOesuTcn/00X96zPTen75pO5VLemKi+/vk8bDHrlZcg03pAD1UGvDYa8cjFs9T3AkjaA/bCbAH/vuhDdikYzjBEM0hWNjn6KiH49qeiPz4iEGiCcOQLnmIpGM9gIBuGKZj5+BrdV0ThhLxs7l6KqKlNkTde0mbmdq+x0u12za9Vczd2cLuU9//V9Khp4J7ufIHvkQHXQq2i0ez8LYutXNNoA9sPeBPl1v70CYRgjGKQrGh39FBH9elLRH58RCTVAOHMEzjEVjWawEQzCFW25k/0ruK2Kxgl72Veq2lPR9ZfsdLnmmTnneXYq3H/2XV52TddW5/5rqrxFRQPPaZTBAwvPcqA66FU06JyGGLZ+RaMtaT/sQW+3Kl9O3mMqGs0wRjBIVzQ6+iki+vWkoj8+IxJqgHDmCJxjKhrNYCMYhCvack6jfHlOgxW2j7u9mKIq8iLLy/6Umboz7sPt1mZNf7rmxf16Pp3e6JxGCZ7TKPt9cqA66FU06JyGGLZ6Ravowwc//FVBfuXnzAMMYwSDcEUDop8iol9PKvrjMyKhBghnjsA5pKIBDDaCQbaiVctz5quXz5lnhe3jrovL6dQ0l+zWFrfMVPdrdjK3ImtvVXnNz/dbfflKtneoaBX4FIUq+DiBZzlQHdQqWgU9RUEMW7+i0Sa4H/aQm9xXyidDAIYxgkG6otHRTxHRrycV/fEZkVADhDNH4BxT0WgGG8EgXNGWkyHVy5MhrLB93NjRgLepaODJkCr4OIFnOVAd9CoadDJEDFu/otEmuB92E+RXfiI0wDBGMEhXNDr6KSL69aSiPz4jEmqAcOYInGMqGs1gIxiEK9pyMuQruK2Kxgnbx40dDXibigaeDKnqfXKgOuhVNOhkiBi2fkWjTXA/7E2QX/kxvwDDGMEgXdHo6KeI6NeTiv74jEioAcKZI3COqWg0g41gEK5oy8mQr+C2KhonbB83djTgbSoaeDKkCh+R2HiIKaaDXkWDToaIYetXNNoE98MedpOVn90KMIwRDNIVjY5+ioh+Panoj8+IhBognDkC55iKRjPYCAbhiracDKlengxhhe3jxo4GvE1FA0+GVP0+OVAd9CoadDJEDFu9ohnaBP/hrwryKz+QE2AYIxiEKxoQ/RQR/XpS0R+fEQk1QDhzBM4hFQ1gsBEMshXNLCdDzMuTIaywfdzY0YB3qWgGPBliwkckNh43iOmgVtEMdDJEDFu/otEmuB/2sJus/JRFgGGMYJCuaHT0U0T060lFf3xGJNQA4cwROMdUNJrBRjAIV7TlZIh5eTKEFbaPGzsa8DYVDTwZYsJHJDaeIYfpoFfRoJMhYtj6FY02wf2wmxC/UX5mCMAwRjBIVzQ6+iki+vWkoj8+IxJqgHDmCJxjKhrNYCMYhCvacjLkK7itisYJ28eNHQ14m4oGngwx9T45UB30Khp0MkQMW7+i0Sa4H/YmyK/8zBCAYYxgkK5odPRTRPTrSUV/fEYk1ADhzBE4x1Q0msFGMAhXtOVkyFdwWxWNE7aPGzsa8DYVDTwZYoJHJJ7lQHXQq2jQyRAxbP2KRpvgftiDbrIpX07eYyoazTBGMEhXNDr6KSL69aSiPz4jEmqAcOYInGMqGs1gIxiEK9pyMsS8PBnCCtvHjR0NeJuKBp4MMf0+OVAd9CoadDJEDFu9otW0Cf7DXxXkV35mCMAwRjAIVzQg+iki+vWkoj8+IxJqgHDmCJxDKhrAYCMYZCtavZwMqV+eDGGF7ePGjga8S0WrwZMhdfCIxLMcqA5qFa2GToaIYfuvoHJv9h/8ut8qU9NmuB/+kKvcdMp3WgMMYwSDdGWjo58iol9PLvpjNCKhBghnjsA5prLRDDaCQbiyLSdE6pcnRFhh+7hN1d3z6ty5Zt3UmWlNk53u1TnrzdV9FLZNfq7Ov75PZQNPiNThr1fZuOUY00GvskEnRMSwl1TpT/dTe7pesrLJTWbO9y7rirLKqtItA03jFnpt+UapYsBUMXs1w3TQSxX63MAsiP3YATr3TZ1Xt6zuut5d23XZub037j9z10m5Vqo83d4oVUCXvq73aobpoJcqkEsvhv0oQM3lYk7nPqurvMmMOefZOS+vWVtdTqW5XkzdvFMBasBUafZqhumglyq0dzsLYi+pcq365lKZKjP57eKWYfktOzd1kV3u3a07Ffm9bM0bpQrolNYhy3BTM0wHvVSBnFIx7CVVyu56qiu3Ys/bpshMkZ+yc1ffss61O9cuP91u/jvL3yZVOjBVQo7MpmaYDnqpQvtnsyD241PlZkxXeNs9r+6ZKe/n7NznVXY/Fde8M/WtMqc3ShXQrapDts329IJ00EsVyK0Sw15SJb+d2/PlXmanS9G5vubqMupWNVl1uZzN5eq6nbx6n1RpcixVmtCu+KZmmA5qqdLQHsYsiP34VDm3bdPnXXZqb9fM3O637FTc8qwwl/xanU/Xe3F/o1QBHYMm/IXrW9ML0kEvVSDHQAz7cZPWvWqaa3POisKnVdH4s2CXeulwbu7vbl35Tp8qJZgqO3ckUR30UoXeP54FsZdUae5d3tyveXYvc1esLk3v7+Xqs8vtZvKmup9y80Ynaxpwt7bZvW2J6aCXKtBurRj216fK6VpWp3t2P5/dJ1BVurJVnNssv1R9dynNraqaN0oVcLe2MXs1w3TQSxVot1YM+9GrFNeiuNZ9dq7vfrvukmddb3yC5a5Lysvz/a0+VcDd2qbeqxmmg16qQLu1Ytjq5/UaegvSD3toC7I3yt+IAjCMEQxmNwMe/ScU/RQR/XpS0RZ6REINEM4cgdPsxtmbUP8MMdgIBtlTDc1yT9VXcBunGlhhJ1jRQKegCW2Zb8iB6qBX0SCnQAw7xSUV6BQ04Xs3NjTDdNBLFcgpEMNOcaMGdAqa0Jb5pmaYDnqpAjkFYtgJbv+2oFPQhs/Pb30SQzqopUoLOQVi2I/7v0/9tbw0RebSxxtQVZ2di77Lbn2bF9fzta3N7Y1SBXQK2vAh+w3NMB30UgVyCsSwE/QfW9ApaENb5puaYTropQrkFIhhJ3gApgWdgjb4CLwtzTAd9FIFcgrEsBM8ANOCToE/C7ZPM0wHvVSBnAIx7ARPYLagU9DWuzWDdNBLFcgpEMNO8BaAFjzX3e7ckUR10EsVev94FsRO8MaiFtytbXdvW2I66KUKtFsrhp3g7YotuFvb7t62xHTQSxVot1YMW92qbuktSD/s4S1I5RvwAYYxgsHsZsCj/4SinyKiX08q2heNSKgBwpkjcJrdOHsT6p8hBhvBIGtVt/3Hz+A2rGpW2OlVtA50Crrwljn/TvStyUfi/wETsIOcAjHsBPvkDnQKuvCWOf9OdLVUgZwCMewE76ruQKegC2+Z828vVksVyCkQw05wT68DnYIuvGXOv71YLVUgp0AMO0FTqQOdgs7s1QzTQS9VIKdADDtBU6kDnYKu3qsZpoNeqkBOgRh2gqcaOtAp6MJb5vzbi9VSBXIKxLATPFbXgU5BF94y599erJYqkFMghp3gYd0OdAq68JY5//ZitVSBnAIx7ARvle3Ac93dzh1JVAe9VKH3j2dB7ARvLOrB3dp+97YlpoNaqvTQbq0Ytrr/2NNbkH7Yw1uQzZr/WP8RYBgjGMxuBjz6Tyj6KSL69aSiza6IhBognDkCp9mNszeh/hlisBEMsv5jX3z8DG7Df2SFnWBFA52CPrxl/iQHqoNeRYOcAjHsBJdUPegU9OEt8w3NMB30UgVyCsSwE9yo6UGnwH8T5z7NMB30UgVyCsSwE7z/sQedgr7eqxmmg16qQE6BGHaCTkEPOgV9s1czTAe9VIGcAjHsBK3qHnQK+vCW+YZmmA56qQI5BWLYCVrVPegU9OEt862iDemglyqQUyCGneBZqR50CvrwlvmWZpAOeqkCOQVi2OmdwCxzzClw1+3VDNNBK1UcEJAqctjpnesuc+xct7tur2aYDnqpQu8fz4LY6d0tUubYbq27bq9mmA56qYLs1spha/uPZU5vQfphD29Btmv+Q/1HhGGMYDC7GfDoP6Hop4jo15OKNrsiEmqAcOYInGY3zt6E+meIwUYwiPqPLqyPn8E9+4+8sBOsaJhT4K7bJweqg15FQ5wCOewU+2TMKXDX7dUM00EvVRCnQA47vacPlTnmFLjr9mqG6aCXKohTIIed4kYN5hS46/ZqhumglyqIUyCH/bCqy0t9P9VdZu71yRWr6pSdiqZ2xarty/P1erpe38dUKnPMKXDX7dUM00EvVRCnQA47Pf+xzDGnwF23VzNMB71UQZwCOez0/MeyAJ2CIrxlvqEZpoNaqhSQUyCGnd4BmLIAnYIivGW+oRmmg16qQE6BGHZ6JzDLAnQKivCW+db0gnTQSxXIKRDDTu9cd1lg57rddXs1w3TQSxV6/3gWxF5SBfu6pLdJFXC3tjB7NcN00EsVaLdWDDu9u6rLAtytLeq9mmE66KUKtFsrhp3ePWhlAe7WFru3LTEd9FIF2q0Vw1Y/1VDQW5B+2MNbkN2a/9hTDQDDGMFgdjPg0X9C0U8R0a8nFW2hRyTUAOHMETjNbpy9CfXPEIONYJA91VC0Hz+D2zjVwAo7wYoGOgVFeMv8SQ5UB72KBjkFYtgpLqlAp6AIb5lvaIbpoJcqkFMghp3gRk0JOgVleMt8QzNMB7VUKSGnQAw7we3fEnQKyvCW+dYnMaSDXqpAToEYdno34Jcl6BSU4S3zDc0wHfRSBXIKxLAT9B9L0Ckow1vmG5phOuilCuQUiGEneACmBJ0Cv8GxTzNMB71UgZwCMewED8CUoFPgh3OfZpgOeqkCOQVi2AmewCxBp6AMb5lvFW1IB71UgZwCMewEz3WX4LnucueOJKqDXqrQ+8ezIHaCd4uU4G5tuXvbEtNBL1Wg3Vox7ATvQSvB3dpy97YlpoNeqkC7tWLYCd7ZWoG7tdXubUtMB7VUqaDdWjFs979/c292rdB/+ddgKtBWeoQOPgHorUg//KGtyKbTfWY8wjBGMJjdDHj0n1D0U0T068lFW+kRCTVAOHMETrMbZ29C/TPEYCMYZE83VP6Z8b8Ht3G6gRW2j/te9ae6L7usKop7VhS3W9b3rh5e3duK0yU/n/s32gauQMegCm2db8iB6qBX2SDHQAxb/bxeRW+D+2EPb4P3LyfvMRWNZhgjGKQrGh39FBH9elLRH58RCTVAOHMEzjEVjWawEQzCFW15ClH18ilErLATrGigW1WZfXKgOuhVNMitEsPWr2i0BeOHvQ7x1/nLyXtMRaMZxggG6YpGRz9FRL+eVPTHZ0RCDRDOHIFzTEWjGWwEg3BFqz9+BrdV0ThhJ1jRQKfU3zO2Rw5UB72KBjmlYth+93Fhf6AXv+rsQr4a7ZDr13TKt1JVtHM5RjBIFzI6+iki+vVcoj81/6i8mSOiPqZe0crbCAbherXcMfUV3Fa94oSt01a/+tAJ+sd18VL4Yz50aA98jGCQ/tCho58ioq/3RP+Hf+hwoz7mQ4dW3kYwCH/odB8/g9v60OGE7TsfH/tX0vz89Fln0d9ul7//+be//PGJ9P8Y/uWf/tHhmfwX/1our2Z5bZbXzr/Wy2/r5bf18tt6+W29/LZZftssv22W3zbLb5vlt+3y23b5bbv8tl1+2y6/7Zbfdstvu+W33fLbbvltv/y2X37bL7/tl9/2/rdVni+v5fJqltdmeV1+Wyy/LZbfFstvi+W3xfLbcvltufy2XH5bLr8tl99Wy2+r5bfV8ttq+W21/HbRqjKvO+XQkY6mwzdfoVHHJ6IfarsMtV2G2i5DbZehtstQ22Wo7TLUdhlquwy1XYbaLkNtl6G2y1DbZajtMtR2GWq7DLVdhtouQ22XobbLUNtlqO0y1HYZarsMtV2G2i5DbZehtstQ22Wo7TLUdhlquwy1XYbaLkNtl6G2y1DbZajtMtR2GWq7DLVdhtouQ22XobbLUNtlqO0y1HYZarsMtV2G2i5DbV8OtY0Y6vWHFTTU8OeVH2n/oeTCX/4oH3+Yxx/N449u+aN+XFI/Lqkfl9SPS+rHJc3jkuZxSfO4pHlc0jwuaR+XtI9L2scl7eOS9nFJ97ike1zSPS7pHpd0j0v6xyX945L+cUn/uKRfLvGJsPxRPv4wjz+axx+PS4rHJcXjkuJxSfG4pHhcUj4uKR+XlI9Lyscl5eOS6nFJ9bikelxSPS6pHpc81H2VHT5oVnq8wVr4526voU8m/fBXhTh75X4VYBgjGIT7VSD6KSL6ek/0/Dbje7MJwJkjcA5pZAEGG8Eg28ia/ONncBufWaywfdzn+lye+vqeNb1/isDpdM2668Vkt3NV37runF+KN9rtNeDt3iZ4QOlZDlQHtd1eQx8nmwWxlTZa/lNFo08k+WEPnUjqXbekW9FohjGCQbqi0dFPEdGvJxX98RmRUAOEM0fgHFPRaAYbwSBc0cqPn8FtVTRO2AlWNPBRAyZ4QOlZDlQHvYpGHyebBbH1Kxp9IskPuwnyVy8n7zEVjWYYIxikKxod/RQR/XpS0R+fEQk1QDhzBM4xFY1msBEMwhXNfPwMbquiccJOsKKBj7kw9T45UB30Khp9nGwWxNavaPSJJD/sTZDfvJy8x1Q0mmGMYJCuaHT0U0T060lFf3xGJNQA4cwROMdUNJrBRjAIV7Tm42dwWxWNE3aCFQ18xIoJHWHakAPVQa+i0QfOZkFs/YpGn33xwx4+RFK/nLzHVDSaYYxgkK5odPRTRPTrSUV/fEYk1ADhzBE4x1Q0msFGMAhXtOVAmHl5IIwVto87r8tLbro2qyvjHwXkn3XZNNesbu913ub+oEL36/tUNPDxPqbfJweqg15Fgx7vI4atXtFq2gT/4a8K8is/qwVgGCMYhCsaEP0UEf16UtEfnxEJNUA4cwTOIRUNYLARDLIVrV5OhtQvT4awwk5vjVaDJ0Pq4BPxn+VAdVCraDV0MkQMW7+i0Sa4H/awm/z03XIHVzSaYYxgkK5odPRTRPTrSUV/fEYk1ADhzBE4x1Q0msFGMAhXtOVkSP3yZAgr7AQrGngypA4fkdj42kxMB72KBp0MEcPWr2i0Ce6H3QT5lW9xBxjGCAbpikZHP0VEv55U9MdnREINEM4cgXNMRaMZbASDcEVbToZ8BbdV0ThhJ1jRwJMhdb1PDlQHvYoGnQwRw9avaLQJ7oe9CfIrP08TYBgjGKQrGh39FBH9elLRH58RCTVAOHMEzjEVjWawEQzCFW05GfIV3FZF44Sdno9WgydD6vARiY0HS2I66FU06GSIGLZ+RaNNcD/sQTe5UX6eJsAwRjBIVzQ6+iki+vWkoj8+IxJqgHDmCJxjKhrNYCMYhCvacjKkfnkyhBV2gms08GRI3e+TA9VBr6JBJ0PEsNUrWkOb4D/8VUF+5WeGAAxjBINwRQOinyKiX08q+uMzIqEGCGeOwDmkogEMNoJBtqI1y8mQ5uXJEFbY6a3RGvBkSBM8IvEsB6qDWkVroJMhYtj6FY02wf2wB93kpnw5eY+paDTDGMEgXdHo6KeI6NeTiv74jEioAcKZI3COqWg0g41gEK5oy8mQ5uXJEFbY6a3RGvBkSBM8IvEsB6qDXkWDToaIYetXNNoE98NugvzKzwwBGMYIBumKRkc/RUS/nlT0x2dEQg0QzhyBc0xFoxlsBINwRVtOhnwFt1XROGEnuEYDT4Y09T45UB30Khp0MkQMW7+i0Sa4H/YmyK/8zBCAYYxgkK5odPRTRPTrSUV/fEYk1ADhzBE4x1Q0msFGMAhXtOVkyFdwWxWNE7aP+9RfbvfTrclOp9x9pDVtm3Xd5Zbdq6Y8V31Z1tfrr+9T0cCTIU3wiMSzHKgOehUNOhkihq1f0WgT3A972E1WfmYIwDBGMEhXNDr6KSL69aSiPz4jEmqAcOYInGMqGs1gIxiEK9pyMqR5eTKEFXaCazTwZEjT75MD1UGvokEnQ8Sw1StaS5vgP/xVQX7lZ4YADGMEg3BFA6KfIqJfTyr64zMioQYIZ47AOaSiAQw2gkG2orXLyZD25ckQVtjp+WgteDKkDR+R4D88Y2vykfh/xASEToaIYetXNNoE98MedpOVnxkCMIwRDNIVjY5+ioh+Panoj8+IhBognDkC55iKRjPYCAbhiracDGlfngxhhZ3eGq0FT4a04SMSGw/PwHTQq2jQyRAxbP2KRpvgfthNkF/5mSEAwxjBIF3R6OiniOjXk4r++IxIqAHCmSNwjqloNIONYBCuaMvJkK/gtioaJ+wEKxp4MqSt98mB6qBX0aCTIWLY+hWNNsH9sDdBfuVnhgAMYwSDdEWjo58iol9PKvrjMyKhBghnjsA5pqLRDDaCQbiiLSdDvoLbqmicsBOsaODJkDZ8RIL/8IytyUfi/xETEDoZIoatX9FoE9wPe9BNbpWfGQIwjBEM0hWNjn6KiH49qeiPz4iEGiCcOQLnmIpGM9gIBuGKtpwMaV+eDGGFnaCPBp4Maft9cqA66FU06GSIGLZ6RetoE/yHvyrIr/zMEIBhjGAQrmhA9FNE9OtJRX98RiTUAOHMETiHVDSAwUYwyFa0bjkZ0r08GcIKO701WgeeDOmCRySe5UB1UKtoHXQyRAxbv6LRJrgf9qCb3JYvJ+8xFY1mGCMYpCsaHf0UEf16UtEfnxEJNUA4cwTOMRWNZrARDMIVbTkZ0r08GcIKO8GKBp4M6YJHJJ7lQHXQq2jQyRAxbP2KRpvgfthNkF/5mSEAwxjBIF3R6OiniOjXk4r++IxIqAHCmSNwjqloNIONYBCuaMvJkK/gtioaJ+wEKxp4MqSr98mB6qBX0aCTIWLY+hWNNsH9sDdBfuVnhgAMYwSDdEWjo58iol9PKvrjMyKhBghnjsA5pqLRDDaCQbiiLSdDvoLbqmicsNPz0TrwZEgXPCLxLAeqg15Fg06GiGHrVzTaBPfDHnaTlZ8ZAjCMEQzSFY2OfoqIfj2p6I/PiIQaIJw5AueYikYz2AgG4Yq2nAzpXp4MYYWd4BoNPBnS9fvkQHXQq2jQyRAxbPWK1tMm+A9/VZBf+ZkhAMMYwSBc0YDop4jo15OK/viMSKgBwpkjcA6paACDjWCQrWj9cjKkf3kyhBV2ehWtB0+G9OEjEhsPz8B0UKtoPXQyRAxbv6LRJrgf9rCbrPzMEIBhjGCQrmh09FNE9OtJRX98RiTUAOHMETjHVDSawUYwCFe05WRI//JkCCvsBCsaeDKkDx+R4D88Y2vykfh/xASEToaIYetXNNoE98NugvzKzwwBGMYIBumKRkc/RUS/nlT0x2dEQg0QzhyBc0xFoxlsBINwRVtOhnwFt1XROGGn56P14MmQvt4nB6qDXkWDToaIYetXNNoE98PeBPmVnxkCMIwRDNIVjY5+ioh+Panoj8+IhBognDkC55iKRjPYCAbhiracDPkKbquiccJOsKKBJ0P68BGJjYdnYDroVTToZIgYtn5Fo01wP+xBN7lTfmYIwDBGMEhXNDr6KSL69aSiPz4jEmqAcOYInGMqGs1gIxiEK9pyMqR/eTKEFXaCFQ08GdL3++RAddCraNDJEDFs7YpW5bQJ/sNfFeTXfWYIwjBGMMhWNCT6KSL69aSiPz4jEmqAcOYInCMqGsJgIxhEK5oL6+NncM8VjRd2cj5alWMnQ9x1++RAddCqaA6ITN5ZEFu/otEmuB/2oJvclS8n7zEVjWYYIxikKxod/RQR/XpS0R+fEQk1QDhzBM4xFY1msBEMwhWt/PgZ3FZF44Sd3BqtyrGTIe66fXKgOuhVNORkiBy2fkWjTXA/7CbIr/vMEIRhjGCQrmh09FNE9OtJRX98RiTUAOHMETjHVDSawUYwCFc08/EzuK2Kxgk7wTUadjLEXbdPDlQHvYqGnAyRw9avaLQJ7oe9CfLrPjMEYRgjGKQrGh39FBH9elLRH58RCTVAOHMEzjEVjWawEQzCFa35+BncVkXjhJ3gGg07GeKu2ycHqoNeRUNOhshh61c02gT3wx52k3WfGYIwjBEM0hWNjn6KiH49qeiPz4iEGiCcOQLnmIpGM9gIBuGK1n38DG6ronHCTnCNhp0McdftkwPVQa+iISdD5LDVK1pBm+A//FVBft1nhiAMYwSDcEUDop8iol9PKvrjMyKhBghnjsA5pKIBDDaCQbaiFcvJkOLlyRBW2Omt0QrwZEgRPiKx8fAMTAe1ilZAJ0PEsPUrGm2C+2EPu8m6zwxBGMYIBumKRkc/RUS/nlT0x2dEQg0QzhyBc0xFoxlsBINwRVtOhhQvT4awwk5vjVaAJ0OK8BEJ/sMztiYfif9HTEDoZIgYtn5Fo01wP+wmyK/7zBCEYYxgkK5odPRTRPTrSUV/fEYk1ADhzBE4x1Q0msFGMAhXtOVkyFdwWxWNE3aCazTwZEhR75MD1UGvokEnQ8Sw9SsabYL7YW+C/LrPDEEYxggG6YpGRz9FRL+eVPTHZ0RCDRDOHIFzTEWjGWwEg3BFW06GfAW3VdE4YSe4RgNPhhThIxIbD8/AdNCraNDJEDFs/YpGm+B+2INucq/7zBCEYYxgkK5odPRTRPTrSUV/fEYk1ADhzBE4x1Q0msFGMAhXtOVkSPHyZAgr7ATXaODJkKLfJweqg15Fg06GiGGrV7SSNsF/+KuC/MrPDAEYxggG4YoGRD9FRL+eVPTHZ0RCDRDOHIFzSEUDGGwEg2xFK5eTIeXLkyGssNNbo5XgyZAyeETiWQ5UB7WKVkInQ8Sw9SsabYL7YQ+6yX35cvIeU9FohjGCQbqi0dFPEdGvJxX98RmRUAOEM0fgHFPRaAYbwSBc0ZaTIeXLkyGssNNbo5XgyZAyeETiWQ5UB72KBp0MEcPWr2i0Ce6H3QT5lZ8ZAjCMEQzSFY2OfoqIfj2p6I/PiIQaIJw5AueYikYz2AgG4Yq2nAz5Cm6ronHCTnCNBp4M8RNkjxyoDnoVDToZIoatX9FoE9wPexPkV35mCMAwRjBIVzQ6+iki+vWkoj8+IxJqgHDmCJxjKhrNYCMYhCvacjLkK7itisYJO8GKBp4MKYNHJJ7lQHXQq2jQyRAxbP2KRpvgftjDbrLyM0MAhjGCQbqi0dFPEdGvJxX98RmRUAOEM0fgHFPRaAYbwSBc0ZaTIeXLkyGssBOsaODJkLLfJweqg15Fg06GiGGrV7SKNsF/+KuC/MrPDAEYxggG4YoGRD9FRL+eVPTHZ0RCDRDOHIFzSEUDGGwEg2xFq5aTIdXLkyGssNPz0SrwZEgVPiLBf3jG1uQj8f+ICQidDBHD1q9otAnuhz3sJis/MwRgGCMYpCsaHf0UEf16UtEfnxEJNUA4cwTOMRWNZrARDMIVbTkZUr08GcIKO701WgWeDKnCRyT4D8/Ymnwk/h8xAaGTIWLY+hWNNsH9sJsgv/IzQwCGMYJBuqLR0U8R0a8nFf3xGZFQA4QzR+AcU9FoBhvBIFzRlpMhX8FtVTRO2AlWNPBkSFXvkwPVQa+iQSdDxLD1Kxptgvthb4L8ys8MARjGCAbpikZHP0VEv55U9MdnREINEM4cgXNMRaMZbASDcEVbToZ8BbdV0ThhJ1jRwJMhVfiIBP/hGVuTj8T/IyYgdDJEDFu/otEmuB/2gJvc5rnyM0MAhjGCQbqi0dFPEdGvJxX98RmRUAOEM0fgHFPRaAYbwSBc0ZaTIdXLkyGssBP00cCTIVW/Tw5UB72KBp0MEcNWr2iGNsF/+KuC/MrPDAEYxggG4YoGRD9FRL+eVPTHZ0RCDRDOHIFzSEUDGGwEg2xFM8vJEPPyZAgr7PTWaAY8GWICRyS25EB1UKtoBjoZIoatX9FoE9wPe8BNdvzly8l7TEWjGcYIBumKRkc/RUS/nlT0x2dEQg0QzhyBc0xFoxlsBINwRVtOhpiXJ0NYYSdY0cCTISZwRGJLDlQHvYoGnQwRw3b/+7clXfp+nQxrNf52u/z9z7/9RUCM4V/+6R89ZP0S37zGb5odzyyCGPCPIB+4fRm4jQh8/aEDBQ5/7vi4lw+X7cCXX3EiX0J/RO5asP/yrwq90qvPjTqIo3yLvqHN9DGCQboloqOfIqKv90TP/hB69cnDjfqYzodW3kYwCHc+9cfP4LY+gThhL+XsP5YPoq8R0Cxo7cuC1gTZ8NthIQY8s34vaNuB24jADypo24Evv+JE7kMv9POoe5lHITe62XETGsSwP4+2A7cRgR+UR9uBP1KMEfkbN0ahu8Mb7TPXhrZfxwgG6caIjn6KiL7eEz37Q+jVJw836mMaI1p5G8Eg3Bgttr15aduzwv5qjNzviq/PG8WCVucvC1rAjHZs+PlGiAHPrK+C9iJwGxH4MQXtReBLOnEif4/GqC5e5VEdukW83XGqCGLYn0fbgduIwA/Ko+3AHynGiPxNth7r8hf/Wr1Mp9C95u0OSx8i2Z9O5S/2Zfg2IvyDkqr8ZfljO/5H2jEAls+or1R6s667Drg6jkf5Gdg1baiNEQxmNwMe/ScU/RQRfb0nevYH06vPIW7Uh3TdgPI2gkG2664XI7Z+acSywtY5L/LqQydsImp/6NBG6BjBIP2hQ0c/RURf74n+D//Q4UZ9zIcOrbyNYBD+0Kk+fga39aHDCft3D+Q//uMffvlP/+g//Jd/+K+F+5v/v3/s8ZZf/tO/8vvf/O3v/59/v/3Nwf/D/be//N3/efnt33/7q//h9Nf/dvb/2n8t/2ttuvYf/uOXf/jL6X/4/4N//vP/uP3tf/t/3v6v/+3zt/9x+ov7f/vbn/9v94ui/OUf/tdfrre//vuf/+Kv+8tv7g/3ttO///m//cVnp/9n//tvf/3z/+3+v07/7q7499v97+7t/6/bX//+58vyNxd32e2v7u/+r7+e/uc/3/7f7j1//+v/url/5ewQb39dYj3/9ve///Y/Hj/5vxw8xe//h79sIOTL//7BfVD/w/XPp//221/8/xfn3UvArHf+9c//7b8z3/r33/4n543unfc///sC6v/0Keou+Ntv/+6G3+fC9X9/+V6fGKe//v35gt9zwSfD//of59tf/+tvf3Vp9kgg/9P//tvV/7/8H7e/3P7qRHbX/c+//vb3x4LCX/Xvv13+z5tLv9//+uZjecwr95d//st/d59nf/fB//8AxbTTWg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</si>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</sst>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9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FF0000"/>
      <name val="Times New Roman"/>
    </font>
    <font>
      <b/>
      <sz val="14"/>
      <color rgb="FF000000"/>
      <name val="Times New Roman"/>
    </font>
    <font>
      <sz val="12"/>
      <color rgb="FFFFFFFF"/>
      <name val="Times New Roman"/>
    </font>
    <font>
      <sz val="15"/>
      <color rgb="FFFFFFFF"/>
      <name val="Times New Roman"/>
    </font>
    <font>
      <sz val="12"/>
      <color rgb="FF1F2933"/>
      <name val="Times New Roman"/>
    </font>
    <font>
      <sz val="15"/>
      <color rgb="FF1F2933"/>
      <name val="Times New Roman"/>
    </font>
    <font>
      <sz val="14"/>
      <color rgb="FF000000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7E2EF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5F6B73"/>
        <bgColor rgb="FF000000"/>
      </patternFill>
    </fill>
    <fill>
      <patternFill patternType="solid">
        <fgColor rgb="FF7A878F"/>
        <bgColor rgb="FF000000"/>
      </patternFill>
    </fill>
    <fill>
      <patternFill patternType="solid">
        <fgColor rgb="FFA3ADB5"/>
        <bgColor rgb="FF000000"/>
      </patternFill>
    </fill>
    <fill>
      <patternFill patternType="solid">
        <fgColor rgb="FFC9D1D6"/>
        <bgColor rgb="FF000000"/>
      </patternFill>
    </fill>
    <fill>
      <patternFill patternType="solid">
        <fgColor rgb="FF2F6F73"/>
        <bgColor rgb="FF000000"/>
      </patternFill>
    </fill>
    <fill>
      <patternFill patternType="solid">
        <fgColor rgb="FF4F8F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4" fontId="7" fillId="0" borderId="4" xfId="0" applyNumberFormat="1" applyFont="1" applyBorder="1" applyAlignment="1">
      <alignment horizontal="center" vertical="center"/>
    </xf>
    <xf numFmtId="0" fontId="0" fillId="5" borderId="2" xfId="0" applyFill="1" applyBorder="1"/>
    <xf numFmtId="4" fontId="7" fillId="5" borderId="4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0" fontId="7" fillId="0" borderId="4" xfId="0" applyNumberFormat="1" applyFont="1" applyBorder="1" applyAlignment="1">
      <alignment horizontal="center" vertical="center"/>
    </xf>
    <xf numFmtId="10" fontId="7" fillId="5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0" fillId="6" borderId="2" xfId="0" applyFill="1" applyBorder="1"/>
    <xf numFmtId="4" fontId="7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 wrapText="1"/>
    </xf>
    <xf numFmtId="4" fontId="9" fillId="3" borderId="4" xfId="0" applyNumberFormat="1" applyFont="1" applyFill="1" applyBorder="1" applyAlignment="1">
      <alignment horizontal="center" vertical="center" wrapText="1"/>
    </xf>
    <xf numFmtId="4" fontId="9" fillId="3" borderId="4" xfId="0" applyNumberFormat="1" applyFont="1" applyFill="1" applyBorder="1" applyAlignment="1" applyProtection="1">
      <alignment horizontal="center" vertical="center" wrapText="1"/>
      <protection locked="0"/>
    </xf>
    <xf numFmtId="10" fontId="9" fillId="0" borderId="4" xfId="0" applyNumberFormat="1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4" fontId="9" fillId="6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4" fontId="9" fillId="3" borderId="4" xfId="0" applyNumberFormat="1" applyFont="1" applyFill="1" applyBorder="1" applyAlignment="1" applyProtection="1">
      <alignment horizontal="center" vertical="center"/>
      <protection locked="0"/>
    </xf>
    <xf numFmtId="10" fontId="9" fillId="0" borderId="4" xfId="0" applyNumberFormat="1" applyFont="1" applyBorder="1" applyAlignment="1">
      <alignment horizontal="center" vertical="center"/>
    </xf>
    <xf numFmtId="0" fontId="10" fillId="6" borderId="4" xfId="0" applyFont="1" applyFill="1" applyBorder="1" applyAlignment="1">
      <alignment horizontal="right" vertical="center" wrapText="1"/>
    </xf>
    <xf numFmtId="0" fontId="9" fillId="6" borderId="4" xfId="0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4" fontId="9" fillId="6" borderId="4" xfId="0" applyNumberFormat="1" applyFont="1" applyFill="1" applyBorder="1" applyAlignment="1">
      <alignment horizontal="center" vertical="center"/>
    </xf>
    <xf numFmtId="0" fontId="0" fillId="6" borderId="3" xfId="0" applyFill="1" applyBorder="1"/>
    <xf numFmtId="164" fontId="11" fillId="0" borderId="4" xfId="0" applyNumberFormat="1" applyFont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164" fontId="12" fillId="0" borderId="4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4" xfId="0" applyFont="1" applyFill="1" applyBorder="1" applyAlignment="1">
      <alignment horizontal="right" vertical="center"/>
    </xf>
    <xf numFmtId="4" fontId="13" fillId="3" borderId="4" xfId="0" applyNumberFormat="1" applyFont="1" applyFill="1" applyBorder="1" applyAlignment="1">
      <alignment horizontal="center" vertical="center"/>
    </xf>
    <xf numFmtId="10" fontId="13" fillId="3" borderId="4" xfId="0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horizontal="left" vertical="center"/>
    </xf>
    <xf numFmtId="0" fontId="16" fillId="11" borderId="4" xfId="0" applyFont="1" applyFill="1" applyBorder="1" applyAlignment="1">
      <alignment horizontal="left" vertical="center"/>
    </xf>
    <xf numFmtId="0" fontId="14" fillId="12" borderId="4" xfId="0" applyFont="1" applyFill="1" applyBorder="1" applyAlignment="1">
      <alignment horizontal="left" vertical="center"/>
    </xf>
    <xf numFmtId="0" fontId="14" fillId="13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15" borderId="4" xfId="0" applyFont="1" applyFill="1" applyBorder="1" applyAlignment="1">
      <alignment horizontal="center" vertical="center" wrapText="1"/>
    </xf>
    <xf numFmtId="0" fontId="0" fillId="14" borderId="2" xfId="0" applyFill="1" applyBorder="1"/>
    <xf numFmtId="4" fontId="7" fillId="14" borderId="4" xfId="0" applyNumberFormat="1" applyFont="1" applyFill="1" applyBorder="1" applyAlignment="1">
      <alignment horizontal="center" vertical="center"/>
    </xf>
    <xf numFmtId="0" fontId="0" fillId="15" borderId="0" xfId="0" applyFill="1"/>
    <xf numFmtId="4" fontId="7" fillId="15" borderId="4" xfId="0" applyNumberFormat="1" applyFont="1" applyFill="1" applyBorder="1" applyAlignment="1">
      <alignment horizontal="center" vertical="center"/>
    </xf>
    <xf numFmtId="4" fontId="9" fillId="15" borderId="4" xfId="0" applyNumberFormat="1" applyFont="1" applyFill="1" applyBorder="1" applyAlignment="1">
      <alignment horizontal="center" vertical="center" wrapText="1"/>
    </xf>
    <xf numFmtId="4" fontId="9" fillId="14" borderId="4" xfId="0" applyNumberFormat="1" applyFont="1" applyFill="1" applyBorder="1" applyAlignment="1">
      <alignment horizontal="center" vertical="center" wrapText="1"/>
    </xf>
    <xf numFmtId="4" fontId="9" fillId="14" borderId="4" xfId="0" applyNumberFormat="1" applyFont="1" applyFill="1" applyBorder="1" applyAlignment="1">
      <alignment horizontal="center" vertical="center"/>
    </xf>
    <xf numFmtId="4" fontId="9" fillId="15" borderId="4" xfId="0" applyNumberFormat="1" applyFont="1" applyFill="1" applyBorder="1" applyAlignment="1">
      <alignment horizontal="center" vertical="center"/>
    </xf>
    <xf numFmtId="0" fontId="0" fillId="14" borderId="0" xfId="0" applyFill="1"/>
    <xf numFmtId="4" fontId="13" fillId="14" borderId="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4" fillId="16" borderId="4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 vertical="center" wrapText="1"/>
    </xf>
    <xf numFmtId="0" fontId="18" fillId="16" borderId="4" xfId="0" applyFont="1" applyFill="1" applyBorder="1" applyAlignment="1">
      <alignment horizontal="left" vertical="center" wrapText="1"/>
    </xf>
    <xf numFmtId="164" fontId="9" fillId="16" borderId="4" xfId="0" applyNumberFormat="1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18" fillId="16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0" fontId="15" fillId="8" borderId="3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left" vertical="center"/>
    </xf>
    <xf numFmtId="0" fontId="15" fillId="12" borderId="3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left" vertical="center"/>
    </xf>
    <xf numFmtId="0" fontId="15" fillId="13" borderId="3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54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P1354" sqref="AP1354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  <col min="37" max="38" width="17.21875" customWidth="1"/>
    <col min="39" max="39" width="22.88671875" customWidth="1"/>
    <col min="40" max="41" width="17.21875" customWidth="1"/>
    <col min="42" max="42" width="22.88671875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4"/>
      <c r="U1" s="4"/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</row>
    <row r="2" spans="1:42" ht="30.75" customHeight="1" x14ac:dyDescent="0.3">
      <c r="A2" s="90" t="s">
        <v>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</row>
    <row r="3" spans="1:42" ht="15" customHeight="1" x14ac:dyDescent="0.3">
      <c r="A3" s="91" t="s">
        <v>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42" ht="15" customHeight="1" x14ac:dyDescent="0.3">
      <c r="A4" s="92" t="s">
        <v>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42" ht="40.799999999999997" customHeight="1" x14ac:dyDescent="0.3">
      <c r="A5" s="82" t="s">
        <v>36</v>
      </c>
      <c r="B5" s="82" t="s">
        <v>37</v>
      </c>
      <c r="C5" s="82" t="s">
        <v>38</v>
      </c>
      <c r="D5" s="82" t="s">
        <v>39</v>
      </c>
      <c r="E5" s="82" t="s">
        <v>40</v>
      </c>
      <c r="F5" s="82" t="s">
        <v>41</v>
      </c>
      <c r="G5" s="82" t="s">
        <v>42</v>
      </c>
      <c r="H5" s="82" t="s">
        <v>43</v>
      </c>
      <c r="I5" s="82" t="s">
        <v>44</v>
      </c>
      <c r="J5" s="93" t="s">
        <v>7</v>
      </c>
      <c r="K5" s="94"/>
      <c r="L5" s="94"/>
      <c r="M5" s="94"/>
      <c r="N5" s="94"/>
      <c r="O5" s="95"/>
      <c r="P5" s="96" t="s">
        <v>8</v>
      </c>
      <c r="Q5" s="97"/>
      <c r="R5" s="98"/>
      <c r="S5" s="96" t="s">
        <v>9</v>
      </c>
      <c r="T5" s="97"/>
      <c r="U5" s="98"/>
      <c r="AK5" s="87" t="s">
        <v>10</v>
      </c>
      <c r="AL5" s="88"/>
      <c r="AM5" s="88"/>
      <c r="AN5" s="88"/>
      <c r="AO5" s="88"/>
      <c r="AP5" s="89"/>
    </row>
    <row r="6" spans="1:42" ht="15.75" customHeight="1" x14ac:dyDescent="0.3">
      <c r="A6" s="99"/>
      <c r="B6" s="99"/>
      <c r="C6" s="99"/>
      <c r="D6" s="99"/>
      <c r="E6" s="99"/>
      <c r="F6" s="99"/>
      <c r="G6" s="99"/>
      <c r="H6" s="99"/>
      <c r="I6" s="99"/>
      <c r="J6" s="80" t="s">
        <v>45</v>
      </c>
      <c r="K6" s="81"/>
      <c r="L6" s="82" t="s">
        <v>45</v>
      </c>
      <c r="M6" s="80" t="s">
        <v>46</v>
      </c>
      <c r="N6" s="81"/>
      <c r="O6" s="82" t="s">
        <v>47</v>
      </c>
      <c r="P6" s="80" t="s">
        <v>45</v>
      </c>
      <c r="Q6" s="81"/>
      <c r="R6" s="82" t="s">
        <v>45</v>
      </c>
      <c r="S6" s="80" t="s">
        <v>46</v>
      </c>
      <c r="T6" s="81"/>
      <c r="U6" s="82" t="s">
        <v>47</v>
      </c>
      <c r="AK6" s="80" t="s">
        <v>11</v>
      </c>
      <c r="AL6" s="81"/>
      <c r="AM6" s="82" t="s">
        <v>14</v>
      </c>
      <c r="AN6" s="80" t="s">
        <v>15</v>
      </c>
      <c r="AO6" s="81"/>
      <c r="AP6" s="82" t="s">
        <v>14</v>
      </c>
    </row>
    <row r="7" spans="1:42" ht="31.2" customHeight="1" x14ac:dyDescent="0.3">
      <c r="A7" s="83"/>
      <c r="B7" s="83"/>
      <c r="C7" s="83"/>
      <c r="D7" s="83"/>
      <c r="E7" s="83"/>
      <c r="F7" s="83"/>
      <c r="G7" s="83"/>
      <c r="H7" s="83"/>
      <c r="I7" s="83"/>
      <c r="J7" s="3" t="s">
        <v>12</v>
      </c>
      <c r="K7" s="3" t="s">
        <v>13</v>
      </c>
      <c r="L7" s="83"/>
      <c r="M7" s="3" t="s">
        <v>12</v>
      </c>
      <c r="N7" s="3" t="s">
        <v>13</v>
      </c>
      <c r="O7" s="83"/>
      <c r="P7" s="3" t="s">
        <v>12</v>
      </c>
      <c r="Q7" s="3" t="s">
        <v>13</v>
      </c>
      <c r="R7" s="83"/>
      <c r="S7" s="3" t="s">
        <v>12</v>
      </c>
      <c r="T7" s="3" t="s">
        <v>13</v>
      </c>
      <c r="U7" s="83"/>
      <c r="AK7" s="3" t="s">
        <v>12</v>
      </c>
      <c r="AL7" s="3" t="s">
        <v>13</v>
      </c>
      <c r="AM7" s="83"/>
      <c r="AN7" s="3" t="s">
        <v>12</v>
      </c>
      <c r="AO7" s="3" t="s">
        <v>13</v>
      </c>
      <c r="AP7" s="83"/>
    </row>
    <row r="8" spans="1:42" ht="30" customHeight="1" x14ac:dyDescent="0.3">
      <c r="A8" s="84" t="s">
        <v>48</v>
      </c>
      <c r="B8" s="85"/>
      <c r="C8" s="85"/>
      <c r="D8" s="85"/>
      <c r="E8" s="85"/>
      <c r="F8" s="85"/>
      <c r="G8" s="85"/>
      <c r="H8" s="85"/>
      <c r="I8" s="86"/>
      <c r="J8" s="7"/>
      <c r="K8" s="7"/>
      <c r="L8" s="7"/>
      <c r="M8" s="8">
        <f>SUM(M9,M1349)</f>
        <v>54686104.059999987</v>
      </c>
      <c r="N8" s="8">
        <f>SUM(N9,N1349)</f>
        <v>93577329.779999971</v>
      </c>
      <c r="O8" s="8">
        <f>SUM(O9,O1349)</f>
        <v>148263433.83999997</v>
      </c>
      <c r="P8" s="7"/>
      <c r="Q8" s="7"/>
      <c r="R8" s="7"/>
      <c r="S8" s="8">
        <f>SUM(S9,S1349)</f>
        <v>70995583.349999994</v>
      </c>
      <c r="T8" s="8">
        <f>SUM(T9,T1349)</f>
        <v>174981356.49999997</v>
      </c>
      <c r="U8" s="8">
        <f>SUM(U9,U1349)</f>
        <v>245976939.85000002</v>
      </c>
      <c r="Y8" s="9">
        <f>SUM(Y9,Y1349)</f>
        <v>59162986.259999983</v>
      </c>
      <c r="Z8" s="9">
        <f>SUM(Z9,Z1349)</f>
        <v>145817797.11999997</v>
      </c>
      <c r="AA8" s="9">
        <f>SUM(AA9,AA1349)</f>
        <v>204980783.38</v>
      </c>
      <c r="AC8" s="5" t="s">
        <v>49</v>
      </c>
      <c r="AK8" s="8">
        <f t="shared" ref="AK8:AM15" si="0">S8-M8</f>
        <v>16309479.290000007</v>
      </c>
      <c r="AL8" s="8">
        <f t="shared" si="0"/>
        <v>81404026.719999999</v>
      </c>
      <c r="AM8" s="8">
        <f t="shared" si="0"/>
        <v>97713506.01000005</v>
      </c>
      <c r="AN8" s="11">
        <f t="shared" ref="AN8:AP15" si="1">IFERROR(AK8/M8,0)</f>
        <v>0.29823809119965328</v>
      </c>
      <c r="AO8" s="11">
        <f t="shared" si="1"/>
        <v>0.86991183560570307</v>
      </c>
      <c r="AP8" s="11">
        <f t="shared" si="1"/>
        <v>0.65905330450830235</v>
      </c>
    </row>
    <row r="9" spans="1:42" ht="16.95" customHeight="1" x14ac:dyDescent="0.3">
      <c r="A9" s="12" t="s">
        <v>50</v>
      </c>
      <c r="B9" s="12" t="s">
        <v>51</v>
      </c>
      <c r="C9" s="74" t="s">
        <v>52</v>
      </c>
      <c r="D9" s="75"/>
      <c r="E9" s="75"/>
      <c r="F9" s="75"/>
      <c r="G9" s="75"/>
      <c r="H9" s="75"/>
      <c r="I9" s="76"/>
      <c r="M9" s="6">
        <f>SUM(M10,M160,M1346)</f>
        <v>54686104.059999987</v>
      </c>
      <c r="N9" s="6">
        <f>SUM(N10,N160,N1346)</f>
        <v>92519988.179999977</v>
      </c>
      <c r="O9" s="6">
        <f>SUM(O10,O160,O1346)</f>
        <v>147206092.23999998</v>
      </c>
      <c r="S9" s="6">
        <f>SUM(S10,S160,S1346)</f>
        <v>70995583.349999994</v>
      </c>
      <c r="T9" s="6">
        <f>SUM(T10,T160,T1346)</f>
        <v>173712546.57999998</v>
      </c>
      <c r="U9" s="6">
        <f>SUM(U10,U160,U1346)</f>
        <v>244708129.93000004</v>
      </c>
      <c r="Y9" s="9">
        <f>SUM(Y10,Y160,Y1346)</f>
        <v>59162986.259999983</v>
      </c>
      <c r="Z9" s="9">
        <f>SUM(Z10,Z160,Z1346)</f>
        <v>144760455.51999998</v>
      </c>
      <c r="AA9" s="9">
        <f>SUM(AA10,AA160,AA1346)</f>
        <v>203923441.78</v>
      </c>
      <c r="AD9" s="5">
        <v>355116548</v>
      </c>
      <c r="AE9" s="5">
        <v>27137796</v>
      </c>
      <c r="AK9" s="6">
        <f t="shared" si="0"/>
        <v>16309479.290000007</v>
      </c>
      <c r="AL9" s="6">
        <f t="shared" si="0"/>
        <v>81192558.400000006</v>
      </c>
      <c r="AM9" s="6">
        <f t="shared" si="0"/>
        <v>97502037.690000057</v>
      </c>
      <c r="AN9" s="10">
        <f t="shared" si="1"/>
        <v>0.29823809119965328</v>
      </c>
      <c r="AO9" s="10">
        <f t="shared" si="1"/>
        <v>0.87756775586738978</v>
      </c>
      <c r="AP9" s="10">
        <f t="shared" si="1"/>
        <v>0.66235056040368179</v>
      </c>
    </row>
    <row r="10" spans="1:42" ht="16.95" customHeight="1" x14ac:dyDescent="0.3">
      <c r="A10" s="13" t="s">
        <v>53</v>
      </c>
      <c r="B10" s="13" t="s">
        <v>54</v>
      </c>
      <c r="C10" s="77" t="s">
        <v>55</v>
      </c>
      <c r="D10" s="78"/>
      <c r="E10" s="78"/>
      <c r="F10" s="78"/>
      <c r="G10" s="78"/>
      <c r="H10" s="78"/>
      <c r="I10" s="79"/>
      <c r="J10" s="14"/>
      <c r="K10" s="14"/>
      <c r="L10" s="14"/>
      <c r="M10" s="15">
        <f>SUM(M11,M26)</f>
        <v>7470667.2200000007</v>
      </c>
      <c r="N10" s="15">
        <f>SUM(N11,N26)</f>
        <v>7319090.7100000009</v>
      </c>
      <c r="O10" s="15">
        <f>SUM(O11,O26)</f>
        <v>14789757.930000002</v>
      </c>
      <c r="P10" s="14"/>
      <c r="Q10" s="14"/>
      <c r="R10" s="14"/>
      <c r="S10" s="15">
        <f>SUM(S11,S26)</f>
        <v>7633123.2400000002</v>
      </c>
      <c r="T10" s="15">
        <f>SUM(T11,T26)</f>
        <v>8770771.3699999992</v>
      </c>
      <c r="U10" s="15">
        <f>SUM(U11,U26)</f>
        <v>16403894.610000001</v>
      </c>
      <c r="Y10" s="9">
        <f>SUM(Y11,Y26)</f>
        <v>6360936.0499999998</v>
      </c>
      <c r="Z10" s="9">
        <f>SUM(Z11,Z26)</f>
        <v>7308976.1600000001</v>
      </c>
      <c r="AA10" s="9">
        <f>SUM(AA11,AA26)</f>
        <v>13669912.209999999</v>
      </c>
      <c r="AD10" s="5">
        <v>355116549</v>
      </c>
      <c r="AE10" s="5">
        <v>31678821</v>
      </c>
      <c r="AK10" s="6">
        <f t="shared" si="0"/>
        <v>162456.01999999955</v>
      </c>
      <c r="AL10" s="6">
        <f t="shared" si="0"/>
        <v>1451680.6599999983</v>
      </c>
      <c r="AM10" s="6">
        <f t="shared" si="0"/>
        <v>1614136.6799999997</v>
      </c>
      <c r="AN10" s="10">
        <f t="shared" si="1"/>
        <v>2.1745851503742867E-2</v>
      </c>
      <c r="AO10" s="10">
        <f t="shared" si="1"/>
        <v>0.19834166804581085</v>
      </c>
      <c r="AP10" s="10">
        <f t="shared" si="1"/>
        <v>0.10913881671625165</v>
      </c>
    </row>
    <row r="11" spans="1:42" ht="16.95" customHeight="1" x14ac:dyDescent="0.3">
      <c r="A11" s="13" t="s">
        <v>56</v>
      </c>
      <c r="B11" s="13" t="s">
        <v>57</v>
      </c>
      <c r="C11" s="77" t="s">
        <v>58</v>
      </c>
      <c r="D11" s="78"/>
      <c r="E11" s="78"/>
      <c r="F11" s="78"/>
      <c r="G11" s="78"/>
      <c r="H11" s="78"/>
      <c r="I11" s="79"/>
      <c r="J11" s="14"/>
      <c r="K11" s="14"/>
      <c r="L11" s="14"/>
      <c r="M11" s="15">
        <f t="shared" ref="M11:O12" si="2">SUM(M12)</f>
        <v>260179.32</v>
      </c>
      <c r="N11" s="15">
        <f t="shared" si="2"/>
        <v>188275.93</v>
      </c>
      <c r="O11" s="15">
        <f t="shared" si="2"/>
        <v>448455.25</v>
      </c>
      <c r="P11" s="14"/>
      <c r="Q11" s="14"/>
      <c r="R11" s="14"/>
      <c r="S11" s="15">
        <f t="shared" ref="S11:U12" si="3">SUM(S12)</f>
        <v>260179.32</v>
      </c>
      <c r="T11" s="15">
        <f t="shared" si="3"/>
        <v>225931.12</v>
      </c>
      <c r="U11" s="15">
        <f t="shared" si="3"/>
        <v>486110.44000000006</v>
      </c>
      <c r="Y11" s="9">
        <f t="shared" ref="Y11:AA12" si="4">SUM(Y12)</f>
        <v>216816.1</v>
      </c>
      <c r="Z11" s="9">
        <f t="shared" si="4"/>
        <v>188275.93</v>
      </c>
      <c r="AA11" s="9">
        <f t="shared" si="4"/>
        <v>405092.03</v>
      </c>
      <c r="AD11" s="5">
        <v>355116550</v>
      </c>
      <c r="AE11" s="5">
        <v>31678816</v>
      </c>
      <c r="AK11" s="6">
        <f t="shared" si="0"/>
        <v>0</v>
      </c>
      <c r="AL11" s="6">
        <f t="shared" si="0"/>
        <v>37655.19</v>
      </c>
      <c r="AM11" s="6">
        <f t="shared" si="0"/>
        <v>37655.190000000061</v>
      </c>
      <c r="AN11" s="10">
        <f t="shared" si="1"/>
        <v>0</v>
      </c>
      <c r="AO11" s="10">
        <f t="shared" si="1"/>
        <v>0.20000002124541361</v>
      </c>
      <c r="AP11" s="10">
        <f t="shared" si="1"/>
        <v>8.3966438122867471E-2</v>
      </c>
    </row>
    <row r="12" spans="1:42" ht="16.95" customHeight="1" x14ac:dyDescent="0.3">
      <c r="A12" s="13" t="s">
        <v>59</v>
      </c>
      <c r="B12" s="13" t="s">
        <v>60</v>
      </c>
      <c r="C12" s="77" t="s">
        <v>61</v>
      </c>
      <c r="D12" s="78"/>
      <c r="E12" s="78"/>
      <c r="F12" s="78"/>
      <c r="G12" s="78"/>
      <c r="H12" s="78"/>
      <c r="I12" s="79"/>
      <c r="J12" s="14"/>
      <c r="K12" s="14"/>
      <c r="L12" s="14"/>
      <c r="M12" s="15">
        <f t="shared" si="2"/>
        <v>260179.32</v>
      </c>
      <c r="N12" s="15">
        <f t="shared" si="2"/>
        <v>188275.93</v>
      </c>
      <c r="O12" s="15">
        <f t="shared" si="2"/>
        <v>448455.25</v>
      </c>
      <c r="P12" s="14"/>
      <c r="Q12" s="14"/>
      <c r="R12" s="14"/>
      <c r="S12" s="15">
        <f t="shared" si="3"/>
        <v>260179.32</v>
      </c>
      <c r="T12" s="15">
        <f t="shared" si="3"/>
        <v>225931.12</v>
      </c>
      <c r="U12" s="15">
        <f t="shared" si="3"/>
        <v>486110.44000000006</v>
      </c>
      <c r="Y12" s="9">
        <f t="shared" si="4"/>
        <v>216816.1</v>
      </c>
      <c r="Z12" s="9">
        <f t="shared" si="4"/>
        <v>188275.93</v>
      </c>
      <c r="AA12" s="9">
        <f t="shared" si="4"/>
        <v>405092.03</v>
      </c>
      <c r="AD12" s="5">
        <v>355116551</v>
      </c>
      <c r="AE12" s="5">
        <v>31678819</v>
      </c>
      <c r="AK12" s="6">
        <f t="shared" si="0"/>
        <v>0</v>
      </c>
      <c r="AL12" s="6">
        <f t="shared" si="0"/>
        <v>37655.19</v>
      </c>
      <c r="AM12" s="6">
        <f t="shared" si="0"/>
        <v>37655.190000000061</v>
      </c>
      <c r="AN12" s="10">
        <f t="shared" si="1"/>
        <v>0</v>
      </c>
      <c r="AO12" s="10">
        <f t="shared" si="1"/>
        <v>0.20000002124541361</v>
      </c>
      <c r="AP12" s="10">
        <f t="shared" si="1"/>
        <v>8.3966438122867471E-2</v>
      </c>
    </row>
    <row r="13" spans="1:42" ht="16.95" customHeight="1" x14ac:dyDescent="0.3">
      <c r="A13" s="13" t="s">
        <v>62</v>
      </c>
      <c r="B13" s="13" t="s">
        <v>63</v>
      </c>
      <c r="C13" s="77" t="s">
        <v>64</v>
      </c>
      <c r="D13" s="78"/>
      <c r="E13" s="78"/>
      <c r="F13" s="78"/>
      <c r="G13" s="78"/>
      <c r="H13" s="78"/>
      <c r="I13" s="79"/>
      <c r="J13" s="14"/>
      <c r="K13" s="14"/>
      <c r="L13" s="14"/>
      <c r="M13" s="15">
        <f>SUM(M14,M21)</f>
        <v>260179.32</v>
      </c>
      <c r="N13" s="15">
        <f>SUM(N14,N21)</f>
        <v>188275.93</v>
      </c>
      <c r="O13" s="15">
        <f>SUM(O14,O21)</f>
        <v>448455.25</v>
      </c>
      <c r="P13" s="14"/>
      <c r="Q13" s="14"/>
      <c r="R13" s="14"/>
      <c r="S13" s="15">
        <f>SUM(S14,S21)</f>
        <v>260179.32</v>
      </c>
      <c r="T13" s="15">
        <f>SUM(T14,T21)</f>
        <v>225931.12</v>
      </c>
      <c r="U13" s="15">
        <f>SUM(U14,U21)</f>
        <v>486110.44000000006</v>
      </c>
      <c r="Y13" s="9">
        <f>SUM(Y14,Y21)</f>
        <v>216816.1</v>
      </c>
      <c r="Z13" s="9">
        <f>SUM(Z14,Z21)</f>
        <v>188275.93</v>
      </c>
      <c r="AA13" s="9">
        <f>SUM(AA14,AA21)</f>
        <v>405092.03</v>
      </c>
      <c r="AD13" s="5">
        <v>355116552</v>
      </c>
      <c r="AE13" s="5">
        <v>31678810</v>
      </c>
      <c r="AK13" s="6">
        <f t="shared" si="0"/>
        <v>0</v>
      </c>
      <c r="AL13" s="6">
        <f t="shared" si="0"/>
        <v>37655.19</v>
      </c>
      <c r="AM13" s="6">
        <f t="shared" si="0"/>
        <v>37655.190000000061</v>
      </c>
      <c r="AN13" s="10">
        <f t="shared" si="1"/>
        <v>0</v>
      </c>
      <c r="AO13" s="10">
        <f t="shared" si="1"/>
        <v>0.20000002124541361</v>
      </c>
      <c r="AP13" s="10">
        <f t="shared" si="1"/>
        <v>8.3966438122867471E-2</v>
      </c>
    </row>
    <row r="14" spans="1:42" ht="16.95" customHeight="1" x14ac:dyDescent="0.3">
      <c r="A14" s="13" t="s">
        <v>65</v>
      </c>
      <c r="B14" s="13" t="s">
        <v>66</v>
      </c>
      <c r="C14" s="77" t="s">
        <v>67</v>
      </c>
      <c r="D14" s="78"/>
      <c r="E14" s="78"/>
      <c r="F14" s="78"/>
      <c r="G14" s="78"/>
      <c r="H14" s="78"/>
      <c r="I14" s="79"/>
      <c r="J14" s="14"/>
      <c r="K14" s="14"/>
      <c r="L14" s="14"/>
      <c r="M14" s="15">
        <f>SUM(M15)</f>
        <v>258074.64</v>
      </c>
      <c r="N14" s="15">
        <f>SUM(N15)</f>
        <v>186894.6</v>
      </c>
      <c r="O14" s="15">
        <f>SUM(O15)</f>
        <v>444969.24</v>
      </c>
      <c r="P14" s="14"/>
      <c r="Q14" s="14"/>
      <c r="R14" s="14"/>
      <c r="S14" s="15">
        <f>SUM(S15)</f>
        <v>258074.64</v>
      </c>
      <c r="T14" s="15">
        <f>SUM(T15)</f>
        <v>224273.52</v>
      </c>
      <c r="U14" s="15">
        <f>SUM(U15)</f>
        <v>482348.16000000003</v>
      </c>
      <c r="Y14" s="9">
        <f>SUM(Y15)</f>
        <v>215062.2</v>
      </c>
      <c r="Z14" s="9">
        <f>SUM(Z15)</f>
        <v>186894.6</v>
      </c>
      <c r="AA14" s="9">
        <f>SUM(AA15)</f>
        <v>401956.80000000005</v>
      </c>
      <c r="AD14" s="5">
        <v>355116553</v>
      </c>
      <c r="AE14" s="5">
        <v>31678817</v>
      </c>
      <c r="AK14" s="6">
        <f t="shared" si="0"/>
        <v>0</v>
      </c>
      <c r="AL14" s="6">
        <f t="shared" si="0"/>
        <v>37378.919999999984</v>
      </c>
      <c r="AM14" s="6">
        <f t="shared" si="0"/>
        <v>37378.920000000042</v>
      </c>
      <c r="AN14" s="10">
        <f t="shared" si="1"/>
        <v>0</v>
      </c>
      <c r="AO14" s="10">
        <f t="shared" si="1"/>
        <v>0.1999999999999999</v>
      </c>
      <c r="AP14" s="10">
        <f t="shared" si="1"/>
        <v>8.4003379649343943E-2</v>
      </c>
    </row>
    <row r="15" spans="1:42" ht="54" x14ac:dyDescent="0.3">
      <c r="A15" s="13" t="s">
        <v>68</v>
      </c>
      <c r="B15" s="13" t="s">
        <v>69</v>
      </c>
      <c r="C15" s="23" t="s">
        <v>70</v>
      </c>
      <c r="D15" s="24" t="s">
        <v>71</v>
      </c>
      <c r="E15" s="24" t="s">
        <v>72</v>
      </c>
      <c r="F15" s="24" t="s">
        <v>73</v>
      </c>
      <c r="G15" s="25">
        <v>1</v>
      </c>
      <c r="H15" s="24"/>
      <c r="I15" s="25">
        <v>21.9</v>
      </c>
      <c r="J15" s="26">
        <v>11784.23</v>
      </c>
      <c r="K15" s="26">
        <v>8534</v>
      </c>
      <c r="L15" s="26">
        <f>J15+ROUND(K15, 2)</f>
        <v>20318.23</v>
      </c>
      <c r="M15" s="26">
        <v>258074.64</v>
      </c>
      <c r="N15" s="26">
        <v>186894.6</v>
      </c>
      <c r="O15" s="26">
        <f>M15+N15</f>
        <v>444969.24</v>
      </c>
      <c r="P15" s="26">
        <v>11784.23</v>
      </c>
      <c r="Q15" s="26">
        <v>10240.799999999999</v>
      </c>
      <c r="R15" s="26">
        <f>P15+ROUND(Q15, 2)</f>
        <v>22025.03</v>
      </c>
      <c r="S15" s="26">
        <v>258074.64</v>
      </c>
      <c r="T15" s="26">
        <v>224273.52</v>
      </c>
      <c r="U15" s="26">
        <f>S15+T15</f>
        <v>482348.16000000003</v>
      </c>
      <c r="V15" s="9">
        <f>ROUND(P15 / 1.2, 2)</f>
        <v>9820.19</v>
      </c>
      <c r="W15" s="9">
        <f>ROUND(Q15 / 1.2, 2)</f>
        <v>8534</v>
      </c>
      <c r="X15" s="9">
        <f>ROUND(R15 / 1.2, 2)</f>
        <v>18354.189999999999</v>
      </c>
      <c r="Y15" s="9">
        <f>ROUND(S15 / 1.2, 2)</f>
        <v>215062.2</v>
      </c>
      <c r="Z15" s="9">
        <f>ROUND(T15 / 1.2, 2)</f>
        <v>186894.6</v>
      </c>
      <c r="AA15" s="9">
        <f>Y15+Z15</f>
        <v>401956.80000000005</v>
      </c>
      <c r="AD15" s="5">
        <v>355116555</v>
      </c>
      <c r="AE15" s="5">
        <v>31678811</v>
      </c>
      <c r="AG15" s="5" t="s">
        <v>74</v>
      </c>
      <c r="AH15" s="5" t="s">
        <v>75</v>
      </c>
      <c r="AI15" s="5" t="s">
        <v>76</v>
      </c>
      <c r="AK15" s="19">
        <f t="shared" si="0"/>
        <v>0</v>
      </c>
      <c r="AL15" s="19">
        <f t="shared" si="0"/>
        <v>37378.919999999984</v>
      </c>
      <c r="AM15" s="19">
        <f t="shared" si="0"/>
        <v>37378.920000000042</v>
      </c>
      <c r="AN15" s="22">
        <f t="shared" si="1"/>
        <v>0</v>
      </c>
      <c r="AO15" s="22">
        <f t="shared" si="1"/>
        <v>0.1999999999999999</v>
      </c>
      <c r="AP15" s="22">
        <f t="shared" si="1"/>
        <v>8.4003379649343943E-2</v>
      </c>
    </row>
    <row r="16" spans="1:42" ht="18" x14ac:dyDescent="0.3">
      <c r="A16" s="13" t="s">
        <v>77</v>
      </c>
      <c r="B16" s="13"/>
      <c r="C16" s="34" t="s">
        <v>78</v>
      </c>
      <c r="D16" s="24"/>
      <c r="E16" s="24"/>
      <c r="F16" s="35" t="s">
        <v>79</v>
      </c>
      <c r="G16" s="36">
        <v>4.2</v>
      </c>
      <c r="H16" s="24"/>
      <c r="I16" s="36">
        <v>91.98</v>
      </c>
      <c r="J16" s="37">
        <v>269.41000000000003</v>
      </c>
      <c r="K16" s="14"/>
      <c r="L16" s="14"/>
      <c r="M16" s="37">
        <f>ROUND(ROUND(J16, 2)*I16, 2)</f>
        <v>24780.33</v>
      </c>
      <c r="N16" s="14"/>
      <c r="O16" s="14"/>
      <c r="P16" s="37">
        <v>269.41000000000003</v>
      </c>
      <c r="Q16" s="14"/>
      <c r="R16" s="14"/>
      <c r="S16" s="37">
        <f>ROUND(ROUND(P16, 2)*I16, 2)</f>
        <v>24780.33</v>
      </c>
      <c r="T16" s="14"/>
      <c r="U16" s="38"/>
      <c r="V16" s="9">
        <f>ROUND(ROUND(P16, 2)/1.2, 2)</f>
        <v>224.51</v>
      </c>
      <c r="Y16" s="9">
        <f>ROUND(S16 / 1.2, 2)</f>
        <v>20650.28</v>
      </c>
      <c r="AD16" s="5" t="s">
        <v>80</v>
      </c>
      <c r="AE16" s="5" t="s">
        <v>81</v>
      </c>
      <c r="AF16" s="5" t="s">
        <v>82</v>
      </c>
      <c r="AK16" s="31">
        <f t="shared" ref="AK16:AK79" si="5">S16-M16</f>
        <v>0</v>
      </c>
      <c r="AL16" s="31"/>
      <c r="AM16" s="31"/>
      <c r="AN16" s="33">
        <f t="shared" ref="AN16:AN79" si="6">IFERROR(AK16/M16,0)</f>
        <v>0</v>
      </c>
      <c r="AO16" s="31"/>
      <c r="AP16" s="31"/>
    </row>
    <row r="17" spans="1:42" ht="36" x14ac:dyDescent="0.3">
      <c r="A17" s="13" t="s">
        <v>83</v>
      </c>
      <c r="B17" s="13"/>
      <c r="C17" s="34" t="s">
        <v>84</v>
      </c>
      <c r="D17" s="24"/>
      <c r="E17" s="24"/>
      <c r="F17" s="35" t="s">
        <v>85</v>
      </c>
      <c r="G17" s="36">
        <v>1</v>
      </c>
      <c r="H17" s="24"/>
      <c r="I17" s="36">
        <v>21.9</v>
      </c>
      <c r="J17" s="37">
        <v>178.68</v>
      </c>
      <c r="K17" s="14"/>
      <c r="L17" s="14"/>
      <c r="M17" s="37">
        <f>ROUND(ROUND(J17, 2)*I17, 2)</f>
        <v>3913.09</v>
      </c>
      <c r="N17" s="14"/>
      <c r="O17" s="14"/>
      <c r="P17" s="37">
        <v>178.68</v>
      </c>
      <c r="Q17" s="14"/>
      <c r="R17" s="14"/>
      <c r="S17" s="37">
        <f>ROUND(ROUND(P17, 2)*I17, 2)</f>
        <v>3913.09</v>
      </c>
      <c r="T17" s="14"/>
      <c r="U17" s="38"/>
      <c r="V17" s="9">
        <f>ROUND(ROUND(P17, 2)/1.2, 2)</f>
        <v>148.9</v>
      </c>
      <c r="Y17" s="9">
        <f>ROUND(S17 / 1.2, 2)</f>
        <v>3260.91</v>
      </c>
      <c r="AD17" s="5" t="s">
        <v>86</v>
      </c>
      <c r="AE17" s="5" t="s">
        <v>87</v>
      </c>
      <c r="AF17" s="5" t="s">
        <v>88</v>
      </c>
      <c r="AK17" s="31">
        <f t="shared" si="5"/>
        <v>0</v>
      </c>
      <c r="AL17" s="31"/>
      <c r="AM17" s="31"/>
      <c r="AN17" s="33">
        <f t="shared" si="6"/>
        <v>0</v>
      </c>
      <c r="AO17" s="31"/>
      <c r="AP17" s="31"/>
    </row>
    <row r="18" spans="1:42" ht="36" x14ac:dyDescent="0.3">
      <c r="A18" s="13" t="s">
        <v>89</v>
      </c>
      <c r="B18" s="13"/>
      <c r="C18" s="34" t="s">
        <v>90</v>
      </c>
      <c r="D18" s="24"/>
      <c r="E18" s="24"/>
      <c r="F18" s="35" t="s">
        <v>85</v>
      </c>
      <c r="G18" s="36">
        <v>1</v>
      </c>
      <c r="H18" s="24"/>
      <c r="I18" s="36">
        <v>21.9</v>
      </c>
      <c r="J18" s="37">
        <v>735.2</v>
      </c>
      <c r="K18" s="14"/>
      <c r="L18" s="14"/>
      <c r="M18" s="37">
        <f>ROUND(ROUND(J18, 2)*I18, 2)</f>
        <v>16100.88</v>
      </c>
      <c r="N18" s="14"/>
      <c r="O18" s="14"/>
      <c r="P18" s="37">
        <v>735.2</v>
      </c>
      <c r="Q18" s="14"/>
      <c r="R18" s="14"/>
      <c r="S18" s="37">
        <f>ROUND(ROUND(P18, 2)*I18, 2)</f>
        <v>16100.88</v>
      </c>
      <c r="T18" s="14"/>
      <c r="U18" s="38"/>
      <c r="V18" s="9">
        <f>ROUND(ROUND(P18, 2)/1.2, 2)</f>
        <v>612.66999999999996</v>
      </c>
      <c r="Y18" s="9">
        <f>ROUND(S18 / 1.2, 2)</f>
        <v>13417.4</v>
      </c>
      <c r="AD18" s="5" t="s">
        <v>91</v>
      </c>
      <c r="AE18" s="5" t="s">
        <v>92</v>
      </c>
      <c r="AF18" s="5" t="s">
        <v>93</v>
      </c>
      <c r="AK18" s="31">
        <f t="shared" si="5"/>
        <v>0</v>
      </c>
      <c r="AL18" s="31"/>
      <c r="AM18" s="31"/>
      <c r="AN18" s="33">
        <f t="shared" si="6"/>
        <v>0</v>
      </c>
      <c r="AO18" s="31"/>
      <c r="AP18" s="31"/>
    </row>
    <row r="19" spans="1:42" ht="18" x14ac:dyDescent="0.3">
      <c r="A19" s="13" t="s">
        <v>94</v>
      </c>
      <c r="B19" s="13"/>
      <c r="C19" s="34" t="s">
        <v>95</v>
      </c>
      <c r="D19" s="24"/>
      <c r="E19" s="24"/>
      <c r="F19" s="35" t="s">
        <v>96</v>
      </c>
      <c r="G19" s="36">
        <v>456</v>
      </c>
      <c r="H19" s="24"/>
      <c r="I19" s="36">
        <v>9986.4</v>
      </c>
      <c r="J19" s="37">
        <v>6.38</v>
      </c>
      <c r="K19" s="14"/>
      <c r="L19" s="14"/>
      <c r="M19" s="37">
        <f>ROUND(ROUND(J19, 2)*I19, 2)</f>
        <v>63713.23</v>
      </c>
      <c r="N19" s="14"/>
      <c r="O19" s="14"/>
      <c r="P19" s="37">
        <v>6.38</v>
      </c>
      <c r="Q19" s="14"/>
      <c r="R19" s="14"/>
      <c r="S19" s="37">
        <f>ROUND(ROUND(P19, 2)*I19, 2)</f>
        <v>63713.23</v>
      </c>
      <c r="T19" s="14"/>
      <c r="U19" s="38"/>
      <c r="V19" s="9">
        <f>ROUND(ROUND(P19, 2)/1.2, 2)</f>
        <v>5.32</v>
      </c>
      <c r="Y19" s="9">
        <f>ROUND(S19 / 1.2, 2)</f>
        <v>53094.36</v>
      </c>
      <c r="AD19" s="5" t="s">
        <v>97</v>
      </c>
      <c r="AE19" s="5" t="s">
        <v>98</v>
      </c>
      <c r="AF19" s="5" t="s">
        <v>99</v>
      </c>
      <c r="AK19" s="31">
        <f t="shared" si="5"/>
        <v>0</v>
      </c>
      <c r="AL19" s="31"/>
      <c r="AM19" s="31"/>
      <c r="AN19" s="33">
        <f t="shared" si="6"/>
        <v>0</v>
      </c>
      <c r="AO19" s="31"/>
      <c r="AP19" s="31"/>
    </row>
    <row r="20" spans="1:42" ht="18" x14ac:dyDescent="0.3">
      <c r="A20" s="13" t="s">
        <v>100</v>
      </c>
      <c r="B20" s="13"/>
      <c r="C20" s="34" t="s">
        <v>101</v>
      </c>
      <c r="D20" s="24"/>
      <c r="E20" s="24"/>
      <c r="F20" s="35" t="s">
        <v>102</v>
      </c>
      <c r="G20" s="36">
        <v>395</v>
      </c>
      <c r="H20" s="24"/>
      <c r="I20" s="36">
        <v>8650.5</v>
      </c>
      <c r="J20" s="37">
        <v>17.29</v>
      </c>
      <c r="K20" s="14"/>
      <c r="L20" s="14"/>
      <c r="M20" s="37">
        <f>ROUND(ROUND(J20, 2)*I20, 2)</f>
        <v>149567.15</v>
      </c>
      <c r="N20" s="14"/>
      <c r="O20" s="14"/>
      <c r="P20" s="37">
        <v>17.29</v>
      </c>
      <c r="Q20" s="14"/>
      <c r="R20" s="14"/>
      <c r="S20" s="37">
        <f>ROUND(ROUND(P20, 2)*I20, 2)</f>
        <v>149567.15</v>
      </c>
      <c r="T20" s="14"/>
      <c r="U20" s="38"/>
      <c r="V20" s="9">
        <f>ROUND(ROUND(P20, 2)/1.2, 2)</f>
        <v>14.41</v>
      </c>
      <c r="Y20" s="9">
        <f>ROUND(S20 / 1.2, 2)</f>
        <v>124639.29</v>
      </c>
      <c r="AD20" s="5" t="s">
        <v>103</v>
      </c>
      <c r="AE20" s="5" t="s">
        <v>104</v>
      </c>
      <c r="AF20" s="5" t="s">
        <v>105</v>
      </c>
      <c r="AK20" s="31">
        <f t="shared" si="5"/>
        <v>0</v>
      </c>
      <c r="AL20" s="31"/>
      <c r="AM20" s="31"/>
      <c r="AN20" s="33">
        <f t="shared" si="6"/>
        <v>0</v>
      </c>
      <c r="AO20" s="31"/>
      <c r="AP20" s="31"/>
    </row>
    <row r="21" spans="1:42" ht="16.95" customHeight="1" x14ac:dyDescent="0.3">
      <c r="A21" s="13" t="s">
        <v>106</v>
      </c>
      <c r="B21" s="13" t="s">
        <v>107</v>
      </c>
      <c r="C21" s="77" t="s">
        <v>108</v>
      </c>
      <c r="D21" s="78"/>
      <c r="E21" s="78"/>
      <c r="F21" s="78"/>
      <c r="G21" s="78"/>
      <c r="H21" s="78"/>
      <c r="I21" s="79"/>
      <c r="J21" s="14"/>
      <c r="K21" s="14"/>
      <c r="L21" s="14"/>
      <c r="M21" s="15">
        <f>SUM(M22)</f>
        <v>2104.6799999999998</v>
      </c>
      <c r="N21" s="15">
        <f>SUM(N22)</f>
        <v>1381.33</v>
      </c>
      <c r="O21" s="15">
        <f>SUM(O22)</f>
        <v>3486.0099999999998</v>
      </c>
      <c r="P21" s="14"/>
      <c r="Q21" s="14"/>
      <c r="R21" s="14"/>
      <c r="S21" s="15">
        <f>SUM(S22)</f>
        <v>2104.6799999999998</v>
      </c>
      <c r="T21" s="15">
        <f>SUM(T22)</f>
        <v>1657.6</v>
      </c>
      <c r="U21" s="15">
        <f>SUM(U22)</f>
        <v>3762.2799999999997</v>
      </c>
      <c r="Y21" s="9">
        <f>SUM(Y22)</f>
        <v>1753.9</v>
      </c>
      <c r="Z21" s="9">
        <f>SUM(Z22)</f>
        <v>1381.33</v>
      </c>
      <c r="AA21" s="9">
        <f>SUM(AA22)</f>
        <v>3135.23</v>
      </c>
      <c r="AD21" s="5">
        <v>355116556</v>
      </c>
      <c r="AE21" s="5">
        <v>31678807</v>
      </c>
      <c r="AK21" s="6">
        <f t="shared" si="5"/>
        <v>0</v>
      </c>
      <c r="AL21" s="6">
        <f>T21-N21</f>
        <v>276.27</v>
      </c>
      <c r="AM21" s="6">
        <f>U21-O21</f>
        <v>276.27</v>
      </c>
      <c r="AN21" s="10">
        <f t="shared" si="6"/>
        <v>0</v>
      </c>
      <c r="AO21" s="10">
        <f>IFERROR(AL21/N21,0)</f>
        <v>0.20000289575988359</v>
      </c>
      <c r="AP21" s="10">
        <f>IFERROR(AM21/O21,0)</f>
        <v>7.9251063536822902E-2</v>
      </c>
    </row>
    <row r="22" spans="1:42" ht="54" x14ac:dyDescent="0.3">
      <c r="A22" s="13" t="s">
        <v>109</v>
      </c>
      <c r="B22" s="13" t="s">
        <v>110</v>
      </c>
      <c r="C22" s="23" t="s">
        <v>111</v>
      </c>
      <c r="D22" s="24" t="s">
        <v>71</v>
      </c>
      <c r="E22" s="24" t="s">
        <v>72</v>
      </c>
      <c r="F22" s="24" t="s">
        <v>112</v>
      </c>
      <c r="G22" s="25">
        <v>1</v>
      </c>
      <c r="H22" s="24"/>
      <c r="I22" s="25">
        <v>2.3E-2</v>
      </c>
      <c r="J22" s="26">
        <v>91507.83</v>
      </c>
      <c r="K22" s="26">
        <v>60058</v>
      </c>
      <c r="L22" s="26">
        <f>J22+ROUND(K22, 2)</f>
        <v>151565.83000000002</v>
      </c>
      <c r="M22" s="26">
        <v>2104.6799999999998</v>
      </c>
      <c r="N22" s="26">
        <v>1381.33</v>
      </c>
      <c r="O22" s="26">
        <f>M22+N22</f>
        <v>3486.0099999999998</v>
      </c>
      <c r="P22" s="26">
        <v>91507.83</v>
      </c>
      <c r="Q22" s="26">
        <v>72069.600000000006</v>
      </c>
      <c r="R22" s="26">
        <f>P22+ROUND(Q22, 2)</f>
        <v>163577.43</v>
      </c>
      <c r="S22" s="26">
        <v>2104.6799999999998</v>
      </c>
      <c r="T22" s="26">
        <v>1657.6</v>
      </c>
      <c r="U22" s="26">
        <f>S22+T22</f>
        <v>3762.2799999999997</v>
      </c>
      <c r="V22" s="9">
        <f>ROUND(P22 / 1.2, 2)</f>
        <v>76256.53</v>
      </c>
      <c r="W22" s="9">
        <f>ROUND(Q22 / 1.2, 2)</f>
        <v>60058</v>
      </c>
      <c r="X22" s="9">
        <f>ROUND(R22 / 1.2, 2)</f>
        <v>136314.53</v>
      </c>
      <c r="Y22" s="9">
        <f>ROUND(S22 / 1.2, 2)</f>
        <v>1753.9</v>
      </c>
      <c r="Z22" s="9">
        <f>ROUND(T22 / 1.2, 2)</f>
        <v>1381.33</v>
      </c>
      <c r="AA22" s="9">
        <f>Y22+Z22</f>
        <v>3135.23</v>
      </c>
      <c r="AD22" s="5">
        <v>355116558</v>
      </c>
      <c r="AE22" s="5">
        <v>31678822</v>
      </c>
      <c r="AG22" s="5" t="s">
        <v>113</v>
      </c>
      <c r="AH22" s="5" t="s">
        <v>114</v>
      </c>
      <c r="AI22" s="5" t="s">
        <v>76</v>
      </c>
      <c r="AK22" s="19">
        <f t="shared" si="5"/>
        <v>0</v>
      </c>
      <c r="AL22" s="19">
        <f>T22-N22</f>
        <v>276.27</v>
      </c>
      <c r="AM22" s="19">
        <f>U22-O22</f>
        <v>276.27</v>
      </c>
      <c r="AN22" s="22">
        <f t="shared" si="6"/>
        <v>0</v>
      </c>
      <c r="AO22" s="22">
        <f>IFERROR(AL22/N22,0)</f>
        <v>0.20000289575988359</v>
      </c>
      <c r="AP22" s="22">
        <f>IFERROR(AM22/O22,0)</f>
        <v>7.9251063536822902E-2</v>
      </c>
    </row>
    <row r="23" spans="1:42" ht="18" x14ac:dyDescent="0.3">
      <c r="A23" s="13" t="s">
        <v>115</v>
      </c>
      <c r="B23" s="13"/>
      <c r="C23" s="34" t="s">
        <v>116</v>
      </c>
      <c r="D23" s="24"/>
      <c r="E23" s="24"/>
      <c r="F23" s="35" t="s">
        <v>112</v>
      </c>
      <c r="G23" s="36">
        <v>1.03</v>
      </c>
      <c r="H23" s="24"/>
      <c r="I23" s="40">
        <v>1E-3</v>
      </c>
      <c r="J23" s="37">
        <v>90475.16</v>
      </c>
      <c r="K23" s="14"/>
      <c r="L23" s="14"/>
      <c r="M23" s="37">
        <f>ROUND(ROUND(J23, 2)*I23, 2)</f>
        <v>90.48</v>
      </c>
      <c r="N23" s="14"/>
      <c r="O23" s="14"/>
      <c r="P23" s="37">
        <v>90475.16</v>
      </c>
      <c r="Q23" s="14"/>
      <c r="R23" s="14"/>
      <c r="S23" s="37">
        <f>ROUND(ROUND(P23, 2)*I23, 2)</f>
        <v>90.48</v>
      </c>
      <c r="T23" s="14"/>
      <c r="U23" s="38"/>
      <c r="V23" s="9">
        <f>ROUND(ROUND(P23, 2)/1.2, 2)</f>
        <v>75395.97</v>
      </c>
      <c r="Y23" s="9">
        <f>ROUND(S23 / 1.2, 2)</f>
        <v>75.400000000000006</v>
      </c>
      <c r="AD23" s="5" t="s">
        <v>117</v>
      </c>
      <c r="AE23" s="5" t="s">
        <v>118</v>
      </c>
      <c r="AF23" s="5" t="s">
        <v>119</v>
      </c>
      <c r="AK23" s="31">
        <f t="shared" si="5"/>
        <v>0</v>
      </c>
      <c r="AL23" s="31"/>
      <c r="AM23" s="31"/>
      <c r="AN23" s="33">
        <f t="shared" si="6"/>
        <v>0</v>
      </c>
      <c r="AO23" s="31"/>
      <c r="AP23" s="31"/>
    </row>
    <row r="24" spans="1:42" ht="18" x14ac:dyDescent="0.3">
      <c r="A24" s="13" t="s">
        <v>120</v>
      </c>
      <c r="B24" s="13"/>
      <c r="C24" s="34" t="s">
        <v>121</v>
      </c>
      <c r="D24" s="24"/>
      <c r="E24" s="24"/>
      <c r="F24" s="35" t="s">
        <v>112</v>
      </c>
      <c r="G24" s="36">
        <v>1.03</v>
      </c>
      <c r="H24" s="24"/>
      <c r="I24" s="40">
        <v>2.3E-2</v>
      </c>
      <c r="J24" s="37">
        <v>84640.9</v>
      </c>
      <c r="K24" s="14"/>
      <c r="L24" s="14"/>
      <c r="M24" s="37">
        <f>ROUND(ROUND(J24, 2)*I24, 2)</f>
        <v>1946.74</v>
      </c>
      <c r="N24" s="14"/>
      <c r="O24" s="14"/>
      <c r="P24" s="37">
        <v>84640.9</v>
      </c>
      <c r="Q24" s="14"/>
      <c r="R24" s="14"/>
      <c r="S24" s="37">
        <f>ROUND(ROUND(P24, 2)*I24, 2)</f>
        <v>1946.74</v>
      </c>
      <c r="T24" s="14"/>
      <c r="U24" s="38"/>
      <c r="V24" s="9">
        <f>ROUND(ROUND(P24, 2)/1.2, 2)</f>
        <v>70534.080000000002</v>
      </c>
      <c r="Y24" s="9">
        <f>ROUND(S24 / 1.2, 2)</f>
        <v>1622.28</v>
      </c>
      <c r="AD24" s="5" t="s">
        <v>122</v>
      </c>
      <c r="AE24" s="5" t="s">
        <v>123</v>
      </c>
      <c r="AF24" s="5" t="s">
        <v>124</v>
      </c>
      <c r="AK24" s="31">
        <f t="shared" si="5"/>
        <v>0</v>
      </c>
      <c r="AL24" s="31"/>
      <c r="AM24" s="31"/>
      <c r="AN24" s="33">
        <f t="shared" si="6"/>
        <v>0</v>
      </c>
      <c r="AO24" s="31"/>
      <c r="AP24" s="31"/>
    </row>
    <row r="25" spans="1:42" ht="36" x14ac:dyDescent="0.3">
      <c r="A25" s="13" t="s">
        <v>125</v>
      </c>
      <c r="B25" s="13"/>
      <c r="C25" s="34" t="s">
        <v>126</v>
      </c>
      <c r="D25" s="24"/>
      <c r="E25" s="24"/>
      <c r="F25" s="35" t="s">
        <v>85</v>
      </c>
      <c r="G25" s="36">
        <v>1</v>
      </c>
      <c r="H25" s="24"/>
      <c r="I25" s="36">
        <v>2.3E-2</v>
      </c>
      <c r="J25" s="37">
        <v>2933.23</v>
      </c>
      <c r="K25" s="14"/>
      <c r="L25" s="14"/>
      <c r="M25" s="37">
        <f>ROUND(ROUND(J25, 2)*I25, 2)</f>
        <v>67.459999999999994</v>
      </c>
      <c r="N25" s="14"/>
      <c r="O25" s="14"/>
      <c r="P25" s="37">
        <v>2933.23</v>
      </c>
      <c r="Q25" s="14"/>
      <c r="R25" s="14"/>
      <c r="S25" s="37">
        <f>ROUND(ROUND(P25, 2)*I25, 2)</f>
        <v>67.459999999999994</v>
      </c>
      <c r="T25" s="14"/>
      <c r="U25" s="38"/>
      <c r="V25" s="9">
        <f>ROUND(ROUND(P25, 2)/1.2, 2)</f>
        <v>2444.36</v>
      </c>
      <c r="Y25" s="9">
        <f>ROUND(S25 / 1.2, 2)</f>
        <v>56.22</v>
      </c>
      <c r="AD25" s="5" t="s">
        <v>127</v>
      </c>
      <c r="AE25" s="5" t="s">
        <v>128</v>
      </c>
      <c r="AF25" s="5" t="s">
        <v>129</v>
      </c>
      <c r="AK25" s="31">
        <f t="shared" si="5"/>
        <v>0</v>
      </c>
      <c r="AL25" s="31"/>
      <c r="AM25" s="31"/>
      <c r="AN25" s="33">
        <f t="shared" si="6"/>
        <v>0</v>
      </c>
      <c r="AO25" s="31"/>
      <c r="AP25" s="31"/>
    </row>
    <row r="26" spans="1:42" ht="16.95" customHeight="1" x14ac:dyDescent="0.3">
      <c r="A26" s="13" t="s">
        <v>130</v>
      </c>
      <c r="B26" s="13" t="s">
        <v>131</v>
      </c>
      <c r="C26" s="77" t="s">
        <v>132</v>
      </c>
      <c r="D26" s="78"/>
      <c r="E26" s="78"/>
      <c r="F26" s="78"/>
      <c r="G26" s="78"/>
      <c r="H26" s="78"/>
      <c r="I26" s="79"/>
      <c r="J26" s="14"/>
      <c r="K26" s="14"/>
      <c r="L26" s="14"/>
      <c r="M26" s="15">
        <f>SUM(M27,M124,M154)</f>
        <v>7210487.9000000004</v>
      </c>
      <c r="N26" s="15">
        <f>SUM(N27,N124,N154)</f>
        <v>7130814.7800000012</v>
      </c>
      <c r="O26" s="15">
        <f>SUM(O27,O124,O154)</f>
        <v>14341302.680000002</v>
      </c>
      <c r="P26" s="14"/>
      <c r="Q26" s="14"/>
      <c r="R26" s="14"/>
      <c r="S26" s="15">
        <f>SUM(S27,S124,S154)</f>
        <v>7372943.9199999999</v>
      </c>
      <c r="T26" s="15">
        <f>SUM(T27,T124,T154)</f>
        <v>8544840.25</v>
      </c>
      <c r="U26" s="15">
        <f>SUM(U27,U124,U154)</f>
        <v>15917784.170000002</v>
      </c>
      <c r="Y26" s="9">
        <f>SUM(Y27,Y124,Y154)</f>
        <v>6144119.9500000002</v>
      </c>
      <c r="Z26" s="9">
        <f>SUM(Z27,Z124,Z154)</f>
        <v>7120700.2300000004</v>
      </c>
      <c r="AA26" s="9">
        <f>SUM(AA27,AA124,AA154)</f>
        <v>13264820.18</v>
      </c>
      <c r="AD26" s="5">
        <v>355116559</v>
      </c>
      <c r="AE26" s="5">
        <v>31678814</v>
      </c>
      <c r="AK26" s="6">
        <f t="shared" si="5"/>
        <v>162456.01999999955</v>
      </c>
      <c r="AL26" s="6">
        <f t="shared" ref="AL26:AM29" si="7">T26-N26</f>
        <v>1414025.4699999988</v>
      </c>
      <c r="AM26" s="6">
        <f t="shared" si="7"/>
        <v>1576481.4900000002</v>
      </c>
      <c r="AN26" s="10">
        <f t="shared" si="6"/>
        <v>2.2530516970980501E-2</v>
      </c>
      <c r="AO26" s="10">
        <f t="shared" ref="AO26:AP29" si="8">IFERROR(AL26/N26,0)</f>
        <v>0.19829788230735654</v>
      </c>
      <c r="AP26" s="10">
        <f t="shared" si="8"/>
        <v>0.10992596176067877</v>
      </c>
    </row>
    <row r="27" spans="1:42" ht="16.95" customHeight="1" x14ac:dyDescent="0.3">
      <c r="A27" s="13" t="s">
        <v>133</v>
      </c>
      <c r="B27" s="13" t="s">
        <v>134</v>
      </c>
      <c r="C27" s="77" t="s">
        <v>135</v>
      </c>
      <c r="D27" s="78"/>
      <c r="E27" s="78"/>
      <c r="F27" s="78"/>
      <c r="G27" s="78"/>
      <c r="H27" s="78"/>
      <c r="I27" s="79"/>
      <c r="J27" s="14"/>
      <c r="K27" s="14"/>
      <c r="L27" s="14"/>
      <c r="M27" s="15">
        <f>SUM(M28,M70,M108)</f>
        <v>4023908.35</v>
      </c>
      <c r="N27" s="15">
        <f>SUM(N28,N70,N108)</f>
        <v>5002208.9400000004</v>
      </c>
      <c r="O27" s="15">
        <f>SUM(O28,O70,O108)</f>
        <v>9026117.290000001</v>
      </c>
      <c r="P27" s="14"/>
      <c r="Q27" s="14"/>
      <c r="R27" s="14"/>
      <c r="S27" s="15">
        <f>SUM(S28,S70,S108)</f>
        <v>3940769.2500000005</v>
      </c>
      <c r="T27" s="15">
        <f>SUM(T28,T70,T108)</f>
        <v>5990513.2400000002</v>
      </c>
      <c r="U27" s="15">
        <f>SUM(U28,U70,U108)</f>
        <v>9931282.4900000002</v>
      </c>
      <c r="Y27" s="9">
        <f>SUM(Y28,Y70,Y108)</f>
        <v>3283974.39</v>
      </c>
      <c r="Z27" s="9">
        <f>SUM(Z28,Z70,Z108)</f>
        <v>4992094.38</v>
      </c>
      <c r="AA27" s="9">
        <f>SUM(AA28,AA70,AA108)</f>
        <v>8276068.7699999996</v>
      </c>
      <c r="AD27" s="5">
        <v>355116560</v>
      </c>
      <c r="AE27" s="5">
        <v>31678809</v>
      </c>
      <c r="AK27" s="6">
        <f t="shared" si="5"/>
        <v>-83139.099999999627</v>
      </c>
      <c r="AL27" s="6">
        <f t="shared" si="7"/>
        <v>988304.29999999981</v>
      </c>
      <c r="AM27" s="6">
        <f t="shared" si="7"/>
        <v>905165.19999999925</v>
      </c>
      <c r="AN27" s="10">
        <f t="shared" si="6"/>
        <v>-2.0661280717290599E-2</v>
      </c>
      <c r="AO27" s="10">
        <f t="shared" si="8"/>
        <v>0.19757357436572806</v>
      </c>
      <c r="AP27" s="10">
        <f t="shared" si="8"/>
        <v>0.10028289805217003</v>
      </c>
    </row>
    <row r="28" spans="1:42" ht="16.95" customHeight="1" x14ac:dyDescent="0.3">
      <c r="A28" s="13" t="s">
        <v>136</v>
      </c>
      <c r="B28" s="13" t="s">
        <v>137</v>
      </c>
      <c r="C28" s="77" t="s">
        <v>138</v>
      </c>
      <c r="D28" s="78"/>
      <c r="E28" s="78"/>
      <c r="F28" s="78"/>
      <c r="G28" s="78"/>
      <c r="H28" s="78"/>
      <c r="I28" s="79"/>
      <c r="J28" s="14"/>
      <c r="K28" s="14"/>
      <c r="L28" s="14"/>
      <c r="M28" s="15">
        <f>SUM(M29,M35,M41,M48,M55,M62,M69)</f>
        <v>745435.6399999999</v>
      </c>
      <c r="N28" s="15">
        <f>SUM(N29,N35,N41,N48,N55,N62,N69)</f>
        <v>1033995.48</v>
      </c>
      <c r="O28" s="15">
        <f>SUM(O29,O35,O41,O48,O55,O62,O69)</f>
        <v>1779431.12</v>
      </c>
      <c r="P28" s="14"/>
      <c r="Q28" s="14"/>
      <c r="R28" s="14"/>
      <c r="S28" s="15">
        <f>SUM(S29,S35,S41,S48,S55,S62,S69)</f>
        <v>741048.62</v>
      </c>
      <c r="T28" s="15">
        <f>SUM(T29,T35,T41,T48,T55,T62,T69)</f>
        <v>1228657.08</v>
      </c>
      <c r="U28" s="15">
        <f>SUM(U29,U35,U41,U48,U55,U62,U69)</f>
        <v>1969705.7000000002</v>
      </c>
      <c r="Y28" s="9">
        <f>SUM(Y29,Y35,Y41,Y48,Y55,Y62,Y69)</f>
        <v>617540.52</v>
      </c>
      <c r="Z28" s="9">
        <f>SUM(Z29,Z35,Z41,Z48,Z55,Z62,Z69)</f>
        <v>1023880.91</v>
      </c>
      <c r="AA28" s="9">
        <f>SUM(AA29,AA35,AA41,AA48,AA55,AA62,AA69)</f>
        <v>1641421.4299999997</v>
      </c>
      <c r="AD28" s="5">
        <v>355116561</v>
      </c>
      <c r="AE28" s="5">
        <v>31678818</v>
      </c>
      <c r="AK28" s="6">
        <f t="shared" si="5"/>
        <v>-4387.0199999999022</v>
      </c>
      <c r="AL28" s="6">
        <f t="shared" si="7"/>
        <v>194661.60000000009</v>
      </c>
      <c r="AM28" s="6">
        <f t="shared" si="7"/>
        <v>190274.58000000007</v>
      </c>
      <c r="AN28" s="10">
        <f t="shared" si="6"/>
        <v>-5.8851760830752643E-3</v>
      </c>
      <c r="AO28" s="10">
        <f t="shared" si="8"/>
        <v>0.18826155797122063</v>
      </c>
      <c r="AP28" s="10">
        <f t="shared" si="8"/>
        <v>0.10693000580994676</v>
      </c>
    </row>
    <row r="29" spans="1:42" ht="54" x14ac:dyDescent="0.3">
      <c r="A29" s="13" t="s">
        <v>139</v>
      </c>
      <c r="B29" s="13" t="s">
        <v>140</v>
      </c>
      <c r="C29" s="23" t="s">
        <v>70</v>
      </c>
      <c r="D29" s="24" t="s">
        <v>71</v>
      </c>
      <c r="E29" s="24" t="s">
        <v>72</v>
      </c>
      <c r="F29" s="24" t="s">
        <v>73</v>
      </c>
      <c r="G29" s="25">
        <v>1</v>
      </c>
      <c r="H29" s="24"/>
      <c r="I29" s="25">
        <v>1.3</v>
      </c>
      <c r="J29" s="26">
        <v>11784.23</v>
      </c>
      <c r="K29" s="26">
        <v>8534</v>
      </c>
      <c r="L29" s="26">
        <f>J29+ROUND(K29, 2)</f>
        <v>20318.23</v>
      </c>
      <c r="M29" s="26">
        <v>15319.5</v>
      </c>
      <c r="N29" s="26">
        <v>11094.2</v>
      </c>
      <c r="O29" s="26">
        <f>M29+N29</f>
        <v>26413.7</v>
      </c>
      <c r="P29" s="26">
        <v>11784.23</v>
      </c>
      <c r="Q29" s="26">
        <v>10240.799999999999</v>
      </c>
      <c r="R29" s="26">
        <f>P29+ROUND(Q29, 2)</f>
        <v>22025.03</v>
      </c>
      <c r="S29" s="26">
        <v>15319.5</v>
      </c>
      <c r="T29" s="26">
        <v>13313.04</v>
      </c>
      <c r="U29" s="26">
        <f>S29+T29</f>
        <v>28632.54</v>
      </c>
      <c r="V29" s="9">
        <f>ROUND(P29 / 1.2, 2)</f>
        <v>9820.19</v>
      </c>
      <c r="W29" s="9">
        <f>ROUND(Q29 / 1.2, 2)</f>
        <v>8534</v>
      </c>
      <c r="X29" s="9">
        <f>ROUND(R29 / 1.2, 2)</f>
        <v>18354.189999999999</v>
      </c>
      <c r="Y29" s="9">
        <f>ROUND(S29 / 1.2, 2)</f>
        <v>12766.25</v>
      </c>
      <c r="Z29" s="9">
        <f>ROUND(T29 / 1.2, 2)</f>
        <v>11094.2</v>
      </c>
      <c r="AA29" s="9">
        <f>Y29+Z29</f>
        <v>23860.45</v>
      </c>
      <c r="AD29" s="5">
        <v>355116563</v>
      </c>
      <c r="AE29" s="5">
        <v>31678820</v>
      </c>
      <c r="AG29" s="5" t="s">
        <v>74</v>
      </c>
      <c r="AH29" s="5" t="s">
        <v>141</v>
      </c>
      <c r="AI29" s="5" t="s">
        <v>142</v>
      </c>
      <c r="AK29" s="19">
        <f t="shared" si="5"/>
        <v>0</v>
      </c>
      <c r="AL29" s="19">
        <f t="shared" si="7"/>
        <v>2218.84</v>
      </c>
      <c r="AM29" s="19">
        <f t="shared" si="7"/>
        <v>2218.84</v>
      </c>
      <c r="AN29" s="22">
        <f t="shared" si="6"/>
        <v>0</v>
      </c>
      <c r="AO29" s="22">
        <f t="shared" si="8"/>
        <v>0.2</v>
      </c>
      <c r="AP29" s="22">
        <f t="shared" si="8"/>
        <v>8.4003377035402088E-2</v>
      </c>
    </row>
    <row r="30" spans="1:42" ht="18" x14ac:dyDescent="0.3">
      <c r="A30" s="13" t="s">
        <v>143</v>
      </c>
      <c r="B30" s="13"/>
      <c r="C30" s="34" t="s">
        <v>78</v>
      </c>
      <c r="D30" s="24"/>
      <c r="E30" s="24"/>
      <c r="F30" s="35" t="s">
        <v>79</v>
      </c>
      <c r="G30" s="36">
        <v>4.2</v>
      </c>
      <c r="H30" s="24"/>
      <c r="I30" s="36">
        <v>5.46</v>
      </c>
      <c r="J30" s="37">
        <v>269.41000000000003</v>
      </c>
      <c r="K30" s="14"/>
      <c r="L30" s="14"/>
      <c r="M30" s="37">
        <f>ROUND(ROUND(J30, 2)*I30, 2)</f>
        <v>1470.98</v>
      </c>
      <c r="N30" s="14"/>
      <c r="O30" s="14"/>
      <c r="P30" s="37">
        <v>269.41000000000003</v>
      </c>
      <c r="Q30" s="14"/>
      <c r="R30" s="14"/>
      <c r="S30" s="37">
        <f>ROUND(ROUND(P30, 2)*I30, 2)</f>
        <v>1470.98</v>
      </c>
      <c r="T30" s="14"/>
      <c r="U30" s="38"/>
      <c r="V30" s="9">
        <f>ROUND(ROUND(P30, 2)/1.2, 2)</f>
        <v>224.51</v>
      </c>
      <c r="Y30" s="9">
        <f t="shared" ref="Y30:Y68" si="9">ROUND(S30 / 1.2, 2)</f>
        <v>1225.82</v>
      </c>
      <c r="AD30" s="5" t="s">
        <v>144</v>
      </c>
      <c r="AE30" s="5" t="s">
        <v>145</v>
      </c>
      <c r="AF30" s="5" t="s">
        <v>82</v>
      </c>
      <c r="AK30" s="31">
        <f t="shared" si="5"/>
        <v>0</v>
      </c>
      <c r="AL30" s="31"/>
      <c r="AM30" s="31"/>
      <c r="AN30" s="33">
        <f t="shared" si="6"/>
        <v>0</v>
      </c>
      <c r="AO30" s="31"/>
      <c r="AP30" s="31"/>
    </row>
    <row r="31" spans="1:42" ht="36" x14ac:dyDescent="0.3">
      <c r="A31" s="13" t="s">
        <v>146</v>
      </c>
      <c r="B31" s="13"/>
      <c r="C31" s="34" t="s">
        <v>84</v>
      </c>
      <c r="D31" s="24"/>
      <c r="E31" s="24"/>
      <c r="F31" s="35" t="s">
        <v>85</v>
      </c>
      <c r="G31" s="36">
        <v>1</v>
      </c>
      <c r="H31" s="24"/>
      <c r="I31" s="36">
        <v>1.3</v>
      </c>
      <c r="J31" s="37">
        <v>178.68</v>
      </c>
      <c r="K31" s="14"/>
      <c r="L31" s="14"/>
      <c r="M31" s="37">
        <f>ROUND(ROUND(J31, 2)*I31, 2)</f>
        <v>232.28</v>
      </c>
      <c r="N31" s="14"/>
      <c r="O31" s="14"/>
      <c r="P31" s="37">
        <v>178.68</v>
      </c>
      <c r="Q31" s="14"/>
      <c r="R31" s="14"/>
      <c r="S31" s="37">
        <f>ROUND(ROUND(P31, 2)*I31, 2)</f>
        <v>232.28</v>
      </c>
      <c r="T31" s="14"/>
      <c r="U31" s="38"/>
      <c r="V31" s="9">
        <f>ROUND(ROUND(P31, 2)/1.2, 2)</f>
        <v>148.9</v>
      </c>
      <c r="Y31" s="9">
        <f t="shared" si="9"/>
        <v>193.57</v>
      </c>
      <c r="AD31" s="5" t="s">
        <v>147</v>
      </c>
      <c r="AE31" s="5" t="s">
        <v>148</v>
      </c>
      <c r="AF31" s="5" t="s">
        <v>88</v>
      </c>
      <c r="AK31" s="31">
        <f t="shared" si="5"/>
        <v>0</v>
      </c>
      <c r="AL31" s="31"/>
      <c r="AM31" s="31"/>
      <c r="AN31" s="33">
        <f t="shared" si="6"/>
        <v>0</v>
      </c>
      <c r="AO31" s="31"/>
      <c r="AP31" s="31"/>
    </row>
    <row r="32" spans="1:42" ht="36" x14ac:dyDescent="0.3">
      <c r="A32" s="13" t="s">
        <v>149</v>
      </c>
      <c r="B32" s="13"/>
      <c r="C32" s="34" t="s">
        <v>90</v>
      </c>
      <c r="D32" s="24"/>
      <c r="E32" s="24"/>
      <c r="F32" s="35" t="s">
        <v>85</v>
      </c>
      <c r="G32" s="36">
        <v>1</v>
      </c>
      <c r="H32" s="24"/>
      <c r="I32" s="36">
        <v>1.3</v>
      </c>
      <c r="J32" s="37">
        <v>735.2</v>
      </c>
      <c r="K32" s="14"/>
      <c r="L32" s="14"/>
      <c r="M32" s="37">
        <f>ROUND(ROUND(J32, 2)*I32, 2)</f>
        <v>955.76</v>
      </c>
      <c r="N32" s="14"/>
      <c r="O32" s="14"/>
      <c r="P32" s="37">
        <v>735.2</v>
      </c>
      <c r="Q32" s="14"/>
      <c r="R32" s="14"/>
      <c r="S32" s="37">
        <f>ROUND(ROUND(P32, 2)*I32, 2)</f>
        <v>955.76</v>
      </c>
      <c r="T32" s="14"/>
      <c r="U32" s="38"/>
      <c r="V32" s="9">
        <f>ROUND(ROUND(P32, 2)/1.2, 2)</f>
        <v>612.66999999999996</v>
      </c>
      <c r="Y32" s="9">
        <f t="shared" si="9"/>
        <v>796.47</v>
      </c>
      <c r="AD32" s="5" t="s">
        <v>150</v>
      </c>
      <c r="AE32" s="5" t="s">
        <v>151</v>
      </c>
      <c r="AF32" s="5" t="s">
        <v>93</v>
      </c>
      <c r="AK32" s="31">
        <f t="shared" si="5"/>
        <v>0</v>
      </c>
      <c r="AL32" s="31"/>
      <c r="AM32" s="31"/>
      <c r="AN32" s="33">
        <f t="shared" si="6"/>
        <v>0</v>
      </c>
      <c r="AO32" s="31"/>
      <c r="AP32" s="31"/>
    </row>
    <row r="33" spans="1:42" ht="18" x14ac:dyDescent="0.3">
      <c r="A33" s="13" t="s">
        <v>152</v>
      </c>
      <c r="B33" s="13"/>
      <c r="C33" s="34" t="s">
        <v>95</v>
      </c>
      <c r="D33" s="24"/>
      <c r="E33" s="24"/>
      <c r="F33" s="35" t="s">
        <v>96</v>
      </c>
      <c r="G33" s="36">
        <v>456</v>
      </c>
      <c r="H33" s="24"/>
      <c r="I33" s="36">
        <v>592.79999999999995</v>
      </c>
      <c r="J33" s="37">
        <v>6.38</v>
      </c>
      <c r="K33" s="14"/>
      <c r="L33" s="14"/>
      <c r="M33" s="37">
        <f>ROUND(ROUND(J33, 2)*I33, 2)</f>
        <v>3782.06</v>
      </c>
      <c r="N33" s="14"/>
      <c r="O33" s="14"/>
      <c r="P33" s="37">
        <v>6.38</v>
      </c>
      <c r="Q33" s="14"/>
      <c r="R33" s="14"/>
      <c r="S33" s="37">
        <f>ROUND(ROUND(P33, 2)*I33, 2)</f>
        <v>3782.06</v>
      </c>
      <c r="T33" s="14"/>
      <c r="U33" s="38"/>
      <c r="V33" s="9">
        <f>ROUND(ROUND(P33, 2)/1.2, 2)</f>
        <v>5.32</v>
      </c>
      <c r="Y33" s="9">
        <f t="shared" si="9"/>
        <v>3151.72</v>
      </c>
      <c r="AD33" s="5" t="s">
        <v>153</v>
      </c>
      <c r="AE33" s="5" t="s">
        <v>154</v>
      </c>
      <c r="AF33" s="5" t="s">
        <v>99</v>
      </c>
      <c r="AK33" s="31">
        <f t="shared" si="5"/>
        <v>0</v>
      </c>
      <c r="AL33" s="31"/>
      <c r="AM33" s="31"/>
      <c r="AN33" s="33">
        <f t="shared" si="6"/>
        <v>0</v>
      </c>
      <c r="AO33" s="31"/>
      <c r="AP33" s="31"/>
    </row>
    <row r="34" spans="1:42" ht="18" x14ac:dyDescent="0.3">
      <c r="A34" s="13" t="s">
        <v>155</v>
      </c>
      <c r="B34" s="13"/>
      <c r="C34" s="34" t="s">
        <v>101</v>
      </c>
      <c r="D34" s="24"/>
      <c r="E34" s="24"/>
      <c r="F34" s="35" t="s">
        <v>102</v>
      </c>
      <c r="G34" s="36">
        <v>395</v>
      </c>
      <c r="H34" s="24"/>
      <c r="I34" s="36">
        <v>513.5</v>
      </c>
      <c r="J34" s="37">
        <v>17.29</v>
      </c>
      <c r="K34" s="14"/>
      <c r="L34" s="14"/>
      <c r="M34" s="37">
        <f>ROUND(ROUND(J34, 2)*I34, 2)</f>
        <v>8878.42</v>
      </c>
      <c r="N34" s="14"/>
      <c r="O34" s="14"/>
      <c r="P34" s="37">
        <v>17.29</v>
      </c>
      <c r="Q34" s="14"/>
      <c r="R34" s="14"/>
      <c r="S34" s="37">
        <f>ROUND(ROUND(P34, 2)*I34, 2)</f>
        <v>8878.42</v>
      </c>
      <c r="T34" s="14"/>
      <c r="U34" s="38"/>
      <c r="V34" s="9">
        <f>ROUND(ROUND(P34, 2)/1.2, 2)</f>
        <v>14.41</v>
      </c>
      <c r="Y34" s="9">
        <f t="shared" si="9"/>
        <v>7398.68</v>
      </c>
      <c r="AD34" s="5" t="s">
        <v>156</v>
      </c>
      <c r="AE34" s="5" t="s">
        <v>157</v>
      </c>
      <c r="AF34" s="5" t="s">
        <v>105</v>
      </c>
      <c r="AK34" s="31">
        <f t="shared" si="5"/>
        <v>0</v>
      </c>
      <c r="AL34" s="31"/>
      <c r="AM34" s="31"/>
      <c r="AN34" s="33">
        <f t="shared" si="6"/>
        <v>0</v>
      </c>
      <c r="AO34" s="31"/>
      <c r="AP34" s="31"/>
    </row>
    <row r="35" spans="1:42" ht="54" x14ac:dyDescent="0.3">
      <c r="A35" s="13" t="s">
        <v>158</v>
      </c>
      <c r="B35" s="13" t="s">
        <v>140</v>
      </c>
      <c r="C35" s="23" t="s">
        <v>70</v>
      </c>
      <c r="D35" s="24" t="s">
        <v>71</v>
      </c>
      <c r="E35" s="24" t="s">
        <v>72</v>
      </c>
      <c r="F35" s="24" t="s">
        <v>73</v>
      </c>
      <c r="G35" s="25">
        <v>1</v>
      </c>
      <c r="H35" s="24"/>
      <c r="I35" s="25">
        <v>0.2</v>
      </c>
      <c r="J35" s="26">
        <v>11784.25</v>
      </c>
      <c r="K35" s="26">
        <v>8534</v>
      </c>
      <c r="L35" s="26">
        <f>J35+ROUND(K35, 2)</f>
        <v>20318.25</v>
      </c>
      <c r="M35" s="26">
        <v>2356.85</v>
      </c>
      <c r="N35" s="26">
        <v>1706.8</v>
      </c>
      <c r="O35" s="26">
        <f>M35+N35</f>
        <v>4063.6499999999996</v>
      </c>
      <c r="P35" s="26">
        <v>11784.25</v>
      </c>
      <c r="Q35" s="26">
        <v>10240.799999999999</v>
      </c>
      <c r="R35" s="26">
        <f>P35+ROUND(Q35, 2)</f>
        <v>22025.05</v>
      </c>
      <c r="S35" s="26">
        <v>2356.85</v>
      </c>
      <c r="T35" s="26">
        <v>2048.16</v>
      </c>
      <c r="U35" s="26">
        <f>S35+T35</f>
        <v>4405.01</v>
      </c>
      <c r="V35" s="9">
        <f>ROUND(P35 / 1.2, 2)</f>
        <v>9820.2099999999991</v>
      </c>
      <c r="W35" s="9">
        <f>ROUND(Q35 / 1.2, 2)</f>
        <v>8534</v>
      </c>
      <c r="X35" s="9">
        <f>ROUND(R35 / 1.2, 2)</f>
        <v>18354.21</v>
      </c>
      <c r="Y35" s="9">
        <f t="shared" si="9"/>
        <v>1964.04</v>
      </c>
      <c r="Z35" s="9">
        <f>ROUND(T35 / 1.2, 2)</f>
        <v>1706.8</v>
      </c>
      <c r="AA35" s="9">
        <f>Y35+Z35</f>
        <v>3670.84</v>
      </c>
      <c r="AD35" s="5">
        <v>355116704</v>
      </c>
      <c r="AE35" s="5">
        <v>31681361</v>
      </c>
      <c r="AG35" s="5" t="s">
        <v>74</v>
      </c>
      <c r="AH35" s="5" t="s">
        <v>141</v>
      </c>
      <c r="AI35" s="5" t="s">
        <v>142</v>
      </c>
      <c r="AK35" s="19">
        <f t="shared" si="5"/>
        <v>0</v>
      </c>
      <c r="AL35" s="19">
        <f>T35-N35</f>
        <v>341.3599999999999</v>
      </c>
      <c r="AM35" s="19">
        <f>U35-O35</f>
        <v>341.36000000000058</v>
      </c>
      <c r="AN35" s="22">
        <f t="shared" si="6"/>
        <v>0</v>
      </c>
      <c r="AO35" s="22">
        <f>IFERROR(AL35/N35,0)</f>
        <v>0.19999999999999996</v>
      </c>
      <c r="AP35" s="22">
        <f>IFERROR(AM35/O35,0)</f>
        <v>8.4003297528084511E-2</v>
      </c>
    </row>
    <row r="36" spans="1:42" ht="18" x14ac:dyDescent="0.3">
      <c r="A36" s="13" t="s">
        <v>159</v>
      </c>
      <c r="B36" s="13"/>
      <c r="C36" s="34" t="s">
        <v>101</v>
      </c>
      <c r="D36" s="24"/>
      <c r="E36" s="24"/>
      <c r="F36" s="35" t="s">
        <v>102</v>
      </c>
      <c r="G36" s="36">
        <v>395</v>
      </c>
      <c r="H36" s="24"/>
      <c r="I36" s="36">
        <v>79</v>
      </c>
      <c r="J36" s="37">
        <v>17.29</v>
      </c>
      <c r="K36" s="14"/>
      <c r="L36" s="14"/>
      <c r="M36" s="37">
        <f>ROUND(ROUND(J36, 2)*I36, 2)</f>
        <v>1365.91</v>
      </c>
      <c r="N36" s="14"/>
      <c r="O36" s="14"/>
      <c r="P36" s="37">
        <v>17.29</v>
      </c>
      <c r="Q36" s="14"/>
      <c r="R36" s="14"/>
      <c r="S36" s="37">
        <f>ROUND(ROUND(P36, 2)*I36, 2)</f>
        <v>1365.91</v>
      </c>
      <c r="T36" s="14"/>
      <c r="U36" s="38"/>
      <c r="V36" s="9">
        <f>ROUND(ROUND(P36, 2)/1.2, 2)</f>
        <v>14.41</v>
      </c>
      <c r="Y36" s="9">
        <f t="shared" si="9"/>
        <v>1138.26</v>
      </c>
      <c r="AD36" s="5" t="s">
        <v>160</v>
      </c>
      <c r="AE36" s="5" t="s">
        <v>161</v>
      </c>
      <c r="AF36" s="5" t="s">
        <v>105</v>
      </c>
      <c r="AK36" s="31">
        <f t="shared" si="5"/>
        <v>0</v>
      </c>
      <c r="AL36" s="31"/>
      <c r="AM36" s="31"/>
      <c r="AN36" s="33">
        <f t="shared" si="6"/>
        <v>0</v>
      </c>
      <c r="AO36" s="31"/>
      <c r="AP36" s="31"/>
    </row>
    <row r="37" spans="1:42" ht="18" x14ac:dyDescent="0.3">
      <c r="A37" s="13" t="s">
        <v>162</v>
      </c>
      <c r="B37" s="13"/>
      <c r="C37" s="34" t="s">
        <v>95</v>
      </c>
      <c r="D37" s="24"/>
      <c r="E37" s="24"/>
      <c r="F37" s="35" t="s">
        <v>96</v>
      </c>
      <c r="G37" s="36">
        <v>456</v>
      </c>
      <c r="H37" s="24"/>
      <c r="I37" s="36">
        <v>91.2</v>
      </c>
      <c r="J37" s="37">
        <v>6.38</v>
      </c>
      <c r="K37" s="14"/>
      <c r="L37" s="14"/>
      <c r="M37" s="37">
        <f>ROUND(ROUND(J37, 2)*I37, 2)</f>
        <v>581.86</v>
      </c>
      <c r="N37" s="14"/>
      <c r="O37" s="14"/>
      <c r="P37" s="37">
        <v>6.38</v>
      </c>
      <c r="Q37" s="14"/>
      <c r="R37" s="14"/>
      <c r="S37" s="37">
        <f>ROUND(ROUND(P37, 2)*I37, 2)</f>
        <v>581.86</v>
      </c>
      <c r="T37" s="14"/>
      <c r="U37" s="38"/>
      <c r="V37" s="9">
        <f>ROUND(ROUND(P37, 2)/1.2, 2)</f>
        <v>5.32</v>
      </c>
      <c r="Y37" s="9">
        <f t="shared" si="9"/>
        <v>484.88</v>
      </c>
      <c r="AD37" s="5" t="s">
        <v>163</v>
      </c>
      <c r="AE37" s="5" t="s">
        <v>164</v>
      </c>
      <c r="AF37" s="5" t="s">
        <v>99</v>
      </c>
      <c r="AK37" s="31">
        <f t="shared" si="5"/>
        <v>0</v>
      </c>
      <c r="AL37" s="31"/>
      <c r="AM37" s="31"/>
      <c r="AN37" s="33">
        <f t="shared" si="6"/>
        <v>0</v>
      </c>
      <c r="AO37" s="31"/>
      <c r="AP37" s="31"/>
    </row>
    <row r="38" spans="1:42" ht="36" x14ac:dyDescent="0.3">
      <c r="A38" s="13" t="s">
        <v>165</v>
      </c>
      <c r="B38" s="13"/>
      <c r="C38" s="34" t="s">
        <v>90</v>
      </c>
      <c r="D38" s="24"/>
      <c r="E38" s="24"/>
      <c r="F38" s="35" t="s">
        <v>85</v>
      </c>
      <c r="G38" s="36">
        <v>1</v>
      </c>
      <c r="H38" s="24"/>
      <c r="I38" s="36">
        <v>0.2</v>
      </c>
      <c r="J38" s="37">
        <v>735.2</v>
      </c>
      <c r="K38" s="14"/>
      <c r="L38" s="14"/>
      <c r="M38" s="37">
        <f>ROUND(ROUND(J38, 2)*I38, 2)</f>
        <v>147.04</v>
      </c>
      <c r="N38" s="14"/>
      <c r="O38" s="14"/>
      <c r="P38" s="37">
        <v>735.2</v>
      </c>
      <c r="Q38" s="14"/>
      <c r="R38" s="14"/>
      <c r="S38" s="37">
        <f>ROUND(ROUND(P38, 2)*I38, 2)</f>
        <v>147.04</v>
      </c>
      <c r="T38" s="14"/>
      <c r="U38" s="38"/>
      <c r="V38" s="9">
        <f>ROUND(ROUND(P38, 2)/1.2, 2)</f>
        <v>612.66999999999996</v>
      </c>
      <c r="Y38" s="9">
        <f t="shared" si="9"/>
        <v>122.53</v>
      </c>
      <c r="AD38" s="5" t="s">
        <v>166</v>
      </c>
      <c r="AE38" s="5" t="s">
        <v>167</v>
      </c>
      <c r="AF38" s="5" t="s">
        <v>93</v>
      </c>
      <c r="AK38" s="31">
        <f t="shared" si="5"/>
        <v>0</v>
      </c>
      <c r="AL38" s="31"/>
      <c r="AM38" s="31"/>
      <c r="AN38" s="33">
        <f t="shared" si="6"/>
        <v>0</v>
      </c>
      <c r="AO38" s="31"/>
      <c r="AP38" s="31"/>
    </row>
    <row r="39" spans="1:42" ht="36" x14ac:dyDescent="0.3">
      <c r="A39" s="13" t="s">
        <v>168</v>
      </c>
      <c r="B39" s="13"/>
      <c r="C39" s="34" t="s">
        <v>84</v>
      </c>
      <c r="D39" s="24"/>
      <c r="E39" s="24"/>
      <c r="F39" s="35" t="s">
        <v>85</v>
      </c>
      <c r="G39" s="36">
        <v>1</v>
      </c>
      <c r="H39" s="24"/>
      <c r="I39" s="36">
        <v>0.2</v>
      </c>
      <c r="J39" s="37">
        <v>178.68</v>
      </c>
      <c r="K39" s="14"/>
      <c r="L39" s="14"/>
      <c r="M39" s="37">
        <f>ROUND(ROUND(J39, 2)*I39, 2)</f>
        <v>35.74</v>
      </c>
      <c r="N39" s="14"/>
      <c r="O39" s="14"/>
      <c r="P39" s="37">
        <v>178.68</v>
      </c>
      <c r="Q39" s="14"/>
      <c r="R39" s="14"/>
      <c r="S39" s="37">
        <f>ROUND(ROUND(P39, 2)*I39, 2)</f>
        <v>35.74</v>
      </c>
      <c r="T39" s="14"/>
      <c r="U39" s="38"/>
      <c r="V39" s="9">
        <f>ROUND(ROUND(P39, 2)/1.2, 2)</f>
        <v>148.9</v>
      </c>
      <c r="Y39" s="9">
        <f t="shared" si="9"/>
        <v>29.78</v>
      </c>
      <c r="AD39" s="5" t="s">
        <v>169</v>
      </c>
      <c r="AE39" s="5" t="s">
        <v>170</v>
      </c>
      <c r="AF39" s="5" t="s">
        <v>88</v>
      </c>
      <c r="AK39" s="31">
        <f t="shared" si="5"/>
        <v>0</v>
      </c>
      <c r="AL39" s="31"/>
      <c r="AM39" s="31"/>
      <c r="AN39" s="33">
        <f t="shared" si="6"/>
        <v>0</v>
      </c>
      <c r="AO39" s="31"/>
      <c r="AP39" s="31"/>
    </row>
    <row r="40" spans="1:42" ht="18" x14ac:dyDescent="0.3">
      <c r="A40" s="13" t="s">
        <v>171</v>
      </c>
      <c r="B40" s="13"/>
      <c r="C40" s="34" t="s">
        <v>78</v>
      </c>
      <c r="D40" s="24"/>
      <c r="E40" s="24"/>
      <c r="F40" s="35" t="s">
        <v>79</v>
      </c>
      <c r="G40" s="36">
        <v>4.2</v>
      </c>
      <c r="H40" s="24"/>
      <c r="I40" s="36">
        <v>0.84</v>
      </c>
      <c r="J40" s="37">
        <v>269.41000000000003</v>
      </c>
      <c r="K40" s="14"/>
      <c r="L40" s="14"/>
      <c r="M40" s="37">
        <f>ROUND(ROUND(J40, 2)*I40, 2)</f>
        <v>226.3</v>
      </c>
      <c r="N40" s="14"/>
      <c r="O40" s="14"/>
      <c r="P40" s="37">
        <v>269.41000000000003</v>
      </c>
      <c r="Q40" s="14"/>
      <c r="R40" s="14"/>
      <c r="S40" s="37">
        <f>ROUND(ROUND(P40, 2)*I40, 2)</f>
        <v>226.3</v>
      </c>
      <c r="T40" s="14"/>
      <c r="U40" s="38"/>
      <c r="V40" s="9">
        <f>ROUND(ROUND(P40, 2)/1.2, 2)</f>
        <v>224.51</v>
      </c>
      <c r="Y40" s="9">
        <f t="shared" si="9"/>
        <v>188.58</v>
      </c>
      <c r="AD40" s="5" t="s">
        <v>172</v>
      </c>
      <c r="AE40" s="5" t="s">
        <v>173</v>
      </c>
      <c r="AF40" s="5" t="s">
        <v>82</v>
      </c>
      <c r="AK40" s="31">
        <f t="shared" si="5"/>
        <v>0</v>
      </c>
      <c r="AL40" s="31"/>
      <c r="AM40" s="31"/>
      <c r="AN40" s="33">
        <f t="shared" si="6"/>
        <v>0</v>
      </c>
      <c r="AO40" s="31"/>
      <c r="AP40" s="31"/>
    </row>
    <row r="41" spans="1:42" ht="54" x14ac:dyDescent="0.3">
      <c r="A41" s="13" t="s">
        <v>174</v>
      </c>
      <c r="B41" s="13" t="s">
        <v>175</v>
      </c>
      <c r="C41" s="23" t="s">
        <v>176</v>
      </c>
      <c r="D41" s="24" t="s">
        <v>71</v>
      </c>
      <c r="E41" s="24" t="s">
        <v>72</v>
      </c>
      <c r="F41" s="24" t="s">
        <v>73</v>
      </c>
      <c r="G41" s="25">
        <v>1</v>
      </c>
      <c r="H41" s="24"/>
      <c r="I41" s="25">
        <v>30.4</v>
      </c>
      <c r="J41" s="26">
        <v>5905.24</v>
      </c>
      <c r="K41" s="26">
        <v>7790.01</v>
      </c>
      <c r="L41" s="26">
        <f>J41+ROUND(K41, 2)</f>
        <v>13695.25</v>
      </c>
      <c r="M41" s="26">
        <v>179519.3</v>
      </c>
      <c r="N41" s="26">
        <v>236816.3</v>
      </c>
      <c r="O41" s="26">
        <f>M41+N41</f>
        <v>416335.6</v>
      </c>
      <c r="P41" s="26">
        <v>5869.66</v>
      </c>
      <c r="Q41" s="26">
        <v>9348.01</v>
      </c>
      <c r="R41" s="26">
        <f>P41+ROUND(Q41, 2)</f>
        <v>15217.67</v>
      </c>
      <c r="S41" s="26">
        <v>178437.66</v>
      </c>
      <c r="T41" s="26">
        <v>284179.5</v>
      </c>
      <c r="U41" s="26">
        <f>S41+T41</f>
        <v>462617.16000000003</v>
      </c>
      <c r="V41" s="9">
        <f>ROUND(P41 / 1.2, 2)</f>
        <v>4891.38</v>
      </c>
      <c r="W41" s="9">
        <f>ROUND(Q41 / 1.2, 2)</f>
        <v>7790.01</v>
      </c>
      <c r="X41" s="9">
        <f>ROUND(R41 / 1.2, 2)</f>
        <v>12681.39</v>
      </c>
      <c r="Y41" s="9">
        <f t="shared" si="9"/>
        <v>148698.04999999999</v>
      </c>
      <c r="Z41" s="9">
        <f>ROUND(T41 / 1.2, 2)</f>
        <v>236816.25</v>
      </c>
      <c r="AA41" s="9">
        <f>Y41+Z41</f>
        <v>385514.3</v>
      </c>
      <c r="AD41" s="5">
        <v>355116565</v>
      </c>
      <c r="AE41" s="5">
        <v>31683949</v>
      </c>
      <c r="AG41" s="5" t="s">
        <v>177</v>
      </c>
      <c r="AH41" s="5" t="s">
        <v>178</v>
      </c>
      <c r="AI41" s="5" t="s">
        <v>142</v>
      </c>
      <c r="AK41" s="19">
        <f t="shared" si="5"/>
        <v>-1081.6399999999849</v>
      </c>
      <c r="AL41" s="19">
        <f>T41-N41</f>
        <v>47363.200000000012</v>
      </c>
      <c r="AM41" s="19">
        <f>U41-O41</f>
        <v>46281.560000000056</v>
      </c>
      <c r="AN41" s="22">
        <f t="shared" si="6"/>
        <v>-6.0252017471101151E-3</v>
      </c>
      <c r="AO41" s="22">
        <f>IFERROR(AL41/N41,0)</f>
        <v>0.19999974663906164</v>
      </c>
      <c r="AP41" s="22">
        <f>IFERROR(AM41/O41,0)</f>
        <v>0.11116407052387559</v>
      </c>
    </row>
    <row r="42" spans="1:42" ht="36" x14ac:dyDescent="0.3">
      <c r="A42" s="13" t="s">
        <v>179</v>
      </c>
      <c r="B42" s="13"/>
      <c r="C42" s="34" t="s">
        <v>84</v>
      </c>
      <c r="D42" s="24"/>
      <c r="E42" s="24"/>
      <c r="F42" s="35" t="s">
        <v>85</v>
      </c>
      <c r="G42" s="36">
        <v>1</v>
      </c>
      <c r="H42" s="24"/>
      <c r="I42" s="36">
        <v>30.4</v>
      </c>
      <c r="J42" s="37">
        <v>178.68</v>
      </c>
      <c r="K42" s="14"/>
      <c r="L42" s="14"/>
      <c r="M42" s="37">
        <f t="shared" ref="M42:M47" si="10">ROUND(ROUND(J42, 2)*I42, 2)</f>
        <v>5431.87</v>
      </c>
      <c r="N42" s="14"/>
      <c r="O42" s="14"/>
      <c r="P42" s="37">
        <v>178.68</v>
      </c>
      <c r="Q42" s="14"/>
      <c r="R42" s="14"/>
      <c r="S42" s="37">
        <f t="shared" ref="S42:S47" si="11">ROUND(ROUND(P42, 2)*I42, 2)</f>
        <v>5431.87</v>
      </c>
      <c r="T42" s="14"/>
      <c r="U42" s="38"/>
      <c r="V42" s="9">
        <f t="shared" ref="V42:V47" si="12">ROUND(ROUND(P42, 2)/1.2, 2)</f>
        <v>148.9</v>
      </c>
      <c r="Y42" s="9">
        <f t="shared" si="9"/>
        <v>4526.5600000000004</v>
      </c>
      <c r="AD42" s="5" t="s">
        <v>180</v>
      </c>
      <c r="AE42" s="5" t="s">
        <v>181</v>
      </c>
      <c r="AF42" s="5" t="s">
        <v>88</v>
      </c>
      <c r="AK42" s="31">
        <f t="shared" si="5"/>
        <v>0</v>
      </c>
      <c r="AL42" s="31"/>
      <c r="AM42" s="31"/>
      <c r="AN42" s="33">
        <f t="shared" si="6"/>
        <v>0</v>
      </c>
      <c r="AO42" s="31"/>
      <c r="AP42" s="31"/>
    </row>
    <row r="43" spans="1:42" ht="18" x14ac:dyDescent="0.3">
      <c r="A43" s="13" t="s">
        <v>182</v>
      </c>
      <c r="B43" s="13"/>
      <c r="C43" s="34" t="s">
        <v>95</v>
      </c>
      <c r="D43" s="24"/>
      <c r="E43" s="24"/>
      <c r="F43" s="35" t="s">
        <v>96</v>
      </c>
      <c r="G43" s="36">
        <v>12</v>
      </c>
      <c r="H43" s="24"/>
      <c r="I43" s="36">
        <v>364.8</v>
      </c>
      <c r="J43" s="37">
        <v>6.38</v>
      </c>
      <c r="K43" s="14"/>
      <c r="L43" s="14"/>
      <c r="M43" s="37">
        <f t="shared" si="10"/>
        <v>2327.42</v>
      </c>
      <c r="N43" s="14"/>
      <c r="O43" s="14"/>
      <c r="P43" s="37">
        <v>6.38</v>
      </c>
      <c r="Q43" s="14"/>
      <c r="R43" s="14"/>
      <c r="S43" s="37">
        <f t="shared" si="11"/>
        <v>2327.42</v>
      </c>
      <c r="T43" s="14"/>
      <c r="U43" s="38"/>
      <c r="V43" s="9">
        <f t="shared" si="12"/>
        <v>5.32</v>
      </c>
      <c r="Y43" s="9">
        <f t="shared" si="9"/>
        <v>1939.52</v>
      </c>
      <c r="AD43" s="5" t="s">
        <v>183</v>
      </c>
      <c r="AE43" s="5" t="s">
        <v>184</v>
      </c>
      <c r="AF43" s="5" t="s">
        <v>99</v>
      </c>
      <c r="AK43" s="31">
        <f t="shared" si="5"/>
        <v>0</v>
      </c>
      <c r="AL43" s="31"/>
      <c r="AM43" s="31"/>
      <c r="AN43" s="33">
        <f t="shared" si="6"/>
        <v>0</v>
      </c>
      <c r="AO43" s="31"/>
      <c r="AP43" s="31"/>
    </row>
    <row r="44" spans="1:42" ht="36" x14ac:dyDescent="0.3">
      <c r="A44" s="13" t="s">
        <v>185</v>
      </c>
      <c r="B44" s="13"/>
      <c r="C44" s="34" t="s">
        <v>186</v>
      </c>
      <c r="D44" s="24"/>
      <c r="E44" s="24"/>
      <c r="F44" s="35" t="s">
        <v>187</v>
      </c>
      <c r="G44" s="36">
        <v>2.2000000000000002</v>
      </c>
      <c r="H44" s="24"/>
      <c r="I44" s="36">
        <v>66.88</v>
      </c>
      <c r="J44" s="37">
        <v>85.4</v>
      </c>
      <c r="K44" s="14"/>
      <c r="L44" s="14"/>
      <c r="M44" s="37">
        <f t="shared" si="10"/>
        <v>5711.55</v>
      </c>
      <c r="N44" s="14"/>
      <c r="O44" s="14"/>
      <c r="P44" s="37">
        <v>85.4</v>
      </c>
      <c r="Q44" s="14"/>
      <c r="R44" s="14"/>
      <c r="S44" s="37">
        <f t="shared" si="11"/>
        <v>5711.55</v>
      </c>
      <c r="T44" s="14"/>
      <c r="U44" s="38"/>
      <c r="V44" s="9">
        <f t="shared" si="12"/>
        <v>71.17</v>
      </c>
      <c r="Y44" s="9">
        <f t="shared" si="9"/>
        <v>4759.63</v>
      </c>
      <c r="AD44" s="5" t="s">
        <v>188</v>
      </c>
      <c r="AE44" s="5" t="s">
        <v>189</v>
      </c>
      <c r="AF44" s="5" t="s">
        <v>190</v>
      </c>
      <c r="AK44" s="31">
        <f t="shared" si="5"/>
        <v>0</v>
      </c>
      <c r="AL44" s="31"/>
      <c r="AM44" s="31"/>
      <c r="AN44" s="33">
        <f t="shared" si="6"/>
        <v>0</v>
      </c>
      <c r="AO44" s="31"/>
      <c r="AP44" s="31"/>
    </row>
    <row r="45" spans="1:42" ht="36" x14ac:dyDescent="0.3">
      <c r="A45" s="13" t="s">
        <v>191</v>
      </c>
      <c r="B45" s="13"/>
      <c r="C45" s="34" t="s">
        <v>192</v>
      </c>
      <c r="D45" s="24"/>
      <c r="E45" s="24"/>
      <c r="F45" s="35" t="s">
        <v>85</v>
      </c>
      <c r="G45" s="36">
        <v>1</v>
      </c>
      <c r="H45" s="24"/>
      <c r="I45" s="36">
        <v>30.4</v>
      </c>
      <c r="J45" s="37">
        <v>336.11</v>
      </c>
      <c r="K45" s="14"/>
      <c r="L45" s="14"/>
      <c r="M45" s="37">
        <f t="shared" si="10"/>
        <v>10217.74</v>
      </c>
      <c r="N45" s="14"/>
      <c r="O45" s="14"/>
      <c r="P45" s="37">
        <v>336.11</v>
      </c>
      <c r="Q45" s="14"/>
      <c r="R45" s="14"/>
      <c r="S45" s="37">
        <f t="shared" si="11"/>
        <v>10217.74</v>
      </c>
      <c r="T45" s="14"/>
      <c r="U45" s="38"/>
      <c r="V45" s="9">
        <f t="shared" si="12"/>
        <v>280.08999999999997</v>
      </c>
      <c r="Y45" s="9">
        <f t="shared" si="9"/>
        <v>8514.7800000000007</v>
      </c>
      <c r="AD45" s="5" t="s">
        <v>193</v>
      </c>
      <c r="AE45" s="5" t="s">
        <v>194</v>
      </c>
      <c r="AF45" s="5" t="s">
        <v>195</v>
      </c>
      <c r="AK45" s="31">
        <f t="shared" si="5"/>
        <v>0</v>
      </c>
      <c r="AL45" s="31"/>
      <c r="AM45" s="31"/>
      <c r="AN45" s="33">
        <f t="shared" si="6"/>
        <v>0</v>
      </c>
      <c r="AO45" s="31"/>
      <c r="AP45" s="31"/>
    </row>
    <row r="46" spans="1:42" ht="18" x14ac:dyDescent="0.3">
      <c r="A46" s="13" t="s">
        <v>196</v>
      </c>
      <c r="B46" s="13"/>
      <c r="C46" s="41" t="s">
        <v>197</v>
      </c>
      <c r="D46" s="24"/>
      <c r="E46" s="24"/>
      <c r="F46" s="35" t="s">
        <v>96</v>
      </c>
      <c r="G46" s="36">
        <v>25</v>
      </c>
      <c r="H46" s="24"/>
      <c r="I46" s="36">
        <v>760</v>
      </c>
      <c r="J46" s="37">
        <v>6.45</v>
      </c>
      <c r="K46" s="14"/>
      <c r="L46" s="14"/>
      <c r="M46" s="37">
        <f t="shared" si="10"/>
        <v>4902</v>
      </c>
      <c r="N46" s="14"/>
      <c r="O46" s="14"/>
      <c r="P46" s="37">
        <v>6.94</v>
      </c>
      <c r="Q46" s="14"/>
      <c r="R46" s="14"/>
      <c r="S46" s="37">
        <f t="shared" si="11"/>
        <v>5274.4</v>
      </c>
      <c r="T46" s="14"/>
      <c r="U46" s="38"/>
      <c r="V46" s="9">
        <f t="shared" si="12"/>
        <v>5.78</v>
      </c>
      <c r="Y46" s="9">
        <f t="shared" si="9"/>
        <v>4395.33</v>
      </c>
      <c r="AD46" s="5" t="s">
        <v>198</v>
      </c>
      <c r="AE46" s="5" t="s">
        <v>199</v>
      </c>
      <c r="AF46" s="5" t="s">
        <v>200</v>
      </c>
      <c r="AK46" s="31">
        <f t="shared" si="5"/>
        <v>372.39999999999964</v>
      </c>
      <c r="AL46" s="31"/>
      <c r="AM46" s="31"/>
      <c r="AN46" s="33">
        <f t="shared" si="6"/>
        <v>7.5968992248061945E-2</v>
      </c>
      <c r="AO46" s="31"/>
      <c r="AP46" s="31"/>
    </row>
    <row r="47" spans="1:42" ht="18" x14ac:dyDescent="0.3">
      <c r="A47" s="13" t="s">
        <v>201</v>
      </c>
      <c r="B47" s="13"/>
      <c r="C47" s="41" t="s">
        <v>202</v>
      </c>
      <c r="D47" s="24"/>
      <c r="E47" s="24"/>
      <c r="F47" s="35" t="s">
        <v>73</v>
      </c>
      <c r="G47" s="36">
        <v>1.05</v>
      </c>
      <c r="H47" s="24"/>
      <c r="I47" s="40">
        <v>31.92</v>
      </c>
      <c r="J47" s="37">
        <v>4728.34</v>
      </c>
      <c r="K47" s="14"/>
      <c r="L47" s="14"/>
      <c r="M47" s="37">
        <f t="shared" si="10"/>
        <v>150928.60999999999</v>
      </c>
      <c r="N47" s="14"/>
      <c r="O47" s="14"/>
      <c r="P47" s="37">
        <v>4682.79</v>
      </c>
      <c r="Q47" s="14"/>
      <c r="R47" s="14"/>
      <c r="S47" s="37">
        <f t="shared" si="11"/>
        <v>149474.66</v>
      </c>
      <c r="T47" s="14"/>
      <c r="U47" s="38"/>
      <c r="V47" s="9">
        <f t="shared" si="12"/>
        <v>3902.33</v>
      </c>
      <c r="Y47" s="9">
        <f t="shared" si="9"/>
        <v>124562.22</v>
      </c>
      <c r="AD47" s="5" t="s">
        <v>203</v>
      </c>
      <c r="AE47" s="5" t="s">
        <v>204</v>
      </c>
      <c r="AF47" s="5" t="s">
        <v>205</v>
      </c>
      <c r="AK47" s="31">
        <f t="shared" si="5"/>
        <v>-1453.9499999999825</v>
      </c>
      <c r="AL47" s="31"/>
      <c r="AM47" s="31"/>
      <c r="AN47" s="33">
        <f t="shared" si="6"/>
        <v>-9.633362422141056E-3</v>
      </c>
      <c r="AO47" s="31"/>
      <c r="AP47" s="31"/>
    </row>
    <row r="48" spans="1:42" ht="54" x14ac:dyDescent="0.3">
      <c r="A48" s="13" t="s">
        <v>206</v>
      </c>
      <c r="B48" s="13" t="s">
        <v>175</v>
      </c>
      <c r="C48" s="23" t="s">
        <v>176</v>
      </c>
      <c r="D48" s="24" t="s">
        <v>71</v>
      </c>
      <c r="E48" s="24" t="s">
        <v>72</v>
      </c>
      <c r="F48" s="24" t="s">
        <v>73</v>
      </c>
      <c r="G48" s="25">
        <v>1</v>
      </c>
      <c r="H48" s="24"/>
      <c r="I48" s="25">
        <v>0.7</v>
      </c>
      <c r="J48" s="26">
        <v>5905.26</v>
      </c>
      <c r="K48" s="26">
        <v>7790.01</v>
      </c>
      <c r="L48" s="26">
        <f>J48+ROUND(K48, 2)</f>
        <v>13695.27</v>
      </c>
      <c r="M48" s="26">
        <v>4133.68</v>
      </c>
      <c r="N48" s="26">
        <v>5453.01</v>
      </c>
      <c r="O48" s="26">
        <f>M48+N48</f>
        <v>9586.69</v>
      </c>
      <c r="P48" s="26">
        <v>5869.67</v>
      </c>
      <c r="Q48" s="26">
        <v>9348.01</v>
      </c>
      <c r="R48" s="26">
        <f>P48+ROUND(Q48, 2)</f>
        <v>15217.68</v>
      </c>
      <c r="S48" s="26">
        <v>4108.7700000000004</v>
      </c>
      <c r="T48" s="26">
        <v>6543.61</v>
      </c>
      <c r="U48" s="26">
        <f>S48+T48</f>
        <v>10652.380000000001</v>
      </c>
      <c r="V48" s="9">
        <f>ROUND(P48 / 1.2, 2)</f>
        <v>4891.3900000000003</v>
      </c>
      <c r="W48" s="9">
        <f>ROUND(Q48 / 1.2, 2)</f>
        <v>7790.01</v>
      </c>
      <c r="X48" s="9">
        <f>ROUND(R48 / 1.2, 2)</f>
        <v>12681.4</v>
      </c>
      <c r="Y48" s="9">
        <f t="shared" si="9"/>
        <v>3423.98</v>
      </c>
      <c r="Z48" s="9">
        <f>ROUND(T48 / 1.2, 2)</f>
        <v>5453.01</v>
      </c>
      <c r="AA48" s="9">
        <f>Y48+Z48</f>
        <v>8876.99</v>
      </c>
      <c r="AD48" s="5">
        <v>355116705</v>
      </c>
      <c r="AE48" s="5">
        <v>31683950</v>
      </c>
      <c r="AG48" s="5" t="s">
        <v>177</v>
      </c>
      <c r="AH48" s="5" t="s">
        <v>178</v>
      </c>
      <c r="AI48" s="5" t="s">
        <v>142</v>
      </c>
      <c r="AK48" s="19">
        <f t="shared" si="5"/>
        <v>-24.909999999999854</v>
      </c>
      <c r="AL48" s="19">
        <f>T48-N48</f>
        <v>1090.5999999999995</v>
      </c>
      <c r="AM48" s="19">
        <f>U48-O48</f>
        <v>1065.6900000000005</v>
      </c>
      <c r="AN48" s="22">
        <f t="shared" si="6"/>
        <v>-6.0261074877590555E-3</v>
      </c>
      <c r="AO48" s="22">
        <f>IFERROR(AL48/N48,0)</f>
        <v>0.19999963323008749</v>
      </c>
      <c r="AP48" s="22">
        <f>IFERROR(AM48/O48,0)</f>
        <v>0.11116349855893957</v>
      </c>
    </row>
    <row r="49" spans="1:42" ht="18" x14ac:dyDescent="0.3">
      <c r="A49" s="13" t="s">
        <v>207</v>
      </c>
      <c r="B49" s="13"/>
      <c r="C49" s="41" t="s">
        <v>208</v>
      </c>
      <c r="D49" s="24"/>
      <c r="E49" s="24"/>
      <c r="F49" s="35" t="s">
        <v>73</v>
      </c>
      <c r="G49" s="36">
        <v>1.05</v>
      </c>
      <c r="H49" s="24"/>
      <c r="I49" s="40">
        <v>0.73499999999999999</v>
      </c>
      <c r="J49" s="37">
        <v>4728.34</v>
      </c>
      <c r="K49" s="14"/>
      <c r="L49" s="14"/>
      <c r="M49" s="37">
        <f t="shared" ref="M49:M54" si="13">ROUND(ROUND(J49, 2)*I49, 2)</f>
        <v>3475.33</v>
      </c>
      <c r="N49" s="14"/>
      <c r="O49" s="14"/>
      <c r="P49" s="37">
        <v>4682.79</v>
      </c>
      <c r="Q49" s="14"/>
      <c r="R49" s="14"/>
      <c r="S49" s="37">
        <f t="shared" ref="S49:S54" si="14">ROUND(ROUND(P49, 2)*I49, 2)</f>
        <v>3441.85</v>
      </c>
      <c r="T49" s="14"/>
      <c r="U49" s="38"/>
      <c r="V49" s="9">
        <f t="shared" ref="V49:V54" si="15">ROUND(ROUND(P49, 2)/1.2, 2)</f>
        <v>3902.33</v>
      </c>
      <c r="Y49" s="9">
        <f t="shared" si="9"/>
        <v>2868.21</v>
      </c>
      <c r="AD49" s="5" t="s">
        <v>209</v>
      </c>
      <c r="AE49" s="5" t="s">
        <v>210</v>
      </c>
      <c r="AF49" s="5" t="s">
        <v>211</v>
      </c>
      <c r="AK49" s="31">
        <f t="shared" si="5"/>
        <v>-33.480000000000018</v>
      </c>
      <c r="AL49" s="31"/>
      <c r="AM49" s="31"/>
      <c r="AN49" s="33">
        <f t="shared" si="6"/>
        <v>-9.6336175269686672E-3</v>
      </c>
      <c r="AO49" s="31"/>
      <c r="AP49" s="31"/>
    </row>
    <row r="50" spans="1:42" ht="18" x14ac:dyDescent="0.3">
      <c r="A50" s="13" t="s">
        <v>212</v>
      </c>
      <c r="B50" s="13"/>
      <c r="C50" s="41" t="s">
        <v>197</v>
      </c>
      <c r="D50" s="24"/>
      <c r="E50" s="24"/>
      <c r="F50" s="35" t="s">
        <v>96</v>
      </c>
      <c r="G50" s="36">
        <v>25</v>
      </c>
      <c r="H50" s="24"/>
      <c r="I50" s="36">
        <v>17.5</v>
      </c>
      <c r="J50" s="37">
        <v>6.45</v>
      </c>
      <c r="K50" s="14"/>
      <c r="L50" s="14"/>
      <c r="M50" s="37">
        <f t="shared" si="13"/>
        <v>112.88</v>
      </c>
      <c r="N50" s="14"/>
      <c r="O50" s="14"/>
      <c r="P50" s="37">
        <v>6.94</v>
      </c>
      <c r="Q50" s="14"/>
      <c r="R50" s="14"/>
      <c r="S50" s="37">
        <f t="shared" si="14"/>
        <v>121.45</v>
      </c>
      <c r="T50" s="14"/>
      <c r="U50" s="38"/>
      <c r="V50" s="9">
        <f t="shared" si="15"/>
        <v>5.78</v>
      </c>
      <c r="Y50" s="9">
        <f t="shared" si="9"/>
        <v>101.21</v>
      </c>
      <c r="AD50" s="5" t="s">
        <v>213</v>
      </c>
      <c r="AE50" s="5" t="s">
        <v>214</v>
      </c>
      <c r="AF50" s="5" t="s">
        <v>200</v>
      </c>
      <c r="AK50" s="31">
        <f t="shared" si="5"/>
        <v>8.5700000000000074</v>
      </c>
      <c r="AL50" s="31"/>
      <c r="AM50" s="31"/>
      <c r="AN50" s="33">
        <f t="shared" si="6"/>
        <v>7.5921332388377102E-2</v>
      </c>
      <c r="AO50" s="31"/>
      <c r="AP50" s="31"/>
    </row>
    <row r="51" spans="1:42" ht="36" x14ac:dyDescent="0.3">
      <c r="A51" s="13" t="s">
        <v>215</v>
      </c>
      <c r="B51" s="13"/>
      <c r="C51" s="34" t="s">
        <v>192</v>
      </c>
      <c r="D51" s="24"/>
      <c r="E51" s="24"/>
      <c r="F51" s="35" t="s">
        <v>85</v>
      </c>
      <c r="G51" s="36">
        <v>1</v>
      </c>
      <c r="H51" s="24"/>
      <c r="I51" s="36">
        <v>0.7</v>
      </c>
      <c r="J51" s="37">
        <v>336.11</v>
      </c>
      <c r="K51" s="14"/>
      <c r="L51" s="14"/>
      <c r="M51" s="37">
        <f t="shared" si="13"/>
        <v>235.28</v>
      </c>
      <c r="N51" s="14"/>
      <c r="O51" s="14"/>
      <c r="P51" s="37">
        <v>336.11</v>
      </c>
      <c r="Q51" s="14"/>
      <c r="R51" s="14"/>
      <c r="S51" s="37">
        <f t="shared" si="14"/>
        <v>235.28</v>
      </c>
      <c r="T51" s="14"/>
      <c r="U51" s="38"/>
      <c r="V51" s="9">
        <f t="shared" si="15"/>
        <v>280.08999999999997</v>
      </c>
      <c r="Y51" s="9">
        <f t="shared" si="9"/>
        <v>196.07</v>
      </c>
      <c r="AD51" s="5" t="s">
        <v>216</v>
      </c>
      <c r="AE51" s="5" t="s">
        <v>217</v>
      </c>
      <c r="AF51" s="5" t="s">
        <v>195</v>
      </c>
      <c r="AK51" s="31">
        <f t="shared" si="5"/>
        <v>0</v>
      </c>
      <c r="AL51" s="31"/>
      <c r="AM51" s="31"/>
      <c r="AN51" s="33">
        <f t="shared" si="6"/>
        <v>0</v>
      </c>
      <c r="AO51" s="31"/>
      <c r="AP51" s="31"/>
    </row>
    <row r="52" spans="1:42" ht="36" x14ac:dyDescent="0.3">
      <c r="A52" s="13" t="s">
        <v>218</v>
      </c>
      <c r="B52" s="13"/>
      <c r="C52" s="34" t="s">
        <v>186</v>
      </c>
      <c r="D52" s="24"/>
      <c r="E52" s="24"/>
      <c r="F52" s="35" t="s">
        <v>187</v>
      </c>
      <c r="G52" s="36">
        <v>2.2000000000000002</v>
      </c>
      <c r="H52" s="24"/>
      <c r="I52" s="36">
        <v>1.54</v>
      </c>
      <c r="J52" s="37">
        <v>85.4</v>
      </c>
      <c r="K52" s="14"/>
      <c r="L52" s="14"/>
      <c r="M52" s="37">
        <f t="shared" si="13"/>
        <v>131.52000000000001</v>
      </c>
      <c r="N52" s="14"/>
      <c r="O52" s="14"/>
      <c r="P52" s="37">
        <v>85.4</v>
      </c>
      <c r="Q52" s="14"/>
      <c r="R52" s="14"/>
      <c r="S52" s="37">
        <f t="shared" si="14"/>
        <v>131.52000000000001</v>
      </c>
      <c r="T52" s="14"/>
      <c r="U52" s="38"/>
      <c r="V52" s="9">
        <f t="shared" si="15"/>
        <v>71.17</v>
      </c>
      <c r="Y52" s="9">
        <f t="shared" si="9"/>
        <v>109.6</v>
      </c>
      <c r="AD52" s="5" t="s">
        <v>219</v>
      </c>
      <c r="AE52" s="5" t="s">
        <v>220</v>
      </c>
      <c r="AF52" s="5" t="s">
        <v>190</v>
      </c>
      <c r="AK52" s="31">
        <f t="shared" si="5"/>
        <v>0</v>
      </c>
      <c r="AL52" s="31"/>
      <c r="AM52" s="31"/>
      <c r="AN52" s="33">
        <f t="shared" si="6"/>
        <v>0</v>
      </c>
      <c r="AO52" s="31"/>
      <c r="AP52" s="31"/>
    </row>
    <row r="53" spans="1:42" ht="18" x14ac:dyDescent="0.3">
      <c r="A53" s="13" t="s">
        <v>221</v>
      </c>
      <c r="B53" s="13"/>
      <c r="C53" s="34" t="s">
        <v>95</v>
      </c>
      <c r="D53" s="24"/>
      <c r="E53" s="24"/>
      <c r="F53" s="35" t="s">
        <v>96</v>
      </c>
      <c r="G53" s="36">
        <v>12</v>
      </c>
      <c r="H53" s="24"/>
      <c r="I53" s="36">
        <v>8.4</v>
      </c>
      <c r="J53" s="37">
        <v>6.38</v>
      </c>
      <c r="K53" s="14"/>
      <c r="L53" s="14"/>
      <c r="M53" s="37">
        <f t="shared" si="13"/>
        <v>53.59</v>
      </c>
      <c r="N53" s="14"/>
      <c r="O53" s="14"/>
      <c r="P53" s="37">
        <v>6.38</v>
      </c>
      <c r="Q53" s="14"/>
      <c r="R53" s="14"/>
      <c r="S53" s="37">
        <f t="shared" si="14"/>
        <v>53.59</v>
      </c>
      <c r="T53" s="14"/>
      <c r="U53" s="38"/>
      <c r="V53" s="9">
        <f t="shared" si="15"/>
        <v>5.32</v>
      </c>
      <c r="Y53" s="9">
        <f t="shared" si="9"/>
        <v>44.66</v>
      </c>
      <c r="AD53" s="5" t="s">
        <v>222</v>
      </c>
      <c r="AE53" s="5" t="s">
        <v>223</v>
      </c>
      <c r="AF53" s="5" t="s">
        <v>99</v>
      </c>
      <c r="AK53" s="31">
        <f t="shared" si="5"/>
        <v>0</v>
      </c>
      <c r="AL53" s="31"/>
      <c r="AM53" s="31"/>
      <c r="AN53" s="33">
        <f t="shared" si="6"/>
        <v>0</v>
      </c>
      <c r="AO53" s="31"/>
      <c r="AP53" s="31"/>
    </row>
    <row r="54" spans="1:42" ht="36" x14ac:dyDescent="0.3">
      <c r="A54" s="13" t="s">
        <v>224</v>
      </c>
      <c r="B54" s="13"/>
      <c r="C54" s="34" t="s">
        <v>84</v>
      </c>
      <c r="D54" s="24"/>
      <c r="E54" s="24"/>
      <c r="F54" s="35" t="s">
        <v>85</v>
      </c>
      <c r="G54" s="36">
        <v>1</v>
      </c>
      <c r="H54" s="24"/>
      <c r="I54" s="36">
        <v>0.7</v>
      </c>
      <c r="J54" s="37">
        <v>178.68</v>
      </c>
      <c r="K54" s="14"/>
      <c r="L54" s="14"/>
      <c r="M54" s="37">
        <f t="shared" si="13"/>
        <v>125.08</v>
      </c>
      <c r="N54" s="14"/>
      <c r="O54" s="14"/>
      <c r="P54" s="37">
        <v>178.68</v>
      </c>
      <c r="Q54" s="14"/>
      <c r="R54" s="14"/>
      <c r="S54" s="37">
        <f t="shared" si="14"/>
        <v>125.08</v>
      </c>
      <c r="T54" s="14"/>
      <c r="U54" s="38"/>
      <c r="V54" s="9">
        <f t="shared" si="15"/>
        <v>148.9</v>
      </c>
      <c r="Y54" s="9">
        <f t="shared" si="9"/>
        <v>104.23</v>
      </c>
      <c r="AD54" s="5" t="s">
        <v>225</v>
      </c>
      <c r="AE54" s="5" t="s">
        <v>226</v>
      </c>
      <c r="AF54" s="5" t="s">
        <v>88</v>
      </c>
      <c r="AK54" s="31">
        <f t="shared" si="5"/>
        <v>0</v>
      </c>
      <c r="AL54" s="31"/>
      <c r="AM54" s="31"/>
      <c r="AN54" s="33">
        <f t="shared" si="6"/>
        <v>0</v>
      </c>
      <c r="AO54" s="31"/>
      <c r="AP54" s="31"/>
    </row>
    <row r="55" spans="1:42" ht="54" x14ac:dyDescent="0.3">
      <c r="A55" s="13" t="s">
        <v>227</v>
      </c>
      <c r="B55" s="13" t="s">
        <v>175</v>
      </c>
      <c r="C55" s="23" t="s">
        <v>176</v>
      </c>
      <c r="D55" s="24" t="s">
        <v>71</v>
      </c>
      <c r="E55" s="24" t="s">
        <v>72</v>
      </c>
      <c r="F55" s="24" t="s">
        <v>73</v>
      </c>
      <c r="G55" s="25">
        <v>1</v>
      </c>
      <c r="H55" s="24"/>
      <c r="I55" s="25">
        <v>61.3</v>
      </c>
      <c r="J55" s="26">
        <v>5901.37</v>
      </c>
      <c r="K55" s="26">
        <v>7790.01</v>
      </c>
      <c r="L55" s="26">
        <f>J55+ROUND(K55, 2)</f>
        <v>13691.380000000001</v>
      </c>
      <c r="M55" s="26">
        <v>361753.98</v>
      </c>
      <c r="N55" s="26">
        <v>477527.61</v>
      </c>
      <c r="O55" s="26">
        <f>M55+N55</f>
        <v>839281.59</v>
      </c>
      <c r="P55" s="26">
        <v>5865.79</v>
      </c>
      <c r="Q55" s="26">
        <v>9348.01</v>
      </c>
      <c r="R55" s="26">
        <f>P55+ROUND(Q55, 2)</f>
        <v>15213.8</v>
      </c>
      <c r="S55" s="26">
        <v>359572.93</v>
      </c>
      <c r="T55" s="26">
        <v>573033.01</v>
      </c>
      <c r="U55" s="26">
        <f>S55+T55</f>
        <v>932605.94</v>
      </c>
      <c r="V55" s="9">
        <f>ROUND(P55 / 1.2, 2)</f>
        <v>4888.16</v>
      </c>
      <c r="W55" s="9">
        <f>ROUND(Q55 / 1.2, 2)</f>
        <v>7790.01</v>
      </c>
      <c r="X55" s="9">
        <f>ROUND(R55 / 1.2, 2)</f>
        <v>12678.17</v>
      </c>
      <c r="Y55" s="9">
        <f t="shared" si="9"/>
        <v>299644.11</v>
      </c>
      <c r="Z55" s="9">
        <f>ROUND(T55 / 1.2, 2)</f>
        <v>477527.51</v>
      </c>
      <c r="AA55" s="9">
        <f>Y55+Z55</f>
        <v>777171.62</v>
      </c>
      <c r="AD55" s="5">
        <v>355116706</v>
      </c>
      <c r="AE55" s="5">
        <v>31683951</v>
      </c>
      <c r="AG55" s="5" t="s">
        <v>177</v>
      </c>
      <c r="AH55" s="5" t="s">
        <v>178</v>
      </c>
      <c r="AI55" s="5" t="s">
        <v>142</v>
      </c>
      <c r="AK55" s="19">
        <f t="shared" si="5"/>
        <v>-2181.0499999999884</v>
      </c>
      <c r="AL55" s="19">
        <f>T55-N55</f>
        <v>95505.400000000023</v>
      </c>
      <c r="AM55" s="19">
        <f>U55-O55</f>
        <v>93324.349999999977</v>
      </c>
      <c r="AN55" s="22">
        <f t="shared" si="6"/>
        <v>-6.0290974545739303E-3</v>
      </c>
      <c r="AO55" s="22">
        <f>IFERROR(AL55/N55,0)</f>
        <v>0.19999974451739036</v>
      </c>
      <c r="AP55" s="22">
        <f>IFERROR(AM55/O55,0)</f>
        <v>0.11119551663226639</v>
      </c>
    </row>
    <row r="56" spans="1:42" ht="36" x14ac:dyDescent="0.3">
      <c r="A56" s="13" t="s">
        <v>228</v>
      </c>
      <c r="B56" s="13"/>
      <c r="C56" s="34" t="s">
        <v>84</v>
      </c>
      <c r="D56" s="24"/>
      <c r="E56" s="24"/>
      <c r="F56" s="35" t="s">
        <v>85</v>
      </c>
      <c r="G56" s="36">
        <v>1</v>
      </c>
      <c r="H56" s="24"/>
      <c r="I56" s="36">
        <v>61.3</v>
      </c>
      <c r="J56" s="37">
        <v>178.68</v>
      </c>
      <c r="K56" s="14"/>
      <c r="L56" s="14"/>
      <c r="M56" s="37">
        <f t="shared" ref="M56:M61" si="16">ROUND(ROUND(J56, 2)*I56, 2)</f>
        <v>10953.08</v>
      </c>
      <c r="N56" s="14"/>
      <c r="O56" s="14"/>
      <c r="P56" s="37">
        <v>178.68</v>
      </c>
      <c r="Q56" s="14"/>
      <c r="R56" s="14"/>
      <c r="S56" s="37">
        <f t="shared" ref="S56:S61" si="17">ROUND(ROUND(P56, 2)*I56, 2)</f>
        <v>10953.08</v>
      </c>
      <c r="T56" s="14"/>
      <c r="U56" s="38"/>
      <c r="V56" s="9">
        <f t="shared" ref="V56:V61" si="18">ROUND(ROUND(P56, 2)/1.2, 2)</f>
        <v>148.9</v>
      </c>
      <c r="Y56" s="9">
        <f t="shared" si="9"/>
        <v>9127.57</v>
      </c>
      <c r="AD56" s="5" t="s">
        <v>229</v>
      </c>
      <c r="AE56" s="5" t="s">
        <v>230</v>
      </c>
      <c r="AF56" s="5" t="s">
        <v>88</v>
      </c>
      <c r="AK56" s="31">
        <f t="shared" si="5"/>
        <v>0</v>
      </c>
      <c r="AL56" s="31"/>
      <c r="AM56" s="31"/>
      <c r="AN56" s="33">
        <f t="shared" si="6"/>
        <v>0</v>
      </c>
      <c r="AO56" s="31"/>
      <c r="AP56" s="31"/>
    </row>
    <row r="57" spans="1:42" ht="18" x14ac:dyDescent="0.3">
      <c r="A57" s="13" t="s">
        <v>231</v>
      </c>
      <c r="B57" s="13"/>
      <c r="C57" s="34" t="s">
        <v>95</v>
      </c>
      <c r="D57" s="24"/>
      <c r="E57" s="24"/>
      <c r="F57" s="35" t="s">
        <v>96</v>
      </c>
      <c r="G57" s="36">
        <v>12</v>
      </c>
      <c r="H57" s="24"/>
      <c r="I57" s="36">
        <v>735.6</v>
      </c>
      <c r="J57" s="37">
        <v>6.38</v>
      </c>
      <c r="K57" s="14"/>
      <c r="L57" s="14"/>
      <c r="M57" s="37">
        <f t="shared" si="16"/>
        <v>4693.13</v>
      </c>
      <c r="N57" s="14"/>
      <c r="O57" s="14"/>
      <c r="P57" s="37">
        <v>6.38</v>
      </c>
      <c r="Q57" s="14"/>
      <c r="R57" s="14"/>
      <c r="S57" s="37">
        <f t="shared" si="17"/>
        <v>4693.13</v>
      </c>
      <c r="T57" s="14"/>
      <c r="U57" s="38"/>
      <c r="V57" s="9">
        <f t="shared" si="18"/>
        <v>5.32</v>
      </c>
      <c r="Y57" s="9">
        <f t="shared" si="9"/>
        <v>3910.94</v>
      </c>
      <c r="AD57" s="5" t="s">
        <v>232</v>
      </c>
      <c r="AE57" s="5" t="s">
        <v>233</v>
      </c>
      <c r="AF57" s="5" t="s">
        <v>99</v>
      </c>
      <c r="AK57" s="31">
        <f t="shared" si="5"/>
        <v>0</v>
      </c>
      <c r="AL57" s="31"/>
      <c r="AM57" s="31"/>
      <c r="AN57" s="33">
        <f t="shared" si="6"/>
        <v>0</v>
      </c>
      <c r="AO57" s="31"/>
      <c r="AP57" s="31"/>
    </row>
    <row r="58" spans="1:42" ht="36" x14ac:dyDescent="0.3">
      <c r="A58" s="13" t="s">
        <v>234</v>
      </c>
      <c r="B58" s="13"/>
      <c r="C58" s="34" t="s">
        <v>186</v>
      </c>
      <c r="D58" s="24"/>
      <c r="E58" s="24"/>
      <c r="F58" s="35" t="s">
        <v>187</v>
      </c>
      <c r="G58" s="36">
        <v>2.2000000000000002</v>
      </c>
      <c r="H58" s="24"/>
      <c r="I58" s="36">
        <v>134.86000000000001</v>
      </c>
      <c r="J58" s="37">
        <v>85.4</v>
      </c>
      <c r="K58" s="14"/>
      <c r="L58" s="14"/>
      <c r="M58" s="37">
        <f t="shared" si="16"/>
        <v>11517.04</v>
      </c>
      <c r="N58" s="14"/>
      <c r="O58" s="14"/>
      <c r="P58" s="37">
        <v>85.4</v>
      </c>
      <c r="Q58" s="14"/>
      <c r="R58" s="14"/>
      <c r="S58" s="37">
        <f t="shared" si="17"/>
        <v>11517.04</v>
      </c>
      <c r="T58" s="14"/>
      <c r="U58" s="38"/>
      <c r="V58" s="9">
        <f t="shared" si="18"/>
        <v>71.17</v>
      </c>
      <c r="Y58" s="9">
        <f t="shared" si="9"/>
        <v>9597.5300000000007</v>
      </c>
      <c r="AD58" s="5" t="s">
        <v>235</v>
      </c>
      <c r="AE58" s="5" t="s">
        <v>236</v>
      </c>
      <c r="AF58" s="5" t="s">
        <v>190</v>
      </c>
      <c r="AK58" s="31">
        <f t="shared" si="5"/>
        <v>0</v>
      </c>
      <c r="AL58" s="31"/>
      <c r="AM58" s="31"/>
      <c r="AN58" s="33">
        <f t="shared" si="6"/>
        <v>0</v>
      </c>
      <c r="AO58" s="31"/>
      <c r="AP58" s="31"/>
    </row>
    <row r="59" spans="1:42" ht="36" x14ac:dyDescent="0.3">
      <c r="A59" s="13" t="s">
        <v>237</v>
      </c>
      <c r="B59" s="13"/>
      <c r="C59" s="34" t="s">
        <v>238</v>
      </c>
      <c r="D59" s="24"/>
      <c r="E59" s="24"/>
      <c r="F59" s="35" t="s">
        <v>85</v>
      </c>
      <c r="G59" s="36">
        <v>1</v>
      </c>
      <c r="H59" s="24"/>
      <c r="I59" s="36">
        <v>61.3</v>
      </c>
      <c r="J59" s="37">
        <v>332.24</v>
      </c>
      <c r="K59" s="14"/>
      <c r="L59" s="14"/>
      <c r="M59" s="37">
        <f t="shared" si="16"/>
        <v>20366.310000000001</v>
      </c>
      <c r="N59" s="14"/>
      <c r="O59" s="14"/>
      <c r="P59" s="37">
        <v>332.24</v>
      </c>
      <c r="Q59" s="14"/>
      <c r="R59" s="14"/>
      <c r="S59" s="37">
        <f t="shared" si="17"/>
        <v>20366.310000000001</v>
      </c>
      <c r="T59" s="14"/>
      <c r="U59" s="38"/>
      <c r="V59" s="9">
        <f t="shared" si="18"/>
        <v>276.87</v>
      </c>
      <c r="Y59" s="9">
        <f t="shared" si="9"/>
        <v>16971.93</v>
      </c>
      <c r="AD59" s="5" t="s">
        <v>239</v>
      </c>
      <c r="AE59" s="5" t="s">
        <v>240</v>
      </c>
      <c r="AF59" s="5" t="s">
        <v>241</v>
      </c>
      <c r="AK59" s="31">
        <f t="shared" si="5"/>
        <v>0</v>
      </c>
      <c r="AL59" s="31"/>
      <c r="AM59" s="31"/>
      <c r="AN59" s="33">
        <f t="shared" si="6"/>
        <v>0</v>
      </c>
      <c r="AO59" s="31"/>
      <c r="AP59" s="31"/>
    </row>
    <row r="60" spans="1:42" ht="18" x14ac:dyDescent="0.3">
      <c r="A60" s="13" t="s">
        <v>242</v>
      </c>
      <c r="B60" s="13"/>
      <c r="C60" s="41" t="s">
        <v>197</v>
      </c>
      <c r="D60" s="24"/>
      <c r="E60" s="24"/>
      <c r="F60" s="35" t="s">
        <v>96</v>
      </c>
      <c r="G60" s="36">
        <v>25</v>
      </c>
      <c r="H60" s="24"/>
      <c r="I60" s="36">
        <v>1532.5</v>
      </c>
      <c r="J60" s="37">
        <v>6.45</v>
      </c>
      <c r="K60" s="14"/>
      <c r="L60" s="14"/>
      <c r="M60" s="37">
        <f t="shared" si="16"/>
        <v>9884.6299999999992</v>
      </c>
      <c r="N60" s="14"/>
      <c r="O60" s="14"/>
      <c r="P60" s="37">
        <v>6.94</v>
      </c>
      <c r="Q60" s="14"/>
      <c r="R60" s="14"/>
      <c r="S60" s="37">
        <f t="shared" si="17"/>
        <v>10635.55</v>
      </c>
      <c r="T60" s="14"/>
      <c r="U60" s="38"/>
      <c r="V60" s="9">
        <f t="shared" si="18"/>
        <v>5.78</v>
      </c>
      <c r="Y60" s="9">
        <f t="shared" si="9"/>
        <v>8862.9599999999991</v>
      </c>
      <c r="AD60" s="5" t="s">
        <v>243</v>
      </c>
      <c r="AE60" s="5" t="s">
        <v>244</v>
      </c>
      <c r="AF60" s="5" t="s">
        <v>200</v>
      </c>
      <c r="AK60" s="31">
        <f t="shared" si="5"/>
        <v>750.92000000000007</v>
      </c>
      <c r="AL60" s="31"/>
      <c r="AM60" s="31"/>
      <c r="AN60" s="33">
        <f t="shared" si="6"/>
        <v>7.596844798439599E-2</v>
      </c>
      <c r="AO60" s="31"/>
      <c r="AP60" s="31"/>
    </row>
    <row r="61" spans="1:42" ht="18" x14ac:dyDescent="0.3">
      <c r="A61" s="13" t="s">
        <v>245</v>
      </c>
      <c r="B61" s="13"/>
      <c r="C61" s="41" t="s">
        <v>202</v>
      </c>
      <c r="D61" s="24"/>
      <c r="E61" s="24"/>
      <c r="F61" s="35" t="s">
        <v>73</v>
      </c>
      <c r="G61" s="36">
        <v>1.05</v>
      </c>
      <c r="H61" s="24"/>
      <c r="I61" s="40">
        <v>64.364999999999995</v>
      </c>
      <c r="J61" s="37">
        <v>4728.34</v>
      </c>
      <c r="K61" s="14"/>
      <c r="L61" s="14"/>
      <c r="M61" s="37">
        <f t="shared" si="16"/>
        <v>304339.59999999998</v>
      </c>
      <c r="N61" s="14"/>
      <c r="O61" s="14"/>
      <c r="P61" s="37">
        <v>4682.79</v>
      </c>
      <c r="Q61" s="14"/>
      <c r="R61" s="14"/>
      <c r="S61" s="37">
        <f t="shared" si="17"/>
        <v>301407.78000000003</v>
      </c>
      <c r="T61" s="14"/>
      <c r="U61" s="38"/>
      <c r="V61" s="9">
        <f t="shared" si="18"/>
        <v>3902.33</v>
      </c>
      <c r="Y61" s="9">
        <f t="shared" si="9"/>
        <v>251173.15</v>
      </c>
      <c r="AD61" s="5" t="s">
        <v>246</v>
      </c>
      <c r="AE61" s="5" t="s">
        <v>247</v>
      </c>
      <c r="AF61" s="5" t="s">
        <v>205</v>
      </c>
      <c r="AK61" s="31">
        <f t="shared" si="5"/>
        <v>-2931.8199999999488</v>
      </c>
      <c r="AL61" s="31"/>
      <c r="AM61" s="31"/>
      <c r="AN61" s="33">
        <f t="shared" si="6"/>
        <v>-9.6333832337295207E-3</v>
      </c>
      <c r="AO61" s="31"/>
      <c r="AP61" s="31"/>
    </row>
    <row r="62" spans="1:42" ht="54" x14ac:dyDescent="0.3">
      <c r="A62" s="13" t="s">
        <v>248</v>
      </c>
      <c r="B62" s="13" t="s">
        <v>175</v>
      </c>
      <c r="C62" s="23" t="s">
        <v>176</v>
      </c>
      <c r="D62" s="24" t="s">
        <v>71</v>
      </c>
      <c r="E62" s="24" t="s">
        <v>72</v>
      </c>
      <c r="F62" s="24" t="s">
        <v>73</v>
      </c>
      <c r="G62" s="25">
        <v>1</v>
      </c>
      <c r="H62" s="24"/>
      <c r="I62" s="25">
        <v>30.9</v>
      </c>
      <c r="J62" s="26">
        <v>5901.37</v>
      </c>
      <c r="K62" s="26">
        <v>7790.01</v>
      </c>
      <c r="L62" s="26">
        <f>J62+ROUND(K62, 2)</f>
        <v>13691.380000000001</v>
      </c>
      <c r="M62" s="26">
        <v>182352.33</v>
      </c>
      <c r="N62" s="26">
        <v>240711.31</v>
      </c>
      <c r="O62" s="26">
        <f>M62+N62</f>
        <v>423063.64</v>
      </c>
      <c r="P62" s="26">
        <v>5865.79</v>
      </c>
      <c r="Q62" s="26">
        <v>9348.01</v>
      </c>
      <c r="R62" s="26">
        <f>P62+ROUND(Q62, 2)</f>
        <v>15213.8</v>
      </c>
      <c r="S62" s="26">
        <v>181252.91</v>
      </c>
      <c r="T62" s="26">
        <v>288853.51</v>
      </c>
      <c r="U62" s="26">
        <f>S62+T62</f>
        <v>470106.42000000004</v>
      </c>
      <c r="V62" s="9">
        <f>ROUND(P62 / 1.2, 2)</f>
        <v>4888.16</v>
      </c>
      <c r="W62" s="9">
        <f>ROUND(Q62 / 1.2, 2)</f>
        <v>7790.01</v>
      </c>
      <c r="X62" s="9">
        <f>ROUND(R62 / 1.2, 2)</f>
        <v>12678.17</v>
      </c>
      <c r="Y62" s="9">
        <f t="shared" si="9"/>
        <v>151044.09</v>
      </c>
      <c r="Z62" s="9">
        <f>ROUND(T62 / 1.2, 2)</f>
        <v>240711.26</v>
      </c>
      <c r="AA62" s="9">
        <f>Y62+Z62</f>
        <v>391755.35</v>
      </c>
      <c r="AD62" s="5">
        <v>355116707</v>
      </c>
      <c r="AE62" s="5">
        <v>31683952</v>
      </c>
      <c r="AG62" s="5" t="s">
        <v>177</v>
      </c>
      <c r="AH62" s="5" t="s">
        <v>178</v>
      </c>
      <c r="AI62" s="5" t="s">
        <v>142</v>
      </c>
      <c r="AK62" s="19">
        <f t="shared" si="5"/>
        <v>-1099.4199999999837</v>
      </c>
      <c r="AL62" s="19">
        <f>T62-N62</f>
        <v>48142.200000000012</v>
      </c>
      <c r="AM62" s="19">
        <f>U62-O62</f>
        <v>47042.780000000028</v>
      </c>
      <c r="AN62" s="22">
        <f t="shared" si="6"/>
        <v>-6.0290976265561496E-3</v>
      </c>
      <c r="AO62" s="22">
        <f>IFERROR(AL62/N62,0)</f>
        <v>0.19999974243005039</v>
      </c>
      <c r="AP62" s="22">
        <f>IFERROR(AM62/O62,0)</f>
        <v>0.11119551658941909</v>
      </c>
    </row>
    <row r="63" spans="1:42" ht="18" x14ac:dyDescent="0.3">
      <c r="A63" s="13" t="s">
        <v>249</v>
      </c>
      <c r="B63" s="13"/>
      <c r="C63" s="41" t="s">
        <v>202</v>
      </c>
      <c r="D63" s="24"/>
      <c r="E63" s="24"/>
      <c r="F63" s="35" t="s">
        <v>73</v>
      </c>
      <c r="G63" s="36">
        <v>1.05</v>
      </c>
      <c r="H63" s="24"/>
      <c r="I63" s="40">
        <v>32.445</v>
      </c>
      <c r="J63" s="37">
        <v>4728.34</v>
      </c>
      <c r="K63" s="14"/>
      <c r="L63" s="14"/>
      <c r="M63" s="37">
        <f t="shared" ref="M63:M68" si="19">ROUND(ROUND(J63, 2)*I63, 2)</f>
        <v>153410.99</v>
      </c>
      <c r="N63" s="14"/>
      <c r="O63" s="14"/>
      <c r="P63" s="37">
        <v>4682.79</v>
      </c>
      <c r="Q63" s="14"/>
      <c r="R63" s="14"/>
      <c r="S63" s="37">
        <f t="shared" ref="S63:S68" si="20">ROUND(ROUND(P63, 2)*I63, 2)</f>
        <v>151933.12</v>
      </c>
      <c r="T63" s="14"/>
      <c r="U63" s="38"/>
      <c r="V63" s="9">
        <f t="shared" ref="V63:V68" si="21">ROUND(ROUND(P63, 2)/1.2, 2)</f>
        <v>3902.33</v>
      </c>
      <c r="Y63" s="9">
        <f t="shared" si="9"/>
        <v>126610.93</v>
      </c>
      <c r="AD63" s="5" t="s">
        <v>250</v>
      </c>
      <c r="AE63" s="5" t="s">
        <v>251</v>
      </c>
      <c r="AF63" s="5" t="s">
        <v>205</v>
      </c>
      <c r="AK63" s="31">
        <f t="shared" si="5"/>
        <v>-1477.8699999999953</v>
      </c>
      <c r="AL63" s="31"/>
      <c r="AM63" s="31"/>
      <c r="AN63" s="33">
        <f t="shared" si="6"/>
        <v>-9.6334037085608754E-3</v>
      </c>
      <c r="AO63" s="31"/>
      <c r="AP63" s="31"/>
    </row>
    <row r="64" spans="1:42" ht="18" x14ac:dyDescent="0.3">
      <c r="A64" s="13" t="s">
        <v>252</v>
      </c>
      <c r="B64" s="13"/>
      <c r="C64" s="41" t="s">
        <v>197</v>
      </c>
      <c r="D64" s="24"/>
      <c r="E64" s="24"/>
      <c r="F64" s="35" t="s">
        <v>96</v>
      </c>
      <c r="G64" s="36">
        <v>25</v>
      </c>
      <c r="H64" s="24"/>
      <c r="I64" s="36">
        <v>772.5</v>
      </c>
      <c r="J64" s="37">
        <v>6.45</v>
      </c>
      <c r="K64" s="14"/>
      <c r="L64" s="14"/>
      <c r="M64" s="37">
        <f t="shared" si="19"/>
        <v>4982.63</v>
      </c>
      <c r="N64" s="14"/>
      <c r="O64" s="14"/>
      <c r="P64" s="37">
        <v>6.94</v>
      </c>
      <c r="Q64" s="14"/>
      <c r="R64" s="14"/>
      <c r="S64" s="37">
        <f t="shared" si="20"/>
        <v>5361.15</v>
      </c>
      <c r="T64" s="14"/>
      <c r="U64" s="38"/>
      <c r="V64" s="9">
        <f t="shared" si="21"/>
        <v>5.78</v>
      </c>
      <c r="Y64" s="9">
        <f t="shared" si="9"/>
        <v>4467.63</v>
      </c>
      <c r="AD64" s="5" t="s">
        <v>253</v>
      </c>
      <c r="AE64" s="5" t="s">
        <v>254</v>
      </c>
      <c r="AF64" s="5" t="s">
        <v>200</v>
      </c>
      <c r="AK64" s="31">
        <f t="shared" si="5"/>
        <v>378.51999999999953</v>
      </c>
      <c r="AL64" s="31"/>
      <c r="AM64" s="31"/>
      <c r="AN64" s="33">
        <f t="shared" si="6"/>
        <v>7.59679125281226E-2</v>
      </c>
      <c r="AO64" s="31"/>
      <c r="AP64" s="31"/>
    </row>
    <row r="65" spans="1:42" ht="36" x14ac:dyDescent="0.3">
      <c r="A65" s="13" t="s">
        <v>255</v>
      </c>
      <c r="B65" s="13"/>
      <c r="C65" s="34" t="s">
        <v>238</v>
      </c>
      <c r="D65" s="24"/>
      <c r="E65" s="24"/>
      <c r="F65" s="35" t="s">
        <v>85</v>
      </c>
      <c r="G65" s="36">
        <v>1</v>
      </c>
      <c r="H65" s="24"/>
      <c r="I65" s="36">
        <v>30.9</v>
      </c>
      <c r="J65" s="37">
        <v>332.24</v>
      </c>
      <c r="K65" s="14"/>
      <c r="L65" s="14"/>
      <c r="M65" s="37">
        <f t="shared" si="19"/>
        <v>10266.219999999999</v>
      </c>
      <c r="N65" s="14"/>
      <c r="O65" s="14"/>
      <c r="P65" s="37">
        <v>332.24</v>
      </c>
      <c r="Q65" s="14"/>
      <c r="R65" s="14"/>
      <c r="S65" s="37">
        <f t="shared" si="20"/>
        <v>10266.219999999999</v>
      </c>
      <c r="T65" s="14"/>
      <c r="U65" s="38"/>
      <c r="V65" s="9">
        <f t="shared" si="21"/>
        <v>276.87</v>
      </c>
      <c r="Y65" s="9">
        <f t="shared" si="9"/>
        <v>8555.18</v>
      </c>
      <c r="AD65" s="5" t="s">
        <v>256</v>
      </c>
      <c r="AE65" s="5" t="s">
        <v>257</v>
      </c>
      <c r="AF65" s="5" t="s">
        <v>241</v>
      </c>
      <c r="AK65" s="31">
        <f t="shared" si="5"/>
        <v>0</v>
      </c>
      <c r="AL65" s="31"/>
      <c r="AM65" s="31"/>
      <c r="AN65" s="33">
        <f t="shared" si="6"/>
        <v>0</v>
      </c>
      <c r="AO65" s="31"/>
      <c r="AP65" s="31"/>
    </row>
    <row r="66" spans="1:42" ht="36" x14ac:dyDescent="0.3">
      <c r="A66" s="13" t="s">
        <v>258</v>
      </c>
      <c r="B66" s="13"/>
      <c r="C66" s="34" t="s">
        <v>186</v>
      </c>
      <c r="D66" s="24"/>
      <c r="E66" s="24"/>
      <c r="F66" s="35" t="s">
        <v>187</v>
      </c>
      <c r="G66" s="36">
        <v>2.2000000000000002</v>
      </c>
      <c r="H66" s="24"/>
      <c r="I66" s="36">
        <v>67.98</v>
      </c>
      <c r="J66" s="37">
        <v>85.4</v>
      </c>
      <c r="K66" s="14"/>
      <c r="L66" s="14"/>
      <c r="M66" s="37">
        <f t="shared" si="19"/>
        <v>5805.49</v>
      </c>
      <c r="N66" s="14"/>
      <c r="O66" s="14"/>
      <c r="P66" s="37">
        <v>85.4</v>
      </c>
      <c r="Q66" s="14"/>
      <c r="R66" s="14"/>
      <c r="S66" s="37">
        <f t="shared" si="20"/>
        <v>5805.49</v>
      </c>
      <c r="T66" s="14"/>
      <c r="U66" s="38"/>
      <c r="V66" s="9">
        <f t="shared" si="21"/>
        <v>71.17</v>
      </c>
      <c r="Y66" s="9">
        <f t="shared" si="9"/>
        <v>4837.91</v>
      </c>
      <c r="AD66" s="5" t="s">
        <v>259</v>
      </c>
      <c r="AE66" s="5" t="s">
        <v>260</v>
      </c>
      <c r="AF66" s="5" t="s">
        <v>190</v>
      </c>
      <c r="AK66" s="31">
        <f t="shared" si="5"/>
        <v>0</v>
      </c>
      <c r="AL66" s="31"/>
      <c r="AM66" s="31"/>
      <c r="AN66" s="33">
        <f t="shared" si="6"/>
        <v>0</v>
      </c>
      <c r="AO66" s="31"/>
      <c r="AP66" s="31"/>
    </row>
    <row r="67" spans="1:42" ht="18" x14ac:dyDescent="0.3">
      <c r="A67" s="13" t="s">
        <v>261</v>
      </c>
      <c r="B67" s="13"/>
      <c r="C67" s="34" t="s">
        <v>95</v>
      </c>
      <c r="D67" s="24"/>
      <c r="E67" s="24"/>
      <c r="F67" s="35" t="s">
        <v>96</v>
      </c>
      <c r="G67" s="36">
        <v>12</v>
      </c>
      <c r="H67" s="24"/>
      <c r="I67" s="36">
        <v>370.8</v>
      </c>
      <c r="J67" s="37">
        <v>6.38</v>
      </c>
      <c r="K67" s="14"/>
      <c r="L67" s="14"/>
      <c r="M67" s="37">
        <f t="shared" si="19"/>
        <v>2365.6999999999998</v>
      </c>
      <c r="N67" s="14"/>
      <c r="O67" s="14"/>
      <c r="P67" s="37">
        <v>6.38</v>
      </c>
      <c r="Q67" s="14"/>
      <c r="R67" s="14"/>
      <c r="S67" s="37">
        <f t="shared" si="20"/>
        <v>2365.6999999999998</v>
      </c>
      <c r="T67" s="14"/>
      <c r="U67" s="38"/>
      <c r="V67" s="9">
        <f t="shared" si="21"/>
        <v>5.32</v>
      </c>
      <c r="Y67" s="9">
        <f t="shared" si="9"/>
        <v>1971.42</v>
      </c>
      <c r="AD67" s="5" t="s">
        <v>262</v>
      </c>
      <c r="AE67" s="5" t="s">
        <v>263</v>
      </c>
      <c r="AF67" s="5" t="s">
        <v>99</v>
      </c>
      <c r="AK67" s="31">
        <f t="shared" si="5"/>
        <v>0</v>
      </c>
      <c r="AL67" s="31"/>
      <c r="AM67" s="31"/>
      <c r="AN67" s="33">
        <f t="shared" si="6"/>
        <v>0</v>
      </c>
      <c r="AO67" s="31"/>
      <c r="AP67" s="31"/>
    </row>
    <row r="68" spans="1:42" ht="36" x14ac:dyDescent="0.3">
      <c r="A68" s="13" t="s">
        <v>264</v>
      </c>
      <c r="B68" s="13"/>
      <c r="C68" s="34" t="s">
        <v>84</v>
      </c>
      <c r="D68" s="24"/>
      <c r="E68" s="24"/>
      <c r="F68" s="35" t="s">
        <v>85</v>
      </c>
      <c r="G68" s="36">
        <v>1</v>
      </c>
      <c r="H68" s="24"/>
      <c r="I68" s="36">
        <v>30.9</v>
      </c>
      <c r="J68" s="37">
        <v>178.68</v>
      </c>
      <c r="K68" s="14"/>
      <c r="L68" s="14"/>
      <c r="M68" s="37">
        <f t="shared" si="19"/>
        <v>5521.21</v>
      </c>
      <c r="N68" s="14"/>
      <c r="O68" s="14"/>
      <c r="P68" s="37">
        <v>178.68</v>
      </c>
      <c r="Q68" s="14"/>
      <c r="R68" s="14"/>
      <c r="S68" s="37">
        <f t="shared" si="20"/>
        <v>5521.21</v>
      </c>
      <c r="T68" s="14"/>
      <c r="U68" s="38"/>
      <c r="V68" s="9">
        <f t="shared" si="21"/>
        <v>148.9</v>
      </c>
      <c r="Y68" s="9">
        <f t="shared" si="9"/>
        <v>4601.01</v>
      </c>
      <c r="AD68" s="5" t="s">
        <v>265</v>
      </c>
      <c r="AE68" s="5" t="s">
        <v>266</v>
      </c>
      <c r="AF68" s="5" t="s">
        <v>88</v>
      </c>
      <c r="AK68" s="31">
        <f t="shared" si="5"/>
        <v>0</v>
      </c>
      <c r="AL68" s="31"/>
      <c r="AM68" s="31"/>
      <c r="AN68" s="33">
        <f t="shared" si="6"/>
        <v>0</v>
      </c>
      <c r="AO68" s="31"/>
      <c r="AP68" s="31"/>
    </row>
    <row r="69" spans="1:42" ht="54" x14ac:dyDescent="0.3">
      <c r="A69" s="13" t="s">
        <v>267</v>
      </c>
      <c r="B69" s="13" t="s">
        <v>268</v>
      </c>
      <c r="C69" s="23" t="s">
        <v>269</v>
      </c>
      <c r="D69" s="24"/>
      <c r="E69" s="24" t="s">
        <v>72</v>
      </c>
      <c r="F69" s="24" t="s">
        <v>79</v>
      </c>
      <c r="G69" s="25">
        <v>1</v>
      </c>
      <c r="H69" s="24"/>
      <c r="I69" s="25">
        <v>161.83000000000001</v>
      </c>
      <c r="J69" s="26">
        <v>0</v>
      </c>
      <c r="K69" s="26">
        <v>375</v>
      </c>
      <c r="L69" s="26">
        <f>J69+ROUND(K69, 2)</f>
        <v>375</v>
      </c>
      <c r="M69" s="26">
        <v>0</v>
      </c>
      <c r="N69" s="26">
        <v>60686.25</v>
      </c>
      <c r="O69" s="26">
        <f>M69+N69</f>
        <v>60686.25</v>
      </c>
      <c r="P69" s="26">
        <v>0</v>
      </c>
      <c r="Q69" s="26">
        <v>375</v>
      </c>
      <c r="R69" s="26">
        <f>P69+ROUND(Q69, 2)</f>
        <v>375</v>
      </c>
      <c r="S69" s="26">
        <v>0</v>
      </c>
      <c r="T69" s="26">
        <v>60686.25</v>
      </c>
      <c r="U69" s="26">
        <f>S69+T69</f>
        <v>60686.25</v>
      </c>
      <c r="V69" s="9"/>
      <c r="W69" s="9">
        <f>ROUND(Q69 / 1.2, 2)</f>
        <v>312.5</v>
      </c>
      <c r="X69" s="9">
        <f>ROUND(R69 / 1.2, 2)</f>
        <v>312.5</v>
      </c>
      <c r="Y69" s="9"/>
      <c r="Z69" s="9">
        <f>ROUND(T69 / 1.2, 2)</f>
        <v>50571.88</v>
      </c>
      <c r="AA69" s="9">
        <f>Y69+Z69</f>
        <v>50571.88</v>
      </c>
      <c r="AD69" s="5">
        <v>355116567</v>
      </c>
      <c r="AE69" s="5">
        <v>31684855</v>
      </c>
      <c r="AG69" s="5" t="s">
        <v>270</v>
      </c>
      <c r="AH69" s="5" t="s">
        <v>271</v>
      </c>
      <c r="AI69" s="5" t="s">
        <v>142</v>
      </c>
      <c r="AK69" s="19">
        <f t="shared" si="5"/>
        <v>0</v>
      </c>
      <c r="AL69" s="19">
        <f t="shared" ref="AL69:AM72" si="22">T69-N69</f>
        <v>0</v>
      </c>
      <c r="AM69" s="19">
        <f t="shared" si="22"/>
        <v>0</v>
      </c>
      <c r="AN69" s="22">
        <f t="shared" si="6"/>
        <v>0</v>
      </c>
      <c r="AO69" s="22">
        <f t="shared" ref="AO69:AP72" si="23">IFERROR(AL69/N69,0)</f>
        <v>0</v>
      </c>
      <c r="AP69" s="22">
        <f t="shared" si="23"/>
        <v>0</v>
      </c>
    </row>
    <row r="70" spans="1:42" ht="16.95" customHeight="1" x14ac:dyDescent="0.3">
      <c r="A70" s="13" t="s">
        <v>272</v>
      </c>
      <c r="B70" s="13" t="s">
        <v>273</v>
      </c>
      <c r="C70" s="77" t="s">
        <v>274</v>
      </c>
      <c r="D70" s="78"/>
      <c r="E70" s="78"/>
      <c r="F70" s="78"/>
      <c r="G70" s="78"/>
      <c r="H70" s="78"/>
      <c r="I70" s="79"/>
      <c r="J70" s="14"/>
      <c r="K70" s="14"/>
      <c r="L70" s="14"/>
      <c r="M70" s="15">
        <f>SUM(M71)</f>
        <v>3148063.9</v>
      </c>
      <c r="N70" s="15">
        <f>SUM(N71)</f>
        <v>3881369.6000000001</v>
      </c>
      <c r="O70" s="15">
        <f>SUM(O71)</f>
        <v>7029433.5000000009</v>
      </c>
      <c r="P70" s="14"/>
      <c r="Q70" s="14"/>
      <c r="R70" s="14"/>
      <c r="S70" s="15">
        <f>SUM(S71)</f>
        <v>3068749.2600000002</v>
      </c>
      <c r="T70" s="15">
        <f>SUM(T71)</f>
        <v>4657643.5200000005</v>
      </c>
      <c r="U70" s="15">
        <f>SUM(U71)</f>
        <v>7726392.7800000003</v>
      </c>
      <c r="Y70" s="9">
        <f>SUM(Y71)</f>
        <v>2557291.06</v>
      </c>
      <c r="Z70" s="9">
        <f>SUM(Z71)</f>
        <v>3881369.6000000001</v>
      </c>
      <c r="AA70" s="9">
        <f>SUM(AA71)</f>
        <v>6438660.6600000001</v>
      </c>
      <c r="AD70" s="5">
        <v>355116568</v>
      </c>
      <c r="AE70" s="5">
        <v>31684851</v>
      </c>
      <c r="AK70" s="6">
        <f t="shared" si="5"/>
        <v>-79314.639999999665</v>
      </c>
      <c r="AL70" s="6">
        <f t="shared" si="22"/>
        <v>776273.92000000039</v>
      </c>
      <c r="AM70" s="6">
        <f t="shared" si="22"/>
        <v>696959.27999999933</v>
      </c>
      <c r="AN70" s="10">
        <f t="shared" si="6"/>
        <v>-2.5194736358432772E-2</v>
      </c>
      <c r="AO70" s="10">
        <f t="shared" si="23"/>
        <v>0.20000000000000009</v>
      </c>
      <c r="AP70" s="10">
        <f t="shared" si="23"/>
        <v>9.9148712339337045E-2</v>
      </c>
    </row>
    <row r="71" spans="1:42" ht="16.95" customHeight="1" x14ac:dyDescent="0.3">
      <c r="A71" s="13" t="s">
        <v>275</v>
      </c>
      <c r="B71" s="13" t="s">
        <v>276</v>
      </c>
      <c r="C71" s="77" t="s">
        <v>277</v>
      </c>
      <c r="D71" s="78"/>
      <c r="E71" s="78"/>
      <c r="F71" s="78"/>
      <c r="G71" s="78"/>
      <c r="H71" s="78"/>
      <c r="I71" s="79"/>
      <c r="J71" s="14"/>
      <c r="K71" s="14"/>
      <c r="L71" s="14"/>
      <c r="M71" s="15">
        <f>SUM(M72,M78,M84,M90,M96,M102)</f>
        <v>3148063.9</v>
      </c>
      <c r="N71" s="15">
        <f>SUM(N72,N78,N84,N90,N96,N102)</f>
        <v>3881369.6000000001</v>
      </c>
      <c r="O71" s="15">
        <f>SUM(O72,O78,O84,O90,O96,O102)</f>
        <v>7029433.5000000009</v>
      </c>
      <c r="P71" s="14"/>
      <c r="Q71" s="14"/>
      <c r="R71" s="14"/>
      <c r="S71" s="15">
        <f>SUM(S72,S78,S84,S90,S96,S102)</f>
        <v>3068749.2600000002</v>
      </c>
      <c r="T71" s="15">
        <f>SUM(T72,T78,T84,T90,T96,T102)</f>
        <v>4657643.5200000005</v>
      </c>
      <c r="U71" s="15">
        <f>SUM(U72,U78,U84,U90,U96,U102)</f>
        <v>7726392.7800000003</v>
      </c>
      <c r="Y71" s="9">
        <f>SUM(Y72,Y78,Y84,Y90,Y96,Y102)</f>
        <v>2557291.06</v>
      </c>
      <c r="Z71" s="9">
        <f>SUM(Z72,Z78,Z84,Z90,Z96,Z102)</f>
        <v>3881369.6000000001</v>
      </c>
      <c r="AA71" s="9">
        <f>SUM(AA72,AA78,AA84,AA90,AA96,AA102)</f>
        <v>6438660.6600000001</v>
      </c>
      <c r="AD71" s="5">
        <v>355116569</v>
      </c>
      <c r="AE71" s="5">
        <v>31684846</v>
      </c>
      <c r="AK71" s="6">
        <f t="shared" si="5"/>
        <v>-79314.639999999665</v>
      </c>
      <c r="AL71" s="6">
        <f t="shared" si="22"/>
        <v>776273.92000000039</v>
      </c>
      <c r="AM71" s="6">
        <f t="shared" si="22"/>
        <v>696959.27999999933</v>
      </c>
      <c r="AN71" s="10">
        <f t="shared" si="6"/>
        <v>-2.5194736358432772E-2</v>
      </c>
      <c r="AO71" s="10">
        <f t="shared" si="23"/>
        <v>0.20000000000000009</v>
      </c>
      <c r="AP71" s="10">
        <f t="shared" si="23"/>
        <v>9.9148712339337045E-2</v>
      </c>
    </row>
    <row r="72" spans="1:42" ht="72" x14ac:dyDescent="0.3">
      <c r="A72" s="13" t="s">
        <v>278</v>
      </c>
      <c r="B72" s="13" t="s">
        <v>279</v>
      </c>
      <c r="C72" s="23" t="s">
        <v>280</v>
      </c>
      <c r="D72" s="24" t="s">
        <v>71</v>
      </c>
      <c r="E72" s="24" t="s">
        <v>72</v>
      </c>
      <c r="F72" s="24" t="s">
        <v>79</v>
      </c>
      <c r="G72" s="25">
        <v>1</v>
      </c>
      <c r="H72" s="24"/>
      <c r="I72" s="25">
        <v>128.30000000000001</v>
      </c>
      <c r="J72" s="26">
        <v>1294.1300000000001</v>
      </c>
      <c r="K72" s="26">
        <v>1648</v>
      </c>
      <c r="L72" s="26">
        <f>J72+ROUND(K72, 2)</f>
        <v>2942.13</v>
      </c>
      <c r="M72" s="26">
        <v>166036.88</v>
      </c>
      <c r="N72" s="26">
        <v>211438.4</v>
      </c>
      <c r="O72" s="26">
        <f>M72+N72</f>
        <v>377475.28</v>
      </c>
      <c r="P72" s="26">
        <v>1253.8900000000001</v>
      </c>
      <c r="Q72" s="26">
        <v>1977.6</v>
      </c>
      <c r="R72" s="26">
        <f>P72+ROUND(Q72, 2)</f>
        <v>3231.49</v>
      </c>
      <c r="S72" s="26">
        <v>160874.09</v>
      </c>
      <c r="T72" s="26">
        <v>253726.07999999999</v>
      </c>
      <c r="U72" s="26">
        <f>S72+T72</f>
        <v>414600.17</v>
      </c>
      <c r="V72" s="9">
        <f>ROUND(P72 / 1.2, 2)</f>
        <v>1044.9100000000001</v>
      </c>
      <c r="W72" s="9">
        <f>ROUND(Q72 / 1.2, 2)</f>
        <v>1648</v>
      </c>
      <c r="X72" s="9">
        <f>ROUND(R72 / 1.2, 2)</f>
        <v>2692.91</v>
      </c>
      <c r="Y72" s="9">
        <f>ROUND(S72 / 1.2, 2)</f>
        <v>134061.74</v>
      </c>
      <c r="Z72" s="9">
        <f>ROUND(T72 / 1.2, 2)</f>
        <v>211438.4</v>
      </c>
      <c r="AA72" s="9">
        <f>Y72+Z72</f>
        <v>345500.14</v>
      </c>
      <c r="AD72" s="5">
        <v>355116571</v>
      </c>
      <c r="AE72" s="5">
        <v>31684856</v>
      </c>
      <c r="AG72" s="5" t="s">
        <v>281</v>
      </c>
      <c r="AH72" s="5" t="s">
        <v>282</v>
      </c>
      <c r="AI72" s="5" t="s">
        <v>142</v>
      </c>
      <c r="AK72" s="19">
        <f t="shared" si="5"/>
        <v>-5162.7900000000081</v>
      </c>
      <c r="AL72" s="19">
        <f t="shared" si="22"/>
        <v>42287.679999999993</v>
      </c>
      <c r="AM72" s="19">
        <f t="shared" si="22"/>
        <v>37124.889999999956</v>
      </c>
      <c r="AN72" s="22">
        <f t="shared" si="6"/>
        <v>-3.1094236413018651E-2</v>
      </c>
      <c r="AO72" s="22">
        <f t="shared" si="23"/>
        <v>0.19999999999999998</v>
      </c>
      <c r="AP72" s="22">
        <f t="shared" si="23"/>
        <v>9.8350519800925643E-2</v>
      </c>
    </row>
    <row r="73" spans="1:42" ht="18" x14ac:dyDescent="0.3">
      <c r="A73" s="13" t="s">
        <v>283</v>
      </c>
      <c r="B73" s="13"/>
      <c r="C73" s="34" t="s">
        <v>95</v>
      </c>
      <c r="D73" s="24"/>
      <c r="E73" s="24"/>
      <c r="F73" s="35" t="s">
        <v>96</v>
      </c>
      <c r="G73" s="36">
        <v>1.71</v>
      </c>
      <c r="H73" s="24"/>
      <c r="I73" s="36">
        <v>219.393</v>
      </c>
      <c r="J73" s="37">
        <v>6.38</v>
      </c>
      <c r="K73" s="14"/>
      <c r="L73" s="14"/>
      <c r="M73" s="37">
        <f>ROUND(ROUND(J73, 2)*I73, 2)</f>
        <v>1399.73</v>
      </c>
      <c r="N73" s="14"/>
      <c r="O73" s="14"/>
      <c r="P73" s="37">
        <v>6.38</v>
      </c>
      <c r="Q73" s="14"/>
      <c r="R73" s="14"/>
      <c r="S73" s="37">
        <f>ROUND(ROUND(P73, 2)*I73, 2)</f>
        <v>1399.73</v>
      </c>
      <c r="T73" s="14"/>
      <c r="U73" s="38"/>
      <c r="V73" s="9">
        <f>ROUND(ROUND(P73, 2)/1.2, 2)</f>
        <v>5.32</v>
      </c>
      <c r="Y73" s="9">
        <f t="shared" ref="Y73:Y107" si="24">ROUND(S73 / 1.2, 2)</f>
        <v>1166.44</v>
      </c>
      <c r="AD73" s="5" t="s">
        <v>284</v>
      </c>
      <c r="AE73" s="5" t="s">
        <v>285</v>
      </c>
      <c r="AF73" s="5" t="s">
        <v>99</v>
      </c>
      <c r="AK73" s="31">
        <f t="shared" si="5"/>
        <v>0</v>
      </c>
      <c r="AL73" s="31"/>
      <c r="AM73" s="31"/>
      <c r="AN73" s="33">
        <f t="shared" si="6"/>
        <v>0</v>
      </c>
      <c r="AO73" s="31"/>
      <c r="AP73" s="31"/>
    </row>
    <row r="74" spans="1:42" ht="36" x14ac:dyDescent="0.3">
      <c r="A74" s="13" t="s">
        <v>286</v>
      </c>
      <c r="B74" s="13"/>
      <c r="C74" s="34" t="s">
        <v>287</v>
      </c>
      <c r="D74" s="24"/>
      <c r="E74" s="24"/>
      <c r="F74" s="35" t="s">
        <v>85</v>
      </c>
      <c r="G74" s="36">
        <v>1</v>
      </c>
      <c r="H74" s="24"/>
      <c r="I74" s="36">
        <v>128.30000000000001</v>
      </c>
      <c r="J74" s="37">
        <v>171.81</v>
      </c>
      <c r="K74" s="14"/>
      <c r="L74" s="14"/>
      <c r="M74" s="37">
        <f>ROUND(ROUND(J74, 2)*I74, 2)</f>
        <v>22043.22</v>
      </c>
      <c r="N74" s="14"/>
      <c r="O74" s="14"/>
      <c r="P74" s="37">
        <v>171.81</v>
      </c>
      <c r="Q74" s="14"/>
      <c r="R74" s="14"/>
      <c r="S74" s="37">
        <f>ROUND(ROUND(P74, 2)*I74, 2)</f>
        <v>22043.22</v>
      </c>
      <c r="T74" s="14"/>
      <c r="U74" s="38"/>
      <c r="V74" s="9">
        <f>ROUND(ROUND(P74, 2)/1.2, 2)</f>
        <v>143.18</v>
      </c>
      <c r="Y74" s="9">
        <f t="shared" si="24"/>
        <v>18369.349999999999</v>
      </c>
      <c r="AD74" s="5" t="s">
        <v>288</v>
      </c>
      <c r="AE74" s="5" t="s">
        <v>289</v>
      </c>
      <c r="AF74" s="5" t="s">
        <v>290</v>
      </c>
      <c r="AK74" s="31">
        <f t="shared" si="5"/>
        <v>0</v>
      </c>
      <c r="AL74" s="31"/>
      <c r="AM74" s="31"/>
      <c r="AN74" s="33">
        <f t="shared" si="6"/>
        <v>0</v>
      </c>
      <c r="AO74" s="31"/>
      <c r="AP74" s="31"/>
    </row>
    <row r="75" spans="1:42" ht="36" x14ac:dyDescent="0.3">
      <c r="A75" s="13" t="s">
        <v>291</v>
      </c>
      <c r="B75" s="13"/>
      <c r="C75" s="41" t="s">
        <v>292</v>
      </c>
      <c r="D75" s="24"/>
      <c r="E75" s="24"/>
      <c r="F75" s="35" t="s">
        <v>79</v>
      </c>
      <c r="G75" s="36">
        <v>1.02</v>
      </c>
      <c r="H75" s="24"/>
      <c r="I75" s="36">
        <v>130.86600000000001</v>
      </c>
      <c r="J75" s="37">
        <v>1063.06</v>
      </c>
      <c r="K75" s="14"/>
      <c r="L75" s="14"/>
      <c r="M75" s="37">
        <f>ROUND(ROUND(J75, 2)*I75, 2)</f>
        <v>139118.41</v>
      </c>
      <c r="N75" s="14"/>
      <c r="O75" s="14"/>
      <c r="P75" s="37">
        <v>1021.51</v>
      </c>
      <c r="Q75" s="14"/>
      <c r="R75" s="14"/>
      <c r="S75" s="37">
        <f>ROUND(ROUND(P75, 2)*I75, 2)</f>
        <v>133680.93</v>
      </c>
      <c r="T75" s="14"/>
      <c r="U75" s="38"/>
      <c r="V75" s="9">
        <f>ROUND(ROUND(P75, 2)/1.2, 2)</f>
        <v>851.26</v>
      </c>
      <c r="Y75" s="9">
        <f t="shared" si="24"/>
        <v>111400.78</v>
      </c>
      <c r="AD75" s="5" t="s">
        <v>293</v>
      </c>
      <c r="AE75" s="5" t="s">
        <v>294</v>
      </c>
      <c r="AF75" s="5" t="s">
        <v>295</v>
      </c>
      <c r="AK75" s="31">
        <f t="shared" si="5"/>
        <v>-5437.4800000000105</v>
      </c>
      <c r="AL75" s="31"/>
      <c r="AM75" s="31"/>
      <c r="AN75" s="33">
        <f t="shared" si="6"/>
        <v>-3.9085265566218087E-2</v>
      </c>
      <c r="AO75" s="31"/>
      <c r="AP75" s="31"/>
    </row>
    <row r="76" spans="1:42" ht="36" x14ac:dyDescent="0.3">
      <c r="A76" s="13" t="s">
        <v>296</v>
      </c>
      <c r="B76" s="13"/>
      <c r="C76" s="34" t="s">
        <v>297</v>
      </c>
      <c r="D76" s="24"/>
      <c r="E76" s="24"/>
      <c r="F76" s="35" t="s">
        <v>85</v>
      </c>
      <c r="G76" s="36">
        <v>1</v>
      </c>
      <c r="H76" s="24"/>
      <c r="I76" s="36">
        <v>128.30000000000001</v>
      </c>
      <c r="J76" s="37">
        <v>11.19</v>
      </c>
      <c r="K76" s="14"/>
      <c r="L76" s="14"/>
      <c r="M76" s="37">
        <f>ROUND(ROUND(J76, 2)*I76, 2)</f>
        <v>1435.68</v>
      </c>
      <c r="N76" s="14"/>
      <c r="O76" s="14"/>
      <c r="P76" s="37">
        <v>11.19</v>
      </c>
      <c r="Q76" s="14"/>
      <c r="R76" s="14"/>
      <c r="S76" s="37">
        <f>ROUND(ROUND(P76, 2)*I76, 2)</f>
        <v>1435.68</v>
      </c>
      <c r="T76" s="14"/>
      <c r="U76" s="38"/>
      <c r="V76" s="9">
        <f>ROUND(ROUND(P76, 2)/1.2, 2)</f>
        <v>9.33</v>
      </c>
      <c r="Y76" s="9">
        <f t="shared" si="24"/>
        <v>1196.4000000000001</v>
      </c>
      <c r="AD76" s="5" t="s">
        <v>298</v>
      </c>
      <c r="AE76" s="5" t="s">
        <v>299</v>
      </c>
      <c r="AF76" s="5" t="s">
        <v>300</v>
      </c>
      <c r="AK76" s="31">
        <f t="shared" si="5"/>
        <v>0</v>
      </c>
      <c r="AL76" s="31"/>
      <c r="AM76" s="31"/>
      <c r="AN76" s="33">
        <f t="shared" si="6"/>
        <v>0</v>
      </c>
      <c r="AO76" s="31"/>
      <c r="AP76" s="31"/>
    </row>
    <row r="77" spans="1:42" ht="18" x14ac:dyDescent="0.3">
      <c r="A77" s="13" t="s">
        <v>301</v>
      </c>
      <c r="B77" s="13"/>
      <c r="C77" s="41" t="s">
        <v>302</v>
      </c>
      <c r="D77" s="24"/>
      <c r="E77" s="24"/>
      <c r="F77" s="35" t="s">
        <v>96</v>
      </c>
      <c r="G77" s="36">
        <v>2</v>
      </c>
      <c r="H77" s="24"/>
      <c r="I77" s="36">
        <v>256.60000000000002</v>
      </c>
      <c r="J77" s="37">
        <v>7.95</v>
      </c>
      <c r="K77" s="14"/>
      <c r="L77" s="14"/>
      <c r="M77" s="37">
        <f>ROUND(ROUND(J77, 2)*I77, 2)</f>
        <v>2039.97</v>
      </c>
      <c r="N77" s="14"/>
      <c r="O77" s="14"/>
      <c r="P77" s="37">
        <v>9.02</v>
      </c>
      <c r="Q77" s="14"/>
      <c r="R77" s="14"/>
      <c r="S77" s="37">
        <f>ROUND(ROUND(P77, 2)*I77, 2)</f>
        <v>2314.5300000000002</v>
      </c>
      <c r="T77" s="14"/>
      <c r="U77" s="38"/>
      <c r="V77" s="9">
        <f>ROUND(ROUND(P77, 2)/1.2, 2)</f>
        <v>7.52</v>
      </c>
      <c r="Y77" s="9">
        <f t="shared" si="24"/>
        <v>1928.78</v>
      </c>
      <c r="AD77" s="5" t="s">
        <v>303</v>
      </c>
      <c r="AE77" s="5" t="s">
        <v>304</v>
      </c>
      <c r="AF77" s="5" t="s">
        <v>305</v>
      </c>
      <c r="AK77" s="31">
        <f t="shared" si="5"/>
        <v>274.56000000000017</v>
      </c>
      <c r="AL77" s="31"/>
      <c r="AM77" s="31"/>
      <c r="AN77" s="33">
        <f t="shared" si="6"/>
        <v>0.13459021456197895</v>
      </c>
      <c r="AO77" s="31"/>
      <c r="AP77" s="31"/>
    </row>
    <row r="78" spans="1:42" ht="72" x14ac:dyDescent="0.3">
      <c r="A78" s="13" t="s">
        <v>306</v>
      </c>
      <c r="B78" s="13" t="s">
        <v>279</v>
      </c>
      <c r="C78" s="23" t="s">
        <v>280</v>
      </c>
      <c r="D78" s="24" t="s">
        <v>71</v>
      </c>
      <c r="E78" s="24" t="s">
        <v>72</v>
      </c>
      <c r="F78" s="24" t="s">
        <v>79</v>
      </c>
      <c r="G78" s="25">
        <v>1</v>
      </c>
      <c r="H78" s="24"/>
      <c r="I78" s="25">
        <v>317.60000000000002</v>
      </c>
      <c r="J78" s="26">
        <v>1388.44</v>
      </c>
      <c r="K78" s="26">
        <v>1648</v>
      </c>
      <c r="L78" s="26">
        <f>J78+ROUND(K78, 2)</f>
        <v>3036.44</v>
      </c>
      <c r="M78" s="26">
        <v>440968.54</v>
      </c>
      <c r="N78" s="26">
        <v>523404.79999999999</v>
      </c>
      <c r="O78" s="26">
        <f>M78+N78</f>
        <v>964373.34</v>
      </c>
      <c r="P78" s="26">
        <v>1362.75</v>
      </c>
      <c r="Q78" s="26">
        <v>1977.6</v>
      </c>
      <c r="R78" s="26">
        <f>P78+ROUND(Q78, 2)</f>
        <v>3340.35</v>
      </c>
      <c r="S78" s="26">
        <v>432809.4</v>
      </c>
      <c r="T78" s="26">
        <v>628085.76000000001</v>
      </c>
      <c r="U78" s="26">
        <f>S78+T78</f>
        <v>1060895.1600000001</v>
      </c>
      <c r="V78" s="9">
        <f>ROUND(P78 / 1.2, 2)</f>
        <v>1135.6300000000001</v>
      </c>
      <c r="W78" s="9">
        <f>ROUND(Q78 / 1.2, 2)</f>
        <v>1648</v>
      </c>
      <c r="X78" s="9">
        <f>ROUND(R78 / 1.2, 2)</f>
        <v>2783.63</v>
      </c>
      <c r="Y78" s="9">
        <f t="shared" si="24"/>
        <v>360674.5</v>
      </c>
      <c r="Z78" s="9">
        <f>ROUND(T78 / 1.2, 2)</f>
        <v>523404.79999999999</v>
      </c>
      <c r="AA78" s="9">
        <f>Y78+Z78</f>
        <v>884079.3</v>
      </c>
      <c r="AD78" s="5">
        <v>355116708</v>
      </c>
      <c r="AE78" s="5">
        <v>31684857</v>
      </c>
      <c r="AG78" s="5" t="s">
        <v>281</v>
      </c>
      <c r="AH78" s="5" t="s">
        <v>282</v>
      </c>
      <c r="AI78" s="5" t="s">
        <v>142</v>
      </c>
      <c r="AK78" s="19">
        <f t="shared" si="5"/>
        <v>-8159.1399999999558</v>
      </c>
      <c r="AL78" s="19">
        <f>T78-N78</f>
        <v>104680.96000000002</v>
      </c>
      <c r="AM78" s="19">
        <f>U78-O78</f>
        <v>96521.820000000182</v>
      </c>
      <c r="AN78" s="22">
        <f t="shared" si="6"/>
        <v>-1.8502771195423501E-2</v>
      </c>
      <c r="AO78" s="22">
        <f>IFERROR(AL78/N78,0)</f>
        <v>0.20000000000000004</v>
      </c>
      <c r="AP78" s="22">
        <f>IFERROR(AM78/O78,0)</f>
        <v>0.10008760715015223</v>
      </c>
    </row>
    <row r="79" spans="1:42" ht="18" x14ac:dyDescent="0.3">
      <c r="A79" s="13" t="s">
        <v>307</v>
      </c>
      <c r="B79" s="13"/>
      <c r="C79" s="41" t="s">
        <v>302</v>
      </c>
      <c r="D79" s="24"/>
      <c r="E79" s="24"/>
      <c r="F79" s="35" t="s">
        <v>96</v>
      </c>
      <c r="G79" s="36">
        <v>2</v>
      </c>
      <c r="H79" s="24"/>
      <c r="I79" s="36">
        <v>635.20000000000005</v>
      </c>
      <c r="J79" s="37">
        <v>7.95</v>
      </c>
      <c r="K79" s="14"/>
      <c r="L79" s="14"/>
      <c r="M79" s="37">
        <f>ROUND(ROUND(J79, 2)*I79, 2)</f>
        <v>5049.84</v>
      </c>
      <c r="N79" s="14"/>
      <c r="O79" s="14"/>
      <c r="P79" s="37">
        <v>9.02</v>
      </c>
      <c r="Q79" s="14"/>
      <c r="R79" s="14"/>
      <c r="S79" s="37">
        <f>ROUND(ROUND(P79, 2)*I79, 2)</f>
        <v>5729.5</v>
      </c>
      <c r="T79" s="14"/>
      <c r="U79" s="38"/>
      <c r="V79" s="9">
        <f>ROUND(ROUND(P79, 2)/1.2, 2)</f>
        <v>7.52</v>
      </c>
      <c r="Y79" s="9">
        <f t="shared" si="24"/>
        <v>4774.58</v>
      </c>
      <c r="AD79" s="5" t="s">
        <v>308</v>
      </c>
      <c r="AE79" s="5" t="s">
        <v>309</v>
      </c>
      <c r="AF79" s="5" t="s">
        <v>305</v>
      </c>
      <c r="AK79" s="31">
        <f t="shared" si="5"/>
        <v>679.65999999999985</v>
      </c>
      <c r="AL79" s="31"/>
      <c r="AM79" s="31"/>
      <c r="AN79" s="33">
        <f t="shared" si="6"/>
        <v>0.13459040286424914</v>
      </c>
      <c r="AO79" s="31"/>
      <c r="AP79" s="31"/>
    </row>
    <row r="80" spans="1:42" ht="36" x14ac:dyDescent="0.3">
      <c r="A80" s="13" t="s">
        <v>310</v>
      </c>
      <c r="B80" s="13"/>
      <c r="C80" s="34" t="s">
        <v>297</v>
      </c>
      <c r="D80" s="24"/>
      <c r="E80" s="24"/>
      <c r="F80" s="35" t="s">
        <v>85</v>
      </c>
      <c r="G80" s="36">
        <v>1</v>
      </c>
      <c r="H80" s="24"/>
      <c r="I80" s="36">
        <v>317.60000000000002</v>
      </c>
      <c r="J80" s="37">
        <v>11.19</v>
      </c>
      <c r="K80" s="14"/>
      <c r="L80" s="14"/>
      <c r="M80" s="37">
        <f>ROUND(ROUND(J80, 2)*I80, 2)</f>
        <v>3553.94</v>
      </c>
      <c r="N80" s="14"/>
      <c r="O80" s="14"/>
      <c r="P80" s="37">
        <v>11.19</v>
      </c>
      <c r="Q80" s="14"/>
      <c r="R80" s="14"/>
      <c r="S80" s="37">
        <f>ROUND(ROUND(P80, 2)*I80, 2)</f>
        <v>3553.94</v>
      </c>
      <c r="T80" s="14"/>
      <c r="U80" s="38"/>
      <c r="V80" s="9">
        <f>ROUND(ROUND(P80, 2)/1.2, 2)</f>
        <v>9.33</v>
      </c>
      <c r="Y80" s="9">
        <f t="shared" si="24"/>
        <v>2961.62</v>
      </c>
      <c r="AD80" s="5" t="s">
        <v>311</v>
      </c>
      <c r="AE80" s="5" t="s">
        <v>312</v>
      </c>
      <c r="AF80" s="5" t="s">
        <v>300</v>
      </c>
      <c r="AK80" s="31">
        <f t="shared" ref="AK80:AK143" si="25">S80-M80</f>
        <v>0</v>
      </c>
      <c r="AL80" s="31"/>
      <c r="AM80" s="31"/>
      <c r="AN80" s="33">
        <f t="shared" ref="AN80:AN143" si="26">IFERROR(AK80/M80,0)</f>
        <v>0</v>
      </c>
      <c r="AO80" s="31"/>
      <c r="AP80" s="31"/>
    </row>
    <row r="81" spans="1:42" ht="36" x14ac:dyDescent="0.3">
      <c r="A81" s="13" t="s">
        <v>313</v>
      </c>
      <c r="B81" s="13"/>
      <c r="C81" s="41" t="s">
        <v>314</v>
      </c>
      <c r="D81" s="24"/>
      <c r="E81" s="24"/>
      <c r="F81" s="35" t="s">
        <v>79</v>
      </c>
      <c r="G81" s="36">
        <v>1.02</v>
      </c>
      <c r="H81" s="24"/>
      <c r="I81" s="36">
        <v>323.952</v>
      </c>
      <c r="J81" s="37">
        <v>1155.52</v>
      </c>
      <c r="K81" s="14"/>
      <c r="L81" s="14"/>
      <c r="M81" s="37">
        <f>ROUND(ROUND(J81, 2)*I81, 2)</f>
        <v>374333.02</v>
      </c>
      <c r="N81" s="14"/>
      <c r="O81" s="14"/>
      <c r="P81" s="37">
        <v>1128.24</v>
      </c>
      <c r="Q81" s="14"/>
      <c r="R81" s="14"/>
      <c r="S81" s="37">
        <f>ROUND(ROUND(P81, 2)*I81, 2)</f>
        <v>365495.6</v>
      </c>
      <c r="T81" s="14"/>
      <c r="U81" s="38"/>
      <c r="V81" s="9">
        <f>ROUND(ROUND(P81, 2)/1.2, 2)</f>
        <v>940.2</v>
      </c>
      <c r="Y81" s="9">
        <f t="shared" si="24"/>
        <v>304579.67</v>
      </c>
      <c r="AD81" s="5" t="s">
        <v>315</v>
      </c>
      <c r="AE81" s="5" t="s">
        <v>316</v>
      </c>
      <c r="AF81" s="5" t="s">
        <v>317</v>
      </c>
      <c r="AK81" s="31">
        <f t="shared" si="25"/>
        <v>-8837.4200000000419</v>
      </c>
      <c r="AL81" s="31"/>
      <c r="AM81" s="31"/>
      <c r="AN81" s="33">
        <f t="shared" si="26"/>
        <v>-2.3608443625945798E-2</v>
      </c>
      <c r="AO81" s="31"/>
      <c r="AP81" s="31"/>
    </row>
    <row r="82" spans="1:42" ht="36" x14ac:dyDescent="0.3">
      <c r="A82" s="13" t="s">
        <v>318</v>
      </c>
      <c r="B82" s="13"/>
      <c r="C82" s="34" t="s">
        <v>287</v>
      </c>
      <c r="D82" s="24"/>
      <c r="E82" s="24"/>
      <c r="F82" s="35" t="s">
        <v>85</v>
      </c>
      <c r="G82" s="36">
        <v>1</v>
      </c>
      <c r="H82" s="24"/>
      <c r="I82" s="36">
        <v>317.60000000000002</v>
      </c>
      <c r="J82" s="37">
        <v>171.81</v>
      </c>
      <c r="K82" s="14"/>
      <c r="L82" s="14"/>
      <c r="M82" s="37">
        <f>ROUND(ROUND(J82, 2)*I82, 2)</f>
        <v>54566.86</v>
      </c>
      <c r="N82" s="14"/>
      <c r="O82" s="14"/>
      <c r="P82" s="37">
        <v>171.81</v>
      </c>
      <c r="Q82" s="14"/>
      <c r="R82" s="14"/>
      <c r="S82" s="37">
        <f>ROUND(ROUND(P82, 2)*I82, 2)</f>
        <v>54566.86</v>
      </c>
      <c r="T82" s="14"/>
      <c r="U82" s="38"/>
      <c r="V82" s="9">
        <f>ROUND(ROUND(P82, 2)/1.2, 2)</f>
        <v>143.18</v>
      </c>
      <c r="Y82" s="9">
        <f t="shared" si="24"/>
        <v>45472.38</v>
      </c>
      <c r="AD82" s="5" t="s">
        <v>319</v>
      </c>
      <c r="AE82" s="5" t="s">
        <v>320</v>
      </c>
      <c r="AF82" s="5" t="s">
        <v>290</v>
      </c>
      <c r="AK82" s="31">
        <f t="shared" si="25"/>
        <v>0</v>
      </c>
      <c r="AL82" s="31"/>
      <c r="AM82" s="31"/>
      <c r="AN82" s="33">
        <f t="shared" si="26"/>
        <v>0</v>
      </c>
      <c r="AO82" s="31"/>
      <c r="AP82" s="31"/>
    </row>
    <row r="83" spans="1:42" ht="18" x14ac:dyDescent="0.3">
      <c r="A83" s="13" t="s">
        <v>321</v>
      </c>
      <c r="B83" s="13"/>
      <c r="C83" s="34" t="s">
        <v>95</v>
      </c>
      <c r="D83" s="24"/>
      <c r="E83" s="24"/>
      <c r="F83" s="35" t="s">
        <v>96</v>
      </c>
      <c r="G83" s="36">
        <v>1.71</v>
      </c>
      <c r="H83" s="24"/>
      <c r="I83" s="36">
        <v>543.096</v>
      </c>
      <c r="J83" s="37">
        <v>6.38</v>
      </c>
      <c r="K83" s="14"/>
      <c r="L83" s="14"/>
      <c r="M83" s="37">
        <f>ROUND(ROUND(J83, 2)*I83, 2)</f>
        <v>3464.95</v>
      </c>
      <c r="N83" s="14"/>
      <c r="O83" s="14"/>
      <c r="P83" s="37">
        <v>6.38</v>
      </c>
      <c r="Q83" s="14"/>
      <c r="R83" s="14"/>
      <c r="S83" s="37">
        <f>ROUND(ROUND(P83, 2)*I83, 2)</f>
        <v>3464.95</v>
      </c>
      <c r="T83" s="14"/>
      <c r="U83" s="38"/>
      <c r="V83" s="9">
        <f>ROUND(ROUND(P83, 2)/1.2, 2)</f>
        <v>5.32</v>
      </c>
      <c r="Y83" s="9">
        <f t="shared" si="24"/>
        <v>2887.46</v>
      </c>
      <c r="AD83" s="5" t="s">
        <v>322</v>
      </c>
      <c r="AE83" s="5" t="s">
        <v>323</v>
      </c>
      <c r="AF83" s="5" t="s">
        <v>99</v>
      </c>
      <c r="AK83" s="31">
        <f t="shared" si="25"/>
        <v>0</v>
      </c>
      <c r="AL83" s="31"/>
      <c r="AM83" s="31"/>
      <c r="AN83" s="33">
        <f t="shared" si="26"/>
        <v>0</v>
      </c>
      <c r="AO83" s="31"/>
      <c r="AP83" s="31"/>
    </row>
    <row r="84" spans="1:42" ht="72" x14ac:dyDescent="0.3">
      <c r="A84" s="13" t="s">
        <v>324</v>
      </c>
      <c r="B84" s="13" t="s">
        <v>279</v>
      </c>
      <c r="C84" s="23" t="s">
        <v>280</v>
      </c>
      <c r="D84" s="24" t="s">
        <v>71</v>
      </c>
      <c r="E84" s="24" t="s">
        <v>72</v>
      </c>
      <c r="F84" s="24" t="s">
        <v>79</v>
      </c>
      <c r="G84" s="25">
        <v>1</v>
      </c>
      <c r="H84" s="24"/>
      <c r="I84" s="25">
        <v>350.5</v>
      </c>
      <c r="J84" s="26">
        <v>1294.1300000000001</v>
      </c>
      <c r="K84" s="26">
        <v>1648</v>
      </c>
      <c r="L84" s="26">
        <f>J84+ROUND(K84, 2)</f>
        <v>2942.13</v>
      </c>
      <c r="M84" s="26">
        <v>453592.57</v>
      </c>
      <c r="N84" s="26">
        <v>577624</v>
      </c>
      <c r="O84" s="26">
        <f>M84+N84</f>
        <v>1031216.5700000001</v>
      </c>
      <c r="P84" s="26">
        <v>1253.8900000000001</v>
      </c>
      <c r="Q84" s="26">
        <v>1977.6</v>
      </c>
      <c r="R84" s="26">
        <f>P84+ROUND(Q84, 2)</f>
        <v>3231.49</v>
      </c>
      <c r="S84" s="26">
        <v>439488.45</v>
      </c>
      <c r="T84" s="26">
        <v>693148.8</v>
      </c>
      <c r="U84" s="26">
        <f>S84+T84</f>
        <v>1132637.25</v>
      </c>
      <c r="V84" s="9">
        <f>ROUND(P84 / 1.2, 2)</f>
        <v>1044.9100000000001</v>
      </c>
      <c r="W84" s="9">
        <f>ROUND(Q84 / 1.2, 2)</f>
        <v>1648</v>
      </c>
      <c r="X84" s="9">
        <f>ROUND(R84 / 1.2, 2)</f>
        <v>2692.91</v>
      </c>
      <c r="Y84" s="9">
        <f t="shared" si="24"/>
        <v>366240.38</v>
      </c>
      <c r="Z84" s="9">
        <f>ROUND(T84 / 1.2, 2)</f>
        <v>577624</v>
      </c>
      <c r="AA84" s="9">
        <f>Y84+Z84</f>
        <v>943864.38</v>
      </c>
      <c r="AD84" s="5">
        <v>355116709</v>
      </c>
      <c r="AE84" s="5">
        <v>31684858</v>
      </c>
      <c r="AG84" s="5" t="s">
        <v>281</v>
      </c>
      <c r="AH84" s="5" t="s">
        <v>282</v>
      </c>
      <c r="AI84" s="5" t="s">
        <v>142</v>
      </c>
      <c r="AK84" s="19">
        <f t="shared" si="25"/>
        <v>-14104.119999999995</v>
      </c>
      <c r="AL84" s="19">
        <f>T84-N84</f>
        <v>115524.80000000005</v>
      </c>
      <c r="AM84" s="19">
        <f>U84-O84</f>
        <v>101420.67999999993</v>
      </c>
      <c r="AN84" s="22">
        <f t="shared" si="26"/>
        <v>-3.1094248303053101E-2</v>
      </c>
      <c r="AO84" s="22">
        <f>IFERROR(AL84/N84,0)</f>
        <v>0.20000000000000009</v>
      </c>
      <c r="AP84" s="22">
        <f>IFERROR(AM84/O84,0)</f>
        <v>9.835051428624729E-2</v>
      </c>
    </row>
    <row r="85" spans="1:42" ht="18" x14ac:dyDescent="0.3">
      <c r="A85" s="13" t="s">
        <v>325</v>
      </c>
      <c r="B85" s="13"/>
      <c r="C85" s="34" t="s">
        <v>95</v>
      </c>
      <c r="D85" s="24"/>
      <c r="E85" s="24"/>
      <c r="F85" s="35" t="s">
        <v>96</v>
      </c>
      <c r="G85" s="36">
        <v>1.71</v>
      </c>
      <c r="H85" s="24"/>
      <c r="I85" s="36">
        <v>599.35500000000002</v>
      </c>
      <c r="J85" s="37">
        <v>6.38</v>
      </c>
      <c r="K85" s="14"/>
      <c r="L85" s="14"/>
      <c r="M85" s="37">
        <f>ROUND(ROUND(J85, 2)*I85, 2)</f>
        <v>3823.88</v>
      </c>
      <c r="N85" s="14"/>
      <c r="O85" s="14"/>
      <c r="P85" s="37">
        <v>6.38</v>
      </c>
      <c r="Q85" s="14"/>
      <c r="R85" s="14"/>
      <c r="S85" s="37">
        <f>ROUND(ROUND(P85, 2)*I85, 2)</f>
        <v>3823.88</v>
      </c>
      <c r="T85" s="14"/>
      <c r="U85" s="38"/>
      <c r="V85" s="9">
        <f>ROUND(ROUND(P85, 2)/1.2, 2)</f>
        <v>5.32</v>
      </c>
      <c r="Y85" s="9">
        <f t="shared" si="24"/>
        <v>3186.57</v>
      </c>
      <c r="AD85" s="5" t="s">
        <v>326</v>
      </c>
      <c r="AE85" s="5" t="s">
        <v>327</v>
      </c>
      <c r="AF85" s="5" t="s">
        <v>99</v>
      </c>
      <c r="AK85" s="31">
        <f t="shared" si="25"/>
        <v>0</v>
      </c>
      <c r="AL85" s="31"/>
      <c r="AM85" s="31"/>
      <c r="AN85" s="33">
        <f t="shared" si="26"/>
        <v>0</v>
      </c>
      <c r="AO85" s="31"/>
      <c r="AP85" s="31"/>
    </row>
    <row r="86" spans="1:42" ht="36" x14ac:dyDescent="0.3">
      <c r="A86" s="13" t="s">
        <v>328</v>
      </c>
      <c r="B86" s="13"/>
      <c r="C86" s="34" t="s">
        <v>287</v>
      </c>
      <c r="D86" s="24"/>
      <c r="E86" s="24"/>
      <c r="F86" s="35" t="s">
        <v>85</v>
      </c>
      <c r="G86" s="36">
        <v>1</v>
      </c>
      <c r="H86" s="24"/>
      <c r="I86" s="36">
        <v>350.5</v>
      </c>
      <c r="J86" s="37">
        <v>171.81</v>
      </c>
      <c r="K86" s="14"/>
      <c r="L86" s="14"/>
      <c r="M86" s="37">
        <f>ROUND(ROUND(J86, 2)*I86, 2)</f>
        <v>60219.41</v>
      </c>
      <c r="N86" s="14"/>
      <c r="O86" s="14"/>
      <c r="P86" s="37">
        <v>171.81</v>
      </c>
      <c r="Q86" s="14"/>
      <c r="R86" s="14"/>
      <c r="S86" s="37">
        <f>ROUND(ROUND(P86, 2)*I86, 2)</f>
        <v>60219.41</v>
      </c>
      <c r="T86" s="14"/>
      <c r="U86" s="38"/>
      <c r="V86" s="9">
        <f>ROUND(ROUND(P86, 2)/1.2, 2)</f>
        <v>143.18</v>
      </c>
      <c r="Y86" s="9">
        <f t="shared" si="24"/>
        <v>50182.84</v>
      </c>
      <c r="AD86" s="5" t="s">
        <v>329</v>
      </c>
      <c r="AE86" s="5" t="s">
        <v>330</v>
      </c>
      <c r="AF86" s="5" t="s">
        <v>290</v>
      </c>
      <c r="AK86" s="31">
        <f t="shared" si="25"/>
        <v>0</v>
      </c>
      <c r="AL86" s="31"/>
      <c r="AM86" s="31"/>
      <c r="AN86" s="33">
        <f t="shared" si="26"/>
        <v>0</v>
      </c>
      <c r="AO86" s="31"/>
      <c r="AP86" s="31"/>
    </row>
    <row r="87" spans="1:42" ht="36" x14ac:dyDescent="0.3">
      <c r="A87" s="13" t="s">
        <v>331</v>
      </c>
      <c r="B87" s="13"/>
      <c r="C87" s="41" t="s">
        <v>292</v>
      </c>
      <c r="D87" s="24"/>
      <c r="E87" s="24"/>
      <c r="F87" s="35" t="s">
        <v>79</v>
      </c>
      <c r="G87" s="36">
        <v>1.02</v>
      </c>
      <c r="H87" s="24"/>
      <c r="I87" s="36">
        <v>357.51</v>
      </c>
      <c r="J87" s="37">
        <v>1063.06</v>
      </c>
      <c r="K87" s="14"/>
      <c r="L87" s="14"/>
      <c r="M87" s="37">
        <f>ROUND(ROUND(J87, 2)*I87, 2)</f>
        <v>380054.58</v>
      </c>
      <c r="N87" s="14"/>
      <c r="O87" s="14"/>
      <c r="P87" s="37">
        <v>1021.51</v>
      </c>
      <c r="Q87" s="14"/>
      <c r="R87" s="14"/>
      <c r="S87" s="37">
        <f>ROUND(ROUND(P87, 2)*I87, 2)</f>
        <v>365200.04</v>
      </c>
      <c r="T87" s="14"/>
      <c r="U87" s="38"/>
      <c r="V87" s="9">
        <f>ROUND(ROUND(P87, 2)/1.2, 2)</f>
        <v>851.26</v>
      </c>
      <c r="Y87" s="9">
        <f t="shared" si="24"/>
        <v>304333.37</v>
      </c>
      <c r="AD87" s="5" t="s">
        <v>332</v>
      </c>
      <c r="AE87" s="5" t="s">
        <v>333</v>
      </c>
      <c r="AF87" s="5" t="s">
        <v>295</v>
      </c>
      <c r="AK87" s="31">
        <f t="shared" si="25"/>
        <v>-14854.540000000037</v>
      </c>
      <c r="AL87" s="31"/>
      <c r="AM87" s="31"/>
      <c r="AN87" s="33">
        <f t="shared" si="26"/>
        <v>-3.9085280856239218E-2</v>
      </c>
      <c r="AO87" s="31"/>
      <c r="AP87" s="31"/>
    </row>
    <row r="88" spans="1:42" ht="36" x14ac:dyDescent="0.3">
      <c r="A88" s="13" t="s">
        <v>334</v>
      </c>
      <c r="B88" s="13"/>
      <c r="C88" s="34" t="s">
        <v>297</v>
      </c>
      <c r="D88" s="24"/>
      <c r="E88" s="24"/>
      <c r="F88" s="35" t="s">
        <v>85</v>
      </c>
      <c r="G88" s="36">
        <v>1</v>
      </c>
      <c r="H88" s="24"/>
      <c r="I88" s="36">
        <v>350.5</v>
      </c>
      <c r="J88" s="37">
        <v>11.19</v>
      </c>
      <c r="K88" s="14"/>
      <c r="L88" s="14"/>
      <c r="M88" s="37">
        <f>ROUND(ROUND(J88, 2)*I88, 2)</f>
        <v>3922.1</v>
      </c>
      <c r="N88" s="14"/>
      <c r="O88" s="14"/>
      <c r="P88" s="37">
        <v>11.19</v>
      </c>
      <c r="Q88" s="14"/>
      <c r="R88" s="14"/>
      <c r="S88" s="37">
        <f>ROUND(ROUND(P88, 2)*I88, 2)</f>
        <v>3922.1</v>
      </c>
      <c r="T88" s="14"/>
      <c r="U88" s="38"/>
      <c r="V88" s="9">
        <f>ROUND(ROUND(P88, 2)/1.2, 2)</f>
        <v>9.33</v>
      </c>
      <c r="Y88" s="9">
        <f t="shared" si="24"/>
        <v>3268.42</v>
      </c>
      <c r="AD88" s="5" t="s">
        <v>335</v>
      </c>
      <c r="AE88" s="5" t="s">
        <v>336</v>
      </c>
      <c r="AF88" s="5" t="s">
        <v>300</v>
      </c>
      <c r="AK88" s="31">
        <f t="shared" si="25"/>
        <v>0</v>
      </c>
      <c r="AL88" s="31"/>
      <c r="AM88" s="31"/>
      <c r="AN88" s="33">
        <f t="shared" si="26"/>
        <v>0</v>
      </c>
      <c r="AO88" s="31"/>
      <c r="AP88" s="31"/>
    </row>
    <row r="89" spans="1:42" ht="18" x14ac:dyDescent="0.3">
      <c r="A89" s="13" t="s">
        <v>337</v>
      </c>
      <c r="B89" s="13"/>
      <c r="C89" s="41" t="s">
        <v>302</v>
      </c>
      <c r="D89" s="24"/>
      <c r="E89" s="24"/>
      <c r="F89" s="35" t="s">
        <v>96</v>
      </c>
      <c r="G89" s="36">
        <v>2</v>
      </c>
      <c r="H89" s="24"/>
      <c r="I89" s="36">
        <v>701</v>
      </c>
      <c r="J89" s="37">
        <v>7.95</v>
      </c>
      <c r="K89" s="14"/>
      <c r="L89" s="14"/>
      <c r="M89" s="37">
        <f>ROUND(ROUND(J89, 2)*I89, 2)</f>
        <v>5572.95</v>
      </c>
      <c r="N89" s="14"/>
      <c r="O89" s="14"/>
      <c r="P89" s="37">
        <v>9.02</v>
      </c>
      <c r="Q89" s="14"/>
      <c r="R89" s="14"/>
      <c r="S89" s="37">
        <f>ROUND(ROUND(P89, 2)*I89, 2)</f>
        <v>6323.02</v>
      </c>
      <c r="T89" s="14"/>
      <c r="U89" s="38"/>
      <c r="V89" s="9">
        <f>ROUND(ROUND(P89, 2)/1.2, 2)</f>
        <v>7.52</v>
      </c>
      <c r="Y89" s="9">
        <f t="shared" si="24"/>
        <v>5269.18</v>
      </c>
      <c r="AD89" s="5" t="s">
        <v>338</v>
      </c>
      <c r="AE89" s="5" t="s">
        <v>339</v>
      </c>
      <c r="AF89" s="5" t="s">
        <v>305</v>
      </c>
      <c r="AK89" s="31">
        <f t="shared" si="25"/>
        <v>750.07000000000062</v>
      </c>
      <c r="AL89" s="31"/>
      <c r="AM89" s="31"/>
      <c r="AN89" s="33">
        <f t="shared" si="26"/>
        <v>0.13459119496855357</v>
      </c>
      <c r="AO89" s="31"/>
      <c r="AP89" s="31"/>
    </row>
    <row r="90" spans="1:42" ht="72" x14ac:dyDescent="0.3">
      <c r="A90" s="13" t="s">
        <v>340</v>
      </c>
      <c r="B90" s="13" t="s">
        <v>279</v>
      </c>
      <c r="C90" s="23" t="s">
        <v>280</v>
      </c>
      <c r="D90" s="24" t="s">
        <v>71</v>
      </c>
      <c r="E90" s="24" t="s">
        <v>72</v>
      </c>
      <c r="F90" s="24" t="s">
        <v>79</v>
      </c>
      <c r="G90" s="25">
        <v>1</v>
      </c>
      <c r="H90" s="24"/>
      <c r="I90" s="25">
        <v>543.29999999999995</v>
      </c>
      <c r="J90" s="26">
        <v>1388.44</v>
      </c>
      <c r="K90" s="26">
        <v>1648</v>
      </c>
      <c r="L90" s="26">
        <f>J90+ROUND(K90, 2)</f>
        <v>3036.44</v>
      </c>
      <c r="M90" s="26">
        <v>754339.45</v>
      </c>
      <c r="N90" s="26">
        <v>895358.4</v>
      </c>
      <c r="O90" s="26">
        <f>M90+N90</f>
        <v>1649697.85</v>
      </c>
      <c r="P90" s="26">
        <v>1362.77</v>
      </c>
      <c r="Q90" s="26">
        <v>1977.6</v>
      </c>
      <c r="R90" s="26">
        <f>P90+ROUND(Q90, 2)</f>
        <v>3340.37</v>
      </c>
      <c r="S90" s="26">
        <v>740392.94</v>
      </c>
      <c r="T90" s="26">
        <v>1074430.08</v>
      </c>
      <c r="U90" s="26">
        <f>S90+T90</f>
        <v>1814823.02</v>
      </c>
      <c r="V90" s="9">
        <f>ROUND(P90 / 1.2, 2)</f>
        <v>1135.6400000000001</v>
      </c>
      <c r="W90" s="9">
        <f>ROUND(Q90 / 1.2, 2)</f>
        <v>1648</v>
      </c>
      <c r="X90" s="9">
        <f>ROUND(R90 / 1.2, 2)</f>
        <v>2783.64</v>
      </c>
      <c r="Y90" s="9">
        <f t="shared" si="24"/>
        <v>616994.12</v>
      </c>
      <c r="Z90" s="9">
        <f>ROUND(T90 / 1.2, 2)</f>
        <v>895358.4</v>
      </c>
      <c r="AA90" s="9">
        <f>Y90+Z90</f>
        <v>1512352.52</v>
      </c>
      <c r="AD90" s="5">
        <v>355116710</v>
      </c>
      <c r="AE90" s="5">
        <v>31684859</v>
      </c>
      <c r="AG90" s="5" t="s">
        <v>281</v>
      </c>
      <c r="AH90" s="5" t="s">
        <v>282</v>
      </c>
      <c r="AI90" s="5" t="s">
        <v>142</v>
      </c>
      <c r="AK90" s="19">
        <f t="shared" si="25"/>
        <v>-13946.510000000009</v>
      </c>
      <c r="AL90" s="19">
        <f>T90-N90</f>
        <v>179071.68000000005</v>
      </c>
      <c r="AM90" s="19">
        <f>U90-O90</f>
        <v>165125.16999999993</v>
      </c>
      <c r="AN90" s="22">
        <f t="shared" si="26"/>
        <v>-1.8488374166298754E-2</v>
      </c>
      <c r="AO90" s="22">
        <f>IFERROR(AL90/N90,0)</f>
        <v>0.20000000000000004</v>
      </c>
      <c r="AP90" s="22">
        <f>IFERROR(AM90/O90,0)</f>
        <v>0.10009418997545515</v>
      </c>
    </row>
    <row r="91" spans="1:42" ht="18" x14ac:dyDescent="0.3">
      <c r="A91" s="13" t="s">
        <v>341</v>
      </c>
      <c r="B91" s="13"/>
      <c r="C91" s="41" t="s">
        <v>302</v>
      </c>
      <c r="D91" s="24"/>
      <c r="E91" s="24"/>
      <c r="F91" s="35" t="s">
        <v>96</v>
      </c>
      <c r="G91" s="36">
        <v>2</v>
      </c>
      <c r="H91" s="24"/>
      <c r="I91" s="36">
        <v>1086.5999999999999</v>
      </c>
      <c r="J91" s="37">
        <v>7.95</v>
      </c>
      <c r="K91" s="14"/>
      <c r="L91" s="14"/>
      <c r="M91" s="37">
        <f>ROUND(ROUND(J91, 2)*I91, 2)</f>
        <v>8638.4699999999993</v>
      </c>
      <c r="N91" s="14"/>
      <c r="O91" s="14"/>
      <c r="P91" s="37">
        <v>9.0299999999999994</v>
      </c>
      <c r="Q91" s="14"/>
      <c r="R91" s="14"/>
      <c r="S91" s="37">
        <f>ROUND(ROUND(P91, 2)*I91, 2)</f>
        <v>9812</v>
      </c>
      <c r="T91" s="14"/>
      <c r="U91" s="38"/>
      <c r="V91" s="9">
        <f>ROUND(ROUND(P91, 2)/1.2, 2)</f>
        <v>7.53</v>
      </c>
      <c r="Y91" s="9">
        <f t="shared" si="24"/>
        <v>8176.67</v>
      </c>
      <c r="AD91" s="5" t="s">
        <v>342</v>
      </c>
      <c r="AE91" s="5" t="s">
        <v>343</v>
      </c>
      <c r="AF91" s="5" t="s">
        <v>305</v>
      </c>
      <c r="AK91" s="31">
        <f t="shared" si="25"/>
        <v>1173.5300000000007</v>
      </c>
      <c r="AL91" s="31"/>
      <c r="AM91" s="31"/>
      <c r="AN91" s="33">
        <f t="shared" si="26"/>
        <v>0.13584928812625394</v>
      </c>
      <c r="AO91" s="31"/>
      <c r="AP91" s="31"/>
    </row>
    <row r="92" spans="1:42" ht="36" x14ac:dyDescent="0.3">
      <c r="A92" s="13" t="s">
        <v>344</v>
      </c>
      <c r="B92" s="13"/>
      <c r="C92" s="34" t="s">
        <v>297</v>
      </c>
      <c r="D92" s="24"/>
      <c r="E92" s="24"/>
      <c r="F92" s="35" t="s">
        <v>85</v>
      </c>
      <c r="G92" s="36">
        <v>1</v>
      </c>
      <c r="H92" s="24"/>
      <c r="I92" s="36">
        <v>543.29999999999995</v>
      </c>
      <c r="J92" s="37">
        <v>11.19</v>
      </c>
      <c r="K92" s="14"/>
      <c r="L92" s="14"/>
      <c r="M92" s="37">
        <f>ROUND(ROUND(J92, 2)*I92, 2)</f>
        <v>6079.53</v>
      </c>
      <c r="N92" s="14"/>
      <c r="O92" s="14"/>
      <c r="P92" s="37">
        <v>11.19</v>
      </c>
      <c r="Q92" s="14"/>
      <c r="R92" s="14"/>
      <c r="S92" s="37">
        <f>ROUND(ROUND(P92, 2)*I92, 2)</f>
        <v>6079.53</v>
      </c>
      <c r="T92" s="14"/>
      <c r="U92" s="38"/>
      <c r="V92" s="9">
        <f>ROUND(ROUND(P92, 2)/1.2, 2)</f>
        <v>9.33</v>
      </c>
      <c r="Y92" s="9">
        <f t="shared" si="24"/>
        <v>5066.28</v>
      </c>
      <c r="AD92" s="5" t="s">
        <v>345</v>
      </c>
      <c r="AE92" s="5" t="s">
        <v>346</v>
      </c>
      <c r="AF92" s="5" t="s">
        <v>300</v>
      </c>
      <c r="AK92" s="31">
        <f t="shared" si="25"/>
        <v>0</v>
      </c>
      <c r="AL92" s="31"/>
      <c r="AM92" s="31"/>
      <c r="AN92" s="33">
        <f t="shared" si="26"/>
        <v>0</v>
      </c>
      <c r="AO92" s="31"/>
      <c r="AP92" s="31"/>
    </row>
    <row r="93" spans="1:42" ht="36" x14ac:dyDescent="0.3">
      <c r="A93" s="13" t="s">
        <v>347</v>
      </c>
      <c r="B93" s="13"/>
      <c r="C93" s="41" t="s">
        <v>314</v>
      </c>
      <c r="D93" s="24"/>
      <c r="E93" s="24"/>
      <c r="F93" s="35" t="s">
        <v>79</v>
      </c>
      <c r="G93" s="36">
        <v>1.02</v>
      </c>
      <c r="H93" s="24"/>
      <c r="I93" s="36">
        <v>554.16600000000005</v>
      </c>
      <c r="J93" s="37">
        <v>1155.52</v>
      </c>
      <c r="K93" s="14"/>
      <c r="L93" s="14"/>
      <c r="M93" s="37">
        <f>ROUND(ROUND(J93, 2)*I93, 2)</f>
        <v>640349.9</v>
      </c>
      <c r="N93" s="14"/>
      <c r="O93" s="14"/>
      <c r="P93" s="37">
        <v>1128.24</v>
      </c>
      <c r="Q93" s="14"/>
      <c r="R93" s="14"/>
      <c r="S93" s="37">
        <f>ROUND(ROUND(P93, 2)*I93, 2)</f>
        <v>625232.25</v>
      </c>
      <c r="T93" s="14"/>
      <c r="U93" s="38"/>
      <c r="V93" s="9">
        <f>ROUND(ROUND(P93, 2)/1.2, 2)</f>
        <v>940.2</v>
      </c>
      <c r="Y93" s="9">
        <f t="shared" si="24"/>
        <v>521026.88</v>
      </c>
      <c r="AD93" s="5" t="s">
        <v>348</v>
      </c>
      <c r="AE93" s="5" t="s">
        <v>349</v>
      </c>
      <c r="AF93" s="5" t="s">
        <v>317</v>
      </c>
      <c r="AK93" s="31">
        <f t="shared" si="25"/>
        <v>-15117.650000000023</v>
      </c>
      <c r="AL93" s="31"/>
      <c r="AM93" s="31"/>
      <c r="AN93" s="33">
        <f t="shared" si="26"/>
        <v>-2.3608420958604073E-2</v>
      </c>
      <c r="AO93" s="31"/>
      <c r="AP93" s="31"/>
    </row>
    <row r="94" spans="1:42" ht="36" x14ac:dyDescent="0.3">
      <c r="A94" s="13" t="s">
        <v>350</v>
      </c>
      <c r="B94" s="13"/>
      <c r="C94" s="34" t="s">
        <v>287</v>
      </c>
      <c r="D94" s="24"/>
      <c r="E94" s="24"/>
      <c r="F94" s="35" t="s">
        <v>85</v>
      </c>
      <c r="G94" s="36">
        <v>1</v>
      </c>
      <c r="H94" s="24"/>
      <c r="I94" s="36">
        <v>543.29999999999995</v>
      </c>
      <c r="J94" s="37">
        <v>171.81</v>
      </c>
      <c r="K94" s="14"/>
      <c r="L94" s="14"/>
      <c r="M94" s="37">
        <f>ROUND(ROUND(J94, 2)*I94, 2)</f>
        <v>93344.37</v>
      </c>
      <c r="N94" s="14"/>
      <c r="O94" s="14"/>
      <c r="P94" s="37">
        <v>171.81</v>
      </c>
      <c r="Q94" s="14"/>
      <c r="R94" s="14"/>
      <c r="S94" s="37">
        <f>ROUND(ROUND(P94, 2)*I94, 2)</f>
        <v>93344.37</v>
      </c>
      <c r="T94" s="14"/>
      <c r="U94" s="38"/>
      <c r="V94" s="9">
        <f>ROUND(ROUND(P94, 2)/1.2, 2)</f>
        <v>143.18</v>
      </c>
      <c r="Y94" s="9">
        <f t="shared" si="24"/>
        <v>77786.98</v>
      </c>
      <c r="AD94" s="5" t="s">
        <v>351</v>
      </c>
      <c r="AE94" s="5" t="s">
        <v>352</v>
      </c>
      <c r="AF94" s="5" t="s">
        <v>290</v>
      </c>
      <c r="AK94" s="31">
        <f t="shared" si="25"/>
        <v>0</v>
      </c>
      <c r="AL94" s="31"/>
      <c r="AM94" s="31"/>
      <c r="AN94" s="33">
        <f t="shared" si="26"/>
        <v>0</v>
      </c>
      <c r="AO94" s="31"/>
      <c r="AP94" s="31"/>
    </row>
    <row r="95" spans="1:42" ht="18" x14ac:dyDescent="0.3">
      <c r="A95" s="13" t="s">
        <v>353</v>
      </c>
      <c r="B95" s="13"/>
      <c r="C95" s="34" t="s">
        <v>95</v>
      </c>
      <c r="D95" s="24"/>
      <c r="E95" s="24"/>
      <c r="F95" s="35" t="s">
        <v>96</v>
      </c>
      <c r="G95" s="36">
        <v>1.71</v>
      </c>
      <c r="H95" s="24"/>
      <c r="I95" s="36">
        <v>929.04300000000001</v>
      </c>
      <c r="J95" s="37">
        <v>6.38</v>
      </c>
      <c r="K95" s="14"/>
      <c r="L95" s="14"/>
      <c r="M95" s="37">
        <f>ROUND(ROUND(J95, 2)*I95, 2)</f>
        <v>5927.29</v>
      </c>
      <c r="N95" s="14"/>
      <c r="O95" s="14"/>
      <c r="P95" s="37">
        <v>6.38</v>
      </c>
      <c r="Q95" s="14"/>
      <c r="R95" s="14"/>
      <c r="S95" s="37">
        <f>ROUND(ROUND(P95, 2)*I95, 2)</f>
        <v>5927.29</v>
      </c>
      <c r="T95" s="14"/>
      <c r="U95" s="38"/>
      <c r="V95" s="9">
        <f>ROUND(ROUND(P95, 2)/1.2, 2)</f>
        <v>5.32</v>
      </c>
      <c r="Y95" s="9">
        <f t="shared" si="24"/>
        <v>4939.41</v>
      </c>
      <c r="AD95" s="5" t="s">
        <v>354</v>
      </c>
      <c r="AE95" s="5" t="s">
        <v>355</v>
      </c>
      <c r="AF95" s="5" t="s">
        <v>99</v>
      </c>
      <c r="AK95" s="31">
        <f t="shared" si="25"/>
        <v>0</v>
      </c>
      <c r="AL95" s="31"/>
      <c r="AM95" s="31"/>
      <c r="AN95" s="33">
        <f t="shared" si="26"/>
        <v>0</v>
      </c>
      <c r="AO95" s="31"/>
      <c r="AP95" s="31"/>
    </row>
    <row r="96" spans="1:42" ht="72" x14ac:dyDescent="0.3">
      <c r="A96" s="13" t="s">
        <v>356</v>
      </c>
      <c r="B96" s="13" t="s">
        <v>279</v>
      </c>
      <c r="C96" s="23" t="s">
        <v>280</v>
      </c>
      <c r="D96" s="24" t="s">
        <v>71</v>
      </c>
      <c r="E96" s="24" t="s">
        <v>72</v>
      </c>
      <c r="F96" s="24" t="s">
        <v>79</v>
      </c>
      <c r="G96" s="25">
        <v>1</v>
      </c>
      <c r="H96" s="24"/>
      <c r="I96" s="25">
        <v>814.7</v>
      </c>
      <c r="J96" s="26">
        <v>1294.1300000000001</v>
      </c>
      <c r="K96" s="26">
        <v>1648</v>
      </c>
      <c r="L96" s="26">
        <f>J96+ROUND(K96, 2)</f>
        <v>2942.13</v>
      </c>
      <c r="M96" s="26">
        <v>1054327.71</v>
      </c>
      <c r="N96" s="26">
        <v>1342625.6</v>
      </c>
      <c r="O96" s="26">
        <f>M96+N96</f>
        <v>2396953.31</v>
      </c>
      <c r="P96" s="26">
        <v>1253.8900000000001</v>
      </c>
      <c r="Q96" s="26">
        <v>1977.6</v>
      </c>
      <c r="R96" s="26">
        <f>P96+ROUND(Q96, 2)</f>
        <v>3231.49</v>
      </c>
      <c r="S96" s="26">
        <v>1021544.18</v>
      </c>
      <c r="T96" s="26">
        <v>1611150.72</v>
      </c>
      <c r="U96" s="26">
        <f>S96+T96</f>
        <v>2632694.9</v>
      </c>
      <c r="V96" s="9">
        <f>ROUND(P96 / 1.2, 2)</f>
        <v>1044.9100000000001</v>
      </c>
      <c r="W96" s="9">
        <f>ROUND(Q96 / 1.2, 2)</f>
        <v>1648</v>
      </c>
      <c r="X96" s="9">
        <f>ROUND(R96 / 1.2, 2)</f>
        <v>2692.91</v>
      </c>
      <c r="Y96" s="9">
        <f t="shared" si="24"/>
        <v>851286.82</v>
      </c>
      <c r="Z96" s="9">
        <f>ROUND(T96 / 1.2, 2)</f>
        <v>1342625.6</v>
      </c>
      <c r="AA96" s="9">
        <f>Y96+Z96</f>
        <v>2193912.42</v>
      </c>
      <c r="AD96" s="5">
        <v>355116711</v>
      </c>
      <c r="AE96" s="5">
        <v>31709554</v>
      </c>
      <c r="AG96" s="5" t="s">
        <v>281</v>
      </c>
      <c r="AH96" s="5" t="s">
        <v>282</v>
      </c>
      <c r="AI96" s="5" t="s">
        <v>142</v>
      </c>
      <c r="AK96" s="19">
        <f t="shared" si="25"/>
        <v>-32783.529999999912</v>
      </c>
      <c r="AL96" s="19">
        <f>T96-N96</f>
        <v>268525.11999999988</v>
      </c>
      <c r="AM96" s="19">
        <f>U96-O96</f>
        <v>235741.58999999985</v>
      </c>
      <c r="AN96" s="22">
        <f t="shared" si="26"/>
        <v>-3.1094250572243722E-2</v>
      </c>
      <c r="AO96" s="22">
        <f>IFERROR(AL96/N96,0)</f>
        <v>0.1999999999999999</v>
      </c>
      <c r="AP96" s="22">
        <f>IFERROR(AM96/O96,0)</f>
        <v>9.835051396975264E-2</v>
      </c>
    </row>
    <row r="97" spans="1:42" ht="18" x14ac:dyDescent="0.3">
      <c r="A97" s="13" t="s">
        <v>357</v>
      </c>
      <c r="B97" s="13"/>
      <c r="C97" s="34" t="s">
        <v>95</v>
      </c>
      <c r="D97" s="24"/>
      <c r="E97" s="24"/>
      <c r="F97" s="35" t="s">
        <v>96</v>
      </c>
      <c r="G97" s="36">
        <v>1.71</v>
      </c>
      <c r="H97" s="24"/>
      <c r="I97" s="36">
        <v>1393.1369999999999</v>
      </c>
      <c r="J97" s="37">
        <v>6.38</v>
      </c>
      <c r="K97" s="14"/>
      <c r="L97" s="14"/>
      <c r="M97" s="37">
        <f>ROUND(ROUND(J97, 2)*I97, 2)</f>
        <v>8888.2099999999991</v>
      </c>
      <c r="N97" s="14"/>
      <c r="O97" s="14"/>
      <c r="P97" s="37">
        <v>6.38</v>
      </c>
      <c r="Q97" s="14"/>
      <c r="R97" s="14"/>
      <c r="S97" s="37">
        <f>ROUND(ROUND(P97, 2)*I97, 2)</f>
        <v>8888.2099999999991</v>
      </c>
      <c r="T97" s="14"/>
      <c r="U97" s="38"/>
      <c r="V97" s="9">
        <f>ROUND(ROUND(P97, 2)/1.2, 2)</f>
        <v>5.32</v>
      </c>
      <c r="Y97" s="9">
        <f t="shared" si="24"/>
        <v>7406.84</v>
      </c>
      <c r="AD97" s="5" t="s">
        <v>358</v>
      </c>
      <c r="AE97" s="5" t="s">
        <v>359</v>
      </c>
      <c r="AF97" s="5" t="s">
        <v>99</v>
      </c>
      <c r="AK97" s="31">
        <f t="shared" si="25"/>
        <v>0</v>
      </c>
      <c r="AL97" s="31"/>
      <c r="AM97" s="31"/>
      <c r="AN97" s="33">
        <f t="shared" si="26"/>
        <v>0</v>
      </c>
      <c r="AO97" s="31"/>
      <c r="AP97" s="31"/>
    </row>
    <row r="98" spans="1:42" ht="36" x14ac:dyDescent="0.3">
      <c r="A98" s="13" t="s">
        <v>360</v>
      </c>
      <c r="B98" s="13"/>
      <c r="C98" s="34" t="s">
        <v>287</v>
      </c>
      <c r="D98" s="24"/>
      <c r="E98" s="24"/>
      <c r="F98" s="35" t="s">
        <v>85</v>
      </c>
      <c r="G98" s="36">
        <v>1</v>
      </c>
      <c r="H98" s="24"/>
      <c r="I98" s="36">
        <v>814.7</v>
      </c>
      <c r="J98" s="37">
        <v>171.81</v>
      </c>
      <c r="K98" s="14"/>
      <c r="L98" s="14"/>
      <c r="M98" s="37">
        <f>ROUND(ROUND(J98, 2)*I98, 2)</f>
        <v>139973.60999999999</v>
      </c>
      <c r="N98" s="14"/>
      <c r="O98" s="14"/>
      <c r="P98" s="37">
        <v>171.81</v>
      </c>
      <c r="Q98" s="14"/>
      <c r="R98" s="14"/>
      <c r="S98" s="37">
        <f>ROUND(ROUND(P98, 2)*I98, 2)</f>
        <v>139973.60999999999</v>
      </c>
      <c r="T98" s="14"/>
      <c r="U98" s="38"/>
      <c r="V98" s="9">
        <f>ROUND(ROUND(P98, 2)/1.2, 2)</f>
        <v>143.18</v>
      </c>
      <c r="Y98" s="9">
        <f t="shared" si="24"/>
        <v>116644.68</v>
      </c>
      <c r="AD98" s="5" t="s">
        <v>361</v>
      </c>
      <c r="AE98" s="5" t="s">
        <v>362</v>
      </c>
      <c r="AF98" s="5" t="s">
        <v>290</v>
      </c>
      <c r="AK98" s="31">
        <f t="shared" si="25"/>
        <v>0</v>
      </c>
      <c r="AL98" s="31"/>
      <c r="AM98" s="31"/>
      <c r="AN98" s="33">
        <f t="shared" si="26"/>
        <v>0</v>
      </c>
      <c r="AO98" s="31"/>
      <c r="AP98" s="31"/>
    </row>
    <row r="99" spans="1:42" ht="36" x14ac:dyDescent="0.3">
      <c r="A99" s="13" t="s">
        <v>363</v>
      </c>
      <c r="B99" s="13"/>
      <c r="C99" s="41" t="s">
        <v>292</v>
      </c>
      <c r="D99" s="24"/>
      <c r="E99" s="24"/>
      <c r="F99" s="35" t="s">
        <v>79</v>
      </c>
      <c r="G99" s="36">
        <v>1.02</v>
      </c>
      <c r="H99" s="24"/>
      <c r="I99" s="36">
        <v>830.99400000000003</v>
      </c>
      <c r="J99" s="37">
        <v>1063.06</v>
      </c>
      <c r="K99" s="14"/>
      <c r="L99" s="14"/>
      <c r="M99" s="37">
        <f>ROUND(ROUND(J99, 2)*I99, 2)</f>
        <v>883396.48</v>
      </c>
      <c r="N99" s="14"/>
      <c r="O99" s="14"/>
      <c r="P99" s="37">
        <v>1021.51</v>
      </c>
      <c r="Q99" s="14"/>
      <c r="R99" s="14"/>
      <c r="S99" s="37">
        <f>ROUND(ROUND(P99, 2)*I99, 2)</f>
        <v>848868.68</v>
      </c>
      <c r="T99" s="14"/>
      <c r="U99" s="38"/>
      <c r="V99" s="9">
        <f>ROUND(ROUND(P99, 2)/1.2, 2)</f>
        <v>851.26</v>
      </c>
      <c r="Y99" s="9">
        <f t="shared" si="24"/>
        <v>707390.57</v>
      </c>
      <c r="AD99" s="5" t="s">
        <v>364</v>
      </c>
      <c r="AE99" s="5" t="s">
        <v>365</v>
      </c>
      <c r="AF99" s="5" t="s">
        <v>295</v>
      </c>
      <c r="AK99" s="31">
        <f t="shared" si="25"/>
        <v>-34527.79999999993</v>
      </c>
      <c r="AL99" s="31"/>
      <c r="AM99" s="31"/>
      <c r="AN99" s="33">
        <f t="shared" si="26"/>
        <v>-3.9085281390299327E-2</v>
      </c>
      <c r="AO99" s="31"/>
      <c r="AP99" s="31"/>
    </row>
    <row r="100" spans="1:42" ht="36" x14ac:dyDescent="0.3">
      <c r="A100" s="13" t="s">
        <v>366</v>
      </c>
      <c r="B100" s="13"/>
      <c r="C100" s="34" t="s">
        <v>297</v>
      </c>
      <c r="D100" s="24"/>
      <c r="E100" s="24"/>
      <c r="F100" s="35" t="s">
        <v>85</v>
      </c>
      <c r="G100" s="36">
        <v>1</v>
      </c>
      <c r="H100" s="24"/>
      <c r="I100" s="36">
        <v>814.7</v>
      </c>
      <c r="J100" s="37">
        <v>11.19</v>
      </c>
      <c r="K100" s="14"/>
      <c r="L100" s="14"/>
      <c r="M100" s="37">
        <f>ROUND(ROUND(J100, 2)*I100, 2)</f>
        <v>9116.49</v>
      </c>
      <c r="N100" s="14"/>
      <c r="O100" s="14"/>
      <c r="P100" s="37">
        <v>11.19</v>
      </c>
      <c r="Q100" s="14"/>
      <c r="R100" s="14"/>
      <c r="S100" s="37">
        <f>ROUND(ROUND(P100, 2)*I100, 2)</f>
        <v>9116.49</v>
      </c>
      <c r="T100" s="14"/>
      <c r="U100" s="38"/>
      <c r="V100" s="9">
        <f>ROUND(ROUND(P100, 2)/1.2, 2)</f>
        <v>9.33</v>
      </c>
      <c r="Y100" s="9">
        <f t="shared" si="24"/>
        <v>7597.08</v>
      </c>
      <c r="AD100" s="5" t="s">
        <v>367</v>
      </c>
      <c r="AE100" s="5" t="s">
        <v>368</v>
      </c>
      <c r="AF100" s="5" t="s">
        <v>300</v>
      </c>
      <c r="AK100" s="31">
        <f t="shared" si="25"/>
        <v>0</v>
      </c>
      <c r="AL100" s="31"/>
      <c r="AM100" s="31"/>
      <c r="AN100" s="33">
        <f t="shared" si="26"/>
        <v>0</v>
      </c>
      <c r="AO100" s="31"/>
      <c r="AP100" s="31"/>
    </row>
    <row r="101" spans="1:42" ht="18" x14ac:dyDescent="0.3">
      <c r="A101" s="13" t="s">
        <v>369</v>
      </c>
      <c r="B101" s="13"/>
      <c r="C101" s="41" t="s">
        <v>302</v>
      </c>
      <c r="D101" s="24"/>
      <c r="E101" s="24"/>
      <c r="F101" s="35" t="s">
        <v>96</v>
      </c>
      <c r="G101" s="36">
        <v>2</v>
      </c>
      <c r="H101" s="24"/>
      <c r="I101" s="36">
        <v>1629.4</v>
      </c>
      <c r="J101" s="37">
        <v>7.95</v>
      </c>
      <c r="K101" s="14"/>
      <c r="L101" s="14"/>
      <c r="M101" s="37">
        <f>ROUND(ROUND(J101, 2)*I101, 2)</f>
        <v>12953.73</v>
      </c>
      <c r="N101" s="14"/>
      <c r="O101" s="14"/>
      <c r="P101" s="37">
        <v>9.02</v>
      </c>
      <c r="Q101" s="14"/>
      <c r="R101" s="14"/>
      <c r="S101" s="37">
        <f>ROUND(ROUND(P101, 2)*I101, 2)</f>
        <v>14697.19</v>
      </c>
      <c r="T101" s="14"/>
      <c r="U101" s="38"/>
      <c r="V101" s="9">
        <f>ROUND(ROUND(P101, 2)/1.2, 2)</f>
        <v>7.52</v>
      </c>
      <c r="Y101" s="9">
        <f t="shared" si="24"/>
        <v>12247.66</v>
      </c>
      <c r="AD101" s="5" t="s">
        <v>370</v>
      </c>
      <c r="AE101" s="5" t="s">
        <v>371</v>
      </c>
      <c r="AF101" s="5" t="s">
        <v>305</v>
      </c>
      <c r="AK101" s="31">
        <f t="shared" si="25"/>
        <v>1743.4600000000009</v>
      </c>
      <c r="AL101" s="31"/>
      <c r="AM101" s="31"/>
      <c r="AN101" s="33">
        <f t="shared" si="26"/>
        <v>0.13459134936423725</v>
      </c>
      <c r="AO101" s="31"/>
      <c r="AP101" s="31"/>
    </row>
    <row r="102" spans="1:42" ht="72" x14ac:dyDescent="0.3">
      <c r="A102" s="13" t="s">
        <v>372</v>
      </c>
      <c r="B102" s="13" t="s">
        <v>279</v>
      </c>
      <c r="C102" s="23" t="s">
        <v>280</v>
      </c>
      <c r="D102" s="24" t="s">
        <v>71</v>
      </c>
      <c r="E102" s="24" t="s">
        <v>72</v>
      </c>
      <c r="F102" s="24" t="s">
        <v>79</v>
      </c>
      <c r="G102" s="25">
        <v>1</v>
      </c>
      <c r="H102" s="24"/>
      <c r="I102" s="25">
        <v>200.8</v>
      </c>
      <c r="J102" s="26">
        <v>1388.44</v>
      </c>
      <c r="K102" s="26">
        <v>1648</v>
      </c>
      <c r="L102" s="26">
        <f>J102+ROUND(K102, 2)</f>
        <v>3036.44</v>
      </c>
      <c r="M102" s="26">
        <v>278798.75</v>
      </c>
      <c r="N102" s="26">
        <v>330918.40000000002</v>
      </c>
      <c r="O102" s="26">
        <f>M102+N102</f>
        <v>609717.15</v>
      </c>
      <c r="P102" s="26">
        <v>1362.75</v>
      </c>
      <c r="Q102" s="26">
        <v>1977.6</v>
      </c>
      <c r="R102" s="26">
        <f>P102+ROUND(Q102, 2)</f>
        <v>3340.35</v>
      </c>
      <c r="S102" s="26">
        <v>273640.2</v>
      </c>
      <c r="T102" s="26">
        <v>397102.08000000002</v>
      </c>
      <c r="U102" s="26">
        <f>S102+T102</f>
        <v>670742.28</v>
      </c>
      <c r="V102" s="9">
        <f>ROUND(P102 / 1.2, 2)</f>
        <v>1135.6300000000001</v>
      </c>
      <c r="W102" s="9">
        <f>ROUND(Q102 / 1.2, 2)</f>
        <v>1648</v>
      </c>
      <c r="X102" s="9">
        <f>ROUND(R102 / 1.2, 2)</f>
        <v>2783.63</v>
      </c>
      <c r="Y102" s="9">
        <f t="shared" si="24"/>
        <v>228033.5</v>
      </c>
      <c r="Z102" s="9">
        <f>ROUND(T102 / 1.2, 2)</f>
        <v>330918.40000000002</v>
      </c>
      <c r="AA102" s="9">
        <f>Y102+Z102</f>
        <v>558951.9</v>
      </c>
      <c r="AD102" s="5">
        <v>355116712</v>
      </c>
      <c r="AE102" s="5">
        <v>31709555</v>
      </c>
      <c r="AG102" s="5" t="s">
        <v>281</v>
      </c>
      <c r="AH102" s="5" t="s">
        <v>282</v>
      </c>
      <c r="AI102" s="5" t="s">
        <v>142</v>
      </c>
      <c r="AK102" s="19">
        <f t="shared" si="25"/>
        <v>-5158.5499999999884</v>
      </c>
      <c r="AL102" s="19">
        <f>T102-N102</f>
        <v>66183.679999999993</v>
      </c>
      <c r="AM102" s="19">
        <f>U102-O102</f>
        <v>61025.130000000005</v>
      </c>
      <c r="AN102" s="22">
        <f t="shared" si="26"/>
        <v>-1.850277305762665E-2</v>
      </c>
      <c r="AO102" s="22">
        <f>IFERROR(AL102/N102,0)</f>
        <v>0.19999999999999996</v>
      </c>
      <c r="AP102" s="22">
        <f>IFERROR(AM102/O102,0)</f>
        <v>0.10008760619575816</v>
      </c>
    </row>
    <row r="103" spans="1:42" ht="18" x14ac:dyDescent="0.3">
      <c r="A103" s="13" t="s">
        <v>373</v>
      </c>
      <c r="B103" s="13"/>
      <c r="C103" s="41" t="s">
        <v>302</v>
      </c>
      <c r="D103" s="24"/>
      <c r="E103" s="24"/>
      <c r="F103" s="35" t="s">
        <v>96</v>
      </c>
      <c r="G103" s="36">
        <v>2</v>
      </c>
      <c r="H103" s="24"/>
      <c r="I103" s="36">
        <v>401.6</v>
      </c>
      <c r="J103" s="37">
        <v>7.95</v>
      </c>
      <c r="K103" s="14"/>
      <c r="L103" s="14"/>
      <c r="M103" s="37">
        <f>ROUND(ROUND(J103, 2)*I103, 2)</f>
        <v>3192.72</v>
      </c>
      <c r="N103" s="14"/>
      <c r="O103" s="14"/>
      <c r="P103" s="37">
        <v>9.02</v>
      </c>
      <c r="Q103" s="14"/>
      <c r="R103" s="14"/>
      <c r="S103" s="37">
        <f>ROUND(ROUND(P103, 2)*I103, 2)</f>
        <v>3622.43</v>
      </c>
      <c r="T103" s="14"/>
      <c r="U103" s="38"/>
      <c r="V103" s="9">
        <f>ROUND(ROUND(P103, 2)/1.2, 2)</f>
        <v>7.52</v>
      </c>
      <c r="Y103" s="9">
        <f t="shared" si="24"/>
        <v>3018.69</v>
      </c>
      <c r="AD103" s="5" t="s">
        <v>374</v>
      </c>
      <c r="AE103" s="5" t="s">
        <v>375</v>
      </c>
      <c r="AF103" s="5" t="s">
        <v>305</v>
      </c>
      <c r="AK103" s="31">
        <f t="shared" si="25"/>
        <v>429.71000000000004</v>
      </c>
      <c r="AL103" s="31"/>
      <c r="AM103" s="31"/>
      <c r="AN103" s="33">
        <f t="shared" si="26"/>
        <v>0.13459056854343635</v>
      </c>
      <c r="AO103" s="31"/>
      <c r="AP103" s="31"/>
    </row>
    <row r="104" spans="1:42" ht="36" x14ac:dyDescent="0.3">
      <c r="A104" s="13" t="s">
        <v>376</v>
      </c>
      <c r="B104" s="13"/>
      <c r="C104" s="34" t="s">
        <v>297</v>
      </c>
      <c r="D104" s="24"/>
      <c r="E104" s="24"/>
      <c r="F104" s="35" t="s">
        <v>85</v>
      </c>
      <c r="G104" s="36">
        <v>1</v>
      </c>
      <c r="H104" s="24"/>
      <c r="I104" s="36">
        <v>200.8</v>
      </c>
      <c r="J104" s="37">
        <v>11.19</v>
      </c>
      <c r="K104" s="14"/>
      <c r="L104" s="14"/>
      <c r="M104" s="37">
        <f>ROUND(ROUND(J104, 2)*I104, 2)</f>
        <v>2246.9499999999998</v>
      </c>
      <c r="N104" s="14"/>
      <c r="O104" s="14"/>
      <c r="P104" s="37">
        <v>11.19</v>
      </c>
      <c r="Q104" s="14"/>
      <c r="R104" s="14"/>
      <c r="S104" s="37">
        <f>ROUND(ROUND(P104, 2)*I104, 2)</f>
        <v>2246.9499999999998</v>
      </c>
      <c r="T104" s="14"/>
      <c r="U104" s="38"/>
      <c r="V104" s="9">
        <f>ROUND(ROUND(P104, 2)/1.2, 2)</f>
        <v>9.33</v>
      </c>
      <c r="Y104" s="9">
        <f t="shared" si="24"/>
        <v>1872.46</v>
      </c>
      <c r="AD104" s="5" t="s">
        <v>377</v>
      </c>
      <c r="AE104" s="5" t="s">
        <v>378</v>
      </c>
      <c r="AF104" s="5" t="s">
        <v>300</v>
      </c>
      <c r="AK104" s="31">
        <f t="shared" si="25"/>
        <v>0</v>
      </c>
      <c r="AL104" s="31"/>
      <c r="AM104" s="31"/>
      <c r="AN104" s="33">
        <f t="shared" si="26"/>
        <v>0</v>
      </c>
      <c r="AO104" s="31"/>
      <c r="AP104" s="31"/>
    </row>
    <row r="105" spans="1:42" ht="36" x14ac:dyDescent="0.3">
      <c r="A105" s="13" t="s">
        <v>379</v>
      </c>
      <c r="B105" s="13"/>
      <c r="C105" s="41" t="s">
        <v>314</v>
      </c>
      <c r="D105" s="24"/>
      <c r="E105" s="24"/>
      <c r="F105" s="35" t="s">
        <v>79</v>
      </c>
      <c r="G105" s="36">
        <v>1.02</v>
      </c>
      <c r="H105" s="24"/>
      <c r="I105" s="36">
        <v>204.816</v>
      </c>
      <c r="J105" s="37">
        <v>1155.52</v>
      </c>
      <c r="K105" s="14"/>
      <c r="L105" s="14"/>
      <c r="M105" s="37">
        <f>ROUND(ROUND(J105, 2)*I105, 2)</f>
        <v>236668.98</v>
      </c>
      <c r="N105" s="14"/>
      <c r="O105" s="14"/>
      <c r="P105" s="37">
        <v>1128.24</v>
      </c>
      <c r="Q105" s="14"/>
      <c r="R105" s="14"/>
      <c r="S105" s="37">
        <f>ROUND(ROUND(P105, 2)*I105, 2)</f>
        <v>231081.60000000001</v>
      </c>
      <c r="T105" s="14"/>
      <c r="U105" s="38"/>
      <c r="V105" s="9">
        <f>ROUND(ROUND(P105, 2)/1.2, 2)</f>
        <v>940.2</v>
      </c>
      <c r="Y105" s="9">
        <f t="shared" si="24"/>
        <v>192568</v>
      </c>
      <c r="AD105" s="5" t="s">
        <v>380</v>
      </c>
      <c r="AE105" s="5" t="s">
        <v>381</v>
      </c>
      <c r="AF105" s="5" t="s">
        <v>317</v>
      </c>
      <c r="AK105" s="31">
        <f t="shared" si="25"/>
        <v>-5587.3800000000047</v>
      </c>
      <c r="AL105" s="31"/>
      <c r="AM105" s="31"/>
      <c r="AN105" s="33">
        <f t="shared" si="26"/>
        <v>-2.3608417123359406E-2</v>
      </c>
      <c r="AO105" s="31"/>
      <c r="AP105" s="31"/>
    </row>
    <row r="106" spans="1:42" ht="36" x14ac:dyDescent="0.3">
      <c r="A106" s="13" t="s">
        <v>382</v>
      </c>
      <c r="B106" s="13"/>
      <c r="C106" s="34" t="s">
        <v>287</v>
      </c>
      <c r="D106" s="24"/>
      <c r="E106" s="24"/>
      <c r="F106" s="35" t="s">
        <v>85</v>
      </c>
      <c r="G106" s="36">
        <v>1</v>
      </c>
      <c r="H106" s="24"/>
      <c r="I106" s="36">
        <v>200.8</v>
      </c>
      <c r="J106" s="37">
        <v>171.81</v>
      </c>
      <c r="K106" s="14"/>
      <c r="L106" s="14"/>
      <c r="M106" s="37">
        <f>ROUND(ROUND(J106, 2)*I106, 2)</f>
        <v>34499.449999999997</v>
      </c>
      <c r="N106" s="14"/>
      <c r="O106" s="14"/>
      <c r="P106" s="37">
        <v>171.81</v>
      </c>
      <c r="Q106" s="14"/>
      <c r="R106" s="14"/>
      <c r="S106" s="37">
        <f>ROUND(ROUND(P106, 2)*I106, 2)</f>
        <v>34499.449999999997</v>
      </c>
      <c r="T106" s="14"/>
      <c r="U106" s="38"/>
      <c r="V106" s="9">
        <f>ROUND(ROUND(P106, 2)/1.2, 2)</f>
        <v>143.18</v>
      </c>
      <c r="Y106" s="9">
        <f t="shared" si="24"/>
        <v>28749.54</v>
      </c>
      <c r="AD106" s="5" t="s">
        <v>383</v>
      </c>
      <c r="AE106" s="5" t="s">
        <v>384</v>
      </c>
      <c r="AF106" s="5" t="s">
        <v>290</v>
      </c>
      <c r="AK106" s="31">
        <f t="shared" si="25"/>
        <v>0</v>
      </c>
      <c r="AL106" s="31"/>
      <c r="AM106" s="31"/>
      <c r="AN106" s="33">
        <f t="shared" si="26"/>
        <v>0</v>
      </c>
      <c r="AO106" s="31"/>
      <c r="AP106" s="31"/>
    </row>
    <row r="107" spans="1:42" ht="18" x14ac:dyDescent="0.3">
      <c r="A107" s="13" t="s">
        <v>385</v>
      </c>
      <c r="B107" s="13"/>
      <c r="C107" s="34" t="s">
        <v>95</v>
      </c>
      <c r="D107" s="24"/>
      <c r="E107" s="24"/>
      <c r="F107" s="35" t="s">
        <v>96</v>
      </c>
      <c r="G107" s="36">
        <v>1.71</v>
      </c>
      <c r="H107" s="24"/>
      <c r="I107" s="36">
        <v>343.36799999999999</v>
      </c>
      <c r="J107" s="37">
        <v>6.38</v>
      </c>
      <c r="K107" s="14"/>
      <c r="L107" s="14"/>
      <c r="M107" s="37">
        <f>ROUND(ROUND(J107, 2)*I107, 2)</f>
        <v>2190.69</v>
      </c>
      <c r="N107" s="14"/>
      <c r="O107" s="14"/>
      <c r="P107" s="37">
        <v>6.38</v>
      </c>
      <c r="Q107" s="14"/>
      <c r="R107" s="14"/>
      <c r="S107" s="37">
        <f>ROUND(ROUND(P107, 2)*I107, 2)</f>
        <v>2190.69</v>
      </c>
      <c r="T107" s="14"/>
      <c r="U107" s="38"/>
      <c r="V107" s="9">
        <f>ROUND(ROUND(P107, 2)/1.2, 2)</f>
        <v>5.32</v>
      </c>
      <c r="Y107" s="9">
        <f t="shared" si="24"/>
        <v>1825.58</v>
      </c>
      <c r="AD107" s="5" t="s">
        <v>386</v>
      </c>
      <c r="AE107" s="5" t="s">
        <v>387</v>
      </c>
      <c r="AF107" s="5" t="s">
        <v>99</v>
      </c>
      <c r="AK107" s="31">
        <f t="shared" si="25"/>
        <v>0</v>
      </c>
      <c r="AL107" s="31"/>
      <c r="AM107" s="31"/>
      <c r="AN107" s="33">
        <f t="shared" si="26"/>
        <v>0</v>
      </c>
      <c r="AO107" s="31"/>
      <c r="AP107" s="31"/>
    </row>
    <row r="108" spans="1:42" ht="16.95" customHeight="1" x14ac:dyDescent="0.3">
      <c r="A108" s="13" t="s">
        <v>388</v>
      </c>
      <c r="B108" s="13" t="s">
        <v>389</v>
      </c>
      <c r="C108" s="77" t="s">
        <v>108</v>
      </c>
      <c r="D108" s="78"/>
      <c r="E108" s="78"/>
      <c r="F108" s="78"/>
      <c r="G108" s="78"/>
      <c r="H108" s="78"/>
      <c r="I108" s="79"/>
      <c r="J108" s="14"/>
      <c r="K108" s="14"/>
      <c r="L108" s="14"/>
      <c r="M108" s="15">
        <f>SUM(M109,M114,M119)</f>
        <v>130408.81</v>
      </c>
      <c r="N108" s="15">
        <f>SUM(N109,N114,N119)</f>
        <v>86843.860000000015</v>
      </c>
      <c r="O108" s="15">
        <f>SUM(O109,O114,O119)</f>
        <v>217252.67</v>
      </c>
      <c r="P108" s="14"/>
      <c r="Q108" s="14"/>
      <c r="R108" s="14"/>
      <c r="S108" s="15">
        <f>SUM(S109,S114,S119)</f>
        <v>130971.37000000001</v>
      </c>
      <c r="T108" s="15">
        <f>SUM(T109,T114,T119)</f>
        <v>104212.64</v>
      </c>
      <c r="U108" s="15">
        <f>SUM(U109,U114,U119)</f>
        <v>235184.01</v>
      </c>
      <c r="Y108" s="9">
        <f>SUM(Y109,Y114,Y119)</f>
        <v>109142.81</v>
      </c>
      <c r="Z108" s="9">
        <f>SUM(Z109,Z114,Z119)</f>
        <v>86843.87000000001</v>
      </c>
      <c r="AA108" s="9">
        <f>SUM(AA109,AA114,AA119)</f>
        <v>195986.68</v>
      </c>
      <c r="AD108" s="5">
        <v>355116572</v>
      </c>
      <c r="AE108" s="5">
        <v>31709550</v>
      </c>
      <c r="AK108" s="6">
        <f t="shared" si="25"/>
        <v>562.56000000001222</v>
      </c>
      <c r="AL108" s="6">
        <f>T108-N108</f>
        <v>17368.779999999984</v>
      </c>
      <c r="AM108" s="6">
        <f>U108-O108</f>
        <v>17931.339999999997</v>
      </c>
      <c r="AN108" s="10">
        <f t="shared" si="26"/>
        <v>4.3138189820151893E-3</v>
      </c>
      <c r="AO108" s="10">
        <f>IFERROR(AL108/N108,0)</f>
        <v>0.20000009211935055</v>
      </c>
      <c r="AP108" s="10">
        <f>IFERROR(AM108/O108,0)</f>
        <v>8.2536799202513805E-2</v>
      </c>
    </row>
    <row r="109" spans="1:42" ht="108" x14ac:dyDescent="0.3">
      <c r="A109" s="13" t="s">
        <v>390</v>
      </c>
      <c r="B109" s="13" t="s">
        <v>391</v>
      </c>
      <c r="C109" s="23" t="s">
        <v>111</v>
      </c>
      <c r="D109" s="24" t="s">
        <v>392</v>
      </c>
      <c r="E109" s="24" t="s">
        <v>393</v>
      </c>
      <c r="F109" s="24" t="s">
        <v>112</v>
      </c>
      <c r="G109" s="25">
        <v>1</v>
      </c>
      <c r="H109" s="24"/>
      <c r="I109" s="25">
        <v>0.58899999999999997</v>
      </c>
      <c r="J109" s="26">
        <v>90145.84</v>
      </c>
      <c r="K109" s="26">
        <v>60058</v>
      </c>
      <c r="L109" s="26">
        <f>J109+ROUND(K109, 2)</f>
        <v>150203.84</v>
      </c>
      <c r="M109" s="26">
        <v>53095.9</v>
      </c>
      <c r="N109" s="26">
        <v>35374.160000000003</v>
      </c>
      <c r="O109" s="26">
        <f>M109+N109</f>
        <v>88470.06</v>
      </c>
      <c r="P109" s="26">
        <v>90464.21</v>
      </c>
      <c r="Q109" s="26">
        <v>72069.600000000006</v>
      </c>
      <c r="R109" s="26">
        <f>P109+ROUND(Q109, 2)</f>
        <v>162533.81</v>
      </c>
      <c r="S109" s="26">
        <v>53283.42</v>
      </c>
      <c r="T109" s="26">
        <v>42448.99</v>
      </c>
      <c r="U109" s="26">
        <f>S109+T109</f>
        <v>95732.41</v>
      </c>
      <c r="V109" s="9">
        <f>ROUND(P109 / 1.2, 2)</f>
        <v>75386.84</v>
      </c>
      <c r="W109" s="9">
        <f>ROUND(Q109 / 1.2, 2)</f>
        <v>60058</v>
      </c>
      <c r="X109" s="9">
        <f>ROUND(R109 / 1.2, 2)</f>
        <v>135444.84</v>
      </c>
      <c r="Y109" s="9">
        <f>ROUND(S109 / 1.2, 2)</f>
        <v>44402.85</v>
      </c>
      <c r="Z109" s="9">
        <f>ROUND(T109 / 1.2, 2)</f>
        <v>35374.160000000003</v>
      </c>
      <c r="AA109" s="9">
        <f>Y109+Z109</f>
        <v>79777.010000000009</v>
      </c>
      <c r="AD109" s="5">
        <v>355116574</v>
      </c>
      <c r="AE109" s="5">
        <v>31709557</v>
      </c>
      <c r="AG109" s="5" t="s">
        <v>113</v>
      </c>
      <c r="AH109" s="5" t="s">
        <v>394</v>
      </c>
      <c r="AI109" s="5" t="s">
        <v>142</v>
      </c>
      <c r="AK109" s="19">
        <f t="shared" si="25"/>
        <v>187.5199999999968</v>
      </c>
      <c r="AL109" s="19">
        <f>T109-N109</f>
        <v>7074.8299999999945</v>
      </c>
      <c r="AM109" s="19">
        <f>U109-O109</f>
        <v>7262.3500000000058</v>
      </c>
      <c r="AN109" s="22">
        <f t="shared" si="26"/>
        <v>3.531722788388497E-3</v>
      </c>
      <c r="AO109" s="22">
        <f>IFERROR(AL109/N109,0)</f>
        <v>0.19999994346155481</v>
      </c>
      <c r="AP109" s="22">
        <f>IFERROR(AM109/O109,0)</f>
        <v>8.2088222840585909E-2</v>
      </c>
    </row>
    <row r="110" spans="1:42" ht="18" x14ac:dyDescent="0.3">
      <c r="A110" s="13" t="s">
        <v>395</v>
      </c>
      <c r="B110" s="13"/>
      <c r="C110" s="34" t="s">
        <v>116</v>
      </c>
      <c r="D110" s="24"/>
      <c r="E110" s="24"/>
      <c r="F110" s="35" t="s">
        <v>112</v>
      </c>
      <c r="G110" s="36">
        <v>1.03</v>
      </c>
      <c r="H110" s="24"/>
      <c r="I110" s="40">
        <v>1.2999999999999999E-2</v>
      </c>
      <c r="J110" s="37">
        <v>90475.16</v>
      </c>
      <c r="K110" s="14"/>
      <c r="L110" s="14"/>
      <c r="M110" s="37">
        <f>ROUND(ROUND(J110, 2)*I110, 2)</f>
        <v>1176.18</v>
      </c>
      <c r="N110" s="14"/>
      <c r="O110" s="14"/>
      <c r="P110" s="37">
        <v>90475.16</v>
      </c>
      <c r="Q110" s="14"/>
      <c r="R110" s="14"/>
      <c r="S110" s="37">
        <f>ROUND(ROUND(P110, 2)*I110, 2)</f>
        <v>1176.18</v>
      </c>
      <c r="T110" s="14"/>
      <c r="U110" s="38"/>
      <c r="V110" s="9">
        <f>ROUND(ROUND(P110, 2)/1.2, 2)</f>
        <v>75395.97</v>
      </c>
      <c r="Y110" s="9">
        <f t="shared" ref="Y110:Y123" si="27">ROUND(S110 / 1.2, 2)</f>
        <v>980.15</v>
      </c>
      <c r="AD110" s="5" t="s">
        <v>396</v>
      </c>
      <c r="AE110" s="5" t="s">
        <v>397</v>
      </c>
      <c r="AF110" s="5" t="s">
        <v>119</v>
      </c>
      <c r="AK110" s="31">
        <f t="shared" si="25"/>
        <v>0</v>
      </c>
      <c r="AL110" s="31"/>
      <c r="AM110" s="31"/>
      <c r="AN110" s="33">
        <f t="shared" si="26"/>
        <v>0</v>
      </c>
      <c r="AO110" s="31"/>
      <c r="AP110" s="31"/>
    </row>
    <row r="111" spans="1:42" ht="18" x14ac:dyDescent="0.3">
      <c r="A111" s="13" t="s">
        <v>398</v>
      </c>
      <c r="B111" s="13"/>
      <c r="C111" s="34" t="s">
        <v>121</v>
      </c>
      <c r="D111" s="24"/>
      <c r="E111" s="24"/>
      <c r="F111" s="35" t="s">
        <v>112</v>
      </c>
      <c r="G111" s="36">
        <v>1.03</v>
      </c>
      <c r="H111" s="24"/>
      <c r="I111" s="40">
        <v>0.59299999999999997</v>
      </c>
      <c r="J111" s="37">
        <v>84640.9</v>
      </c>
      <c r="K111" s="14"/>
      <c r="L111" s="14"/>
      <c r="M111" s="37">
        <f>ROUND(ROUND(J111, 2)*I111, 2)</f>
        <v>50192.05</v>
      </c>
      <c r="N111" s="14"/>
      <c r="O111" s="14"/>
      <c r="P111" s="37">
        <v>84640.9</v>
      </c>
      <c r="Q111" s="14"/>
      <c r="R111" s="14"/>
      <c r="S111" s="37">
        <f>ROUND(ROUND(P111, 2)*I111, 2)</f>
        <v>50192.05</v>
      </c>
      <c r="T111" s="14"/>
      <c r="U111" s="38"/>
      <c r="V111" s="9">
        <f>ROUND(ROUND(P111, 2)/1.2, 2)</f>
        <v>70534.080000000002</v>
      </c>
      <c r="Y111" s="9">
        <f t="shared" si="27"/>
        <v>41826.71</v>
      </c>
      <c r="AD111" s="5" t="s">
        <v>399</v>
      </c>
      <c r="AE111" s="5" t="s">
        <v>400</v>
      </c>
      <c r="AF111" s="5" t="s">
        <v>124</v>
      </c>
      <c r="AK111" s="31">
        <f t="shared" si="25"/>
        <v>0</v>
      </c>
      <c r="AL111" s="31"/>
      <c r="AM111" s="31"/>
      <c r="AN111" s="33">
        <f t="shared" si="26"/>
        <v>0</v>
      </c>
      <c r="AO111" s="31"/>
      <c r="AP111" s="31"/>
    </row>
    <row r="112" spans="1:42" ht="36" x14ac:dyDescent="0.3">
      <c r="A112" s="13" t="s">
        <v>401</v>
      </c>
      <c r="B112" s="13"/>
      <c r="C112" s="34" t="s">
        <v>126</v>
      </c>
      <c r="D112" s="24"/>
      <c r="E112" s="24"/>
      <c r="F112" s="35" t="s">
        <v>85</v>
      </c>
      <c r="G112" s="36">
        <v>1</v>
      </c>
      <c r="H112" s="24"/>
      <c r="I112" s="36">
        <v>0.58899999999999997</v>
      </c>
      <c r="J112" s="37">
        <v>2933.23</v>
      </c>
      <c r="K112" s="14"/>
      <c r="L112" s="14"/>
      <c r="M112" s="37">
        <f>ROUND(ROUND(J112, 2)*I112, 2)</f>
        <v>1727.67</v>
      </c>
      <c r="N112" s="14"/>
      <c r="O112" s="14"/>
      <c r="P112" s="37">
        <v>2933.23</v>
      </c>
      <c r="Q112" s="14"/>
      <c r="R112" s="14"/>
      <c r="S112" s="37">
        <f>ROUND(ROUND(P112, 2)*I112, 2)</f>
        <v>1727.67</v>
      </c>
      <c r="T112" s="14"/>
      <c r="U112" s="38"/>
      <c r="V112" s="9">
        <f>ROUND(ROUND(P112, 2)/1.2, 2)</f>
        <v>2444.36</v>
      </c>
      <c r="Y112" s="9">
        <f t="shared" si="27"/>
        <v>1439.73</v>
      </c>
      <c r="AD112" s="5" t="s">
        <v>402</v>
      </c>
      <c r="AE112" s="5" t="s">
        <v>403</v>
      </c>
      <c r="AF112" s="5" t="s">
        <v>129</v>
      </c>
      <c r="AK112" s="31">
        <f t="shared" si="25"/>
        <v>0</v>
      </c>
      <c r="AL112" s="31"/>
      <c r="AM112" s="31"/>
      <c r="AN112" s="33">
        <f t="shared" si="26"/>
        <v>0</v>
      </c>
      <c r="AO112" s="31"/>
      <c r="AP112" s="31"/>
    </row>
    <row r="113" spans="1:42" ht="18" x14ac:dyDescent="0.3">
      <c r="A113" s="13" t="s">
        <v>404</v>
      </c>
      <c r="B113" s="13"/>
      <c r="C113" s="34" t="s">
        <v>405</v>
      </c>
      <c r="D113" s="24"/>
      <c r="E113" s="24" t="s">
        <v>406</v>
      </c>
      <c r="F113" s="35" t="s">
        <v>102</v>
      </c>
      <c r="G113" s="36">
        <v>1</v>
      </c>
      <c r="H113" s="24"/>
      <c r="I113" s="40">
        <v>4</v>
      </c>
      <c r="J113" s="37">
        <v>0</v>
      </c>
      <c r="K113" s="14"/>
      <c r="L113" s="14"/>
      <c r="M113" s="37">
        <f>ROUND(ROUND(J113, 2)*I113, 2)</f>
        <v>0</v>
      </c>
      <c r="N113" s="14"/>
      <c r="O113" s="14"/>
      <c r="P113" s="37">
        <v>46.88</v>
      </c>
      <c r="Q113" s="14"/>
      <c r="R113" s="14"/>
      <c r="S113" s="37">
        <f>ROUND(ROUND(P113, 2)*I113, 2)</f>
        <v>187.52</v>
      </c>
      <c r="T113" s="14"/>
      <c r="U113" s="38"/>
      <c r="V113" s="9">
        <f>ROUND(ROUND(P113, 2)/1.2, 2)</f>
        <v>39.07</v>
      </c>
      <c r="Y113" s="9">
        <f t="shared" si="27"/>
        <v>156.27000000000001</v>
      </c>
      <c r="AD113" s="5" t="s">
        <v>407</v>
      </c>
      <c r="AE113" s="5" t="s">
        <v>408</v>
      </c>
      <c r="AF113" s="5" t="s">
        <v>409</v>
      </c>
      <c r="AK113" s="31">
        <f t="shared" si="25"/>
        <v>187.52</v>
      </c>
      <c r="AL113" s="31"/>
      <c r="AM113" s="31"/>
      <c r="AN113" s="33">
        <f t="shared" si="26"/>
        <v>0</v>
      </c>
      <c r="AO113" s="31"/>
      <c r="AP113" s="31"/>
    </row>
    <row r="114" spans="1:42" ht="108" x14ac:dyDescent="0.3">
      <c r="A114" s="13" t="s">
        <v>410</v>
      </c>
      <c r="B114" s="13" t="s">
        <v>391</v>
      </c>
      <c r="C114" s="23" t="s">
        <v>111</v>
      </c>
      <c r="D114" s="24" t="s">
        <v>392</v>
      </c>
      <c r="E114" s="24" t="s">
        <v>411</v>
      </c>
      <c r="F114" s="24" t="s">
        <v>112</v>
      </c>
      <c r="G114" s="25">
        <v>1</v>
      </c>
      <c r="H114" s="24"/>
      <c r="I114" s="25">
        <v>0.373</v>
      </c>
      <c r="J114" s="26">
        <v>90242.31</v>
      </c>
      <c r="K114" s="26">
        <v>60058</v>
      </c>
      <c r="L114" s="26">
        <f>J114+ROUND(K114, 2)</f>
        <v>150300.31</v>
      </c>
      <c r="M114" s="26">
        <v>33660.379999999997</v>
      </c>
      <c r="N114" s="26">
        <v>22401.63</v>
      </c>
      <c r="O114" s="26">
        <f>M114+N114</f>
        <v>56062.009999999995</v>
      </c>
      <c r="P114" s="26">
        <v>90745.04</v>
      </c>
      <c r="Q114" s="26">
        <v>72069.600000000006</v>
      </c>
      <c r="R114" s="26">
        <f>P114+ROUND(Q114, 2)</f>
        <v>162814.64000000001</v>
      </c>
      <c r="S114" s="26">
        <v>33847.9</v>
      </c>
      <c r="T114" s="26">
        <v>26881.96</v>
      </c>
      <c r="U114" s="26">
        <f>S114+T114</f>
        <v>60729.86</v>
      </c>
      <c r="V114" s="9">
        <f>ROUND(P114 / 1.2, 2)</f>
        <v>75620.87</v>
      </c>
      <c r="W114" s="9">
        <f>ROUND(Q114 / 1.2, 2)</f>
        <v>60058</v>
      </c>
      <c r="X114" s="9">
        <f>ROUND(R114 / 1.2, 2)</f>
        <v>135678.87</v>
      </c>
      <c r="Y114" s="9">
        <f t="shared" si="27"/>
        <v>28206.58</v>
      </c>
      <c r="Z114" s="9">
        <f>ROUND(T114 / 1.2, 2)</f>
        <v>22401.63</v>
      </c>
      <c r="AA114" s="9">
        <f>Y114+Z114</f>
        <v>50608.210000000006</v>
      </c>
      <c r="AD114" s="5">
        <v>355116713</v>
      </c>
      <c r="AE114" s="5">
        <v>31709558</v>
      </c>
      <c r="AG114" s="5" t="s">
        <v>113</v>
      </c>
      <c r="AH114" s="5" t="s">
        <v>394</v>
      </c>
      <c r="AI114" s="5" t="s">
        <v>142</v>
      </c>
      <c r="AK114" s="19">
        <f t="shared" si="25"/>
        <v>187.52000000000407</v>
      </c>
      <c r="AL114" s="19">
        <f>T114-N114</f>
        <v>4480.3299999999981</v>
      </c>
      <c r="AM114" s="19">
        <f>U114-O114</f>
        <v>4667.8500000000058</v>
      </c>
      <c r="AN114" s="22">
        <f t="shared" si="26"/>
        <v>5.5709412668545066E-3</v>
      </c>
      <c r="AO114" s="22">
        <f>IFERROR(AL114/N114,0)</f>
        <v>0.20000017855843516</v>
      </c>
      <c r="AP114" s="22">
        <f>IFERROR(AM114/O114,0)</f>
        <v>8.3262266194166185E-2</v>
      </c>
    </row>
    <row r="115" spans="1:42" ht="18" x14ac:dyDescent="0.3">
      <c r="A115" s="13" t="s">
        <v>412</v>
      </c>
      <c r="B115" s="13"/>
      <c r="C115" s="34" t="s">
        <v>405</v>
      </c>
      <c r="D115" s="24"/>
      <c r="E115" s="24" t="s">
        <v>406</v>
      </c>
      <c r="F115" s="35" t="s">
        <v>102</v>
      </c>
      <c r="G115" s="36">
        <v>1</v>
      </c>
      <c r="H115" s="24"/>
      <c r="I115" s="40">
        <v>4</v>
      </c>
      <c r="J115" s="37">
        <v>0</v>
      </c>
      <c r="K115" s="14"/>
      <c r="L115" s="14"/>
      <c r="M115" s="37">
        <f>ROUND(ROUND(J115, 2)*I115, 2)</f>
        <v>0</v>
      </c>
      <c r="N115" s="14"/>
      <c r="O115" s="14"/>
      <c r="P115" s="37">
        <v>46.88</v>
      </c>
      <c r="Q115" s="14"/>
      <c r="R115" s="14"/>
      <c r="S115" s="37">
        <f>ROUND(ROUND(P115, 2)*I115, 2)</f>
        <v>187.52</v>
      </c>
      <c r="T115" s="14"/>
      <c r="U115" s="38"/>
      <c r="V115" s="9">
        <f>ROUND(ROUND(P115, 2)/1.2, 2)</f>
        <v>39.07</v>
      </c>
      <c r="Y115" s="9">
        <f t="shared" si="27"/>
        <v>156.27000000000001</v>
      </c>
      <c r="AD115" s="5" t="s">
        <v>413</v>
      </c>
      <c r="AE115" s="5" t="s">
        <v>414</v>
      </c>
      <c r="AF115" s="5" t="s">
        <v>409</v>
      </c>
      <c r="AK115" s="31">
        <f t="shared" si="25"/>
        <v>187.52</v>
      </c>
      <c r="AL115" s="31"/>
      <c r="AM115" s="31"/>
      <c r="AN115" s="33">
        <f t="shared" si="26"/>
        <v>0</v>
      </c>
      <c r="AO115" s="31"/>
      <c r="AP115" s="31"/>
    </row>
    <row r="116" spans="1:42" ht="36" x14ac:dyDescent="0.3">
      <c r="A116" s="13" t="s">
        <v>415</v>
      </c>
      <c r="B116" s="13"/>
      <c r="C116" s="34" t="s">
        <v>126</v>
      </c>
      <c r="D116" s="24"/>
      <c r="E116" s="24"/>
      <c r="F116" s="35" t="s">
        <v>85</v>
      </c>
      <c r="G116" s="36">
        <v>1</v>
      </c>
      <c r="H116" s="24"/>
      <c r="I116" s="36">
        <v>0.373</v>
      </c>
      <c r="J116" s="37">
        <v>2933.23</v>
      </c>
      <c r="K116" s="14"/>
      <c r="L116" s="14"/>
      <c r="M116" s="37">
        <f>ROUND(ROUND(J116, 2)*I116, 2)</f>
        <v>1094.0899999999999</v>
      </c>
      <c r="N116" s="14"/>
      <c r="O116" s="14"/>
      <c r="P116" s="37">
        <v>2933.23</v>
      </c>
      <c r="Q116" s="14"/>
      <c r="R116" s="14"/>
      <c r="S116" s="37">
        <f>ROUND(ROUND(P116, 2)*I116, 2)</f>
        <v>1094.0899999999999</v>
      </c>
      <c r="T116" s="14"/>
      <c r="U116" s="38"/>
      <c r="V116" s="9">
        <f>ROUND(ROUND(P116, 2)/1.2, 2)</f>
        <v>2444.36</v>
      </c>
      <c r="Y116" s="9">
        <f t="shared" si="27"/>
        <v>911.74</v>
      </c>
      <c r="AD116" s="5" t="s">
        <v>416</v>
      </c>
      <c r="AE116" s="5" t="s">
        <v>417</v>
      </c>
      <c r="AF116" s="5" t="s">
        <v>129</v>
      </c>
      <c r="AK116" s="31">
        <f t="shared" si="25"/>
        <v>0</v>
      </c>
      <c r="AL116" s="31"/>
      <c r="AM116" s="31"/>
      <c r="AN116" s="33">
        <f t="shared" si="26"/>
        <v>0</v>
      </c>
      <c r="AO116" s="31"/>
      <c r="AP116" s="31"/>
    </row>
    <row r="117" spans="1:42" ht="18" x14ac:dyDescent="0.3">
      <c r="A117" s="13" t="s">
        <v>418</v>
      </c>
      <c r="B117" s="13"/>
      <c r="C117" s="34" t="s">
        <v>121</v>
      </c>
      <c r="D117" s="24"/>
      <c r="E117" s="24"/>
      <c r="F117" s="35" t="s">
        <v>112</v>
      </c>
      <c r="G117" s="36">
        <v>1.03</v>
      </c>
      <c r="H117" s="24"/>
      <c r="I117" s="40">
        <v>0.373</v>
      </c>
      <c r="J117" s="37">
        <v>84640.9</v>
      </c>
      <c r="K117" s="14"/>
      <c r="L117" s="14"/>
      <c r="M117" s="37">
        <f>ROUND(ROUND(J117, 2)*I117, 2)</f>
        <v>31571.06</v>
      </c>
      <c r="N117" s="14"/>
      <c r="O117" s="14"/>
      <c r="P117" s="37">
        <v>84640.9</v>
      </c>
      <c r="Q117" s="14"/>
      <c r="R117" s="14"/>
      <c r="S117" s="37">
        <f>ROUND(ROUND(P117, 2)*I117, 2)</f>
        <v>31571.06</v>
      </c>
      <c r="T117" s="14"/>
      <c r="U117" s="38"/>
      <c r="V117" s="9">
        <f>ROUND(ROUND(P117, 2)/1.2, 2)</f>
        <v>70534.080000000002</v>
      </c>
      <c r="Y117" s="9">
        <f t="shared" si="27"/>
        <v>26309.22</v>
      </c>
      <c r="AD117" s="5" t="s">
        <v>419</v>
      </c>
      <c r="AE117" s="5" t="s">
        <v>420</v>
      </c>
      <c r="AF117" s="5" t="s">
        <v>124</v>
      </c>
      <c r="AK117" s="31">
        <f t="shared" si="25"/>
        <v>0</v>
      </c>
      <c r="AL117" s="31"/>
      <c r="AM117" s="31"/>
      <c r="AN117" s="33">
        <f t="shared" si="26"/>
        <v>0</v>
      </c>
      <c r="AO117" s="31"/>
      <c r="AP117" s="31"/>
    </row>
    <row r="118" spans="1:42" ht="18" x14ac:dyDescent="0.3">
      <c r="A118" s="13" t="s">
        <v>421</v>
      </c>
      <c r="B118" s="13"/>
      <c r="C118" s="34" t="s">
        <v>116</v>
      </c>
      <c r="D118" s="24"/>
      <c r="E118" s="24"/>
      <c r="F118" s="35" t="s">
        <v>112</v>
      </c>
      <c r="G118" s="36">
        <v>1.03</v>
      </c>
      <c r="H118" s="24"/>
      <c r="I118" s="40">
        <v>1.0999999999999999E-2</v>
      </c>
      <c r="J118" s="37">
        <v>90475.16</v>
      </c>
      <c r="K118" s="14"/>
      <c r="L118" s="14"/>
      <c r="M118" s="37">
        <f>ROUND(ROUND(J118, 2)*I118, 2)</f>
        <v>995.23</v>
      </c>
      <c r="N118" s="14"/>
      <c r="O118" s="14"/>
      <c r="P118" s="37">
        <v>90475.16</v>
      </c>
      <c r="Q118" s="14"/>
      <c r="R118" s="14"/>
      <c r="S118" s="37">
        <f>ROUND(ROUND(P118, 2)*I118, 2)</f>
        <v>995.23</v>
      </c>
      <c r="T118" s="14"/>
      <c r="U118" s="38"/>
      <c r="V118" s="9">
        <f>ROUND(ROUND(P118, 2)/1.2, 2)</f>
        <v>75395.97</v>
      </c>
      <c r="Y118" s="9">
        <f t="shared" si="27"/>
        <v>829.36</v>
      </c>
      <c r="AD118" s="5" t="s">
        <v>422</v>
      </c>
      <c r="AE118" s="5" t="s">
        <v>423</v>
      </c>
      <c r="AF118" s="5" t="s">
        <v>119</v>
      </c>
      <c r="AK118" s="31">
        <f t="shared" si="25"/>
        <v>0</v>
      </c>
      <c r="AL118" s="31"/>
      <c r="AM118" s="31"/>
      <c r="AN118" s="33">
        <f t="shared" si="26"/>
        <v>0</v>
      </c>
      <c r="AO118" s="31"/>
      <c r="AP118" s="31"/>
    </row>
    <row r="119" spans="1:42" ht="108" x14ac:dyDescent="0.3">
      <c r="A119" s="13" t="s">
        <v>424</v>
      </c>
      <c r="B119" s="13" t="s">
        <v>391</v>
      </c>
      <c r="C119" s="23" t="s">
        <v>111</v>
      </c>
      <c r="D119" s="24" t="s">
        <v>392</v>
      </c>
      <c r="E119" s="24" t="s">
        <v>425</v>
      </c>
      <c r="F119" s="24" t="s">
        <v>112</v>
      </c>
      <c r="G119" s="25">
        <v>1</v>
      </c>
      <c r="H119" s="24"/>
      <c r="I119" s="25">
        <v>0.48399999999999999</v>
      </c>
      <c r="J119" s="26">
        <v>90191.18</v>
      </c>
      <c r="K119" s="26">
        <v>60058</v>
      </c>
      <c r="L119" s="26">
        <f>J119+ROUND(K119, 2)</f>
        <v>150249.18</v>
      </c>
      <c r="M119" s="26">
        <v>43652.53</v>
      </c>
      <c r="N119" s="26">
        <v>29068.07</v>
      </c>
      <c r="O119" s="26">
        <f>M119+N119</f>
        <v>72720.600000000006</v>
      </c>
      <c r="P119" s="26">
        <v>90578.62</v>
      </c>
      <c r="Q119" s="26">
        <v>72069.600000000006</v>
      </c>
      <c r="R119" s="26">
        <f>P119+ROUND(Q119, 2)</f>
        <v>162648.22</v>
      </c>
      <c r="S119" s="26">
        <v>43840.05</v>
      </c>
      <c r="T119" s="26">
        <v>34881.69</v>
      </c>
      <c r="U119" s="26">
        <f>S119+T119</f>
        <v>78721.740000000005</v>
      </c>
      <c r="V119" s="9">
        <f>ROUND(P119 / 1.2, 2)</f>
        <v>75482.179999999993</v>
      </c>
      <c r="W119" s="9">
        <f>ROUND(Q119 / 1.2, 2)</f>
        <v>60058</v>
      </c>
      <c r="X119" s="9">
        <f>ROUND(R119 / 1.2, 2)</f>
        <v>135540.18</v>
      </c>
      <c r="Y119" s="9">
        <f t="shared" si="27"/>
        <v>36533.379999999997</v>
      </c>
      <c r="Z119" s="9">
        <f>ROUND(T119 / 1.2, 2)</f>
        <v>29068.080000000002</v>
      </c>
      <c r="AA119" s="9">
        <f>Y119+Z119</f>
        <v>65601.459999999992</v>
      </c>
      <c r="AD119" s="5">
        <v>355116714</v>
      </c>
      <c r="AE119" s="5">
        <v>31709559</v>
      </c>
      <c r="AG119" s="5" t="s">
        <v>113</v>
      </c>
      <c r="AH119" s="5" t="s">
        <v>394</v>
      </c>
      <c r="AI119" s="5" t="s">
        <v>142</v>
      </c>
      <c r="AK119" s="19">
        <f t="shared" si="25"/>
        <v>187.52000000000407</v>
      </c>
      <c r="AL119" s="19">
        <f>T119-N119</f>
        <v>5813.6200000000026</v>
      </c>
      <c r="AM119" s="19">
        <f>U119-O119</f>
        <v>6001.1399999999994</v>
      </c>
      <c r="AN119" s="22">
        <f t="shared" si="26"/>
        <v>4.295741850472449E-3</v>
      </c>
      <c r="AO119" s="22">
        <f>IFERROR(AL119/N119,0)</f>
        <v>0.20000020641205291</v>
      </c>
      <c r="AP119" s="22">
        <f>IFERROR(AM119/O119,0)</f>
        <v>8.2523246507867076E-2</v>
      </c>
    </row>
    <row r="120" spans="1:42" ht="18" x14ac:dyDescent="0.3">
      <c r="A120" s="13" t="s">
        <v>426</v>
      </c>
      <c r="B120" s="13"/>
      <c r="C120" s="34" t="s">
        <v>116</v>
      </c>
      <c r="D120" s="24"/>
      <c r="E120" s="24"/>
      <c r="F120" s="35" t="s">
        <v>112</v>
      </c>
      <c r="G120" s="36">
        <v>1.03</v>
      </c>
      <c r="H120" s="24"/>
      <c r="I120" s="40">
        <v>1.4E-2</v>
      </c>
      <c r="J120" s="37">
        <v>90475.16</v>
      </c>
      <c r="K120" s="14"/>
      <c r="L120" s="14"/>
      <c r="M120" s="37">
        <f>ROUND(ROUND(J120, 2)*I120, 2)</f>
        <v>1266.6500000000001</v>
      </c>
      <c r="N120" s="14"/>
      <c r="O120" s="14"/>
      <c r="P120" s="37">
        <v>90475.16</v>
      </c>
      <c r="Q120" s="14"/>
      <c r="R120" s="14"/>
      <c r="S120" s="37">
        <f>ROUND(ROUND(P120, 2)*I120, 2)</f>
        <v>1266.6500000000001</v>
      </c>
      <c r="T120" s="14"/>
      <c r="U120" s="38"/>
      <c r="V120" s="9">
        <f>ROUND(ROUND(P120, 2)/1.2, 2)</f>
        <v>75395.97</v>
      </c>
      <c r="Y120" s="9">
        <f t="shared" si="27"/>
        <v>1055.54</v>
      </c>
      <c r="AD120" s="5" t="s">
        <v>427</v>
      </c>
      <c r="AE120" s="5" t="s">
        <v>428</v>
      </c>
      <c r="AF120" s="5" t="s">
        <v>119</v>
      </c>
      <c r="AK120" s="31">
        <f t="shared" si="25"/>
        <v>0</v>
      </c>
      <c r="AL120" s="31"/>
      <c r="AM120" s="31"/>
      <c r="AN120" s="33">
        <f t="shared" si="26"/>
        <v>0</v>
      </c>
      <c r="AO120" s="31"/>
      <c r="AP120" s="31"/>
    </row>
    <row r="121" spans="1:42" ht="18" x14ac:dyDescent="0.3">
      <c r="A121" s="13" t="s">
        <v>429</v>
      </c>
      <c r="B121" s="13"/>
      <c r="C121" s="34" t="s">
        <v>121</v>
      </c>
      <c r="D121" s="24"/>
      <c r="E121" s="24"/>
      <c r="F121" s="35" t="s">
        <v>112</v>
      </c>
      <c r="G121" s="36">
        <v>1.03</v>
      </c>
      <c r="H121" s="24"/>
      <c r="I121" s="40">
        <v>0.48399999999999999</v>
      </c>
      <c r="J121" s="37">
        <v>84640.9</v>
      </c>
      <c r="K121" s="14"/>
      <c r="L121" s="14"/>
      <c r="M121" s="37">
        <f>ROUND(ROUND(J121, 2)*I121, 2)</f>
        <v>40966.199999999997</v>
      </c>
      <c r="N121" s="14"/>
      <c r="O121" s="14"/>
      <c r="P121" s="37">
        <v>84640.9</v>
      </c>
      <c r="Q121" s="14"/>
      <c r="R121" s="14"/>
      <c r="S121" s="37">
        <f>ROUND(ROUND(P121, 2)*I121, 2)</f>
        <v>40966.199999999997</v>
      </c>
      <c r="T121" s="14"/>
      <c r="U121" s="38"/>
      <c r="V121" s="9">
        <f>ROUND(ROUND(P121, 2)/1.2, 2)</f>
        <v>70534.080000000002</v>
      </c>
      <c r="Y121" s="9">
        <f t="shared" si="27"/>
        <v>34138.5</v>
      </c>
      <c r="AD121" s="5" t="s">
        <v>430</v>
      </c>
      <c r="AE121" s="5" t="s">
        <v>431</v>
      </c>
      <c r="AF121" s="5" t="s">
        <v>124</v>
      </c>
      <c r="AK121" s="31">
        <f t="shared" si="25"/>
        <v>0</v>
      </c>
      <c r="AL121" s="31"/>
      <c r="AM121" s="31"/>
      <c r="AN121" s="33">
        <f t="shared" si="26"/>
        <v>0</v>
      </c>
      <c r="AO121" s="31"/>
      <c r="AP121" s="31"/>
    </row>
    <row r="122" spans="1:42" ht="36" x14ac:dyDescent="0.3">
      <c r="A122" s="13" t="s">
        <v>432</v>
      </c>
      <c r="B122" s="13"/>
      <c r="C122" s="34" t="s">
        <v>126</v>
      </c>
      <c r="D122" s="24"/>
      <c r="E122" s="24"/>
      <c r="F122" s="35" t="s">
        <v>85</v>
      </c>
      <c r="G122" s="36">
        <v>1</v>
      </c>
      <c r="H122" s="24"/>
      <c r="I122" s="36">
        <v>0.48399999999999999</v>
      </c>
      <c r="J122" s="37">
        <v>2933.23</v>
      </c>
      <c r="K122" s="14"/>
      <c r="L122" s="14"/>
      <c r="M122" s="37">
        <f>ROUND(ROUND(J122, 2)*I122, 2)</f>
        <v>1419.68</v>
      </c>
      <c r="N122" s="14"/>
      <c r="O122" s="14"/>
      <c r="P122" s="37">
        <v>2933.23</v>
      </c>
      <c r="Q122" s="14"/>
      <c r="R122" s="14"/>
      <c r="S122" s="37">
        <f>ROUND(ROUND(P122, 2)*I122, 2)</f>
        <v>1419.68</v>
      </c>
      <c r="T122" s="14"/>
      <c r="U122" s="38"/>
      <c r="V122" s="9">
        <f>ROUND(ROUND(P122, 2)/1.2, 2)</f>
        <v>2444.36</v>
      </c>
      <c r="Y122" s="9">
        <f t="shared" si="27"/>
        <v>1183.07</v>
      </c>
      <c r="AD122" s="5" t="s">
        <v>433</v>
      </c>
      <c r="AE122" s="5" t="s">
        <v>434</v>
      </c>
      <c r="AF122" s="5" t="s">
        <v>129</v>
      </c>
      <c r="AK122" s="31">
        <f t="shared" si="25"/>
        <v>0</v>
      </c>
      <c r="AL122" s="31"/>
      <c r="AM122" s="31"/>
      <c r="AN122" s="33">
        <f t="shared" si="26"/>
        <v>0</v>
      </c>
      <c r="AO122" s="31"/>
      <c r="AP122" s="31"/>
    </row>
    <row r="123" spans="1:42" ht="18" x14ac:dyDescent="0.3">
      <c r="A123" s="13" t="s">
        <v>435</v>
      </c>
      <c r="B123" s="13"/>
      <c r="C123" s="34" t="s">
        <v>405</v>
      </c>
      <c r="D123" s="24"/>
      <c r="E123" s="24" t="s">
        <v>406</v>
      </c>
      <c r="F123" s="35" t="s">
        <v>102</v>
      </c>
      <c r="G123" s="36">
        <v>1</v>
      </c>
      <c r="H123" s="24"/>
      <c r="I123" s="40">
        <v>4</v>
      </c>
      <c r="J123" s="37">
        <v>0</v>
      </c>
      <c r="K123" s="14"/>
      <c r="L123" s="14"/>
      <c r="M123" s="37">
        <f>ROUND(ROUND(J123, 2)*I123, 2)</f>
        <v>0</v>
      </c>
      <c r="N123" s="14"/>
      <c r="O123" s="14"/>
      <c r="P123" s="37">
        <v>46.88</v>
      </c>
      <c r="Q123" s="14"/>
      <c r="R123" s="14"/>
      <c r="S123" s="37">
        <f>ROUND(ROUND(P123, 2)*I123, 2)</f>
        <v>187.52</v>
      </c>
      <c r="T123" s="14"/>
      <c r="U123" s="38"/>
      <c r="V123" s="9">
        <f>ROUND(ROUND(P123, 2)/1.2, 2)</f>
        <v>39.07</v>
      </c>
      <c r="Y123" s="9">
        <f t="shared" si="27"/>
        <v>156.27000000000001</v>
      </c>
      <c r="AD123" s="5" t="s">
        <v>436</v>
      </c>
      <c r="AE123" s="5" t="s">
        <v>437</v>
      </c>
      <c r="AF123" s="5" t="s">
        <v>409</v>
      </c>
      <c r="AK123" s="31">
        <f t="shared" si="25"/>
        <v>187.52</v>
      </c>
      <c r="AL123" s="31"/>
      <c r="AM123" s="31"/>
      <c r="AN123" s="33">
        <f t="shared" si="26"/>
        <v>0</v>
      </c>
      <c r="AO123" s="31"/>
      <c r="AP123" s="31"/>
    </row>
    <row r="124" spans="1:42" ht="16.95" customHeight="1" x14ac:dyDescent="0.3">
      <c r="A124" s="13" t="s">
        <v>438</v>
      </c>
      <c r="B124" s="13" t="s">
        <v>439</v>
      </c>
      <c r="C124" s="77" t="s">
        <v>440</v>
      </c>
      <c r="D124" s="78"/>
      <c r="E124" s="78"/>
      <c r="F124" s="78"/>
      <c r="G124" s="78"/>
      <c r="H124" s="78"/>
      <c r="I124" s="79"/>
      <c r="J124" s="14"/>
      <c r="K124" s="14"/>
      <c r="L124" s="14"/>
      <c r="M124" s="15">
        <f>SUM(M125,M147)</f>
        <v>685091.63</v>
      </c>
      <c r="N124" s="15">
        <f>SUM(N125,N147)</f>
        <v>997743.44</v>
      </c>
      <c r="O124" s="15">
        <f>SUM(O125,O147)</f>
        <v>1682835.07</v>
      </c>
      <c r="P124" s="14"/>
      <c r="Q124" s="14"/>
      <c r="R124" s="14"/>
      <c r="S124" s="15">
        <f>SUM(S125,S147)</f>
        <v>930686.75</v>
      </c>
      <c r="T124" s="15">
        <f>SUM(T125,T147)</f>
        <v>1197292.1300000001</v>
      </c>
      <c r="U124" s="15">
        <f>SUM(U125,U147)</f>
        <v>2127978.88</v>
      </c>
      <c r="Y124" s="9">
        <f>SUM(Y125,Y147)</f>
        <v>775572.29</v>
      </c>
      <c r="Z124" s="9">
        <f>SUM(Z125,Z147)</f>
        <v>997743.45</v>
      </c>
      <c r="AA124" s="9">
        <f>SUM(AA125,AA147)</f>
        <v>1773315.7400000002</v>
      </c>
      <c r="AD124" s="5">
        <v>355116575</v>
      </c>
      <c r="AE124" s="5">
        <v>31712104</v>
      </c>
      <c r="AK124" s="6">
        <f t="shared" si="25"/>
        <v>245595.12</v>
      </c>
      <c r="AL124" s="6">
        <f t="shared" ref="AL124:AM126" si="28">T124-N124</f>
        <v>199548.69000000018</v>
      </c>
      <c r="AM124" s="6">
        <f t="shared" si="28"/>
        <v>445143.80999999982</v>
      </c>
      <c r="AN124" s="10">
        <f t="shared" si="26"/>
        <v>0.35848506863235213</v>
      </c>
      <c r="AO124" s="10">
        <f t="shared" ref="AO124:AP126" si="29">IFERROR(AL124/N124,0)</f>
        <v>0.2000000020045235</v>
      </c>
      <c r="AP124" s="10">
        <f t="shared" si="29"/>
        <v>0.26452016477170265</v>
      </c>
    </row>
    <row r="125" spans="1:42" ht="16.95" customHeight="1" x14ac:dyDescent="0.3">
      <c r="A125" s="13" t="s">
        <v>441</v>
      </c>
      <c r="B125" s="13" t="s">
        <v>442</v>
      </c>
      <c r="C125" s="77" t="s">
        <v>443</v>
      </c>
      <c r="D125" s="78"/>
      <c r="E125" s="78"/>
      <c r="F125" s="78"/>
      <c r="G125" s="78"/>
      <c r="H125" s="78"/>
      <c r="I125" s="79"/>
      <c r="J125" s="14"/>
      <c r="K125" s="14"/>
      <c r="L125" s="14"/>
      <c r="M125" s="15">
        <f>SUM(M126,M133,M140)</f>
        <v>195109.13</v>
      </c>
      <c r="N125" s="15">
        <f>SUM(N126,N133,N140)</f>
        <v>267987.44</v>
      </c>
      <c r="O125" s="15">
        <f>SUM(O126,O133,O140)</f>
        <v>463096.57</v>
      </c>
      <c r="P125" s="14"/>
      <c r="Q125" s="14"/>
      <c r="R125" s="14"/>
      <c r="S125" s="15">
        <f>SUM(S126,S133,S140)</f>
        <v>193933.57</v>
      </c>
      <c r="T125" s="15">
        <f>SUM(T126,T133,T140)</f>
        <v>321584.93</v>
      </c>
      <c r="U125" s="15">
        <f>SUM(U126,U133,U140)</f>
        <v>515518.5</v>
      </c>
      <c r="Y125" s="9">
        <f>SUM(Y126,Y133,Y140)</f>
        <v>161611.31</v>
      </c>
      <c r="Z125" s="9">
        <f>SUM(Z126,Z133,Z140)</f>
        <v>267987.44</v>
      </c>
      <c r="AA125" s="9">
        <f>SUM(AA126,AA133,AA140)</f>
        <v>429598.75</v>
      </c>
      <c r="AD125" s="5">
        <v>355116576</v>
      </c>
      <c r="AE125" s="5">
        <v>31712106</v>
      </c>
      <c r="AK125" s="6">
        <f t="shared" si="25"/>
        <v>-1175.5599999999977</v>
      </c>
      <c r="AL125" s="6">
        <f t="shared" si="28"/>
        <v>53597.489999999991</v>
      </c>
      <c r="AM125" s="6">
        <f t="shared" si="28"/>
        <v>52421.929999999993</v>
      </c>
      <c r="AN125" s="10">
        <f t="shared" si="26"/>
        <v>-6.0251409044773949E-3</v>
      </c>
      <c r="AO125" s="10">
        <f t="shared" si="29"/>
        <v>0.20000000746303628</v>
      </c>
      <c r="AP125" s="10">
        <f t="shared" si="29"/>
        <v>0.11319870065114063</v>
      </c>
    </row>
    <row r="126" spans="1:42" ht="54" x14ac:dyDescent="0.3">
      <c r="A126" s="13" t="s">
        <v>444</v>
      </c>
      <c r="B126" s="13" t="s">
        <v>445</v>
      </c>
      <c r="C126" s="23" t="s">
        <v>446</v>
      </c>
      <c r="D126" s="24"/>
      <c r="E126" s="24" t="s">
        <v>393</v>
      </c>
      <c r="F126" s="24" t="s">
        <v>73</v>
      </c>
      <c r="G126" s="25">
        <v>1</v>
      </c>
      <c r="H126" s="24"/>
      <c r="I126" s="25">
        <v>11.7</v>
      </c>
      <c r="J126" s="26">
        <v>5905.24</v>
      </c>
      <c r="K126" s="26">
        <v>8111</v>
      </c>
      <c r="L126" s="26">
        <f>J126+ROUND(K126, 2)</f>
        <v>14016.24</v>
      </c>
      <c r="M126" s="26">
        <v>69091.31</v>
      </c>
      <c r="N126" s="26">
        <v>94898.7</v>
      </c>
      <c r="O126" s="26">
        <f>M126+N126</f>
        <v>163990.01</v>
      </c>
      <c r="P126" s="26">
        <v>5869.66</v>
      </c>
      <c r="Q126" s="26">
        <v>9733.2000000000007</v>
      </c>
      <c r="R126" s="26">
        <f>P126+ROUND(Q126, 2)</f>
        <v>15602.86</v>
      </c>
      <c r="S126" s="26">
        <v>68675.02</v>
      </c>
      <c r="T126" s="26">
        <v>113878.44</v>
      </c>
      <c r="U126" s="26">
        <f>S126+T126</f>
        <v>182553.46000000002</v>
      </c>
      <c r="V126" s="9">
        <f>ROUND(P126 / 1.2, 2)</f>
        <v>4891.38</v>
      </c>
      <c r="W126" s="9">
        <f>ROUND(Q126 / 1.2, 2)</f>
        <v>8111</v>
      </c>
      <c r="X126" s="9">
        <f>ROUND(R126 / 1.2, 2)</f>
        <v>13002.38</v>
      </c>
      <c r="Y126" s="9">
        <f>ROUND(S126 / 1.2, 2)</f>
        <v>57229.18</v>
      </c>
      <c r="Z126" s="9">
        <f>ROUND(T126 / 1.2, 2)</f>
        <v>94898.7</v>
      </c>
      <c r="AA126" s="9">
        <f>Y126+Z126</f>
        <v>152127.88</v>
      </c>
      <c r="AD126" s="5">
        <v>355116578</v>
      </c>
      <c r="AE126" s="5">
        <v>31712111</v>
      </c>
      <c r="AG126" s="5" t="s">
        <v>447</v>
      </c>
      <c r="AH126" s="5" t="s">
        <v>448</v>
      </c>
      <c r="AI126" s="5" t="s">
        <v>449</v>
      </c>
      <c r="AK126" s="19">
        <f t="shared" si="25"/>
        <v>-416.2899999999936</v>
      </c>
      <c r="AL126" s="19">
        <f t="shared" si="28"/>
        <v>18979.740000000005</v>
      </c>
      <c r="AM126" s="19">
        <f t="shared" si="28"/>
        <v>18563.450000000012</v>
      </c>
      <c r="AN126" s="22">
        <f t="shared" si="26"/>
        <v>-6.0252150378968588E-3</v>
      </c>
      <c r="AO126" s="22">
        <f t="shared" si="29"/>
        <v>0.20000000000000007</v>
      </c>
      <c r="AP126" s="22">
        <f t="shared" si="29"/>
        <v>0.11319866374787105</v>
      </c>
    </row>
    <row r="127" spans="1:42" ht="18" x14ac:dyDescent="0.3">
      <c r="A127" s="13" t="s">
        <v>450</v>
      </c>
      <c r="B127" s="13"/>
      <c r="C127" s="34" t="s">
        <v>95</v>
      </c>
      <c r="D127" s="24"/>
      <c r="E127" s="24"/>
      <c r="F127" s="35" t="s">
        <v>96</v>
      </c>
      <c r="G127" s="36">
        <v>12</v>
      </c>
      <c r="H127" s="24"/>
      <c r="I127" s="36">
        <v>140.4</v>
      </c>
      <c r="J127" s="37">
        <v>6.38</v>
      </c>
      <c r="K127" s="14"/>
      <c r="L127" s="14"/>
      <c r="M127" s="37">
        <f t="shared" ref="M127:M132" si="30">ROUND(ROUND(J127, 2)*I127, 2)</f>
        <v>895.75</v>
      </c>
      <c r="N127" s="14"/>
      <c r="O127" s="14"/>
      <c r="P127" s="37">
        <v>6.38</v>
      </c>
      <c r="Q127" s="14"/>
      <c r="R127" s="14"/>
      <c r="S127" s="37">
        <f t="shared" ref="S127:S132" si="31">ROUND(ROUND(P127, 2)*I127, 2)</f>
        <v>895.75</v>
      </c>
      <c r="T127" s="14"/>
      <c r="U127" s="38"/>
      <c r="V127" s="9">
        <f t="shared" ref="V127:V132" si="32">ROUND(ROUND(P127, 2)/1.2, 2)</f>
        <v>5.32</v>
      </c>
      <c r="Y127" s="9">
        <f t="shared" ref="Y127:Y146" si="33">ROUND(S127 / 1.2, 2)</f>
        <v>746.46</v>
      </c>
      <c r="AD127" s="5" t="s">
        <v>451</v>
      </c>
      <c r="AE127" s="5" t="s">
        <v>452</v>
      </c>
      <c r="AF127" s="5" t="s">
        <v>99</v>
      </c>
      <c r="AK127" s="31">
        <f t="shared" si="25"/>
        <v>0</v>
      </c>
      <c r="AL127" s="31"/>
      <c r="AM127" s="31"/>
      <c r="AN127" s="33">
        <f t="shared" si="26"/>
        <v>0</v>
      </c>
      <c r="AO127" s="31"/>
      <c r="AP127" s="31"/>
    </row>
    <row r="128" spans="1:42" ht="36" x14ac:dyDescent="0.3">
      <c r="A128" s="13" t="s">
        <v>453</v>
      </c>
      <c r="B128" s="13"/>
      <c r="C128" s="34" t="s">
        <v>84</v>
      </c>
      <c r="D128" s="24"/>
      <c r="E128" s="24"/>
      <c r="F128" s="35" t="s">
        <v>85</v>
      </c>
      <c r="G128" s="36">
        <v>1</v>
      </c>
      <c r="H128" s="24"/>
      <c r="I128" s="36">
        <v>11.7</v>
      </c>
      <c r="J128" s="37">
        <v>178.68</v>
      </c>
      <c r="K128" s="14"/>
      <c r="L128" s="14"/>
      <c r="M128" s="37">
        <f t="shared" si="30"/>
        <v>2090.56</v>
      </c>
      <c r="N128" s="14"/>
      <c r="O128" s="14"/>
      <c r="P128" s="37">
        <v>178.68</v>
      </c>
      <c r="Q128" s="14"/>
      <c r="R128" s="14"/>
      <c r="S128" s="37">
        <f t="shared" si="31"/>
        <v>2090.56</v>
      </c>
      <c r="T128" s="14"/>
      <c r="U128" s="38"/>
      <c r="V128" s="9">
        <f t="shared" si="32"/>
        <v>148.9</v>
      </c>
      <c r="Y128" s="9">
        <f t="shared" si="33"/>
        <v>1742.13</v>
      </c>
      <c r="AD128" s="5" t="s">
        <v>454</v>
      </c>
      <c r="AE128" s="5" t="s">
        <v>455</v>
      </c>
      <c r="AF128" s="5" t="s">
        <v>88</v>
      </c>
      <c r="AK128" s="31">
        <f t="shared" si="25"/>
        <v>0</v>
      </c>
      <c r="AL128" s="31"/>
      <c r="AM128" s="31"/>
      <c r="AN128" s="33">
        <f t="shared" si="26"/>
        <v>0</v>
      </c>
      <c r="AO128" s="31"/>
      <c r="AP128" s="31"/>
    </row>
    <row r="129" spans="1:42" ht="36" x14ac:dyDescent="0.3">
      <c r="A129" s="13" t="s">
        <v>456</v>
      </c>
      <c r="B129" s="13"/>
      <c r="C129" s="34" t="s">
        <v>186</v>
      </c>
      <c r="D129" s="24"/>
      <c r="E129" s="24"/>
      <c r="F129" s="35" t="s">
        <v>187</v>
      </c>
      <c r="G129" s="36">
        <v>2.2000000000000002</v>
      </c>
      <c r="H129" s="24"/>
      <c r="I129" s="36">
        <v>25.74</v>
      </c>
      <c r="J129" s="37">
        <v>85.4</v>
      </c>
      <c r="K129" s="14"/>
      <c r="L129" s="14"/>
      <c r="M129" s="37">
        <f t="shared" si="30"/>
        <v>2198.1999999999998</v>
      </c>
      <c r="N129" s="14"/>
      <c r="O129" s="14"/>
      <c r="P129" s="37">
        <v>85.4</v>
      </c>
      <c r="Q129" s="14"/>
      <c r="R129" s="14"/>
      <c r="S129" s="37">
        <f t="shared" si="31"/>
        <v>2198.1999999999998</v>
      </c>
      <c r="T129" s="14"/>
      <c r="U129" s="38"/>
      <c r="V129" s="9">
        <f t="shared" si="32"/>
        <v>71.17</v>
      </c>
      <c r="Y129" s="9">
        <f t="shared" si="33"/>
        <v>1831.83</v>
      </c>
      <c r="AD129" s="5" t="s">
        <v>457</v>
      </c>
      <c r="AE129" s="5" t="s">
        <v>458</v>
      </c>
      <c r="AF129" s="5" t="s">
        <v>190</v>
      </c>
      <c r="AK129" s="31">
        <f t="shared" si="25"/>
        <v>0</v>
      </c>
      <c r="AL129" s="31"/>
      <c r="AM129" s="31"/>
      <c r="AN129" s="33">
        <f t="shared" si="26"/>
        <v>0</v>
      </c>
      <c r="AO129" s="31"/>
      <c r="AP129" s="31"/>
    </row>
    <row r="130" spans="1:42" ht="18" x14ac:dyDescent="0.3">
      <c r="A130" s="13" t="s">
        <v>459</v>
      </c>
      <c r="B130" s="13"/>
      <c r="C130" s="41" t="s">
        <v>197</v>
      </c>
      <c r="D130" s="24"/>
      <c r="E130" s="24"/>
      <c r="F130" s="35" t="s">
        <v>96</v>
      </c>
      <c r="G130" s="36">
        <v>25</v>
      </c>
      <c r="H130" s="24"/>
      <c r="I130" s="36">
        <v>292.5</v>
      </c>
      <c r="J130" s="37">
        <v>6.45</v>
      </c>
      <c r="K130" s="14"/>
      <c r="L130" s="14"/>
      <c r="M130" s="37">
        <f t="shared" si="30"/>
        <v>1886.63</v>
      </c>
      <c r="N130" s="14"/>
      <c r="O130" s="14"/>
      <c r="P130" s="37">
        <v>6.94</v>
      </c>
      <c r="Q130" s="14"/>
      <c r="R130" s="14"/>
      <c r="S130" s="37">
        <f t="shared" si="31"/>
        <v>2029.95</v>
      </c>
      <c r="T130" s="14"/>
      <c r="U130" s="38"/>
      <c r="V130" s="9">
        <f t="shared" si="32"/>
        <v>5.78</v>
      </c>
      <c r="Y130" s="9">
        <f t="shared" si="33"/>
        <v>1691.63</v>
      </c>
      <c r="AD130" s="5" t="s">
        <v>460</v>
      </c>
      <c r="AE130" s="5" t="s">
        <v>461</v>
      </c>
      <c r="AF130" s="5" t="s">
        <v>200</v>
      </c>
      <c r="AK130" s="31">
        <f t="shared" si="25"/>
        <v>143.31999999999994</v>
      </c>
      <c r="AL130" s="31"/>
      <c r="AM130" s="31"/>
      <c r="AN130" s="33">
        <f t="shared" si="26"/>
        <v>7.5966140684712913E-2</v>
      </c>
      <c r="AO130" s="31"/>
      <c r="AP130" s="31"/>
    </row>
    <row r="131" spans="1:42" ht="18" x14ac:dyDescent="0.3">
      <c r="A131" s="13" t="s">
        <v>462</v>
      </c>
      <c r="B131" s="13"/>
      <c r="C131" s="41" t="s">
        <v>463</v>
      </c>
      <c r="D131" s="24"/>
      <c r="E131" s="24"/>
      <c r="F131" s="35" t="s">
        <v>73</v>
      </c>
      <c r="G131" s="36">
        <v>1.05</v>
      </c>
      <c r="H131" s="24"/>
      <c r="I131" s="40">
        <v>12.285</v>
      </c>
      <c r="J131" s="37">
        <v>4728.34</v>
      </c>
      <c r="K131" s="14"/>
      <c r="L131" s="14"/>
      <c r="M131" s="37">
        <f t="shared" si="30"/>
        <v>58087.66</v>
      </c>
      <c r="N131" s="14"/>
      <c r="O131" s="14"/>
      <c r="P131" s="37">
        <v>4682.79</v>
      </c>
      <c r="Q131" s="14"/>
      <c r="R131" s="14"/>
      <c r="S131" s="37">
        <f t="shared" si="31"/>
        <v>57528.08</v>
      </c>
      <c r="T131" s="14"/>
      <c r="U131" s="38"/>
      <c r="V131" s="9">
        <f t="shared" si="32"/>
        <v>3902.33</v>
      </c>
      <c r="Y131" s="9">
        <f t="shared" si="33"/>
        <v>47940.07</v>
      </c>
      <c r="AD131" s="5" t="s">
        <v>464</v>
      </c>
      <c r="AE131" s="5" t="s">
        <v>465</v>
      </c>
      <c r="AF131" s="5" t="s">
        <v>466</v>
      </c>
      <c r="AK131" s="31">
        <f t="shared" si="25"/>
        <v>-559.58000000000175</v>
      </c>
      <c r="AL131" s="31"/>
      <c r="AM131" s="31"/>
      <c r="AN131" s="33">
        <f t="shared" si="26"/>
        <v>-9.6333713563259687E-3</v>
      </c>
      <c r="AO131" s="31"/>
      <c r="AP131" s="31"/>
    </row>
    <row r="132" spans="1:42" ht="36" x14ac:dyDescent="0.3">
      <c r="A132" s="13" t="s">
        <v>467</v>
      </c>
      <c r="B132" s="13"/>
      <c r="C132" s="34" t="s">
        <v>192</v>
      </c>
      <c r="D132" s="24"/>
      <c r="E132" s="24"/>
      <c r="F132" s="35" t="s">
        <v>85</v>
      </c>
      <c r="G132" s="36">
        <v>1</v>
      </c>
      <c r="H132" s="24"/>
      <c r="I132" s="36">
        <v>11.7</v>
      </c>
      <c r="J132" s="37">
        <v>336.11</v>
      </c>
      <c r="K132" s="14"/>
      <c r="L132" s="14"/>
      <c r="M132" s="37">
        <f t="shared" si="30"/>
        <v>3932.49</v>
      </c>
      <c r="N132" s="14"/>
      <c r="O132" s="14"/>
      <c r="P132" s="37">
        <v>336.11</v>
      </c>
      <c r="Q132" s="14"/>
      <c r="R132" s="14"/>
      <c r="S132" s="37">
        <f t="shared" si="31"/>
        <v>3932.49</v>
      </c>
      <c r="T132" s="14"/>
      <c r="U132" s="38"/>
      <c r="V132" s="9">
        <f t="shared" si="32"/>
        <v>280.08999999999997</v>
      </c>
      <c r="Y132" s="9">
        <f t="shared" si="33"/>
        <v>3277.08</v>
      </c>
      <c r="AD132" s="5" t="s">
        <v>468</v>
      </c>
      <c r="AE132" s="5" t="s">
        <v>469</v>
      </c>
      <c r="AF132" s="5" t="s">
        <v>195</v>
      </c>
      <c r="AK132" s="31">
        <f t="shared" si="25"/>
        <v>0</v>
      </c>
      <c r="AL132" s="31"/>
      <c r="AM132" s="31"/>
      <c r="AN132" s="33">
        <f t="shared" si="26"/>
        <v>0</v>
      </c>
      <c r="AO132" s="31"/>
      <c r="AP132" s="31"/>
    </row>
    <row r="133" spans="1:42" ht="54" x14ac:dyDescent="0.3">
      <c r="A133" s="13" t="s">
        <v>470</v>
      </c>
      <c r="B133" s="13" t="s">
        <v>445</v>
      </c>
      <c r="C133" s="23" t="s">
        <v>446</v>
      </c>
      <c r="D133" s="24"/>
      <c r="E133" s="24" t="s">
        <v>411</v>
      </c>
      <c r="F133" s="24" t="s">
        <v>73</v>
      </c>
      <c r="G133" s="25">
        <v>1</v>
      </c>
      <c r="H133" s="24"/>
      <c r="I133" s="25">
        <v>9.5399999999999991</v>
      </c>
      <c r="J133" s="26">
        <v>5905.24</v>
      </c>
      <c r="K133" s="26">
        <v>8111</v>
      </c>
      <c r="L133" s="26">
        <f>J133+ROUND(K133, 2)</f>
        <v>14016.24</v>
      </c>
      <c r="M133" s="26">
        <v>56335.99</v>
      </c>
      <c r="N133" s="26">
        <v>77378.94</v>
      </c>
      <c r="O133" s="26">
        <f>M133+N133</f>
        <v>133714.93</v>
      </c>
      <c r="P133" s="26">
        <v>5869.66</v>
      </c>
      <c r="Q133" s="26">
        <v>9733.2000000000007</v>
      </c>
      <c r="R133" s="26">
        <f>P133+ROUND(Q133, 2)</f>
        <v>15602.86</v>
      </c>
      <c r="S133" s="26">
        <v>55996.56</v>
      </c>
      <c r="T133" s="26">
        <v>92854.73</v>
      </c>
      <c r="U133" s="26">
        <f>S133+T133</f>
        <v>148851.28999999998</v>
      </c>
      <c r="V133" s="9">
        <f>ROUND(P133 / 1.2, 2)</f>
        <v>4891.38</v>
      </c>
      <c r="W133" s="9">
        <f>ROUND(Q133 / 1.2, 2)</f>
        <v>8111</v>
      </c>
      <c r="X133" s="9">
        <f>ROUND(R133 / 1.2, 2)</f>
        <v>13002.38</v>
      </c>
      <c r="Y133" s="9">
        <f t="shared" si="33"/>
        <v>46663.8</v>
      </c>
      <c r="Z133" s="9">
        <f>ROUND(T133 / 1.2, 2)</f>
        <v>77378.94</v>
      </c>
      <c r="AA133" s="9">
        <f>Y133+Z133</f>
        <v>124042.74</v>
      </c>
      <c r="AD133" s="5">
        <v>355116715</v>
      </c>
      <c r="AE133" s="5">
        <v>31712112</v>
      </c>
      <c r="AG133" s="5" t="s">
        <v>447</v>
      </c>
      <c r="AH133" s="5" t="s">
        <v>448</v>
      </c>
      <c r="AI133" s="5" t="s">
        <v>449</v>
      </c>
      <c r="AK133" s="19">
        <f t="shared" si="25"/>
        <v>-339.43000000000029</v>
      </c>
      <c r="AL133" s="19">
        <f>T133-N133</f>
        <v>15475.789999999994</v>
      </c>
      <c r="AM133" s="19">
        <f>U133-O133</f>
        <v>15136.359999999986</v>
      </c>
      <c r="AN133" s="22">
        <f t="shared" si="26"/>
        <v>-6.0251004730723697E-3</v>
      </c>
      <c r="AO133" s="22">
        <f>IFERROR(AL133/N133,0)</f>
        <v>0.20000002584682594</v>
      </c>
      <c r="AP133" s="22">
        <f>IFERROR(AM133/O133,0)</f>
        <v>0.1131987280702311</v>
      </c>
    </row>
    <row r="134" spans="1:42" ht="36" x14ac:dyDescent="0.3">
      <c r="A134" s="13" t="s">
        <v>471</v>
      </c>
      <c r="B134" s="13"/>
      <c r="C134" s="34" t="s">
        <v>192</v>
      </c>
      <c r="D134" s="24"/>
      <c r="E134" s="24"/>
      <c r="F134" s="35" t="s">
        <v>85</v>
      </c>
      <c r="G134" s="36">
        <v>1</v>
      </c>
      <c r="H134" s="24"/>
      <c r="I134" s="36">
        <v>9.5399999999999991</v>
      </c>
      <c r="J134" s="37">
        <v>336.11</v>
      </c>
      <c r="K134" s="14"/>
      <c r="L134" s="14"/>
      <c r="M134" s="37">
        <f t="shared" ref="M134:M139" si="34">ROUND(ROUND(J134, 2)*I134, 2)</f>
        <v>3206.49</v>
      </c>
      <c r="N134" s="14"/>
      <c r="O134" s="14"/>
      <c r="P134" s="37">
        <v>336.11</v>
      </c>
      <c r="Q134" s="14"/>
      <c r="R134" s="14"/>
      <c r="S134" s="37">
        <f t="shared" ref="S134:S139" si="35">ROUND(ROUND(P134, 2)*I134, 2)</f>
        <v>3206.49</v>
      </c>
      <c r="T134" s="14"/>
      <c r="U134" s="38"/>
      <c r="V134" s="9">
        <f t="shared" ref="V134:V139" si="36">ROUND(ROUND(P134, 2)/1.2, 2)</f>
        <v>280.08999999999997</v>
      </c>
      <c r="Y134" s="9">
        <f t="shared" si="33"/>
        <v>2672.08</v>
      </c>
      <c r="AD134" s="5" t="s">
        <v>472</v>
      </c>
      <c r="AE134" s="5" t="s">
        <v>473</v>
      </c>
      <c r="AF134" s="5" t="s">
        <v>195</v>
      </c>
      <c r="AK134" s="31">
        <f t="shared" si="25"/>
        <v>0</v>
      </c>
      <c r="AL134" s="31"/>
      <c r="AM134" s="31"/>
      <c r="AN134" s="33">
        <f t="shared" si="26"/>
        <v>0</v>
      </c>
      <c r="AO134" s="31"/>
      <c r="AP134" s="31"/>
    </row>
    <row r="135" spans="1:42" ht="18" x14ac:dyDescent="0.3">
      <c r="A135" s="13" t="s">
        <v>474</v>
      </c>
      <c r="B135" s="13"/>
      <c r="C135" s="41" t="s">
        <v>463</v>
      </c>
      <c r="D135" s="24"/>
      <c r="E135" s="24"/>
      <c r="F135" s="35" t="s">
        <v>73</v>
      </c>
      <c r="G135" s="36">
        <v>1.05</v>
      </c>
      <c r="H135" s="24"/>
      <c r="I135" s="40">
        <v>10.016999999999999</v>
      </c>
      <c r="J135" s="37">
        <v>4728.34</v>
      </c>
      <c r="K135" s="14"/>
      <c r="L135" s="14"/>
      <c r="M135" s="37">
        <f t="shared" si="34"/>
        <v>47363.78</v>
      </c>
      <c r="N135" s="14"/>
      <c r="O135" s="14"/>
      <c r="P135" s="37">
        <v>4682.79</v>
      </c>
      <c r="Q135" s="14"/>
      <c r="R135" s="14"/>
      <c r="S135" s="37">
        <f t="shared" si="35"/>
        <v>46907.51</v>
      </c>
      <c r="T135" s="14"/>
      <c r="U135" s="38"/>
      <c r="V135" s="9">
        <f t="shared" si="36"/>
        <v>3902.33</v>
      </c>
      <c r="Y135" s="9">
        <f t="shared" si="33"/>
        <v>39089.589999999997</v>
      </c>
      <c r="AD135" s="5" t="s">
        <v>475</v>
      </c>
      <c r="AE135" s="5" t="s">
        <v>476</v>
      </c>
      <c r="AF135" s="5" t="s">
        <v>466</v>
      </c>
      <c r="AK135" s="31">
        <f t="shared" si="25"/>
        <v>-456.2699999999968</v>
      </c>
      <c r="AL135" s="31"/>
      <c r="AM135" s="31"/>
      <c r="AN135" s="33">
        <f t="shared" si="26"/>
        <v>-9.6333105170237007E-3</v>
      </c>
      <c r="AO135" s="31"/>
      <c r="AP135" s="31"/>
    </row>
    <row r="136" spans="1:42" ht="18" x14ac:dyDescent="0.3">
      <c r="A136" s="13" t="s">
        <v>477</v>
      </c>
      <c r="B136" s="13"/>
      <c r="C136" s="41" t="s">
        <v>197</v>
      </c>
      <c r="D136" s="24"/>
      <c r="E136" s="24"/>
      <c r="F136" s="35" t="s">
        <v>96</v>
      </c>
      <c r="G136" s="36">
        <v>25</v>
      </c>
      <c r="H136" s="24"/>
      <c r="I136" s="36">
        <v>238.5</v>
      </c>
      <c r="J136" s="37">
        <v>6.45</v>
      </c>
      <c r="K136" s="14"/>
      <c r="L136" s="14"/>
      <c r="M136" s="37">
        <f t="shared" si="34"/>
        <v>1538.33</v>
      </c>
      <c r="N136" s="14"/>
      <c r="O136" s="14"/>
      <c r="P136" s="37">
        <v>6.94</v>
      </c>
      <c r="Q136" s="14"/>
      <c r="R136" s="14"/>
      <c r="S136" s="37">
        <f t="shared" si="35"/>
        <v>1655.19</v>
      </c>
      <c r="T136" s="14"/>
      <c r="U136" s="38"/>
      <c r="V136" s="9">
        <f t="shared" si="36"/>
        <v>5.78</v>
      </c>
      <c r="Y136" s="9">
        <f t="shared" si="33"/>
        <v>1379.33</v>
      </c>
      <c r="AD136" s="5" t="s">
        <v>478</v>
      </c>
      <c r="AE136" s="5" t="s">
        <v>479</v>
      </c>
      <c r="AF136" s="5" t="s">
        <v>200</v>
      </c>
      <c r="AK136" s="31">
        <f t="shared" si="25"/>
        <v>116.86000000000013</v>
      </c>
      <c r="AL136" s="31"/>
      <c r="AM136" s="31"/>
      <c r="AN136" s="33">
        <f t="shared" si="26"/>
        <v>7.5965495049826845E-2</v>
      </c>
      <c r="AO136" s="31"/>
      <c r="AP136" s="31"/>
    </row>
    <row r="137" spans="1:42" ht="36" x14ac:dyDescent="0.3">
      <c r="A137" s="13" t="s">
        <v>480</v>
      </c>
      <c r="B137" s="13"/>
      <c r="C137" s="34" t="s">
        <v>186</v>
      </c>
      <c r="D137" s="24"/>
      <c r="E137" s="24"/>
      <c r="F137" s="35" t="s">
        <v>187</v>
      </c>
      <c r="G137" s="36">
        <v>2.2000000000000002</v>
      </c>
      <c r="H137" s="24"/>
      <c r="I137" s="36">
        <v>20.988</v>
      </c>
      <c r="J137" s="37">
        <v>85.4</v>
      </c>
      <c r="K137" s="14"/>
      <c r="L137" s="14"/>
      <c r="M137" s="37">
        <f t="shared" si="34"/>
        <v>1792.38</v>
      </c>
      <c r="N137" s="14"/>
      <c r="O137" s="14"/>
      <c r="P137" s="37">
        <v>85.4</v>
      </c>
      <c r="Q137" s="14"/>
      <c r="R137" s="14"/>
      <c r="S137" s="37">
        <f t="shared" si="35"/>
        <v>1792.38</v>
      </c>
      <c r="T137" s="14"/>
      <c r="U137" s="38"/>
      <c r="V137" s="9">
        <f t="shared" si="36"/>
        <v>71.17</v>
      </c>
      <c r="Y137" s="9">
        <f t="shared" si="33"/>
        <v>1493.65</v>
      </c>
      <c r="AD137" s="5" t="s">
        <v>481</v>
      </c>
      <c r="AE137" s="5" t="s">
        <v>482</v>
      </c>
      <c r="AF137" s="5" t="s">
        <v>190</v>
      </c>
      <c r="AK137" s="31">
        <f t="shared" si="25"/>
        <v>0</v>
      </c>
      <c r="AL137" s="31"/>
      <c r="AM137" s="31"/>
      <c r="AN137" s="33">
        <f t="shared" si="26"/>
        <v>0</v>
      </c>
      <c r="AO137" s="31"/>
      <c r="AP137" s="31"/>
    </row>
    <row r="138" spans="1:42" ht="36" x14ac:dyDescent="0.3">
      <c r="A138" s="13" t="s">
        <v>483</v>
      </c>
      <c r="B138" s="13"/>
      <c r="C138" s="34" t="s">
        <v>84</v>
      </c>
      <c r="D138" s="24"/>
      <c r="E138" s="24"/>
      <c r="F138" s="35" t="s">
        <v>85</v>
      </c>
      <c r="G138" s="36">
        <v>1</v>
      </c>
      <c r="H138" s="24"/>
      <c r="I138" s="36">
        <v>9.5399999999999991</v>
      </c>
      <c r="J138" s="37">
        <v>178.68</v>
      </c>
      <c r="K138" s="14"/>
      <c r="L138" s="14"/>
      <c r="M138" s="37">
        <f t="shared" si="34"/>
        <v>1704.61</v>
      </c>
      <c r="N138" s="14"/>
      <c r="O138" s="14"/>
      <c r="P138" s="37">
        <v>178.68</v>
      </c>
      <c r="Q138" s="14"/>
      <c r="R138" s="14"/>
      <c r="S138" s="37">
        <f t="shared" si="35"/>
        <v>1704.61</v>
      </c>
      <c r="T138" s="14"/>
      <c r="U138" s="38"/>
      <c r="V138" s="9">
        <f t="shared" si="36"/>
        <v>148.9</v>
      </c>
      <c r="Y138" s="9">
        <f t="shared" si="33"/>
        <v>1420.51</v>
      </c>
      <c r="AD138" s="5" t="s">
        <v>484</v>
      </c>
      <c r="AE138" s="5" t="s">
        <v>485</v>
      </c>
      <c r="AF138" s="5" t="s">
        <v>88</v>
      </c>
      <c r="AK138" s="31">
        <f t="shared" si="25"/>
        <v>0</v>
      </c>
      <c r="AL138" s="31"/>
      <c r="AM138" s="31"/>
      <c r="AN138" s="33">
        <f t="shared" si="26"/>
        <v>0</v>
      </c>
      <c r="AO138" s="31"/>
      <c r="AP138" s="31"/>
    </row>
    <row r="139" spans="1:42" ht="18" x14ac:dyDescent="0.3">
      <c r="A139" s="13" t="s">
        <v>486</v>
      </c>
      <c r="B139" s="13"/>
      <c r="C139" s="34" t="s">
        <v>95</v>
      </c>
      <c r="D139" s="24"/>
      <c r="E139" s="24"/>
      <c r="F139" s="35" t="s">
        <v>96</v>
      </c>
      <c r="G139" s="36">
        <v>12</v>
      </c>
      <c r="H139" s="24"/>
      <c r="I139" s="36">
        <v>114.48</v>
      </c>
      <c r="J139" s="37">
        <v>6.38</v>
      </c>
      <c r="K139" s="14"/>
      <c r="L139" s="14"/>
      <c r="M139" s="37">
        <f t="shared" si="34"/>
        <v>730.38</v>
      </c>
      <c r="N139" s="14"/>
      <c r="O139" s="14"/>
      <c r="P139" s="37">
        <v>6.38</v>
      </c>
      <c r="Q139" s="14"/>
      <c r="R139" s="14"/>
      <c r="S139" s="37">
        <f t="shared" si="35"/>
        <v>730.38</v>
      </c>
      <c r="T139" s="14"/>
      <c r="U139" s="38"/>
      <c r="V139" s="9">
        <f t="shared" si="36"/>
        <v>5.32</v>
      </c>
      <c r="Y139" s="9">
        <f t="shared" si="33"/>
        <v>608.65</v>
      </c>
      <c r="AD139" s="5" t="s">
        <v>487</v>
      </c>
      <c r="AE139" s="5" t="s">
        <v>488</v>
      </c>
      <c r="AF139" s="5" t="s">
        <v>99</v>
      </c>
      <c r="AK139" s="31">
        <f t="shared" si="25"/>
        <v>0</v>
      </c>
      <c r="AL139" s="31"/>
      <c r="AM139" s="31"/>
      <c r="AN139" s="33">
        <f t="shared" si="26"/>
        <v>0</v>
      </c>
      <c r="AO139" s="31"/>
      <c r="AP139" s="31"/>
    </row>
    <row r="140" spans="1:42" ht="54" x14ac:dyDescent="0.3">
      <c r="A140" s="13" t="s">
        <v>489</v>
      </c>
      <c r="B140" s="13" t="s">
        <v>445</v>
      </c>
      <c r="C140" s="23" t="s">
        <v>446</v>
      </c>
      <c r="D140" s="24"/>
      <c r="E140" s="24" t="s">
        <v>425</v>
      </c>
      <c r="F140" s="24" t="s">
        <v>73</v>
      </c>
      <c r="G140" s="25">
        <v>1</v>
      </c>
      <c r="H140" s="24"/>
      <c r="I140" s="25">
        <v>11.8</v>
      </c>
      <c r="J140" s="26">
        <v>5905.24</v>
      </c>
      <c r="K140" s="26">
        <v>8111</v>
      </c>
      <c r="L140" s="26">
        <f>J140+ROUND(K140, 2)</f>
        <v>14016.24</v>
      </c>
      <c r="M140" s="26">
        <v>69681.83</v>
      </c>
      <c r="N140" s="26">
        <v>95709.8</v>
      </c>
      <c r="O140" s="26">
        <f>M140+N140</f>
        <v>165391.63</v>
      </c>
      <c r="P140" s="26">
        <v>5869.66</v>
      </c>
      <c r="Q140" s="26">
        <v>9733.2000000000007</v>
      </c>
      <c r="R140" s="26">
        <f>P140+ROUND(Q140, 2)</f>
        <v>15602.86</v>
      </c>
      <c r="S140" s="26">
        <v>69261.990000000005</v>
      </c>
      <c r="T140" s="26">
        <v>114851.76</v>
      </c>
      <c r="U140" s="26">
        <f>S140+T140</f>
        <v>184113.75</v>
      </c>
      <c r="V140" s="9">
        <f>ROUND(P140 / 1.2, 2)</f>
        <v>4891.38</v>
      </c>
      <c r="W140" s="9">
        <f>ROUND(Q140 / 1.2, 2)</f>
        <v>8111</v>
      </c>
      <c r="X140" s="9">
        <f>ROUND(R140 / 1.2, 2)</f>
        <v>13002.38</v>
      </c>
      <c r="Y140" s="9">
        <f t="shared" si="33"/>
        <v>57718.33</v>
      </c>
      <c r="Z140" s="9">
        <f>ROUND(T140 / 1.2, 2)</f>
        <v>95709.8</v>
      </c>
      <c r="AA140" s="9">
        <f>Y140+Z140</f>
        <v>153428.13</v>
      </c>
      <c r="AD140" s="5">
        <v>355116716</v>
      </c>
      <c r="AE140" s="5">
        <v>31712113</v>
      </c>
      <c r="AG140" s="5" t="s">
        <v>447</v>
      </c>
      <c r="AH140" s="5" t="s">
        <v>448</v>
      </c>
      <c r="AI140" s="5" t="s">
        <v>449</v>
      </c>
      <c r="AK140" s="19">
        <f t="shared" si="25"/>
        <v>-419.83999999999651</v>
      </c>
      <c r="AL140" s="19">
        <f>T140-N140</f>
        <v>19141.959999999992</v>
      </c>
      <c r="AM140" s="19">
        <f>U140-O140</f>
        <v>18722.119999999995</v>
      </c>
      <c r="AN140" s="22">
        <f t="shared" si="26"/>
        <v>-6.0251000870671237E-3</v>
      </c>
      <c r="AO140" s="22">
        <f>IFERROR(AL140/N140,0)</f>
        <v>0.1999999999999999</v>
      </c>
      <c r="AP140" s="22">
        <f>IFERROR(AM140/O140,0)</f>
        <v>0.11319871507403365</v>
      </c>
    </row>
    <row r="141" spans="1:42" ht="18" x14ac:dyDescent="0.3">
      <c r="A141" s="13" t="s">
        <v>490</v>
      </c>
      <c r="B141" s="13"/>
      <c r="C141" s="34" t="s">
        <v>95</v>
      </c>
      <c r="D141" s="24"/>
      <c r="E141" s="24"/>
      <c r="F141" s="35" t="s">
        <v>96</v>
      </c>
      <c r="G141" s="36">
        <v>12</v>
      </c>
      <c r="H141" s="24"/>
      <c r="I141" s="36">
        <v>141.6</v>
      </c>
      <c r="J141" s="37">
        <v>6.38</v>
      </c>
      <c r="K141" s="14"/>
      <c r="L141" s="14"/>
      <c r="M141" s="37">
        <f t="shared" ref="M141:M146" si="37">ROUND(ROUND(J141, 2)*I141, 2)</f>
        <v>903.41</v>
      </c>
      <c r="N141" s="14"/>
      <c r="O141" s="14"/>
      <c r="P141" s="37">
        <v>6.38</v>
      </c>
      <c r="Q141" s="14"/>
      <c r="R141" s="14"/>
      <c r="S141" s="37">
        <f t="shared" ref="S141:S146" si="38">ROUND(ROUND(P141, 2)*I141, 2)</f>
        <v>903.41</v>
      </c>
      <c r="T141" s="14"/>
      <c r="U141" s="38"/>
      <c r="V141" s="9">
        <f t="shared" ref="V141:V146" si="39">ROUND(ROUND(P141, 2)/1.2, 2)</f>
        <v>5.32</v>
      </c>
      <c r="Y141" s="9">
        <f t="shared" si="33"/>
        <v>752.84</v>
      </c>
      <c r="AD141" s="5" t="s">
        <v>491</v>
      </c>
      <c r="AE141" s="5" t="s">
        <v>492</v>
      </c>
      <c r="AF141" s="5" t="s">
        <v>99</v>
      </c>
      <c r="AK141" s="31">
        <f t="shared" si="25"/>
        <v>0</v>
      </c>
      <c r="AL141" s="31"/>
      <c r="AM141" s="31"/>
      <c r="AN141" s="33">
        <f t="shared" si="26"/>
        <v>0</v>
      </c>
      <c r="AO141" s="31"/>
      <c r="AP141" s="31"/>
    </row>
    <row r="142" spans="1:42" ht="36" x14ac:dyDescent="0.3">
      <c r="A142" s="13" t="s">
        <v>493</v>
      </c>
      <c r="B142" s="13"/>
      <c r="C142" s="34" t="s">
        <v>84</v>
      </c>
      <c r="D142" s="24"/>
      <c r="E142" s="24"/>
      <c r="F142" s="35" t="s">
        <v>85</v>
      </c>
      <c r="G142" s="36">
        <v>1</v>
      </c>
      <c r="H142" s="24"/>
      <c r="I142" s="36">
        <v>11.8</v>
      </c>
      <c r="J142" s="37">
        <v>178.68</v>
      </c>
      <c r="K142" s="14"/>
      <c r="L142" s="14"/>
      <c r="M142" s="37">
        <f t="shared" si="37"/>
        <v>2108.42</v>
      </c>
      <c r="N142" s="14"/>
      <c r="O142" s="14"/>
      <c r="P142" s="37">
        <v>178.68</v>
      </c>
      <c r="Q142" s="14"/>
      <c r="R142" s="14"/>
      <c r="S142" s="37">
        <f t="shared" si="38"/>
        <v>2108.42</v>
      </c>
      <c r="T142" s="14"/>
      <c r="U142" s="38"/>
      <c r="V142" s="9">
        <f t="shared" si="39"/>
        <v>148.9</v>
      </c>
      <c r="Y142" s="9">
        <f t="shared" si="33"/>
        <v>1757.02</v>
      </c>
      <c r="AD142" s="5" t="s">
        <v>494</v>
      </c>
      <c r="AE142" s="5" t="s">
        <v>495</v>
      </c>
      <c r="AF142" s="5" t="s">
        <v>88</v>
      </c>
      <c r="AK142" s="31">
        <f t="shared" si="25"/>
        <v>0</v>
      </c>
      <c r="AL142" s="31"/>
      <c r="AM142" s="31"/>
      <c r="AN142" s="33">
        <f t="shared" si="26"/>
        <v>0</v>
      </c>
      <c r="AO142" s="31"/>
      <c r="AP142" s="31"/>
    </row>
    <row r="143" spans="1:42" ht="36" x14ac:dyDescent="0.3">
      <c r="A143" s="13" t="s">
        <v>496</v>
      </c>
      <c r="B143" s="13"/>
      <c r="C143" s="34" t="s">
        <v>186</v>
      </c>
      <c r="D143" s="24"/>
      <c r="E143" s="24"/>
      <c r="F143" s="35" t="s">
        <v>187</v>
      </c>
      <c r="G143" s="36">
        <v>2.2000000000000002</v>
      </c>
      <c r="H143" s="24"/>
      <c r="I143" s="36">
        <v>25.96</v>
      </c>
      <c r="J143" s="37">
        <v>85.4</v>
      </c>
      <c r="K143" s="14"/>
      <c r="L143" s="14"/>
      <c r="M143" s="37">
        <f t="shared" si="37"/>
        <v>2216.98</v>
      </c>
      <c r="N143" s="14"/>
      <c r="O143" s="14"/>
      <c r="P143" s="37">
        <v>85.4</v>
      </c>
      <c r="Q143" s="14"/>
      <c r="R143" s="14"/>
      <c r="S143" s="37">
        <f t="shared" si="38"/>
        <v>2216.98</v>
      </c>
      <c r="T143" s="14"/>
      <c r="U143" s="38"/>
      <c r="V143" s="9">
        <f t="shared" si="39"/>
        <v>71.17</v>
      </c>
      <c r="Y143" s="9">
        <f t="shared" si="33"/>
        <v>1847.48</v>
      </c>
      <c r="AD143" s="5" t="s">
        <v>497</v>
      </c>
      <c r="AE143" s="5" t="s">
        <v>498</v>
      </c>
      <c r="AF143" s="5" t="s">
        <v>190</v>
      </c>
      <c r="AK143" s="31">
        <f t="shared" si="25"/>
        <v>0</v>
      </c>
      <c r="AL143" s="31"/>
      <c r="AM143" s="31"/>
      <c r="AN143" s="33">
        <f t="shared" si="26"/>
        <v>0</v>
      </c>
      <c r="AO143" s="31"/>
      <c r="AP143" s="31"/>
    </row>
    <row r="144" spans="1:42" ht="18" x14ac:dyDescent="0.3">
      <c r="A144" s="13" t="s">
        <v>499</v>
      </c>
      <c r="B144" s="13"/>
      <c r="C144" s="41" t="s">
        <v>197</v>
      </c>
      <c r="D144" s="24"/>
      <c r="E144" s="24"/>
      <c r="F144" s="35" t="s">
        <v>96</v>
      </c>
      <c r="G144" s="36">
        <v>25</v>
      </c>
      <c r="H144" s="24"/>
      <c r="I144" s="36">
        <v>295</v>
      </c>
      <c r="J144" s="37">
        <v>6.45</v>
      </c>
      <c r="K144" s="14"/>
      <c r="L144" s="14"/>
      <c r="M144" s="37">
        <f t="shared" si="37"/>
        <v>1902.75</v>
      </c>
      <c r="N144" s="14"/>
      <c r="O144" s="14"/>
      <c r="P144" s="37">
        <v>6.94</v>
      </c>
      <c r="Q144" s="14"/>
      <c r="R144" s="14"/>
      <c r="S144" s="37">
        <f t="shared" si="38"/>
        <v>2047.3</v>
      </c>
      <c r="T144" s="14"/>
      <c r="U144" s="38"/>
      <c r="V144" s="9">
        <f t="shared" si="39"/>
        <v>5.78</v>
      </c>
      <c r="Y144" s="9">
        <f t="shared" si="33"/>
        <v>1706.08</v>
      </c>
      <c r="AD144" s="5" t="s">
        <v>500</v>
      </c>
      <c r="AE144" s="5" t="s">
        <v>501</v>
      </c>
      <c r="AF144" s="5" t="s">
        <v>200</v>
      </c>
      <c r="AK144" s="31">
        <f t="shared" ref="AK144:AK207" si="40">S144-M144</f>
        <v>144.54999999999995</v>
      </c>
      <c r="AL144" s="31"/>
      <c r="AM144" s="31"/>
      <c r="AN144" s="33">
        <f t="shared" ref="AN144:AN207" si="41">IFERROR(AK144/M144,0)</f>
        <v>7.5968992248061987E-2</v>
      </c>
      <c r="AO144" s="31"/>
      <c r="AP144" s="31"/>
    </row>
    <row r="145" spans="1:42" ht="18" x14ac:dyDescent="0.3">
      <c r="A145" s="13" t="s">
        <v>502</v>
      </c>
      <c r="B145" s="13"/>
      <c r="C145" s="41" t="s">
        <v>463</v>
      </c>
      <c r="D145" s="24"/>
      <c r="E145" s="24"/>
      <c r="F145" s="35" t="s">
        <v>73</v>
      </c>
      <c r="G145" s="36">
        <v>1.05</v>
      </c>
      <c r="H145" s="24"/>
      <c r="I145" s="40">
        <v>12.39</v>
      </c>
      <c r="J145" s="37">
        <v>4728.34</v>
      </c>
      <c r="K145" s="14"/>
      <c r="L145" s="14"/>
      <c r="M145" s="37">
        <f t="shared" si="37"/>
        <v>58584.13</v>
      </c>
      <c r="N145" s="14"/>
      <c r="O145" s="14"/>
      <c r="P145" s="37">
        <v>4682.79</v>
      </c>
      <c r="Q145" s="14"/>
      <c r="R145" s="14"/>
      <c r="S145" s="37">
        <f t="shared" si="38"/>
        <v>58019.77</v>
      </c>
      <c r="T145" s="14"/>
      <c r="U145" s="38"/>
      <c r="V145" s="9">
        <f t="shared" si="39"/>
        <v>3902.33</v>
      </c>
      <c r="Y145" s="9">
        <f t="shared" si="33"/>
        <v>48349.81</v>
      </c>
      <c r="AD145" s="5" t="s">
        <v>503</v>
      </c>
      <c r="AE145" s="5" t="s">
        <v>504</v>
      </c>
      <c r="AF145" s="5" t="s">
        <v>466</v>
      </c>
      <c r="AK145" s="31">
        <f t="shared" si="40"/>
        <v>-564.36000000000058</v>
      </c>
      <c r="AL145" s="31"/>
      <c r="AM145" s="31"/>
      <c r="AN145" s="33">
        <f t="shared" si="41"/>
        <v>-9.6333256122434624E-3</v>
      </c>
      <c r="AO145" s="31"/>
      <c r="AP145" s="31"/>
    </row>
    <row r="146" spans="1:42" ht="36" x14ac:dyDescent="0.3">
      <c r="A146" s="13" t="s">
        <v>505</v>
      </c>
      <c r="B146" s="13"/>
      <c r="C146" s="34" t="s">
        <v>192</v>
      </c>
      <c r="D146" s="24"/>
      <c r="E146" s="24"/>
      <c r="F146" s="35" t="s">
        <v>85</v>
      </c>
      <c r="G146" s="36">
        <v>1</v>
      </c>
      <c r="H146" s="24"/>
      <c r="I146" s="36">
        <v>11.8</v>
      </c>
      <c r="J146" s="37">
        <v>336.11</v>
      </c>
      <c r="K146" s="14"/>
      <c r="L146" s="14"/>
      <c r="M146" s="37">
        <f t="shared" si="37"/>
        <v>3966.1</v>
      </c>
      <c r="N146" s="14"/>
      <c r="O146" s="14"/>
      <c r="P146" s="37">
        <v>336.11</v>
      </c>
      <c r="Q146" s="14"/>
      <c r="R146" s="14"/>
      <c r="S146" s="37">
        <f t="shared" si="38"/>
        <v>3966.1</v>
      </c>
      <c r="T146" s="14"/>
      <c r="U146" s="38"/>
      <c r="V146" s="9">
        <f t="shared" si="39"/>
        <v>280.08999999999997</v>
      </c>
      <c r="Y146" s="9">
        <f t="shared" si="33"/>
        <v>3305.08</v>
      </c>
      <c r="AD146" s="5" t="s">
        <v>506</v>
      </c>
      <c r="AE146" s="5" t="s">
        <v>507</v>
      </c>
      <c r="AF146" s="5" t="s">
        <v>195</v>
      </c>
      <c r="AK146" s="31">
        <f t="shared" si="40"/>
        <v>0</v>
      </c>
      <c r="AL146" s="31"/>
      <c r="AM146" s="31"/>
      <c r="AN146" s="33">
        <f t="shared" si="41"/>
        <v>0</v>
      </c>
      <c r="AO146" s="31"/>
      <c r="AP146" s="31"/>
    </row>
    <row r="147" spans="1:42" ht="16.95" customHeight="1" x14ac:dyDescent="0.3">
      <c r="A147" s="13" t="s">
        <v>508</v>
      </c>
      <c r="B147" s="13" t="s">
        <v>509</v>
      </c>
      <c r="C147" s="77" t="s">
        <v>108</v>
      </c>
      <c r="D147" s="78"/>
      <c r="E147" s="78"/>
      <c r="F147" s="78"/>
      <c r="G147" s="78"/>
      <c r="H147" s="78"/>
      <c r="I147" s="79"/>
      <c r="J147" s="14"/>
      <c r="K147" s="14"/>
      <c r="L147" s="14"/>
      <c r="M147" s="15">
        <f>SUM(M148,M151)</f>
        <v>489982.5</v>
      </c>
      <c r="N147" s="15">
        <f>SUM(N148,N151)</f>
        <v>729756</v>
      </c>
      <c r="O147" s="15">
        <f>SUM(O148,O151)</f>
        <v>1219738.5</v>
      </c>
      <c r="P147" s="14"/>
      <c r="Q147" s="14"/>
      <c r="R147" s="14"/>
      <c r="S147" s="15">
        <f>SUM(S148,S151)</f>
        <v>736753.18</v>
      </c>
      <c r="T147" s="15">
        <f>SUM(T148,T151)</f>
        <v>875707.20000000007</v>
      </c>
      <c r="U147" s="15">
        <f>SUM(U148,U151)</f>
        <v>1612460.38</v>
      </c>
      <c r="Y147" s="9">
        <f>SUM(Y148,Y151)</f>
        <v>613960.98</v>
      </c>
      <c r="Z147" s="9">
        <f>SUM(Z148,Z151)</f>
        <v>729756.01</v>
      </c>
      <c r="AA147" s="9">
        <f>SUM(AA148,AA151)</f>
        <v>1343716.9900000002</v>
      </c>
      <c r="AD147" s="5">
        <v>355116579</v>
      </c>
      <c r="AE147" s="5">
        <v>32099310</v>
      </c>
      <c r="AK147" s="6">
        <f t="shared" si="40"/>
        <v>246770.68000000005</v>
      </c>
      <c r="AL147" s="6">
        <f>T147-N147</f>
        <v>145951.20000000007</v>
      </c>
      <c r="AM147" s="6">
        <f>U147-O147</f>
        <v>392721.87999999989</v>
      </c>
      <c r="AN147" s="10">
        <f t="shared" si="41"/>
        <v>0.50363161949661472</v>
      </c>
      <c r="AO147" s="10">
        <f>IFERROR(AL147/N147,0)</f>
        <v>0.20000000000000009</v>
      </c>
      <c r="AP147" s="10">
        <f>IFERROR(AM147/O147,0)</f>
        <v>0.32197219322010406</v>
      </c>
    </row>
    <row r="148" spans="1:42" ht="72" x14ac:dyDescent="0.3">
      <c r="A148" s="13" t="s">
        <v>510</v>
      </c>
      <c r="B148" s="13" t="s">
        <v>511</v>
      </c>
      <c r="C148" s="23" t="s">
        <v>512</v>
      </c>
      <c r="D148" s="24" t="s">
        <v>71</v>
      </c>
      <c r="E148" s="24" t="s">
        <v>513</v>
      </c>
      <c r="F148" s="24" t="s">
        <v>112</v>
      </c>
      <c r="G148" s="25">
        <v>1</v>
      </c>
      <c r="H148" s="24"/>
      <c r="I148" s="25">
        <v>4.7729999999999997</v>
      </c>
      <c r="J148" s="26">
        <v>72590</v>
      </c>
      <c r="K148" s="26">
        <v>108112</v>
      </c>
      <c r="L148" s="26">
        <f>J148+ROUND(K148, 2)</f>
        <v>180702</v>
      </c>
      <c r="M148" s="26">
        <v>346472.07</v>
      </c>
      <c r="N148" s="26">
        <v>516018.58</v>
      </c>
      <c r="O148" s="26">
        <f>M148+N148</f>
        <v>862490.65</v>
      </c>
      <c r="P148" s="26">
        <v>109216.72</v>
      </c>
      <c r="Q148" s="26">
        <v>129734.39999999999</v>
      </c>
      <c r="R148" s="26">
        <f>P148+ROUND(Q148, 2)</f>
        <v>238951.12</v>
      </c>
      <c r="S148" s="26">
        <v>521291.4</v>
      </c>
      <c r="T148" s="26">
        <v>619222.29</v>
      </c>
      <c r="U148" s="26">
        <f>S148+T148</f>
        <v>1140513.69</v>
      </c>
      <c r="V148" s="9">
        <f>ROUND(P148 / 1.2, 2)</f>
        <v>91013.93</v>
      </c>
      <c r="W148" s="9">
        <f>ROUND(Q148 / 1.2, 2)</f>
        <v>108112</v>
      </c>
      <c r="X148" s="9">
        <f>ROUND(R148 / 1.2, 2)</f>
        <v>199125.93</v>
      </c>
      <c r="Y148" s="9">
        <f>ROUND(S148 / 1.2, 2)</f>
        <v>434409.5</v>
      </c>
      <c r="Z148" s="9">
        <f>ROUND(T148 / 1.2, 2)</f>
        <v>516018.58</v>
      </c>
      <c r="AA148" s="9">
        <f>Y148+Z148</f>
        <v>950428.08000000007</v>
      </c>
      <c r="AD148" s="5">
        <v>355116581</v>
      </c>
      <c r="AE148" s="5">
        <v>32099320</v>
      </c>
      <c r="AG148" s="5" t="s">
        <v>514</v>
      </c>
      <c r="AH148" s="5" t="s">
        <v>515</v>
      </c>
      <c r="AI148" s="5" t="s">
        <v>449</v>
      </c>
      <c r="AK148" s="19">
        <f t="shared" si="40"/>
        <v>174819.33000000002</v>
      </c>
      <c r="AL148" s="19">
        <f>T148-N148</f>
        <v>103203.71000000002</v>
      </c>
      <c r="AM148" s="19">
        <f>U148-O148</f>
        <v>278023.03999999992</v>
      </c>
      <c r="AN148" s="22">
        <f t="shared" si="41"/>
        <v>0.50456976228993011</v>
      </c>
      <c r="AO148" s="22">
        <f>IFERROR(AL148/N148,0)</f>
        <v>0.19999998837251173</v>
      </c>
      <c r="AP148" s="22">
        <f>IFERROR(AM148/O148,0)</f>
        <v>0.32234904807373843</v>
      </c>
    </row>
    <row r="149" spans="1:42" ht="54" x14ac:dyDescent="0.3">
      <c r="A149" s="13" t="s">
        <v>516</v>
      </c>
      <c r="B149" s="13"/>
      <c r="C149" s="34" t="s">
        <v>517</v>
      </c>
      <c r="D149" s="24"/>
      <c r="E149" s="24"/>
      <c r="F149" s="35" t="s">
        <v>112</v>
      </c>
      <c r="G149" s="36">
        <v>1</v>
      </c>
      <c r="H149" s="24"/>
      <c r="I149" s="36">
        <v>4.7729999999999997</v>
      </c>
      <c r="J149" s="37">
        <v>72590</v>
      </c>
      <c r="K149" s="14"/>
      <c r="L149" s="14"/>
      <c r="M149" s="37">
        <f>ROUND(ROUND(J149, 2)*I149, 2)</f>
        <v>346472.07</v>
      </c>
      <c r="N149" s="14"/>
      <c r="O149" s="14"/>
      <c r="P149" s="37">
        <v>72590</v>
      </c>
      <c r="Q149" s="14"/>
      <c r="R149" s="14"/>
      <c r="S149" s="37">
        <f>ROUND(ROUND(P149, 2)*I149, 2)</f>
        <v>346472.07</v>
      </c>
      <c r="T149" s="14"/>
      <c r="U149" s="38"/>
      <c r="V149" s="9">
        <f>ROUND(ROUND(P149, 2)/1.2, 2)</f>
        <v>60491.67</v>
      </c>
      <c r="Y149" s="9">
        <f>ROUND(S149 / 1.2, 2)</f>
        <v>288726.73</v>
      </c>
      <c r="AD149" s="5" t="s">
        <v>518</v>
      </c>
      <c r="AE149" s="5" t="s">
        <v>519</v>
      </c>
      <c r="AF149" s="5" t="s">
        <v>520</v>
      </c>
      <c r="AK149" s="31">
        <f t="shared" si="40"/>
        <v>0</v>
      </c>
      <c r="AL149" s="31"/>
      <c r="AM149" s="31"/>
      <c r="AN149" s="33">
        <f t="shared" si="41"/>
        <v>0</v>
      </c>
      <c r="AO149" s="31"/>
      <c r="AP149" s="31"/>
    </row>
    <row r="150" spans="1:42" ht="18" x14ac:dyDescent="0.3">
      <c r="A150" s="13" t="s">
        <v>521</v>
      </c>
      <c r="B150" s="13"/>
      <c r="C150" s="34" t="s">
        <v>522</v>
      </c>
      <c r="D150" s="24"/>
      <c r="E150" s="24" t="s">
        <v>523</v>
      </c>
      <c r="F150" s="35" t="s">
        <v>102</v>
      </c>
      <c r="G150" s="36">
        <v>1</v>
      </c>
      <c r="H150" s="24"/>
      <c r="I150" s="40">
        <v>622</v>
      </c>
      <c r="J150" s="37">
        <v>0</v>
      </c>
      <c r="K150" s="14"/>
      <c r="L150" s="14"/>
      <c r="M150" s="37">
        <f>ROUND(ROUND(J150, 2)*I150, 2)</f>
        <v>0</v>
      </c>
      <c r="N150" s="14"/>
      <c r="O150" s="14"/>
      <c r="P150" s="37">
        <v>281.06</v>
      </c>
      <c r="Q150" s="14"/>
      <c r="R150" s="14"/>
      <c r="S150" s="37">
        <f>ROUND(ROUND(P150, 2)*I150, 2)</f>
        <v>174819.32</v>
      </c>
      <c r="T150" s="14"/>
      <c r="U150" s="38"/>
      <c r="V150" s="9">
        <f>ROUND(ROUND(P150, 2)/1.2, 2)</f>
        <v>234.22</v>
      </c>
      <c r="Y150" s="9">
        <f>ROUND(S150 / 1.2, 2)</f>
        <v>145682.76999999999</v>
      </c>
      <c r="AD150" s="5" t="s">
        <v>524</v>
      </c>
      <c r="AE150" s="5" t="s">
        <v>525</v>
      </c>
      <c r="AF150" s="5" t="s">
        <v>526</v>
      </c>
      <c r="AK150" s="31">
        <f t="shared" si="40"/>
        <v>174819.32</v>
      </c>
      <c r="AL150" s="31"/>
      <c r="AM150" s="31"/>
      <c r="AN150" s="33">
        <f t="shared" si="41"/>
        <v>0</v>
      </c>
      <c r="AO150" s="31"/>
      <c r="AP150" s="31"/>
    </row>
    <row r="151" spans="1:42" ht="72" x14ac:dyDescent="0.3">
      <c r="A151" s="13" t="s">
        <v>527</v>
      </c>
      <c r="B151" s="13" t="s">
        <v>511</v>
      </c>
      <c r="C151" s="23" t="s">
        <v>512</v>
      </c>
      <c r="D151" s="24" t="s">
        <v>71</v>
      </c>
      <c r="E151" s="24" t="s">
        <v>528</v>
      </c>
      <c r="F151" s="24" t="s">
        <v>112</v>
      </c>
      <c r="G151" s="25">
        <v>1</v>
      </c>
      <c r="H151" s="24"/>
      <c r="I151" s="25">
        <v>1.9770000000000001</v>
      </c>
      <c r="J151" s="26">
        <v>72590</v>
      </c>
      <c r="K151" s="26">
        <v>108112</v>
      </c>
      <c r="L151" s="26">
        <f>J151+ROUND(K151, 2)</f>
        <v>180702</v>
      </c>
      <c r="M151" s="26">
        <v>143510.43</v>
      </c>
      <c r="N151" s="26">
        <v>213737.42</v>
      </c>
      <c r="O151" s="26">
        <f>M151+N151</f>
        <v>357247.85</v>
      </c>
      <c r="P151" s="26">
        <v>108984.21</v>
      </c>
      <c r="Q151" s="26">
        <v>129734.39999999999</v>
      </c>
      <c r="R151" s="26">
        <f>P151+ROUND(Q151, 2)</f>
        <v>238718.61</v>
      </c>
      <c r="S151" s="26">
        <v>215461.78</v>
      </c>
      <c r="T151" s="26">
        <v>256484.91</v>
      </c>
      <c r="U151" s="26">
        <f>S151+T151</f>
        <v>471946.69</v>
      </c>
      <c r="V151" s="9">
        <f>ROUND(P151 / 1.2, 2)</f>
        <v>90820.18</v>
      </c>
      <c r="W151" s="9">
        <f>ROUND(Q151 / 1.2, 2)</f>
        <v>108112</v>
      </c>
      <c r="X151" s="9">
        <f>ROUND(R151 / 1.2, 2)</f>
        <v>198932.18</v>
      </c>
      <c r="Y151" s="9">
        <f>ROUND(S151 / 1.2, 2)</f>
        <v>179551.48</v>
      </c>
      <c r="Z151" s="9">
        <f>ROUND(T151 / 1.2, 2)</f>
        <v>213737.43</v>
      </c>
      <c r="AA151" s="9">
        <f>Y151+Z151</f>
        <v>393288.91000000003</v>
      </c>
      <c r="AD151" s="5">
        <v>355116717</v>
      </c>
      <c r="AE151" s="5">
        <v>32099319</v>
      </c>
      <c r="AG151" s="5" t="s">
        <v>514</v>
      </c>
      <c r="AH151" s="5" t="s">
        <v>515</v>
      </c>
      <c r="AI151" s="5" t="s">
        <v>449</v>
      </c>
      <c r="AK151" s="19">
        <f t="shared" si="40"/>
        <v>71951.350000000006</v>
      </c>
      <c r="AL151" s="19">
        <f>T151-N151</f>
        <v>42747.489999999991</v>
      </c>
      <c r="AM151" s="19">
        <f>U151-O151</f>
        <v>114698.84000000003</v>
      </c>
      <c r="AN151" s="22">
        <f t="shared" si="41"/>
        <v>0.50136669508968801</v>
      </c>
      <c r="AO151" s="22">
        <f>IFERROR(AL151/N151,0)</f>
        <v>0.20000002807182751</v>
      </c>
      <c r="AP151" s="22">
        <f>IFERROR(AM151/O151,0)</f>
        <v>0.32106236608561822</v>
      </c>
    </row>
    <row r="152" spans="1:42" ht="18" x14ac:dyDescent="0.3">
      <c r="A152" s="13" t="s">
        <v>529</v>
      </c>
      <c r="B152" s="13"/>
      <c r="C152" s="34" t="s">
        <v>522</v>
      </c>
      <c r="D152" s="24"/>
      <c r="E152" s="24" t="s">
        <v>523</v>
      </c>
      <c r="F152" s="35" t="s">
        <v>102</v>
      </c>
      <c r="G152" s="36">
        <v>1</v>
      </c>
      <c r="H152" s="24"/>
      <c r="I152" s="40">
        <v>256</v>
      </c>
      <c r="J152" s="37">
        <v>0</v>
      </c>
      <c r="K152" s="14"/>
      <c r="L152" s="14"/>
      <c r="M152" s="37">
        <f>ROUND(ROUND(J152, 2)*I152, 2)</f>
        <v>0</v>
      </c>
      <c r="N152" s="14"/>
      <c r="O152" s="14"/>
      <c r="P152" s="37">
        <v>281.06</v>
      </c>
      <c r="Q152" s="14"/>
      <c r="R152" s="14"/>
      <c r="S152" s="37">
        <f>ROUND(ROUND(P152, 2)*I152, 2)</f>
        <v>71951.360000000001</v>
      </c>
      <c r="T152" s="14"/>
      <c r="U152" s="38"/>
      <c r="V152" s="9">
        <f>ROUND(ROUND(P152, 2)/1.2, 2)</f>
        <v>234.22</v>
      </c>
      <c r="Y152" s="9">
        <f>ROUND(S152 / 1.2, 2)</f>
        <v>59959.47</v>
      </c>
      <c r="AD152" s="5" t="s">
        <v>530</v>
      </c>
      <c r="AE152" s="5" t="s">
        <v>531</v>
      </c>
      <c r="AF152" s="5" t="s">
        <v>526</v>
      </c>
      <c r="AK152" s="31">
        <f t="shared" si="40"/>
        <v>71951.360000000001</v>
      </c>
      <c r="AL152" s="31"/>
      <c r="AM152" s="31"/>
      <c r="AN152" s="33">
        <f t="shared" si="41"/>
        <v>0</v>
      </c>
      <c r="AO152" s="31"/>
      <c r="AP152" s="31"/>
    </row>
    <row r="153" spans="1:42" ht="54" x14ac:dyDescent="0.3">
      <c r="A153" s="13" t="s">
        <v>532</v>
      </c>
      <c r="B153" s="13"/>
      <c r="C153" s="34" t="s">
        <v>517</v>
      </c>
      <c r="D153" s="24"/>
      <c r="E153" s="24"/>
      <c r="F153" s="35" t="s">
        <v>112</v>
      </c>
      <c r="G153" s="36">
        <v>1</v>
      </c>
      <c r="H153" s="24"/>
      <c r="I153" s="36">
        <v>1.9770000000000001</v>
      </c>
      <c r="J153" s="37">
        <v>72590</v>
      </c>
      <c r="K153" s="14"/>
      <c r="L153" s="14"/>
      <c r="M153" s="37">
        <f>ROUND(ROUND(J153, 2)*I153, 2)</f>
        <v>143510.43</v>
      </c>
      <c r="N153" s="14"/>
      <c r="O153" s="14"/>
      <c r="P153" s="37">
        <v>72590</v>
      </c>
      <c r="Q153" s="14"/>
      <c r="R153" s="14"/>
      <c r="S153" s="37">
        <f>ROUND(ROUND(P153, 2)*I153, 2)</f>
        <v>143510.43</v>
      </c>
      <c r="T153" s="14"/>
      <c r="U153" s="38"/>
      <c r="V153" s="9">
        <f>ROUND(ROUND(P153, 2)/1.2, 2)</f>
        <v>60491.67</v>
      </c>
      <c r="Y153" s="9">
        <f>ROUND(S153 / 1.2, 2)</f>
        <v>119592.03</v>
      </c>
      <c r="AD153" s="5" t="s">
        <v>533</v>
      </c>
      <c r="AE153" s="5" t="s">
        <v>534</v>
      </c>
      <c r="AF153" s="5" t="s">
        <v>520</v>
      </c>
      <c r="AK153" s="31">
        <f t="shared" si="40"/>
        <v>0</v>
      </c>
      <c r="AL153" s="31"/>
      <c r="AM153" s="31"/>
      <c r="AN153" s="33">
        <f t="shared" si="41"/>
        <v>0</v>
      </c>
      <c r="AO153" s="31"/>
      <c r="AP153" s="31"/>
    </row>
    <row r="154" spans="1:42" ht="16.95" customHeight="1" x14ac:dyDescent="0.3">
      <c r="A154" s="13" t="s">
        <v>535</v>
      </c>
      <c r="B154" s="13" t="s">
        <v>536</v>
      </c>
      <c r="C154" s="77" t="s">
        <v>537</v>
      </c>
      <c r="D154" s="78"/>
      <c r="E154" s="78"/>
      <c r="F154" s="78"/>
      <c r="G154" s="78"/>
      <c r="H154" s="78"/>
      <c r="I154" s="79"/>
      <c r="J154" s="14"/>
      <c r="K154" s="14"/>
      <c r="L154" s="14"/>
      <c r="M154" s="15">
        <f t="shared" ref="M154:O155" si="42">SUM(M155)</f>
        <v>2501487.92</v>
      </c>
      <c r="N154" s="15">
        <f t="shared" si="42"/>
        <v>1130862.3999999999</v>
      </c>
      <c r="O154" s="15">
        <f t="shared" si="42"/>
        <v>3632350.32</v>
      </c>
      <c r="P154" s="14"/>
      <c r="Q154" s="14"/>
      <c r="R154" s="14"/>
      <c r="S154" s="15">
        <f t="shared" ref="S154:U155" si="43">SUM(S155)</f>
        <v>2501487.92</v>
      </c>
      <c r="T154" s="15">
        <f t="shared" si="43"/>
        <v>1357034.88</v>
      </c>
      <c r="U154" s="15">
        <f t="shared" si="43"/>
        <v>3858522.8</v>
      </c>
      <c r="Y154" s="9">
        <f t="shared" ref="Y154:AA155" si="44">SUM(Y155)</f>
        <v>2084573.27</v>
      </c>
      <c r="Z154" s="9">
        <f t="shared" si="44"/>
        <v>1130862.3999999999</v>
      </c>
      <c r="AA154" s="9">
        <f t="shared" si="44"/>
        <v>3215435.67</v>
      </c>
      <c r="AD154" s="5">
        <v>355116582</v>
      </c>
      <c r="AE154" s="5">
        <v>32101369</v>
      </c>
      <c r="AK154" s="6">
        <f t="shared" si="40"/>
        <v>0</v>
      </c>
      <c r="AL154" s="6">
        <f t="shared" ref="AL154:AM156" si="45">T154-N154</f>
        <v>226172.47999999998</v>
      </c>
      <c r="AM154" s="6">
        <f t="shared" si="45"/>
        <v>226172.47999999998</v>
      </c>
      <c r="AN154" s="10">
        <f t="shared" si="41"/>
        <v>0</v>
      </c>
      <c r="AO154" s="10">
        <f t="shared" ref="AO154:AP156" si="46">IFERROR(AL154/N154,0)</f>
        <v>0.2</v>
      </c>
      <c r="AP154" s="10">
        <f t="shared" si="46"/>
        <v>6.2266152786716891E-2</v>
      </c>
    </row>
    <row r="155" spans="1:42" ht="16.95" customHeight="1" x14ac:dyDescent="0.3">
      <c r="A155" s="13" t="s">
        <v>538</v>
      </c>
      <c r="B155" s="13" t="s">
        <v>539</v>
      </c>
      <c r="C155" s="77" t="s">
        <v>540</v>
      </c>
      <c r="D155" s="78"/>
      <c r="E155" s="78"/>
      <c r="F155" s="78"/>
      <c r="G155" s="78"/>
      <c r="H155" s="78"/>
      <c r="I155" s="79"/>
      <c r="J155" s="14"/>
      <c r="K155" s="14"/>
      <c r="L155" s="14"/>
      <c r="M155" s="15">
        <f t="shared" si="42"/>
        <v>2501487.92</v>
      </c>
      <c r="N155" s="15">
        <f t="shared" si="42"/>
        <v>1130862.3999999999</v>
      </c>
      <c r="O155" s="15">
        <f t="shared" si="42"/>
        <v>3632350.32</v>
      </c>
      <c r="P155" s="14"/>
      <c r="Q155" s="14"/>
      <c r="R155" s="14"/>
      <c r="S155" s="15">
        <f t="shared" si="43"/>
        <v>2501487.92</v>
      </c>
      <c r="T155" s="15">
        <f t="shared" si="43"/>
        <v>1357034.88</v>
      </c>
      <c r="U155" s="15">
        <f t="shared" si="43"/>
        <v>3858522.8</v>
      </c>
      <c r="Y155" s="9">
        <f t="shared" si="44"/>
        <v>2084573.27</v>
      </c>
      <c r="Z155" s="9">
        <f t="shared" si="44"/>
        <v>1130862.3999999999</v>
      </c>
      <c r="AA155" s="9">
        <f t="shared" si="44"/>
        <v>3215435.67</v>
      </c>
      <c r="AD155" s="5">
        <v>355116583</v>
      </c>
      <c r="AE155" s="5">
        <v>32101367</v>
      </c>
      <c r="AK155" s="6">
        <f t="shared" si="40"/>
        <v>0</v>
      </c>
      <c r="AL155" s="6">
        <f t="shared" si="45"/>
        <v>226172.47999999998</v>
      </c>
      <c r="AM155" s="6">
        <f t="shared" si="45"/>
        <v>226172.47999999998</v>
      </c>
      <c r="AN155" s="10">
        <f t="shared" si="41"/>
        <v>0</v>
      </c>
      <c r="AO155" s="10">
        <f t="shared" si="46"/>
        <v>0.2</v>
      </c>
      <c r="AP155" s="10">
        <f t="shared" si="46"/>
        <v>6.2266152786716891E-2</v>
      </c>
    </row>
    <row r="156" spans="1:42" ht="36" x14ac:dyDescent="0.3">
      <c r="A156" s="13" t="s">
        <v>541</v>
      </c>
      <c r="B156" s="13" t="s">
        <v>542</v>
      </c>
      <c r="C156" s="23" t="s">
        <v>543</v>
      </c>
      <c r="D156" s="24" t="s">
        <v>71</v>
      </c>
      <c r="E156" s="24" t="s">
        <v>544</v>
      </c>
      <c r="F156" s="24" t="s">
        <v>73</v>
      </c>
      <c r="G156" s="25">
        <v>1</v>
      </c>
      <c r="H156" s="24"/>
      <c r="I156" s="25">
        <v>184.48</v>
      </c>
      <c r="J156" s="26">
        <v>13559.67</v>
      </c>
      <c r="K156" s="26">
        <v>6130</v>
      </c>
      <c r="L156" s="26">
        <f>J156+ROUND(K156, 2)</f>
        <v>19689.669999999998</v>
      </c>
      <c r="M156" s="26">
        <v>2501487.92</v>
      </c>
      <c r="N156" s="26">
        <v>1130862.3999999999</v>
      </c>
      <c r="O156" s="26">
        <f>M156+N156</f>
        <v>3632350.32</v>
      </c>
      <c r="P156" s="26">
        <v>13559.67</v>
      </c>
      <c r="Q156" s="26">
        <v>7356</v>
      </c>
      <c r="R156" s="26">
        <f>P156+ROUND(Q156, 2)</f>
        <v>20915.669999999998</v>
      </c>
      <c r="S156" s="26">
        <v>2501487.92</v>
      </c>
      <c r="T156" s="26">
        <v>1357034.88</v>
      </c>
      <c r="U156" s="26">
        <f>S156+T156</f>
        <v>3858522.8</v>
      </c>
      <c r="V156" s="9">
        <f>ROUND(P156 / 1.2, 2)</f>
        <v>11299.73</v>
      </c>
      <c r="W156" s="9">
        <f>ROUND(Q156 / 1.2, 2)</f>
        <v>6130</v>
      </c>
      <c r="X156" s="9">
        <f>ROUND(R156 / 1.2, 2)</f>
        <v>17429.73</v>
      </c>
      <c r="Y156" s="9">
        <f>ROUND(S156 / 1.2, 2)</f>
        <v>2084573.27</v>
      </c>
      <c r="Z156" s="9">
        <f>ROUND(T156 / 1.2, 2)</f>
        <v>1130862.3999999999</v>
      </c>
      <c r="AA156" s="9">
        <f>Y156+Z156</f>
        <v>3215435.67</v>
      </c>
      <c r="AD156" s="5">
        <v>355116585</v>
      </c>
      <c r="AE156" s="5">
        <v>32101378</v>
      </c>
      <c r="AG156" s="5" t="s">
        <v>545</v>
      </c>
      <c r="AH156" s="5" t="s">
        <v>546</v>
      </c>
      <c r="AI156" s="5" t="s">
        <v>547</v>
      </c>
      <c r="AK156" s="19">
        <f t="shared" si="40"/>
        <v>0</v>
      </c>
      <c r="AL156" s="19">
        <f t="shared" si="45"/>
        <v>226172.47999999998</v>
      </c>
      <c r="AM156" s="19">
        <f t="shared" si="45"/>
        <v>226172.47999999998</v>
      </c>
      <c r="AN156" s="22">
        <f t="shared" si="41"/>
        <v>0</v>
      </c>
      <c r="AO156" s="22">
        <f t="shared" si="46"/>
        <v>0.2</v>
      </c>
      <c r="AP156" s="22">
        <f t="shared" si="46"/>
        <v>6.2266152786716891E-2</v>
      </c>
    </row>
    <row r="157" spans="1:42" ht="18" x14ac:dyDescent="0.3">
      <c r="A157" s="13" t="s">
        <v>548</v>
      </c>
      <c r="B157" s="13"/>
      <c r="C157" s="34" t="s">
        <v>78</v>
      </c>
      <c r="D157" s="24"/>
      <c r="E157" s="24"/>
      <c r="F157" s="35" t="s">
        <v>79</v>
      </c>
      <c r="G157" s="36">
        <v>4.2</v>
      </c>
      <c r="H157" s="24"/>
      <c r="I157" s="36">
        <v>774.81600000000003</v>
      </c>
      <c r="J157" s="37">
        <v>269.41000000000003</v>
      </c>
      <c r="K157" s="14"/>
      <c r="L157" s="14"/>
      <c r="M157" s="37">
        <f>ROUND(ROUND(J157, 2)*I157, 2)</f>
        <v>208743.18</v>
      </c>
      <c r="N157" s="14"/>
      <c r="O157" s="14"/>
      <c r="P157" s="37">
        <v>269.41000000000003</v>
      </c>
      <c r="Q157" s="14"/>
      <c r="R157" s="14"/>
      <c r="S157" s="37">
        <f>ROUND(ROUND(P157, 2)*I157, 2)</f>
        <v>208743.18</v>
      </c>
      <c r="T157" s="14"/>
      <c r="U157" s="38"/>
      <c r="V157" s="9">
        <f>ROUND(ROUND(P157, 2)/1.2, 2)</f>
        <v>224.51</v>
      </c>
      <c r="Y157" s="9">
        <f>ROUND(S157 / 1.2, 2)</f>
        <v>173952.65</v>
      </c>
      <c r="AD157" s="5" t="s">
        <v>549</v>
      </c>
      <c r="AE157" s="5" t="s">
        <v>550</v>
      </c>
      <c r="AF157" s="5" t="s">
        <v>82</v>
      </c>
      <c r="AK157" s="31">
        <f t="shared" si="40"/>
        <v>0</v>
      </c>
      <c r="AL157" s="31"/>
      <c r="AM157" s="31"/>
      <c r="AN157" s="33">
        <f t="shared" si="41"/>
        <v>0</v>
      </c>
      <c r="AO157" s="31"/>
      <c r="AP157" s="31"/>
    </row>
    <row r="158" spans="1:42" ht="18" x14ac:dyDescent="0.3">
      <c r="A158" s="13" t="s">
        <v>551</v>
      </c>
      <c r="B158" s="13"/>
      <c r="C158" s="34" t="s">
        <v>552</v>
      </c>
      <c r="D158" s="24"/>
      <c r="E158" s="24"/>
      <c r="F158" s="35" t="s">
        <v>96</v>
      </c>
      <c r="G158" s="36">
        <v>445</v>
      </c>
      <c r="H158" s="24"/>
      <c r="I158" s="36">
        <v>82093.600000000006</v>
      </c>
      <c r="J158" s="37">
        <v>6.27</v>
      </c>
      <c r="K158" s="14"/>
      <c r="L158" s="14"/>
      <c r="M158" s="37">
        <f>ROUND(ROUND(J158, 2)*I158, 2)</f>
        <v>514726.87</v>
      </c>
      <c r="N158" s="14"/>
      <c r="O158" s="14"/>
      <c r="P158" s="37">
        <v>6.27</v>
      </c>
      <c r="Q158" s="14"/>
      <c r="R158" s="14"/>
      <c r="S158" s="37">
        <f>ROUND(ROUND(P158, 2)*I158, 2)</f>
        <v>514726.87</v>
      </c>
      <c r="T158" s="14"/>
      <c r="U158" s="38"/>
      <c r="V158" s="9">
        <f>ROUND(ROUND(P158, 2)/1.2, 2)</f>
        <v>5.23</v>
      </c>
      <c r="Y158" s="9">
        <f>ROUND(S158 / 1.2, 2)</f>
        <v>428939.06</v>
      </c>
      <c r="AD158" s="5" t="s">
        <v>553</v>
      </c>
      <c r="AE158" s="5" t="s">
        <v>554</v>
      </c>
      <c r="AF158" s="5" t="s">
        <v>555</v>
      </c>
      <c r="AK158" s="31">
        <f t="shared" si="40"/>
        <v>0</v>
      </c>
      <c r="AL158" s="31"/>
      <c r="AM158" s="31"/>
      <c r="AN158" s="33">
        <f t="shared" si="41"/>
        <v>0</v>
      </c>
      <c r="AO158" s="31"/>
      <c r="AP158" s="31"/>
    </row>
    <row r="159" spans="1:42" ht="36" x14ac:dyDescent="0.3">
      <c r="A159" s="13" t="s">
        <v>556</v>
      </c>
      <c r="B159" s="13"/>
      <c r="C159" s="34" t="s">
        <v>557</v>
      </c>
      <c r="D159" s="24"/>
      <c r="E159" s="24" t="s">
        <v>558</v>
      </c>
      <c r="F159" s="35" t="s">
        <v>102</v>
      </c>
      <c r="G159" s="36">
        <v>395</v>
      </c>
      <c r="H159" s="24"/>
      <c r="I159" s="36">
        <v>72869.600000000006</v>
      </c>
      <c r="J159" s="37">
        <v>24.4</v>
      </c>
      <c r="K159" s="14"/>
      <c r="L159" s="14"/>
      <c r="M159" s="37">
        <f>ROUND(ROUND(J159, 2)*I159, 2)</f>
        <v>1778018.24</v>
      </c>
      <c r="N159" s="14"/>
      <c r="O159" s="14"/>
      <c r="P159" s="37">
        <v>24.4</v>
      </c>
      <c r="Q159" s="14"/>
      <c r="R159" s="14"/>
      <c r="S159" s="37">
        <f>ROUND(ROUND(P159, 2)*I159, 2)</f>
        <v>1778018.24</v>
      </c>
      <c r="T159" s="14"/>
      <c r="U159" s="38"/>
      <c r="V159" s="9">
        <f>ROUND(ROUND(P159, 2)/1.2, 2)</f>
        <v>20.329999999999998</v>
      </c>
      <c r="Y159" s="9">
        <f>ROUND(S159 / 1.2, 2)</f>
        <v>1481681.87</v>
      </c>
      <c r="AD159" s="5" t="s">
        <v>559</v>
      </c>
      <c r="AE159" s="5" t="s">
        <v>560</v>
      </c>
      <c r="AF159" s="5" t="s">
        <v>561</v>
      </c>
      <c r="AK159" s="31">
        <f t="shared" si="40"/>
        <v>0</v>
      </c>
      <c r="AL159" s="31"/>
      <c r="AM159" s="31"/>
      <c r="AN159" s="33">
        <f t="shared" si="41"/>
        <v>0</v>
      </c>
      <c r="AO159" s="31"/>
      <c r="AP159" s="31"/>
    </row>
    <row r="160" spans="1:42" ht="16.95" customHeight="1" x14ac:dyDescent="0.3">
      <c r="A160" s="12" t="s">
        <v>562</v>
      </c>
      <c r="B160" s="12" t="s">
        <v>563</v>
      </c>
      <c r="C160" s="74" t="s">
        <v>564</v>
      </c>
      <c r="D160" s="75"/>
      <c r="E160" s="75"/>
      <c r="F160" s="75"/>
      <c r="G160" s="75"/>
      <c r="H160" s="75"/>
      <c r="I160" s="76"/>
      <c r="M160" s="6">
        <f t="shared" ref="M160:O161" si="47">SUM(M161)</f>
        <v>47215436.839999989</v>
      </c>
      <c r="N160" s="6">
        <f t="shared" si="47"/>
        <v>85200897.469999984</v>
      </c>
      <c r="O160" s="6">
        <f t="shared" si="47"/>
        <v>132416334.30999999</v>
      </c>
      <c r="S160" s="6">
        <f t="shared" ref="S160:U161" si="48">SUM(S161)</f>
        <v>63362460.109999992</v>
      </c>
      <c r="T160" s="6">
        <f t="shared" si="48"/>
        <v>103486652.20999999</v>
      </c>
      <c r="U160" s="6">
        <f t="shared" si="48"/>
        <v>166849112.32000002</v>
      </c>
      <c r="Y160" s="9">
        <f t="shared" ref="Y160:AA161" si="49">SUM(Y161)</f>
        <v>52802050.209999986</v>
      </c>
      <c r="Z160" s="9">
        <f t="shared" si="49"/>
        <v>86238876.859999985</v>
      </c>
      <c r="AA160" s="9">
        <f t="shared" si="49"/>
        <v>139040927.06999999</v>
      </c>
      <c r="AD160" s="5">
        <v>355116586</v>
      </c>
      <c r="AE160" s="5">
        <v>27137811</v>
      </c>
      <c r="AK160" s="6">
        <f t="shared" si="40"/>
        <v>16147023.270000003</v>
      </c>
      <c r="AL160" s="6">
        <f t="shared" ref="AL160:AM165" si="50">T160-N160</f>
        <v>18285754.74000001</v>
      </c>
      <c r="AM160" s="6">
        <f t="shared" si="50"/>
        <v>34432778.010000035</v>
      </c>
      <c r="AN160" s="10">
        <f t="shared" si="41"/>
        <v>0.34198610350080599</v>
      </c>
      <c r="AO160" s="10">
        <f t="shared" ref="AO160:AP165" si="51">IFERROR(AL160/N160,0)</f>
        <v>0.2146192737751218</v>
      </c>
      <c r="AP160" s="10">
        <f t="shared" si="51"/>
        <v>0.26003421850803865</v>
      </c>
    </row>
    <row r="161" spans="1:42" ht="16.95" customHeight="1" x14ac:dyDescent="0.3">
      <c r="A161" s="12" t="s">
        <v>565</v>
      </c>
      <c r="B161" s="12" t="s">
        <v>566</v>
      </c>
      <c r="C161" s="74" t="s">
        <v>567</v>
      </c>
      <c r="D161" s="75"/>
      <c r="E161" s="75"/>
      <c r="F161" s="75"/>
      <c r="G161" s="75"/>
      <c r="H161" s="75"/>
      <c r="I161" s="76"/>
      <c r="M161" s="6">
        <f t="shared" si="47"/>
        <v>47215436.839999989</v>
      </c>
      <c r="N161" s="6">
        <f t="shared" si="47"/>
        <v>85200897.469999984</v>
      </c>
      <c r="O161" s="6">
        <f t="shared" si="47"/>
        <v>132416334.30999999</v>
      </c>
      <c r="S161" s="6">
        <f t="shared" si="48"/>
        <v>63362460.109999992</v>
      </c>
      <c r="T161" s="6">
        <f t="shared" si="48"/>
        <v>103486652.20999999</v>
      </c>
      <c r="U161" s="6">
        <f t="shared" si="48"/>
        <v>166849112.32000002</v>
      </c>
      <c r="Y161" s="9">
        <f t="shared" si="49"/>
        <v>52802050.209999986</v>
      </c>
      <c r="Z161" s="9">
        <f t="shared" si="49"/>
        <v>86238876.859999985</v>
      </c>
      <c r="AA161" s="9">
        <f t="shared" si="49"/>
        <v>139040927.06999999</v>
      </c>
      <c r="AD161" s="5">
        <v>355116587</v>
      </c>
      <c r="AE161" s="5">
        <v>27137817</v>
      </c>
      <c r="AK161" s="6">
        <f t="shared" si="40"/>
        <v>16147023.270000003</v>
      </c>
      <c r="AL161" s="6">
        <f t="shared" si="50"/>
        <v>18285754.74000001</v>
      </c>
      <c r="AM161" s="6">
        <f t="shared" si="50"/>
        <v>34432778.010000035</v>
      </c>
      <c r="AN161" s="10">
        <f t="shared" si="41"/>
        <v>0.34198610350080599</v>
      </c>
      <c r="AO161" s="10">
        <f t="shared" si="51"/>
        <v>0.2146192737751218</v>
      </c>
      <c r="AP161" s="10">
        <f t="shared" si="51"/>
        <v>0.26003421850803865</v>
      </c>
    </row>
    <row r="162" spans="1:42" ht="16.95" customHeight="1" x14ac:dyDescent="0.3">
      <c r="A162" s="12" t="s">
        <v>568</v>
      </c>
      <c r="B162" s="12" t="s">
        <v>569</v>
      </c>
      <c r="C162" s="74" t="s">
        <v>570</v>
      </c>
      <c r="D162" s="75"/>
      <c r="E162" s="75"/>
      <c r="F162" s="75"/>
      <c r="G162" s="75"/>
      <c r="H162" s="75"/>
      <c r="I162" s="76"/>
      <c r="M162" s="6">
        <f>SUM(M163,M434,M929,M1121,M1239,M1344)</f>
        <v>47215436.839999989</v>
      </c>
      <c r="N162" s="6">
        <f>SUM(N163,N434,N929,N1121,N1239,N1344)</f>
        <v>85200897.469999984</v>
      </c>
      <c r="O162" s="6">
        <f>SUM(O163,O434,O929,O1121,O1239,O1344)</f>
        <v>132416334.30999999</v>
      </c>
      <c r="S162" s="6">
        <f>SUM(S163,S434,S929,S1121,S1239,S1344)</f>
        <v>63362460.109999992</v>
      </c>
      <c r="T162" s="6">
        <f>SUM(T163,T434,T929,T1121,T1239,T1344)</f>
        <v>103486652.20999999</v>
      </c>
      <c r="U162" s="6">
        <f>SUM(U163,U434,U929,U1121,U1239,U1344)</f>
        <v>166849112.32000002</v>
      </c>
      <c r="Y162" s="9">
        <f>SUM(Y163,Y434,Y929,Y1121,Y1239,Y1344)</f>
        <v>52802050.209999986</v>
      </c>
      <c r="Z162" s="9">
        <f>SUM(Z163,Z434,Z929,Z1121,Z1239,Z1344)</f>
        <v>86238876.859999985</v>
      </c>
      <c r="AA162" s="9">
        <f>SUM(AA163,AA434,AA929,AA1121,AA1239,AA1344)</f>
        <v>139040927.06999999</v>
      </c>
      <c r="AD162" s="5">
        <v>355116588</v>
      </c>
      <c r="AE162" s="5">
        <v>27137837</v>
      </c>
      <c r="AK162" s="6">
        <f t="shared" si="40"/>
        <v>16147023.270000003</v>
      </c>
      <c r="AL162" s="6">
        <f t="shared" si="50"/>
        <v>18285754.74000001</v>
      </c>
      <c r="AM162" s="6">
        <f t="shared" si="50"/>
        <v>34432778.010000035</v>
      </c>
      <c r="AN162" s="10">
        <f t="shared" si="41"/>
        <v>0.34198610350080599</v>
      </c>
      <c r="AO162" s="10">
        <f t="shared" si="51"/>
        <v>0.2146192737751218</v>
      </c>
      <c r="AP162" s="10">
        <f t="shared" si="51"/>
        <v>0.26003421850803865</v>
      </c>
    </row>
    <row r="163" spans="1:42" ht="16.95" customHeight="1" x14ac:dyDescent="0.3">
      <c r="A163" s="12" t="s">
        <v>571</v>
      </c>
      <c r="B163" s="12" t="s">
        <v>572</v>
      </c>
      <c r="C163" s="74" t="s">
        <v>573</v>
      </c>
      <c r="D163" s="75"/>
      <c r="E163" s="75"/>
      <c r="F163" s="75"/>
      <c r="G163" s="75"/>
      <c r="H163" s="75"/>
      <c r="I163" s="76"/>
      <c r="M163" s="6">
        <f>SUM(M164,M266,M305)</f>
        <v>14941375.02</v>
      </c>
      <c r="N163" s="6">
        <f>SUM(N164,N266,N305)</f>
        <v>20883427.969999999</v>
      </c>
      <c r="O163" s="6">
        <f>SUM(O164,O266,O305)</f>
        <v>35824802.989999995</v>
      </c>
      <c r="S163" s="6">
        <f>SUM(S164,S266,S305)</f>
        <v>33127126.469999999</v>
      </c>
      <c r="T163" s="6">
        <f>SUM(T164,T266,T305)</f>
        <v>24904883.030000001</v>
      </c>
      <c r="U163" s="6">
        <f>SUM(U164,U266,U305)</f>
        <v>58032009.5</v>
      </c>
      <c r="Y163" s="9">
        <f>SUM(Y164,Y266,Y305)</f>
        <v>27605938.769999996</v>
      </c>
      <c r="Z163" s="9">
        <f>SUM(Z164,Z266,Z305)</f>
        <v>20754069.200000003</v>
      </c>
      <c r="AA163" s="9">
        <f>SUM(AA164,AA266,AA305)</f>
        <v>48360007.969999999</v>
      </c>
      <c r="AD163" s="5">
        <v>355116589</v>
      </c>
      <c r="AE163" s="5">
        <v>27137842</v>
      </c>
      <c r="AK163" s="6">
        <f t="shared" si="40"/>
        <v>18185751.449999999</v>
      </c>
      <c r="AL163" s="6">
        <f t="shared" si="50"/>
        <v>4021455.0600000024</v>
      </c>
      <c r="AM163" s="6">
        <f t="shared" si="50"/>
        <v>22207206.510000005</v>
      </c>
      <c r="AN163" s="10">
        <f t="shared" si="41"/>
        <v>1.217140418847475</v>
      </c>
      <c r="AO163" s="10">
        <f t="shared" si="51"/>
        <v>0.19256680779501367</v>
      </c>
      <c r="AP163" s="10">
        <f t="shared" si="51"/>
        <v>0.61988356268696987</v>
      </c>
    </row>
    <row r="164" spans="1:42" ht="16.95" customHeight="1" x14ac:dyDescent="0.3">
      <c r="A164" s="12" t="s">
        <v>574</v>
      </c>
      <c r="B164" s="12" t="s">
        <v>575</v>
      </c>
      <c r="C164" s="74" t="s">
        <v>576</v>
      </c>
      <c r="D164" s="75"/>
      <c r="E164" s="75"/>
      <c r="F164" s="75"/>
      <c r="G164" s="75"/>
      <c r="H164" s="75"/>
      <c r="I164" s="76"/>
      <c r="M164" s="6">
        <f>SUM(M165,M168,M172,M175,M178,M180,M182,M190,M198,M204,M210,M216,M222,M228,M234,M242,M248,M254,M260)</f>
        <v>9670962.1099999994</v>
      </c>
      <c r="N164" s="6">
        <f>SUM(N165,N168,N172,N175,N178,N180,N182,N190,N198,N204,N210,N216,N222,N228,N234,N242,N248,N254,N260)</f>
        <v>12175528.02</v>
      </c>
      <c r="O164" s="6">
        <f>SUM(O165,O168,O172,O175,O178,O180,O182,O190,O198,O204,O210,O216,O222,O228,O234,O242,O248,O254,O260)</f>
        <v>21846490.129999999</v>
      </c>
      <c r="S164" s="6">
        <f>SUM(S165,S168,S172,S175,S178,S180,S182,S190,S198,S204,S210,S216,S222,S228,S234,S242,S248,S254,S260)</f>
        <v>9592175.6500000004</v>
      </c>
      <c r="T164" s="6">
        <f>SUM(T165,T168,T172,T175,T178,T180,T182,T190,T198,T204,T210,T216,T222,T228,T234,T242,T248,T254,T260)</f>
        <v>14549243.539999999</v>
      </c>
      <c r="U164" s="6">
        <f>SUM(U165,U168,U172,U175,U178,U180,U182,U190,U198,U204,U210,U216,U222,U228,U234,U242,U248,U254,U260)</f>
        <v>24141419.189999998</v>
      </c>
      <c r="Y164" s="9">
        <f>SUM(Y165,Y168,Y172,Y175,Y178,Y180,Y182,Y190,Y198,Y204,Y210,Y216,Y222,Y228,Y234,Y242,Y248,Y254,Y260)</f>
        <v>7993479.7200000007</v>
      </c>
      <c r="Z164" s="9">
        <f>SUM(Z165,Z168,Z172,Z175,Z178,Z180,Z182,Z190,Z198,Z204,Z210,Z216,Z222,Z228,Z234,Z242,Z248,Z254,Z260)</f>
        <v>12124369.620000001</v>
      </c>
      <c r="AA164" s="9">
        <f>SUM(AA165,AA168,AA172,AA175,AA178,AA180,AA182,AA190,AA198,AA204,AA210,AA216,AA222,AA228,AA234,AA242,AA248,AA254,AA260)</f>
        <v>20117849.340000004</v>
      </c>
      <c r="AD164" s="5">
        <v>355116590</v>
      </c>
      <c r="AE164" s="5">
        <v>27137833</v>
      </c>
      <c r="AK164" s="6">
        <f t="shared" si="40"/>
        <v>-78786.459999999031</v>
      </c>
      <c r="AL164" s="6">
        <f t="shared" si="50"/>
        <v>2373715.5199999996</v>
      </c>
      <c r="AM164" s="6">
        <f t="shared" si="50"/>
        <v>2294929.0599999987</v>
      </c>
      <c r="AN164" s="10">
        <f t="shared" si="41"/>
        <v>-8.1467034100497614E-3</v>
      </c>
      <c r="AO164" s="10">
        <f t="shared" si="51"/>
        <v>0.19495791197727452</v>
      </c>
      <c r="AP164" s="10">
        <f t="shared" si="51"/>
        <v>0.10504795261590145</v>
      </c>
    </row>
    <row r="165" spans="1:42" ht="54" x14ac:dyDescent="0.3">
      <c r="A165" s="12" t="s">
        <v>577</v>
      </c>
      <c r="B165" s="12" t="s">
        <v>578</v>
      </c>
      <c r="C165" s="16" t="s">
        <v>579</v>
      </c>
      <c r="D165" s="17" t="s">
        <v>580</v>
      </c>
      <c r="E165" s="17" t="s">
        <v>581</v>
      </c>
      <c r="F165" s="17" t="s">
        <v>79</v>
      </c>
      <c r="G165" s="18">
        <v>1</v>
      </c>
      <c r="H165" s="17"/>
      <c r="I165" s="18">
        <v>0</v>
      </c>
      <c r="J165" s="19">
        <v>177.36</v>
      </c>
      <c r="K165" s="20">
        <v>388</v>
      </c>
      <c r="L165" s="19">
        <f>J165+ROUND(K165, 2)</f>
        <v>565.36</v>
      </c>
      <c r="M165" s="19">
        <v>0</v>
      </c>
      <c r="N165" s="19">
        <v>0</v>
      </c>
      <c r="O165" s="19">
        <f>M165+N165</f>
        <v>0</v>
      </c>
      <c r="P165" s="19">
        <v>177.36</v>
      </c>
      <c r="Q165" s="21">
        <v>388</v>
      </c>
      <c r="R165" s="19">
        <f>P165+ROUND(Q165, 2)</f>
        <v>565.36</v>
      </c>
      <c r="S165" s="19">
        <v>0</v>
      </c>
      <c r="T165" s="19">
        <v>0</v>
      </c>
      <c r="U165" s="19">
        <f>S165+T165</f>
        <v>0</v>
      </c>
      <c r="V165" s="9">
        <f>ROUND(P165 / 1.2, 2)</f>
        <v>147.80000000000001</v>
      </c>
      <c r="W165" s="9">
        <f>ROUND(Q165 / 1.2, 2)</f>
        <v>323.33</v>
      </c>
      <c r="X165" s="9">
        <f>ROUND(R165 / 1.2, 2)</f>
        <v>471.13</v>
      </c>
      <c r="Y165" s="9">
        <f>ROUND(S165 / 1.2, 2)</f>
        <v>0</v>
      </c>
      <c r="Z165" s="9">
        <f>ROUND(T165 / 1.2, 2)</f>
        <v>0</v>
      </c>
      <c r="AA165" s="9">
        <f>Y165+Z165</f>
        <v>0</v>
      </c>
      <c r="AD165" s="5">
        <v>355116592</v>
      </c>
      <c r="AE165" s="5">
        <v>27137860</v>
      </c>
      <c r="AG165" s="5" t="s">
        <v>582</v>
      </c>
      <c r="AH165" s="5" t="s">
        <v>583</v>
      </c>
      <c r="AI165" s="5" t="s">
        <v>584</v>
      </c>
      <c r="AK165" s="19">
        <f t="shared" si="40"/>
        <v>0</v>
      </c>
      <c r="AL165" s="19">
        <f t="shared" si="50"/>
        <v>0</v>
      </c>
      <c r="AM165" s="19">
        <f t="shared" si="50"/>
        <v>0</v>
      </c>
      <c r="AN165" s="22">
        <f t="shared" si="41"/>
        <v>0</v>
      </c>
      <c r="AO165" s="22">
        <f t="shared" si="51"/>
        <v>0</v>
      </c>
      <c r="AP165" s="22">
        <f t="shared" si="51"/>
        <v>0</v>
      </c>
    </row>
    <row r="166" spans="1:42" ht="36" x14ac:dyDescent="0.3">
      <c r="A166" s="12" t="s">
        <v>585</v>
      </c>
      <c r="B166" s="12"/>
      <c r="C166" s="41" t="s">
        <v>586</v>
      </c>
      <c r="D166" s="17"/>
      <c r="E166" s="17"/>
      <c r="F166" s="28" t="s">
        <v>96</v>
      </c>
      <c r="G166" s="29">
        <v>1.6</v>
      </c>
      <c r="H166" s="17"/>
      <c r="I166" s="39">
        <v>0</v>
      </c>
      <c r="J166" s="30">
        <v>9.67</v>
      </c>
      <c r="M166" s="31">
        <f>ROUND(ROUND(J166, 2)*I166, 2)</f>
        <v>0</v>
      </c>
      <c r="P166" s="32">
        <v>9.67</v>
      </c>
      <c r="S166" s="31">
        <f>ROUND(ROUND(P166, 2)*I166, 2)</f>
        <v>0</v>
      </c>
      <c r="V166" s="9">
        <f>ROUND(ROUND(P166, 2)/1.2, 2)</f>
        <v>8.06</v>
      </c>
      <c r="Y166" s="9">
        <f t="shared" ref="Y166:Y197" si="52">ROUND(S166 / 1.2, 2)</f>
        <v>0</v>
      </c>
      <c r="AD166" s="5" t="s">
        <v>587</v>
      </c>
      <c r="AE166" s="5" t="s">
        <v>588</v>
      </c>
      <c r="AF166" s="5" t="s">
        <v>589</v>
      </c>
      <c r="AK166" s="31">
        <f t="shared" si="40"/>
        <v>0</v>
      </c>
      <c r="AL166" s="31"/>
      <c r="AM166" s="31"/>
      <c r="AN166" s="33">
        <f t="shared" si="41"/>
        <v>0</v>
      </c>
      <c r="AO166" s="31"/>
      <c r="AP166" s="31"/>
    </row>
    <row r="167" spans="1:42" ht="36" x14ac:dyDescent="0.3">
      <c r="A167" s="12" t="s">
        <v>590</v>
      </c>
      <c r="B167" s="12"/>
      <c r="C167" s="27" t="s">
        <v>591</v>
      </c>
      <c r="D167" s="17"/>
      <c r="E167" s="17"/>
      <c r="F167" s="28" t="s">
        <v>96</v>
      </c>
      <c r="G167" s="29">
        <v>0.255</v>
      </c>
      <c r="H167" s="17"/>
      <c r="I167" s="39">
        <v>0</v>
      </c>
      <c r="J167" s="30">
        <v>88.8</v>
      </c>
      <c r="M167" s="31">
        <f>ROUND(ROUND(J167, 2)*I167, 2)</f>
        <v>0</v>
      </c>
      <c r="P167" s="32">
        <v>88.8</v>
      </c>
      <c r="S167" s="31">
        <f>ROUND(ROUND(P167, 2)*I167, 2)</f>
        <v>0</v>
      </c>
      <c r="V167" s="9">
        <f>ROUND(ROUND(P167, 2)/1.2, 2)</f>
        <v>74</v>
      </c>
      <c r="Y167" s="9">
        <f t="shared" si="52"/>
        <v>0</v>
      </c>
      <c r="AD167" s="5" t="s">
        <v>592</v>
      </c>
      <c r="AE167" s="5" t="s">
        <v>593</v>
      </c>
      <c r="AF167" s="5" t="s">
        <v>594</v>
      </c>
      <c r="AK167" s="31">
        <f t="shared" si="40"/>
        <v>0</v>
      </c>
      <c r="AL167" s="31"/>
      <c r="AM167" s="31"/>
      <c r="AN167" s="33">
        <f t="shared" si="41"/>
        <v>0</v>
      </c>
      <c r="AO167" s="31"/>
      <c r="AP167" s="31"/>
    </row>
    <row r="168" spans="1:42" ht="54" x14ac:dyDescent="0.3">
      <c r="A168" s="12" t="s">
        <v>595</v>
      </c>
      <c r="B168" s="12" t="s">
        <v>578</v>
      </c>
      <c r="C168" s="16" t="s">
        <v>596</v>
      </c>
      <c r="D168" s="17" t="s">
        <v>580</v>
      </c>
      <c r="E168" s="17" t="s">
        <v>597</v>
      </c>
      <c r="F168" s="17" t="s">
        <v>79</v>
      </c>
      <c r="G168" s="18">
        <v>1</v>
      </c>
      <c r="H168" s="17"/>
      <c r="I168" s="18">
        <v>0</v>
      </c>
      <c r="J168" s="19">
        <v>172.99</v>
      </c>
      <c r="K168" s="20">
        <v>400</v>
      </c>
      <c r="L168" s="19">
        <f>J168+ROUND(K168, 2)</f>
        <v>572.99</v>
      </c>
      <c r="M168" s="19">
        <v>0</v>
      </c>
      <c r="N168" s="19">
        <v>0</v>
      </c>
      <c r="O168" s="19">
        <f>M168+N168</f>
        <v>0</v>
      </c>
      <c r="P168" s="19">
        <v>172.99</v>
      </c>
      <c r="Q168" s="21">
        <v>400</v>
      </c>
      <c r="R168" s="19">
        <f>P168+ROUND(Q168, 2)</f>
        <v>572.99</v>
      </c>
      <c r="S168" s="19">
        <v>0</v>
      </c>
      <c r="T168" s="19">
        <v>0</v>
      </c>
      <c r="U168" s="19">
        <f>S168+T168</f>
        <v>0</v>
      </c>
      <c r="V168" s="9">
        <f>ROUND(P168 / 1.2, 2)</f>
        <v>144.16</v>
      </c>
      <c r="W168" s="9">
        <f>ROUND(Q168 / 1.2, 2)</f>
        <v>333.33</v>
      </c>
      <c r="X168" s="9">
        <f>ROUND(R168 / 1.2, 2)</f>
        <v>477.49</v>
      </c>
      <c r="Y168" s="9">
        <f t="shared" si="52"/>
        <v>0</v>
      </c>
      <c r="Z168" s="9">
        <f>ROUND(T168 / 1.2, 2)</f>
        <v>0</v>
      </c>
      <c r="AA168" s="9">
        <f>Y168+Z168</f>
        <v>0</v>
      </c>
      <c r="AD168" s="5">
        <v>355116718</v>
      </c>
      <c r="AE168" s="5">
        <v>27137954</v>
      </c>
      <c r="AG168" s="5" t="s">
        <v>582</v>
      </c>
      <c r="AH168" s="5" t="s">
        <v>583</v>
      </c>
      <c r="AI168" s="5" t="s">
        <v>584</v>
      </c>
      <c r="AK168" s="19">
        <f t="shared" si="40"/>
        <v>0</v>
      </c>
      <c r="AL168" s="19">
        <f>T168-N168</f>
        <v>0</v>
      </c>
      <c r="AM168" s="19">
        <f>U168-O168</f>
        <v>0</v>
      </c>
      <c r="AN168" s="22">
        <f t="shared" si="41"/>
        <v>0</v>
      </c>
      <c r="AO168" s="22">
        <f>IFERROR(AL168/N168,0)</f>
        <v>0</v>
      </c>
      <c r="AP168" s="22">
        <f>IFERROR(AM168/O168,0)</f>
        <v>0</v>
      </c>
    </row>
    <row r="169" spans="1:42" ht="36" x14ac:dyDescent="0.3">
      <c r="A169" s="12" t="s">
        <v>598</v>
      </c>
      <c r="B169" s="12"/>
      <c r="C169" s="27" t="s">
        <v>591</v>
      </c>
      <c r="D169" s="17"/>
      <c r="E169" s="17"/>
      <c r="F169" s="28" t="s">
        <v>96</v>
      </c>
      <c r="G169" s="29">
        <v>0.255</v>
      </c>
      <c r="H169" s="17"/>
      <c r="I169" s="39">
        <v>0</v>
      </c>
      <c r="J169" s="30">
        <v>88.8</v>
      </c>
      <c r="M169" s="31">
        <f>ROUND(ROUND(J169, 2)*I169, 2)</f>
        <v>0</v>
      </c>
      <c r="P169" s="32">
        <v>88.8</v>
      </c>
      <c r="S169" s="31">
        <f>ROUND(ROUND(P169, 2)*I169, 2)</f>
        <v>0</v>
      </c>
      <c r="V169" s="9">
        <f>ROUND(ROUND(P169, 2)/1.2, 2)</f>
        <v>74</v>
      </c>
      <c r="Y169" s="9">
        <f t="shared" si="52"/>
        <v>0</v>
      </c>
      <c r="AD169" s="5" t="s">
        <v>599</v>
      </c>
      <c r="AE169" s="5" t="s">
        <v>600</v>
      </c>
      <c r="AF169" s="5" t="s">
        <v>594</v>
      </c>
      <c r="AK169" s="31">
        <f t="shared" si="40"/>
        <v>0</v>
      </c>
      <c r="AL169" s="31"/>
      <c r="AM169" s="31"/>
      <c r="AN169" s="33">
        <f t="shared" si="41"/>
        <v>0</v>
      </c>
      <c r="AO169" s="31"/>
      <c r="AP169" s="31"/>
    </row>
    <row r="170" spans="1:42" ht="18" x14ac:dyDescent="0.3">
      <c r="A170" s="12" t="s">
        <v>601</v>
      </c>
      <c r="B170" s="12"/>
      <c r="C170" s="27" t="s">
        <v>602</v>
      </c>
      <c r="D170" s="17"/>
      <c r="E170" s="17"/>
      <c r="F170" s="28" t="s">
        <v>187</v>
      </c>
      <c r="G170" s="29">
        <v>1</v>
      </c>
      <c r="H170" s="17"/>
      <c r="I170" s="39">
        <v>0</v>
      </c>
      <c r="J170" s="30">
        <v>10.4</v>
      </c>
      <c r="M170" s="31">
        <f>ROUND(ROUND(J170, 2)*I170, 2)</f>
        <v>0</v>
      </c>
      <c r="P170" s="32">
        <v>10.4</v>
      </c>
      <c r="S170" s="31">
        <f>ROUND(ROUND(P170, 2)*I170, 2)</f>
        <v>0</v>
      </c>
      <c r="V170" s="9">
        <f>ROUND(ROUND(P170, 2)/1.2, 2)</f>
        <v>8.67</v>
      </c>
      <c r="Y170" s="9">
        <f t="shared" si="52"/>
        <v>0</v>
      </c>
      <c r="AD170" s="5" t="s">
        <v>603</v>
      </c>
      <c r="AE170" s="5" t="s">
        <v>604</v>
      </c>
      <c r="AF170" s="5" t="s">
        <v>605</v>
      </c>
      <c r="AK170" s="31">
        <f t="shared" si="40"/>
        <v>0</v>
      </c>
      <c r="AL170" s="31"/>
      <c r="AM170" s="31"/>
      <c r="AN170" s="33">
        <f t="shared" si="41"/>
        <v>0</v>
      </c>
      <c r="AO170" s="31"/>
      <c r="AP170" s="31"/>
    </row>
    <row r="171" spans="1:42" ht="36" x14ac:dyDescent="0.3">
      <c r="A171" s="12" t="s">
        <v>606</v>
      </c>
      <c r="B171" s="12"/>
      <c r="C171" s="41" t="s">
        <v>586</v>
      </c>
      <c r="D171" s="17"/>
      <c r="E171" s="17"/>
      <c r="F171" s="28" t="s">
        <v>96</v>
      </c>
      <c r="G171" s="29">
        <v>1.6</v>
      </c>
      <c r="H171" s="17"/>
      <c r="I171" s="39">
        <v>0</v>
      </c>
      <c r="J171" s="30">
        <v>9.07</v>
      </c>
      <c r="M171" s="31">
        <f>ROUND(ROUND(J171, 2)*I171, 2)</f>
        <v>0</v>
      </c>
      <c r="P171" s="32">
        <v>9.07</v>
      </c>
      <c r="S171" s="31">
        <f>ROUND(ROUND(P171, 2)*I171, 2)</f>
        <v>0</v>
      </c>
      <c r="V171" s="9">
        <f>ROUND(ROUND(P171, 2)/1.2, 2)</f>
        <v>7.56</v>
      </c>
      <c r="Y171" s="9">
        <f t="shared" si="52"/>
        <v>0</v>
      </c>
      <c r="AD171" s="5" t="s">
        <v>607</v>
      </c>
      <c r="AE171" s="5" t="s">
        <v>608</v>
      </c>
      <c r="AF171" s="5" t="s">
        <v>589</v>
      </c>
      <c r="AK171" s="31">
        <f t="shared" si="40"/>
        <v>0</v>
      </c>
      <c r="AL171" s="31"/>
      <c r="AM171" s="31"/>
      <c r="AN171" s="33">
        <f t="shared" si="41"/>
        <v>0</v>
      </c>
      <c r="AO171" s="31"/>
      <c r="AP171" s="31"/>
    </row>
    <row r="172" spans="1:42" ht="54" x14ac:dyDescent="0.3">
      <c r="A172" s="12" t="s">
        <v>609</v>
      </c>
      <c r="B172" s="12" t="s">
        <v>578</v>
      </c>
      <c r="C172" s="16" t="s">
        <v>596</v>
      </c>
      <c r="D172" s="17" t="s">
        <v>580</v>
      </c>
      <c r="E172" s="17" t="s">
        <v>581</v>
      </c>
      <c r="F172" s="17" t="s">
        <v>79</v>
      </c>
      <c r="G172" s="18">
        <v>1</v>
      </c>
      <c r="H172" s="17"/>
      <c r="I172" s="18">
        <v>4263.2</v>
      </c>
      <c r="J172" s="19">
        <v>170.54</v>
      </c>
      <c r="K172" s="20">
        <v>400</v>
      </c>
      <c r="L172" s="19">
        <f>J172+ROUND(K172, 2)</f>
        <v>570.54</v>
      </c>
      <c r="M172" s="19">
        <v>727046.13</v>
      </c>
      <c r="N172" s="19">
        <v>1705280</v>
      </c>
      <c r="O172" s="19">
        <f>M172+N172</f>
        <v>2432326.13</v>
      </c>
      <c r="P172" s="19">
        <v>177.36</v>
      </c>
      <c r="Q172" s="21">
        <v>465.6</v>
      </c>
      <c r="R172" s="19">
        <f>P172+ROUND(Q172, 2)</f>
        <v>642.96</v>
      </c>
      <c r="S172" s="19">
        <v>756121.15</v>
      </c>
      <c r="T172" s="19">
        <v>1984945.92</v>
      </c>
      <c r="U172" s="19">
        <f>S172+T172</f>
        <v>2741067.07</v>
      </c>
      <c r="V172" s="9">
        <f>ROUND(P172 / 1.2, 2)</f>
        <v>147.80000000000001</v>
      </c>
      <c r="W172" s="9">
        <f>ROUND(Q172 / 1.2, 2)</f>
        <v>388</v>
      </c>
      <c r="X172" s="9">
        <f>ROUND(R172 / 1.2, 2)</f>
        <v>535.79999999999995</v>
      </c>
      <c r="Y172" s="9">
        <f t="shared" si="52"/>
        <v>630100.96</v>
      </c>
      <c r="Z172" s="9">
        <f>ROUND(T172 / 1.2, 2)</f>
        <v>1654121.6</v>
      </c>
      <c r="AA172" s="9">
        <f>Y172+Z172</f>
        <v>2284222.56</v>
      </c>
      <c r="AD172" s="5">
        <v>355116719</v>
      </c>
      <c r="AE172" s="5">
        <v>28647831</v>
      </c>
      <c r="AG172" s="5" t="s">
        <v>582</v>
      </c>
      <c r="AH172" s="5" t="s">
        <v>583</v>
      </c>
      <c r="AI172" s="5" t="s">
        <v>584</v>
      </c>
      <c r="AK172" s="19">
        <f t="shared" si="40"/>
        <v>29075.020000000019</v>
      </c>
      <c r="AL172" s="19">
        <f>T172-N172</f>
        <v>279665.91999999993</v>
      </c>
      <c r="AM172" s="19">
        <f>U172-O172</f>
        <v>308740.93999999994</v>
      </c>
      <c r="AN172" s="22">
        <f t="shared" si="41"/>
        <v>3.9990612425101581E-2</v>
      </c>
      <c r="AO172" s="22">
        <f>IFERROR(AL172/N172,0)</f>
        <v>0.16399999999999995</v>
      </c>
      <c r="AP172" s="22">
        <f>IFERROR(AM172/O172,0)</f>
        <v>0.12693237810178026</v>
      </c>
    </row>
    <row r="173" spans="1:42" ht="36" x14ac:dyDescent="0.3">
      <c r="A173" s="12" t="s">
        <v>610</v>
      </c>
      <c r="B173" s="12"/>
      <c r="C173" s="41" t="s">
        <v>586</v>
      </c>
      <c r="D173" s="17"/>
      <c r="E173" s="17"/>
      <c r="F173" s="28" t="s">
        <v>96</v>
      </c>
      <c r="G173" s="29">
        <v>1.6</v>
      </c>
      <c r="H173" s="17"/>
      <c r="I173" s="39">
        <v>68211.199999999997</v>
      </c>
      <c r="J173" s="30">
        <v>9.2200000000000006</v>
      </c>
      <c r="M173" s="31">
        <f>ROUND(ROUND(J173, 2)*I173, 2)</f>
        <v>628907.26</v>
      </c>
      <c r="P173" s="32">
        <v>9.67</v>
      </c>
      <c r="S173" s="31">
        <f>ROUND(ROUND(P173, 2)*I173, 2)</f>
        <v>659602.30000000005</v>
      </c>
      <c r="V173" s="9">
        <f>ROUND(ROUND(P173, 2)/1.2, 2)</f>
        <v>8.06</v>
      </c>
      <c r="Y173" s="9">
        <f t="shared" si="52"/>
        <v>549668.57999999996</v>
      </c>
      <c r="AD173" s="5" t="s">
        <v>611</v>
      </c>
      <c r="AE173" s="5" t="s">
        <v>612</v>
      </c>
      <c r="AF173" s="5" t="s">
        <v>589</v>
      </c>
      <c r="AK173" s="31">
        <f t="shared" si="40"/>
        <v>30695.040000000037</v>
      </c>
      <c r="AL173" s="31"/>
      <c r="AM173" s="31"/>
      <c r="AN173" s="33">
        <f t="shared" si="41"/>
        <v>4.8806941742094115E-2</v>
      </c>
      <c r="AO173" s="31"/>
      <c r="AP173" s="31"/>
    </row>
    <row r="174" spans="1:42" ht="36" x14ac:dyDescent="0.3">
      <c r="A174" s="12" t="s">
        <v>613</v>
      </c>
      <c r="B174" s="12"/>
      <c r="C174" s="27" t="s">
        <v>591</v>
      </c>
      <c r="D174" s="17"/>
      <c r="E174" s="17"/>
      <c r="F174" s="28" t="s">
        <v>96</v>
      </c>
      <c r="G174" s="29">
        <v>0.255</v>
      </c>
      <c r="H174" s="17"/>
      <c r="I174" s="39">
        <v>1087.116</v>
      </c>
      <c r="J174" s="30">
        <v>90.28</v>
      </c>
      <c r="M174" s="31">
        <f>ROUND(ROUND(J174, 2)*I174, 2)</f>
        <v>98144.83</v>
      </c>
      <c r="P174" s="32">
        <v>88.8</v>
      </c>
      <c r="S174" s="31">
        <f>ROUND(ROUND(P174, 2)*I174, 2)</f>
        <v>96535.9</v>
      </c>
      <c r="V174" s="9">
        <f>ROUND(ROUND(P174, 2)/1.2, 2)</f>
        <v>74</v>
      </c>
      <c r="Y174" s="9">
        <f t="shared" si="52"/>
        <v>80446.58</v>
      </c>
      <c r="AD174" s="5" t="s">
        <v>614</v>
      </c>
      <c r="AE174" s="5" t="s">
        <v>615</v>
      </c>
      <c r="AF174" s="5" t="s">
        <v>594</v>
      </c>
      <c r="AK174" s="31">
        <f t="shared" si="40"/>
        <v>-1608.9300000000076</v>
      </c>
      <c r="AL174" s="31"/>
      <c r="AM174" s="31"/>
      <c r="AN174" s="33">
        <f t="shared" si="41"/>
        <v>-1.6393425919633338E-2</v>
      </c>
      <c r="AO174" s="31"/>
      <c r="AP174" s="31"/>
    </row>
    <row r="175" spans="1:42" ht="54" x14ac:dyDescent="0.3">
      <c r="A175" s="12" t="s">
        <v>616</v>
      </c>
      <c r="B175" s="12" t="s">
        <v>578</v>
      </c>
      <c r="C175" s="16" t="s">
        <v>596</v>
      </c>
      <c r="D175" s="17" t="s">
        <v>580</v>
      </c>
      <c r="E175" s="17" t="s">
        <v>597</v>
      </c>
      <c r="F175" s="17" t="s">
        <v>79</v>
      </c>
      <c r="G175" s="18">
        <v>1</v>
      </c>
      <c r="H175" s="17"/>
      <c r="I175" s="18">
        <v>3740.2</v>
      </c>
      <c r="J175" s="19">
        <v>170.54</v>
      </c>
      <c r="K175" s="20">
        <v>400</v>
      </c>
      <c r="L175" s="19">
        <f>J175+ROUND(K175, 2)</f>
        <v>570.54</v>
      </c>
      <c r="M175" s="19">
        <v>637853.71</v>
      </c>
      <c r="N175" s="19">
        <v>1496080</v>
      </c>
      <c r="O175" s="19">
        <f>M175+N175</f>
        <v>2133933.71</v>
      </c>
      <c r="P175" s="19">
        <v>177.36</v>
      </c>
      <c r="Q175" s="21">
        <v>480</v>
      </c>
      <c r="R175" s="19">
        <f>P175+ROUND(Q175, 2)</f>
        <v>657.36</v>
      </c>
      <c r="S175" s="19">
        <v>663361.87</v>
      </c>
      <c r="T175" s="19">
        <v>1795296</v>
      </c>
      <c r="U175" s="19">
        <f>S175+T175</f>
        <v>2458657.87</v>
      </c>
      <c r="V175" s="9">
        <f>ROUND(P175 / 1.2, 2)</f>
        <v>147.80000000000001</v>
      </c>
      <c r="W175" s="9">
        <f>ROUND(Q175 / 1.2, 2)</f>
        <v>400</v>
      </c>
      <c r="X175" s="9">
        <f>ROUND(R175 / 1.2, 2)</f>
        <v>547.79999999999995</v>
      </c>
      <c r="Y175" s="9">
        <f t="shared" si="52"/>
        <v>552801.56000000006</v>
      </c>
      <c r="Z175" s="9">
        <f>ROUND(T175 / 1.2, 2)</f>
        <v>1496080</v>
      </c>
      <c r="AA175" s="9">
        <f>Y175+Z175</f>
        <v>2048881.56</v>
      </c>
      <c r="AD175" s="5">
        <v>355116720</v>
      </c>
      <c r="AE175" s="5">
        <v>28653996</v>
      </c>
      <c r="AG175" s="5" t="s">
        <v>582</v>
      </c>
      <c r="AH175" s="5" t="s">
        <v>583</v>
      </c>
      <c r="AI175" s="5" t="s">
        <v>584</v>
      </c>
      <c r="AK175" s="19">
        <f t="shared" si="40"/>
        <v>25508.160000000033</v>
      </c>
      <c r="AL175" s="19">
        <f>T175-N175</f>
        <v>299216</v>
      </c>
      <c r="AM175" s="19">
        <f>U175-O175</f>
        <v>324724.16000000015</v>
      </c>
      <c r="AN175" s="22">
        <f t="shared" si="41"/>
        <v>3.9990611640402678E-2</v>
      </c>
      <c r="AO175" s="22">
        <f>IFERROR(AL175/N175,0)</f>
        <v>0.2</v>
      </c>
      <c r="AP175" s="22">
        <f>IFERROR(AM175/O175,0)</f>
        <v>0.15217162486270491</v>
      </c>
    </row>
    <row r="176" spans="1:42" ht="36" x14ac:dyDescent="0.3">
      <c r="A176" s="12" t="s">
        <v>617</v>
      </c>
      <c r="B176" s="12"/>
      <c r="C176" s="27" t="s">
        <v>591</v>
      </c>
      <c r="D176" s="17"/>
      <c r="E176" s="17"/>
      <c r="F176" s="28" t="s">
        <v>96</v>
      </c>
      <c r="G176" s="29">
        <v>0.255</v>
      </c>
      <c r="H176" s="17"/>
      <c r="I176" s="39">
        <v>953.75099999999998</v>
      </c>
      <c r="J176" s="30">
        <v>90.28</v>
      </c>
      <c r="M176" s="31">
        <f>ROUND(ROUND(J176, 2)*I176, 2)</f>
        <v>86104.639999999999</v>
      </c>
      <c r="P176" s="32">
        <v>88.8</v>
      </c>
      <c r="S176" s="31">
        <f>ROUND(ROUND(P176, 2)*I176, 2)</f>
        <v>84693.09</v>
      </c>
      <c r="V176" s="9">
        <f>ROUND(ROUND(P176, 2)/1.2, 2)</f>
        <v>74</v>
      </c>
      <c r="Y176" s="9">
        <f t="shared" si="52"/>
        <v>70577.58</v>
      </c>
      <c r="AD176" s="5" t="s">
        <v>618</v>
      </c>
      <c r="AE176" s="5" t="s">
        <v>619</v>
      </c>
      <c r="AF176" s="5" t="s">
        <v>594</v>
      </c>
      <c r="AK176" s="31">
        <f t="shared" si="40"/>
        <v>-1411.5500000000029</v>
      </c>
      <c r="AL176" s="31"/>
      <c r="AM176" s="31"/>
      <c r="AN176" s="33">
        <f t="shared" si="41"/>
        <v>-1.6393425487871535E-2</v>
      </c>
      <c r="AO176" s="31"/>
      <c r="AP176" s="31"/>
    </row>
    <row r="177" spans="1:42" ht="36" x14ac:dyDescent="0.3">
      <c r="A177" s="12" t="s">
        <v>620</v>
      </c>
      <c r="B177" s="12"/>
      <c r="C177" s="41" t="s">
        <v>586</v>
      </c>
      <c r="D177" s="17"/>
      <c r="E177" s="17"/>
      <c r="F177" s="28" t="s">
        <v>96</v>
      </c>
      <c r="G177" s="29">
        <v>1.6</v>
      </c>
      <c r="H177" s="17"/>
      <c r="I177" s="39">
        <v>59843.199999999997</v>
      </c>
      <c r="J177" s="30">
        <v>9.2200000000000006</v>
      </c>
      <c r="M177" s="31">
        <f>ROUND(ROUND(J177, 2)*I177, 2)</f>
        <v>551754.30000000005</v>
      </c>
      <c r="P177" s="32">
        <v>9.67</v>
      </c>
      <c r="S177" s="31">
        <f>ROUND(ROUND(P177, 2)*I177, 2)</f>
        <v>578683.74</v>
      </c>
      <c r="V177" s="9">
        <f>ROUND(ROUND(P177, 2)/1.2, 2)</f>
        <v>8.06</v>
      </c>
      <c r="Y177" s="9">
        <f t="shared" si="52"/>
        <v>482236.45</v>
      </c>
      <c r="AD177" s="5" t="s">
        <v>621</v>
      </c>
      <c r="AE177" s="5" t="s">
        <v>622</v>
      </c>
      <c r="AF177" s="5" t="s">
        <v>589</v>
      </c>
      <c r="AK177" s="31">
        <f t="shared" si="40"/>
        <v>26929.439999999944</v>
      </c>
      <c r="AL177" s="31"/>
      <c r="AM177" s="31"/>
      <c r="AN177" s="33">
        <f t="shared" si="41"/>
        <v>4.8806941785501157E-2</v>
      </c>
      <c r="AO177" s="31"/>
      <c r="AP177" s="31"/>
    </row>
    <row r="178" spans="1:42" ht="54" x14ac:dyDescent="0.3">
      <c r="A178" s="12" t="s">
        <v>623</v>
      </c>
      <c r="B178" s="12" t="s">
        <v>624</v>
      </c>
      <c r="C178" s="16" t="s">
        <v>625</v>
      </c>
      <c r="D178" s="17"/>
      <c r="E178" s="17" t="s">
        <v>626</v>
      </c>
      <c r="F178" s="17" t="s">
        <v>73</v>
      </c>
      <c r="G178" s="18">
        <v>1</v>
      </c>
      <c r="H178" s="17"/>
      <c r="I178" s="18">
        <v>0</v>
      </c>
      <c r="J178" s="19">
        <v>12597</v>
      </c>
      <c r="K178" s="20">
        <v>54984</v>
      </c>
      <c r="L178" s="19">
        <f>J178+ROUND(K178, 2)</f>
        <v>67581</v>
      </c>
      <c r="M178" s="19">
        <v>0</v>
      </c>
      <c r="N178" s="19">
        <v>0</v>
      </c>
      <c r="O178" s="19">
        <f>M178+N178</f>
        <v>0</v>
      </c>
      <c r="P178" s="19">
        <v>12597</v>
      </c>
      <c r="Q178" s="21">
        <v>54984</v>
      </c>
      <c r="R178" s="19">
        <f>P178+ROUND(Q178, 2)</f>
        <v>67581</v>
      </c>
      <c r="S178" s="19">
        <v>0</v>
      </c>
      <c r="T178" s="19">
        <v>0</v>
      </c>
      <c r="U178" s="19">
        <f>S178+T178</f>
        <v>0</v>
      </c>
      <c r="V178" s="9">
        <f>ROUND(P178 / 1.2, 2)</f>
        <v>10497.5</v>
      </c>
      <c r="W178" s="9">
        <f>ROUND(Q178 / 1.2, 2)</f>
        <v>45820</v>
      </c>
      <c r="X178" s="9">
        <f>ROUND(R178 / 1.2, 2)</f>
        <v>56317.5</v>
      </c>
      <c r="Y178" s="9">
        <f t="shared" si="52"/>
        <v>0</v>
      </c>
      <c r="Z178" s="9">
        <f>ROUND(T178 / 1.2, 2)</f>
        <v>0</v>
      </c>
      <c r="AA178" s="9">
        <f>Y178+Z178</f>
        <v>0</v>
      </c>
      <c r="AD178" s="5">
        <v>355116594</v>
      </c>
      <c r="AE178" s="5">
        <v>27138047</v>
      </c>
      <c r="AG178" s="5" t="s">
        <v>627</v>
      </c>
      <c r="AH178" s="5" t="s">
        <v>628</v>
      </c>
      <c r="AI178" s="5" t="s">
        <v>584</v>
      </c>
      <c r="AK178" s="19">
        <f t="shared" si="40"/>
        <v>0</v>
      </c>
      <c r="AL178" s="19">
        <f>T178-N178</f>
        <v>0</v>
      </c>
      <c r="AM178" s="19">
        <f>U178-O178</f>
        <v>0</v>
      </c>
      <c r="AN178" s="22">
        <f t="shared" si="41"/>
        <v>0</v>
      </c>
      <c r="AO178" s="22">
        <f>IFERROR(AL178/N178,0)</f>
        <v>0</v>
      </c>
      <c r="AP178" s="22">
        <f>IFERROR(AM178/O178,0)</f>
        <v>0</v>
      </c>
    </row>
    <row r="179" spans="1:42" ht="18" x14ac:dyDescent="0.3">
      <c r="A179" s="12" t="s">
        <v>629</v>
      </c>
      <c r="B179" s="12"/>
      <c r="C179" s="27" t="s">
        <v>630</v>
      </c>
      <c r="D179" s="17"/>
      <c r="E179" s="17"/>
      <c r="F179" s="28" t="s">
        <v>96</v>
      </c>
      <c r="G179" s="29">
        <v>1700</v>
      </c>
      <c r="H179" s="17"/>
      <c r="I179" s="39">
        <v>0</v>
      </c>
      <c r="J179" s="30">
        <v>7.41</v>
      </c>
      <c r="M179" s="31">
        <f>ROUND(ROUND(J179, 2)*I179, 2)</f>
        <v>0</v>
      </c>
      <c r="P179" s="32">
        <v>7.41</v>
      </c>
      <c r="S179" s="31">
        <f>ROUND(ROUND(P179, 2)*I179, 2)</f>
        <v>0</v>
      </c>
      <c r="V179" s="9">
        <f>ROUND(ROUND(P179, 2)/1.2, 2)</f>
        <v>6.18</v>
      </c>
      <c r="Y179" s="9">
        <f t="shared" si="52"/>
        <v>0</v>
      </c>
      <c r="AD179" s="5" t="s">
        <v>631</v>
      </c>
      <c r="AE179" s="5" t="s">
        <v>632</v>
      </c>
      <c r="AF179" s="5" t="s">
        <v>633</v>
      </c>
      <c r="AK179" s="31">
        <f t="shared" si="40"/>
        <v>0</v>
      </c>
      <c r="AL179" s="31"/>
      <c r="AM179" s="31"/>
      <c r="AN179" s="33">
        <f t="shared" si="41"/>
        <v>0</v>
      </c>
      <c r="AO179" s="31"/>
      <c r="AP179" s="31"/>
    </row>
    <row r="180" spans="1:42" ht="54" x14ac:dyDescent="0.3">
      <c r="A180" s="12" t="s">
        <v>634</v>
      </c>
      <c r="B180" s="12" t="s">
        <v>624</v>
      </c>
      <c r="C180" s="16" t="s">
        <v>625</v>
      </c>
      <c r="D180" s="17"/>
      <c r="E180" s="17" t="s">
        <v>626</v>
      </c>
      <c r="F180" s="17" t="s">
        <v>73</v>
      </c>
      <c r="G180" s="18">
        <v>1</v>
      </c>
      <c r="H180" s="17"/>
      <c r="I180" s="18">
        <v>2.88</v>
      </c>
      <c r="J180" s="19">
        <v>12818</v>
      </c>
      <c r="K180" s="20">
        <v>54984</v>
      </c>
      <c r="L180" s="19">
        <f>J180+ROUND(K180, 2)</f>
        <v>67802</v>
      </c>
      <c r="M180" s="19">
        <v>36915.839999999997</v>
      </c>
      <c r="N180" s="19">
        <v>158353.92000000001</v>
      </c>
      <c r="O180" s="19">
        <f>M180+N180</f>
        <v>195269.76000000001</v>
      </c>
      <c r="P180" s="19">
        <v>12597</v>
      </c>
      <c r="Q180" s="21">
        <v>65980.800000000003</v>
      </c>
      <c r="R180" s="19">
        <f>P180+ROUND(Q180, 2)</f>
        <v>78577.8</v>
      </c>
      <c r="S180" s="19">
        <v>36279.360000000001</v>
      </c>
      <c r="T180" s="19">
        <v>190024.7</v>
      </c>
      <c r="U180" s="19">
        <f>S180+T180</f>
        <v>226304.06</v>
      </c>
      <c r="V180" s="9">
        <f>ROUND(P180 / 1.2, 2)</f>
        <v>10497.5</v>
      </c>
      <c r="W180" s="9">
        <f>ROUND(Q180 / 1.2, 2)</f>
        <v>54984</v>
      </c>
      <c r="X180" s="9">
        <f>ROUND(R180 / 1.2, 2)</f>
        <v>65481.5</v>
      </c>
      <c r="Y180" s="9">
        <f t="shared" si="52"/>
        <v>30232.799999999999</v>
      </c>
      <c r="Z180" s="9">
        <f>ROUND(T180 / 1.2, 2)</f>
        <v>158353.92000000001</v>
      </c>
      <c r="AA180" s="9">
        <f>Y180+Z180</f>
        <v>188586.72</v>
      </c>
      <c r="AD180" s="5">
        <v>355116721</v>
      </c>
      <c r="AE180" s="5">
        <v>28654002</v>
      </c>
      <c r="AG180" s="5" t="s">
        <v>627</v>
      </c>
      <c r="AH180" s="5" t="s">
        <v>628</v>
      </c>
      <c r="AI180" s="5" t="s">
        <v>584</v>
      </c>
      <c r="AK180" s="19">
        <f t="shared" si="40"/>
        <v>-636.47999999999593</v>
      </c>
      <c r="AL180" s="19">
        <f>T180-N180</f>
        <v>31670.78</v>
      </c>
      <c r="AM180" s="19">
        <f>U180-O180</f>
        <v>31034.299999999988</v>
      </c>
      <c r="AN180" s="22">
        <f t="shared" si="41"/>
        <v>-1.724137931034472E-2</v>
      </c>
      <c r="AO180" s="22">
        <f>IFERROR(AL180/N180,0)</f>
        <v>0.1999999747401264</v>
      </c>
      <c r="AP180" s="22">
        <f>IFERROR(AM180/O180,0)</f>
        <v>0.15893039454752228</v>
      </c>
    </row>
    <row r="181" spans="1:42" ht="18" x14ac:dyDescent="0.3">
      <c r="A181" s="12" t="s">
        <v>635</v>
      </c>
      <c r="B181" s="12"/>
      <c r="C181" s="27" t="s">
        <v>630</v>
      </c>
      <c r="D181" s="17"/>
      <c r="E181" s="17"/>
      <c r="F181" s="28" t="s">
        <v>96</v>
      </c>
      <c r="G181" s="29">
        <v>1700</v>
      </c>
      <c r="H181" s="17"/>
      <c r="I181" s="39">
        <v>4896</v>
      </c>
      <c r="J181" s="30">
        <v>7.54</v>
      </c>
      <c r="M181" s="31">
        <f>ROUND(ROUND(J181, 2)*I181, 2)</f>
        <v>36915.839999999997</v>
      </c>
      <c r="P181" s="32">
        <v>7.41</v>
      </c>
      <c r="S181" s="31">
        <f>ROUND(ROUND(P181, 2)*I181, 2)</f>
        <v>36279.360000000001</v>
      </c>
      <c r="V181" s="9">
        <f>ROUND(ROUND(P181, 2)/1.2, 2)</f>
        <v>6.18</v>
      </c>
      <c r="Y181" s="9">
        <f t="shared" si="52"/>
        <v>30232.799999999999</v>
      </c>
      <c r="AD181" s="5" t="s">
        <v>636</v>
      </c>
      <c r="AE181" s="5" t="s">
        <v>637</v>
      </c>
      <c r="AF181" s="5" t="s">
        <v>633</v>
      </c>
      <c r="AK181" s="31">
        <f t="shared" si="40"/>
        <v>-636.47999999999593</v>
      </c>
      <c r="AL181" s="31"/>
      <c r="AM181" s="31"/>
      <c r="AN181" s="33">
        <f t="shared" si="41"/>
        <v>-1.724137931034472E-2</v>
      </c>
      <c r="AO181" s="31"/>
      <c r="AP181" s="31"/>
    </row>
    <row r="182" spans="1:42" ht="54" x14ac:dyDescent="0.3">
      <c r="A182" s="12" t="s">
        <v>638</v>
      </c>
      <c r="B182" s="12" t="s">
        <v>639</v>
      </c>
      <c r="C182" s="16" t="s">
        <v>640</v>
      </c>
      <c r="D182" s="17"/>
      <c r="E182" s="17" t="s">
        <v>641</v>
      </c>
      <c r="F182" s="17" t="s">
        <v>79</v>
      </c>
      <c r="G182" s="18">
        <v>1</v>
      </c>
      <c r="H182" s="17"/>
      <c r="I182" s="18">
        <v>0</v>
      </c>
      <c r="J182" s="19">
        <v>0</v>
      </c>
      <c r="K182" s="20">
        <v>941</v>
      </c>
      <c r="L182" s="19">
        <f>J182+ROUND(K182, 2)</f>
        <v>941</v>
      </c>
      <c r="M182" s="19">
        <v>0</v>
      </c>
      <c r="N182" s="19">
        <v>0</v>
      </c>
      <c r="O182" s="19">
        <f>M182+N182</f>
        <v>0</v>
      </c>
      <c r="P182" s="19">
        <v>423.37</v>
      </c>
      <c r="Q182" s="21">
        <v>855</v>
      </c>
      <c r="R182" s="19">
        <f>P182+ROUND(Q182, 2)</f>
        <v>1278.3699999999999</v>
      </c>
      <c r="S182" s="19">
        <v>0</v>
      </c>
      <c r="T182" s="19">
        <v>0</v>
      </c>
      <c r="U182" s="19">
        <f>S182+T182</f>
        <v>0</v>
      </c>
      <c r="V182" s="9">
        <f>ROUND(P182 / 1.2, 2)</f>
        <v>352.81</v>
      </c>
      <c r="W182" s="9">
        <f>ROUND(Q182 / 1.2, 2)</f>
        <v>712.5</v>
      </c>
      <c r="X182" s="9">
        <f>ROUND(R182 / 1.2, 2)</f>
        <v>1065.31</v>
      </c>
      <c r="Y182" s="9">
        <f t="shared" si="52"/>
        <v>0</v>
      </c>
      <c r="Z182" s="9">
        <f>ROUND(T182 / 1.2, 2)</f>
        <v>0</v>
      </c>
      <c r="AA182" s="9">
        <f>Y182+Z182</f>
        <v>0</v>
      </c>
      <c r="AD182" s="5">
        <v>355116596</v>
      </c>
      <c r="AE182" s="5">
        <v>27137935</v>
      </c>
      <c r="AG182" s="5" t="s">
        <v>642</v>
      </c>
      <c r="AH182" s="5" t="s">
        <v>643</v>
      </c>
      <c r="AI182" s="5" t="s">
        <v>584</v>
      </c>
      <c r="AK182" s="19">
        <f t="shared" si="40"/>
        <v>0</v>
      </c>
      <c r="AL182" s="19">
        <f>T182-N182</f>
        <v>0</v>
      </c>
      <c r="AM182" s="19">
        <f>U182-O182</f>
        <v>0</v>
      </c>
      <c r="AN182" s="22">
        <f t="shared" si="41"/>
        <v>0</v>
      </c>
      <c r="AO182" s="22">
        <f>IFERROR(AL182/N182,0)</f>
        <v>0</v>
      </c>
      <c r="AP182" s="22">
        <f>IFERROR(AM182/O182,0)</f>
        <v>0</v>
      </c>
    </row>
    <row r="183" spans="1:42" ht="18" x14ac:dyDescent="0.3">
      <c r="A183" s="12" t="s">
        <v>644</v>
      </c>
      <c r="B183" s="12"/>
      <c r="C183" s="27" t="s">
        <v>645</v>
      </c>
      <c r="D183" s="17"/>
      <c r="E183" s="17"/>
      <c r="F183" s="28" t="s">
        <v>102</v>
      </c>
      <c r="G183" s="29">
        <v>8</v>
      </c>
      <c r="H183" s="17"/>
      <c r="I183" s="39">
        <v>0</v>
      </c>
      <c r="J183" s="30">
        <v>2.5</v>
      </c>
      <c r="M183" s="31">
        <f t="shared" ref="M183:M189" si="53">ROUND(ROUND(J183, 2)*I183, 2)</f>
        <v>0</v>
      </c>
      <c r="P183" s="32">
        <v>2.5</v>
      </c>
      <c r="S183" s="31">
        <f t="shared" ref="S183:S189" si="54">ROUND(ROUND(P183, 2)*I183, 2)</f>
        <v>0</v>
      </c>
      <c r="V183" s="9">
        <f t="shared" ref="V183:V189" si="55">ROUND(ROUND(P183, 2)/1.2, 2)</f>
        <v>2.08</v>
      </c>
      <c r="Y183" s="9">
        <f t="shared" si="52"/>
        <v>0</v>
      </c>
      <c r="AD183" s="5" t="s">
        <v>646</v>
      </c>
      <c r="AE183" s="5" t="s">
        <v>647</v>
      </c>
      <c r="AF183" s="5" t="s">
        <v>648</v>
      </c>
      <c r="AK183" s="31">
        <f t="shared" si="40"/>
        <v>0</v>
      </c>
      <c r="AL183" s="31"/>
      <c r="AM183" s="31"/>
      <c r="AN183" s="33">
        <f t="shared" si="41"/>
        <v>0</v>
      </c>
      <c r="AO183" s="31"/>
      <c r="AP183" s="31"/>
    </row>
    <row r="184" spans="1:42" ht="18" x14ac:dyDescent="0.3">
      <c r="A184" s="12" t="s">
        <v>649</v>
      </c>
      <c r="B184" s="12"/>
      <c r="C184" s="27" t="s">
        <v>650</v>
      </c>
      <c r="D184" s="17"/>
      <c r="E184" s="17"/>
      <c r="F184" s="28" t="s">
        <v>96</v>
      </c>
      <c r="G184" s="29">
        <v>1E-3</v>
      </c>
      <c r="H184" s="17"/>
      <c r="I184" s="39">
        <v>0</v>
      </c>
      <c r="J184" s="30">
        <v>208.33</v>
      </c>
      <c r="M184" s="31">
        <f t="shared" si="53"/>
        <v>0</v>
      </c>
      <c r="P184" s="32">
        <v>208.33</v>
      </c>
      <c r="S184" s="31">
        <f t="shared" si="54"/>
        <v>0</v>
      </c>
      <c r="V184" s="9">
        <f t="shared" si="55"/>
        <v>173.61</v>
      </c>
      <c r="Y184" s="9">
        <f t="shared" si="52"/>
        <v>0</v>
      </c>
      <c r="AD184" s="5" t="s">
        <v>651</v>
      </c>
      <c r="AE184" s="5" t="s">
        <v>652</v>
      </c>
      <c r="AF184" s="5" t="s">
        <v>653</v>
      </c>
      <c r="AK184" s="31">
        <f t="shared" si="40"/>
        <v>0</v>
      </c>
      <c r="AL184" s="31"/>
      <c r="AM184" s="31"/>
      <c r="AN184" s="33">
        <f t="shared" si="41"/>
        <v>0</v>
      </c>
      <c r="AO184" s="31"/>
      <c r="AP184" s="31"/>
    </row>
    <row r="185" spans="1:42" ht="18" x14ac:dyDescent="0.3">
      <c r="A185" s="12" t="s">
        <v>654</v>
      </c>
      <c r="B185" s="12"/>
      <c r="C185" s="27" t="s">
        <v>655</v>
      </c>
      <c r="D185" s="17"/>
      <c r="E185" s="17"/>
      <c r="F185" s="28" t="s">
        <v>79</v>
      </c>
      <c r="G185" s="29">
        <v>1.1000000000000001</v>
      </c>
      <c r="H185" s="17"/>
      <c r="I185" s="39">
        <v>0</v>
      </c>
      <c r="J185" s="30">
        <v>155.01</v>
      </c>
      <c r="M185" s="31">
        <f t="shared" si="53"/>
        <v>0</v>
      </c>
      <c r="P185" s="32">
        <v>155.01</v>
      </c>
      <c r="S185" s="31">
        <f t="shared" si="54"/>
        <v>0</v>
      </c>
      <c r="V185" s="9">
        <f t="shared" si="55"/>
        <v>129.18</v>
      </c>
      <c r="Y185" s="9">
        <f t="shared" si="52"/>
        <v>0</v>
      </c>
      <c r="AD185" s="5" t="s">
        <v>656</v>
      </c>
      <c r="AE185" s="5" t="s">
        <v>657</v>
      </c>
      <c r="AF185" s="5" t="s">
        <v>658</v>
      </c>
      <c r="AK185" s="31">
        <f t="shared" si="40"/>
        <v>0</v>
      </c>
      <c r="AL185" s="31"/>
      <c r="AM185" s="31"/>
      <c r="AN185" s="33">
        <f t="shared" si="41"/>
        <v>0</v>
      </c>
      <c r="AO185" s="31"/>
      <c r="AP185" s="31"/>
    </row>
    <row r="186" spans="1:42" ht="18" x14ac:dyDescent="0.3">
      <c r="A186" s="12" t="s">
        <v>659</v>
      </c>
      <c r="B186" s="12"/>
      <c r="C186" s="27" t="s">
        <v>660</v>
      </c>
      <c r="D186" s="17"/>
      <c r="E186" s="17"/>
      <c r="F186" s="28" t="s">
        <v>96</v>
      </c>
      <c r="G186" s="29">
        <v>0.32</v>
      </c>
      <c r="H186" s="17"/>
      <c r="I186" s="39">
        <v>0</v>
      </c>
      <c r="J186" s="30">
        <v>7.5</v>
      </c>
      <c r="M186" s="31">
        <f t="shared" si="53"/>
        <v>0</v>
      </c>
      <c r="P186" s="32">
        <v>7.5</v>
      </c>
      <c r="S186" s="31">
        <f t="shared" si="54"/>
        <v>0</v>
      </c>
      <c r="V186" s="9">
        <f t="shared" si="55"/>
        <v>6.25</v>
      </c>
      <c r="Y186" s="9">
        <f t="shared" si="52"/>
        <v>0</v>
      </c>
      <c r="AD186" s="5" t="s">
        <v>661</v>
      </c>
      <c r="AE186" s="5" t="s">
        <v>662</v>
      </c>
      <c r="AF186" s="5" t="s">
        <v>663</v>
      </c>
      <c r="AK186" s="31">
        <f t="shared" si="40"/>
        <v>0</v>
      </c>
      <c r="AL186" s="31"/>
      <c r="AM186" s="31"/>
      <c r="AN186" s="33">
        <f t="shared" si="41"/>
        <v>0</v>
      </c>
      <c r="AO186" s="31"/>
      <c r="AP186" s="31"/>
    </row>
    <row r="187" spans="1:42" ht="18" x14ac:dyDescent="0.3">
      <c r="A187" s="12" t="s">
        <v>664</v>
      </c>
      <c r="B187" s="12"/>
      <c r="C187" s="27" t="s">
        <v>665</v>
      </c>
      <c r="D187" s="17"/>
      <c r="E187" s="17"/>
      <c r="F187" s="28" t="s">
        <v>73</v>
      </c>
      <c r="G187" s="29">
        <v>1E-3</v>
      </c>
      <c r="H187" s="17"/>
      <c r="I187" s="39">
        <v>0</v>
      </c>
      <c r="J187" s="30">
        <v>1600</v>
      </c>
      <c r="M187" s="31">
        <f t="shared" si="53"/>
        <v>0</v>
      </c>
      <c r="P187" s="32">
        <v>1600</v>
      </c>
      <c r="S187" s="31">
        <f t="shared" si="54"/>
        <v>0</v>
      </c>
      <c r="V187" s="9">
        <f t="shared" si="55"/>
        <v>1333.33</v>
      </c>
      <c r="Y187" s="9">
        <f t="shared" si="52"/>
        <v>0</v>
      </c>
      <c r="AD187" s="5" t="s">
        <v>666</v>
      </c>
      <c r="AE187" s="5" t="s">
        <v>667</v>
      </c>
      <c r="AF187" s="5" t="s">
        <v>668</v>
      </c>
      <c r="AK187" s="31">
        <f t="shared" si="40"/>
        <v>0</v>
      </c>
      <c r="AL187" s="31"/>
      <c r="AM187" s="31"/>
      <c r="AN187" s="33">
        <f t="shared" si="41"/>
        <v>0</v>
      </c>
      <c r="AO187" s="31"/>
      <c r="AP187" s="31"/>
    </row>
    <row r="188" spans="1:42" ht="18" x14ac:dyDescent="0.3">
      <c r="A188" s="12" t="s">
        <v>669</v>
      </c>
      <c r="B188" s="12"/>
      <c r="C188" s="27" t="s">
        <v>602</v>
      </c>
      <c r="D188" s="17"/>
      <c r="E188" s="17"/>
      <c r="F188" s="28" t="s">
        <v>187</v>
      </c>
      <c r="G188" s="29">
        <v>1</v>
      </c>
      <c r="H188" s="17"/>
      <c r="I188" s="39">
        <v>0</v>
      </c>
      <c r="J188" s="30">
        <v>10.4</v>
      </c>
      <c r="M188" s="31">
        <f t="shared" si="53"/>
        <v>0</v>
      </c>
      <c r="P188" s="32">
        <v>10.4</v>
      </c>
      <c r="S188" s="31">
        <f t="shared" si="54"/>
        <v>0</v>
      </c>
      <c r="V188" s="9">
        <f t="shared" si="55"/>
        <v>8.67</v>
      </c>
      <c r="Y188" s="9">
        <f t="shared" si="52"/>
        <v>0</v>
      </c>
      <c r="AD188" s="5" t="s">
        <v>670</v>
      </c>
      <c r="AE188" s="5" t="s">
        <v>671</v>
      </c>
      <c r="AF188" s="5" t="s">
        <v>605</v>
      </c>
      <c r="AK188" s="31">
        <f t="shared" si="40"/>
        <v>0</v>
      </c>
      <c r="AL188" s="31"/>
      <c r="AM188" s="31"/>
      <c r="AN188" s="33">
        <f t="shared" si="41"/>
        <v>0</v>
      </c>
      <c r="AO188" s="31"/>
      <c r="AP188" s="31"/>
    </row>
    <row r="189" spans="1:42" ht="36" x14ac:dyDescent="0.3">
      <c r="A189" s="12" t="s">
        <v>672</v>
      </c>
      <c r="B189" s="12"/>
      <c r="C189" s="27" t="s">
        <v>591</v>
      </c>
      <c r="D189" s="17"/>
      <c r="E189" s="17"/>
      <c r="F189" s="28" t="s">
        <v>96</v>
      </c>
      <c r="G189" s="29">
        <v>0.2</v>
      </c>
      <c r="H189" s="17"/>
      <c r="I189" s="29">
        <v>0</v>
      </c>
      <c r="J189" s="30">
        <v>88.8</v>
      </c>
      <c r="M189" s="31">
        <f t="shared" si="53"/>
        <v>0</v>
      </c>
      <c r="P189" s="32">
        <v>88.8</v>
      </c>
      <c r="S189" s="31">
        <f t="shared" si="54"/>
        <v>0</v>
      </c>
      <c r="V189" s="9">
        <f t="shared" si="55"/>
        <v>74</v>
      </c>
      <c r="Y189" s="9">
        <f t="shared" si="52"/>
        <v>0</v>
      </c>
      <c r="AD189" s="5" t="s">
        <v>673</v>
      </c>
      <c r="AE189" s="5" t="s">
        <v>674</v>
      </c>
      <c r="AF189" s="5" t="s">
        <v>594</v>
      </c>
      <c r="AK189" s="31">
        <f t="shared" si="40"/>
        <v>0</v>
      </c>
      <c r="AL189" s="31"/>
      <c r="AM189" s="31"/>
      <c r="AN189" s="33">
        <f t="shared" si="41"/>
        <v>0</v>
      </c>
      <c r="AO189" s="31"/>
      <c r="AP189" s="31"/>
    </row>
    <row r="190" spans="1:42" ht="36" x14ac:dyDescent="0.3">
      <c r="A190" s="12" t="s">
        <v>675</v>
      </c>
      <c r="B190" s="12" t="s">
        <v>639</v>
      </c>
      <c r="C190" s="16" t="s">
        <v>640</v>
      </c>
      <c r="D190" s="17"/>
      <c r="E190" s="17" t="s">
        <v>676</v>
      </c>
      <c r="F190" s="17" t="s">
        <v>79</v>
      </c>
      <c r="G190" s="18">
        <v>1</v>
      </c>
      <c r="H190" s="17"/>
      <c r="I190" s="18">
        <v>0</v>
      </c>
      <c r="J190" s="19">
        <v>0</v>
      </c>
      <c r="K190" s="20">
        <v>941</v>
      </c>
      <c r="L190" s="19">
        <f>J190+ROUND(K190, 2)</f>
        <v>941</v>
      </c>
      <c r="M190" s="19">
        <v>0</v>
      </c>
      <c r="N190" s="19">
        <v>0</v>
      </c>
      <c r="O190" s="19">
        <f>M190+N190</f>
        <v>0</v>
      </c>
      <c r="P190" s="19">
        <v>465.33</v>
      </c>
      <c r="Q190" s="21">
        <v>855</v>
      </c>
      <c r="R190" s="19">
        <f>P190+ROUND(Q190, 2)</f>
        <v>1320.33</v>
      </c>
      <c r="S190" s="19">
        <v>0</v>
      </c>
      <c r="T190" s="19">
        <v>0</v>
      </c>
      <c r="U190" s="19">
        <f>S190+T190</f>
        <v>0</v>
      </c>
      <c r="V190" s="9">
        <f>ROUND(P190 / 1.2, 2)</f>
        <v>387.78</v>
      </c>
      <c r="W190" s="9">
        <f>ROUND(Q190 / 1.2, 2)</f>
        <v>712.5</v>
      </c>
      <c r="X190" s="9">
        <f>ROUND(R190 / 1.2, 2)</f>
        <v>1100.28</v>
      </c>
      <c r="Y190" s="9">
        <f t="shared" si="52"/>
        <v>0</v>
      </c>
      <c r="Z190" s="9">
        <f>ROUND(T190 / 1.2, 2)</f>
        <v>0</v>
      </c>
      <c r="AA190" s="9">
        <f>Y190+Z190</f>
        <v>0</v>
      </c>
      <c r="AD190" s="5">
        <v>355116722</v>
      </c>
      <c r="AE190" s="5">
        <v>27137936</v>
      </c>
      <c r="AG190" s="5" t="s">
        <v>642</v>
      </c>
      <c r="AH190" s="5" t="s">
        <v>643</v>
      </c>
      <c r="AI190" s="5" t="s">
        <v>584</v>
      </c>
      <c r="AK190" s="19">
        <f t="shared" si="40"/>
        <v>0</v>
      </c>
      <c r="AL190" s="19">
        <f>T190-N190</f>
        <v>0</v>
      </c>
      <c r="AM190" s="19">
        <f>U190-O190</f>
        <v>0</v>
      </c>
      <c r="AN190" s="22">
        <f t="shared" si="41"/>
        <v>0</v>
      </c>
      <c r="AO190" s="22">
        <f>IFERROR(AL190/N190,0)</f>
        <v>0</v>
      </c>
      <c r="AP190" s="22">
        <f>IFERROR(AM190/O190,0)</f>
        <v>0</v>
      </c>
    </row>
    <row r="191" spans="1:42" ht="36" x14ac:dyDescent="0.3">
      <c r="A191" s="12" t="s">
        <v>677</v>
      </c>
      <c r="B191" s="12"/>
      <c r="C191" s="27" t="s">
        <v>591</v>
      </c>
      <c r="D191" s="17"/>
      <c r="E191" s="17"/>
      <c r="F191" s="28" t="s">
        <v>96</v>
      </c>
      <c r="G191" s="29">
        <v>0.2</v>
      </c>
      <c r="H191" s="17"/>
      <c r="I191" s="29">
        <v>0</v>
      </c>
      <c r="J191" s="30">
        <v>88.8</v>
      </c>
      <c r="M191" s="31">
        <f t="shared" ref="M191:M197" si="56">ROUND(ROUND(J191, 2)*I191, 2)</f>
        <v>0</v>
      </c>
      <c r="P191" s="32">
        <v>88.8</v>
      </c>
      <c r="S191" s="31">
        <f t="shared" ref="S191:S197" si="57">ROUND(ROUND(P191, 2)*I191, 2)</f>
        <v>0</v>
      </c>
      <c r="V191" s="9">
        <f t="shared" ref="V191:V197" si="58">ROUND(ROUND(P191, 2)/1.2, 2)</f>
        <v>74</v>
      </c>
      <c r="Y191" s="9">
        <f t="shared" si="52"/>
        <v>0</v>
      </c>
      <c r="AD191" s="5" t="s">
        <v>678</v>
      </c>
      <c r="AE191" s="5" t="s">
        <v>679</v>
      </c>
      <c r="AF191" s="5" t="s">
        <v>594</v>
      </c>
      <c r="AK191" s="31">
        <f t="shared" si="40"/>
        <v>0</v>
      </c>
      <c r="AL191" s="31"/>
      <c r="AM191" s="31"/>
      <c r="AN191" s="33">
        <f t="shared" si="41"/>
        <v>0</v>
      </c>
      <c r="AO191" s="31"/>
      <c r="AP191" s="31"/>
    </row>
    <row r="192" spans="1:42" ht="18" x14ac:dyDescent="0.3">
      <c r="A192" s="12" t="s">
        <v>680</v>
      </c>
      <c r="B192" s="12"/>
      <c r="C192" s="27" t="s">
        <v>602</v>
      </c>
      <c r="D192" s="17"/>
      <c r="E192" s="17"/>
      <c r="F192" s="28" t="s">
        <v>187</v>
      </c>
      <c r="G192" s="29">
        <v>1</v>
      </c>
      <c r="H192" s="17"/>
      <c r="I192" s="39">
        <v>0</v>
      </c>
      <c r="J192" s="30">
        <v>10.4</v>
      </c>
      <c r="M192" s="31">
        <f t="shared" si="56"/>
        <v>0</v>
      </c>
      <c r="P192" s="32">
        <v>10.4</v>
      </c>
      <c r="S192" s="31">
        <f t="shared" si="57"/>
        <v>0</v>
      </c>
      <c r="V192" s="9">
        <f t="shared" si="58"/>
        <v>8.67</v>
      </c>
      <c r="Y192" s="9">
        <f t="shared" si="52"/>
        <v>0</v>
      </c>
      <c r="AD192" s="5" t="s">
        <v>681</v>
      </c>
      <c r="AE192" s="5" t="s">
        <v>682</v>
      </c>
      <c r="AF192" s="5" t="s">
        <v>605</v>
      </c>
      <c r="AK192" s="31">
        <f t="shared" si="40"/>
        <v>0</v>
      </c>
      <c r="AL192" s="31"/>
      <c r="AM192" s="31"/>
      <c r="AN192" s="33">
        <f t="shared" si="41"/>
        <v>0</v>
      </c>
      <c r="AO192" s="31"/>
      <c r="AP192" s="31"/>
    </row>
    <row r="193" spans="1:42" ht="18" x14ac:dyDescent="0.3">
      <c r="A193" s="12" t="s">
        <v>683</v>
      </c>
      <c r="B193" s="12"/>
      <c r="C193" s="27" t="s">
        <v>665</v>
      </c>
      <c r="D193" s="17"/>
      <c r="E193" s="17"/>
      <c r="F193" s="28" t="s">
        <v>73</v>
      </c>
      <c r="G193" s="29">
        <v>1E-3</v>
      </c>
      <c r="H193" s="17"/>
      <c r="I193" s="39">
        <v>0</v>
      </c>
      <c r="J193" s="30">
        <v>1600</v>
      </c>
      <c r="M193" s="31">
        <f t="shared" si="56"/>
        <v>0</v>
      </c>
      <c r="P193" s="32">
        <v>1600</v>
      </c>
      <c r="S193" s="31">
        <f t="shared" si="57"/>
        <v>0</v>
      </c>
      <c r="V193" s="9">
        <f t="shared" si="58"/>
        <v>1333.33</v>
      </c>
      <c r="Y193" s="9">
        <f t="shared" si="52"/>
        <v>0</v>
      </c>
      <c r="AD193" s="5" t="s">
        <v>684</v>
      </c>
      <c r="AE193" s="5" t="s">
        <v>685</v>
      </c>
      <c r="AF193" s="5" t="s">
        <v>668</v>
      </c>
      <c r="AK193" s="31">
        <f t="shared" si="40"/>
        <v>0</v>
      </c>
      <c r="AL193" s="31"/>
      <c r="AM193" s="31"/>
      <c r="AN193" s="33">
        <f t="shared" si="41"/>
        <v>0</v>
      </c>
      <c r="AO193" s="31"/>
      <c r="AP193" s="31"/>
    </row>
    <row r="194" spans="1:42" ht="18" x14ac:dyDescent="0.3">
      <c r="A194" s="12" t="s">
        <v>686</v>
      </c>
      <c r="B194" s="12"/>
      <c r="C194" s="27" t="s">
        <v>660</v>
      </c>
      <c r="D194" s="17"/>
      <c r="E194" s="17"/>
      <c r="F194" s="28" t="s">
        <v>96</v>
      </c>
      <c r="G194" s="29">
        <v>0.32</v>
      </c>
      <c r="H194" s="17"/>
      <c r="I194" s="39">
        <v>0</v>
      </c>
      <c r="J194" s="30">
        <v>7.5</v>
      </c>
      <c r="M194" s="31">
        <f t="shared" si="56"/>
        <v>0</v>
      </c>
      <c r="P194" s="32">
        <v>7.5</v>
      </c>
      <c r="S194" s="31">
        <f t="shared" si="57"/>
        <v>0</v>
      </c>
      <c r="V194" s="9">
        <f t="shared" si="58"/>
        <v>6.25</v>
      </c>
      <c r="Y194" s="9">
        <f t="shared" si="52"/>
        <v>0</v>
      </c>
      <c r="AD194" s="5" t="s">
        <v>687</v>
      </c>
      <c r="AE194" s="5" t="s">
        <v>688</v>
      </c>
      <c r="AF194" s="5" t="s">
        <v>663</v>
      </c>
      <c r="AK194" s="31">
        <f t="shared" si="40"/>
        <v>0</v>
      </c>
      <c r="AL194" s="31"/>
      <c r="AM194" s="31"/>
      <c r="AN194" s="33">
        <f t="shared" si="41"/>
        <v>0</v>
      </c>
      <c r="AO194" s="31"/>
      <c r="AP194" s="31"/>
    </row>
    <row r="195" spans="1:42" ht="18" x14ac:dyDescent="0.3">
      <c r="A195" s="12" t="s">
        <v>689</v>
      </c>
      <c r="B195" s="12"/>
      <c r="C195" s="27" t="s">
        <v>655</v>
      </c>
      <c r="D195" s="17"/>
      <c r="E195" s="17"/>
      <c r="F195" s="28" t="s">
        <v>79</v>
      </c>
      <c r="G195" s="29">
        <v>1.1000000000000001</v>
      </c>
      <c r="H195" s="17"/>
      <c r="I195" s="39">
        <v>0</v>
      </c>
      <c r="J195" s="30">
        <v>155.01</v>
      </c>
      <c r="M195" s="31">
        <f t="shared" si="56"/>
        <v>0</v>
      </c>
      <c r="P195" s="32">
        <v>155.01</v>
      </c>
      <c r="S195" s="31">
        <f t="shared" si="57"/>
        <v>0</v>
      </c>
      <c r="V195" s="9">
        <f t="shared" si="58"/>
        <v>129.18</v>
      </c>
      <c r="Y195" s="9">
        <f t="shared" si="52"/>
        <v>0</v>
      </c>
      <c r="AD195" s="5" t="s">
        <v>690</v>
      </c>
      <c r="AE195" s="5" t="s">
        <v>691</v>
      </c>
      <c r="AF195" s="5" t="s">
        <v>658</v>
      </c>
      <c r="AK195" s="31">
        <f t="shared" si="40"/>
        <v>0</v>
      </c>
      <c r="AL195" s="31"/>
      <c r="AM195" s="31"/>
      <c r="AN195" s="33">
        <f t="shared" si="41"/>
        <v>0</v>
      </c>
      <c r="AO195" s="31"/>
      <c r="AP195" s="31"/>
    </row>
    <row r="196" spans="1:42" ht="18" x14ac:dyDescent="0.3">
      <c r="A196" s="12" t="s">
        <v>692</v>
      </c>
      <c r="B196" s="12"/>
      <c r="C196" s="27" t="s">
        <v>650</v>
      </c>
      <c r="D196" s="17"/>
      <c r="E196" s="17"/>
      <c r="F196" s="28" t="s">
        <v>96</v>
      </c>
      <c r="G196" s="29">
        <v>1E-3</v>
      </c>
      <c r="H196" s="17"/>
      <c r="I196" s="39">
        <v>0</v>
      </c>
      <c r="J196" s="30">
        <v>208.33</v>
      </c>
      <c r="M196" s="31">
        <f t="shared" si="56"/>
        <v>0</v>
      </c>
      <c r="P196" s="32">
        <v>208.33</v>
      </c>
      <c r="S196" s="31">
        <f t="shared" si="57"/>
        <v>0</v>
      </c>
      <c r="V196" s="9">
        <f t="shared" si="58"/>
        <v>173.61</v>
      </c>
      <c r="Y196" s="9">
        <f t="shared" si="52"/>
        <v>0</v>
      </c>
      <c r="AD196" s="5" t="s">
        <v>693</v>
      </c>
      <c r="AE196" s="5" t="s">
        <v>694</v>
      </c>
      <c r="AF196" s="5" t="s">
        <v>653</v>
      </c>
      <c r="AK196" s="31">
        <f t="shared" si="40"/>
        <v>0</v>
      </c>
      <c r="AL196" s="31"/>
      <c r="AM196" s="31"/>
      <c r="AN196" s="33">
        <f t="shared" si="41"/>
        <v>0</v>
      </c>
      <c r="AO196" s="31"/>
      <c r="AP196" s="31"/>
    </row>
    <row r="197" spans="1:42" ht="18" x14ac:dyDescent="0.3">
      <c r="A197" s="12" t="s">
        <v>695</v>
      </c>
      <c r="B197" s="12"/>
      <c r="C197" s="27" t="s">
        <v>645</v>
      </c>
      <c r="D197" s="17"/>
      <c r="E197" s="17"/>
      <c r="F197" s="28" t="s">
        <v>102</v>
      </c>
      <c r="G197" s="29">
        <v>8</v>
      </c>
      <c r="H197" s="17"/>
      <c r="I197" s="39">
        <v>0</v>
      </c>
      <c r="J197" s="30">
        <v>2.5</v>
      </c>
      <c r="M197" s="31">
        <f t="shared" si="56"/>
        <v>0</v>
      </c>
      <c r="P197" s="32">
        <v>2.5</v>
      </c>
      <c r="S197" s="31">
        <f t="shared" si="57"/>
        <v>0</v>
      </c>
      <c r="V197" s="9">
        <f t="shared" si="58"/>
        <v>2.08</v>
      </c>
      <c r="Y197" s="9">
        <f t="shared" si="52"/>
        <v>0</v>
      </c>
      <c r="AD197" s="5" t="s">
        <v>696</v>
      </c>
      <c r="AE197" s="5" t="s">
        <v>697</v>
      </c>
      <c r="AF197" s="5" t="s">
        <v>648</v>
      </c>
      <c r="AK197" s="31">
        <f t="shared" si="40"/>
        <v>0</v>
      </c>
      <c r="AL197" s="31"/>
      <c r="AM197" s="31"/>
      <c r="AN197" s="33">
        <f t="shared" si="41"/>
        <v>0</v>
      </c>
      <c r="AO197" s="31"/>
      <c r="AP197" s="31"/>
    </row>
    <row r="198" spans="1:42" ht="36" x14ac:dyDescent="0.3">
      <c r="A198" s="12" t="s">
        <v>698</v>
      </c>
      <c r="B198" s="12" t="s">
        <v>639</v>
      </c>
      <c r="C198" s="16" t="s">
        <v>699</v>
      </c>
      <c r="D198" s="17"/>
      <c r="E198" s="17" t="s">
        <v>700</v>
      </c>
      <c r="F198" s="17" t="s">
        <v>79</v>
      </c>
      <c r="G198" s="18">
        <v>1</v>
      </c>
      <c r="H198" s="17"/>
      <c r="I198" s="18">
        <v>0</v>
      </c>
      <c r="J198" s="19">
        <v>878.71</v>
      </c>
      <c r="K198" s="20">
        <v>941</v>
      </c>
      <c r="L198" s="19">
        <f>J198+ROUND(K198, 2)</f>
        <v>1819.71</v>
      </c>
      <c r="M198" s="19">
        <v>0</v>
      </c>
      <c r="N198" s="19">
        <v>0</v>
      </c>
      <c r="O198" s="19">
        <f>M198+N198</f>
        <v>0</v>
      </c>
      <c r="P198" s="19">
        <v>878.71</v>
      </c>
      <c r="Q198" s="21">
        <v>941</v>
      </c>
      <c r="R198" s="19">
        <f>P198+ROUND(Q198, 2)</f>
        <v>1819.71</v>
      </c>
      <c r="S198" s="19">
        <v>0</v>
      </c>
      <c r="T198" s="19">
        <v>0</v>
      </c>
      <c r="U198" s="19">
        <f>S198+T198</f>
        <v>0</v>
      </c>
      <c r="V198" s="9">
        <f>ROUND(P198 / 1.2, 2)</f>
        <v>732.26</v>
      </c>
      <c r="W198" s="9">
        <f>ROUND(Q198 / 1.2, 2)</f>
        <v>784.17</v>
      </c>
      <c r="X198" s="9">
        <f>ROUND(R198 / 1.2, 2)</f>
        <v>1516.43</v>
      </c>
      <c r="Y198" s="9">
        <f t="shared" ref="Y198:Y229" si="59">ROUND(S198 / 1.2, 2)</f>
        <v>0</v>
      </c>
      <c r="Z198" s="9">
        <f>ROUND(T198 / 1.2, 2)</f>
        <v>0</v>
      </c>
      <c r="AA198" s="9">
        <f>Y198+Z198</f>
        <v>0</v>
      </c>
      <c r="AD198" s="5">
        <v>355116723</v>
      </c>
      <c r="AE198" s="5">
        <v>27138011</v>
      </c>
      <c r="AG198" s="5" t="s">
        <v>642</v>
      </c>
      <c r="AH198" s="5" t="s">
        <v>643</v>
      </c>
      <c r="AI198" s="5" t="s">
        <v>584</v>
      </c>
      <c r="AK198" s="19">
        <f t="shared" si="40"/>
        <v>0</v>
      </c>
      <c r="AL198" s="19">
        <f>T198-N198</f>
        <v>0</v>
      </c>
      <c r="AM198" s="19">
        <f>U198-O198</f>
        <v>0</v>
      </c>
      <c r="AN198" s="22">
        <f t="shared" si="41"/>
        <v>0</v>
      </c>
      <c r="AO198" s="22">
        <f>IFERROR(AL198/N198,0)</f>
        <v>0</v>
      </c>
      <c r="AP198" s="22">
        <f>IFERROR(AM198/O198,0)</f>
        <v>0</v>
      </c>
    </row>
    <row r="199" spans="1:42" ht="18" x14ac:dyDescent="0.3">
      <c r="A199" s="12" t="s">
        <v>701</v>
      </c>
      <c r="B199" s="12"/>
      <c r="C199" s="27" t="s">
        <v>645</v>
      </c>
      <c r="D199" s="17"/>
      <c r="E199" s="17"/>
      <c r="F199" s="28" t="s">
        <v>102</v>
      </c>
      <c r="G199" s="29">
        <v>8</v>
      </c>
      <c r="H199" s="17"/>
      <c r="I199" s="39">
        <v>0</v>
      </c>
      <c r="J199" s="30">
        <v>2.5</v>
      </c>
      <c r="M199" s="31">
        <f>ROUND(ROUND(J199, 2)*I199, 2)</f>
        <v>0</v>
      </c>
      <c r="P199" s="32">
        <v>2.5</v>
      </c>
      <c r="S199" s="31">
        <f>ROUND(ROUND(P199, 2)*I199, 2)</f>
        <v>0</v>
      </c>
      <c r="V199" s="9">
        <f>ROUND(ROUND(P199, 2)/1.2, 2)</f>
        <v>2.08</v>
      </c>
      <c r="Y199" s="9">
        <f t="shared" si="59"/>
        <v>0</v>
      </c>
      <c r="AD199" s="5" t="s">
        <v>702</v>
      </c>
      <c r="AE199" s="5" t="s">
        <v>703</v>
      </c>
      <c r="AF199" s="5" t="s">
        <v>648</v>
      </c>
      <c r="AK199" s="31">
        <f t="shared" si="40"/>
        <v>0</v>
      </c>
      <c r="AL199" s="31"/>
      <c r="AM199" s="31"/>
      <c r="AN199" s="33">
        <f t="shared" si="41"/>
        <v>0</v>
      </c>
      <c r="AO199" s="31"/>
      <c r="AP199" s="31"/>
    </row>
    <row r="200" spans="1:42" ht="18" x14ac:dyDescent="0.3">
      <c r="A200" s="12" t="s">
        <v>704</v>
      </c>
      <c r="B200" s="12"/>
      <c r="C200" s="27" t="s">
        <v>705</v>
      </c>
      <c r="D200" s="17"/>
      <c r="E200" s="17"/>
      <c r="F200" s="28" t="s">
        <v>96</v>
      </c>
      <c r="G200" s="29">
        <v>1.8</v>
      </c>
      <c r="H200" s="17"/>
      <c r="I200" s="39">
        <v>0</v>
      </c>
      <c r="J200" s="30">
        <v>6.17</v>
      </c>
      <c r="M200" s="31">
        <f>ROUND(ROUND(J200, 2)*I200, 2)</f>
        <v>0</v>
      </c>
      <c r="P200" s="32">
        <v>6.17</v>
      </c>
      <c r="S200" s="31">
        <f>ROUND(ROUND(P200, 2)*I200, 2)</f>
        <v>0</v>
      </c>
      <c r="V200" s="9">
        <f>ROUND(ROUND(P200, 2)/1.2, 2)</f>
        <v>5.14</v>
      </c>
      <c r="Y200" s="9">
        <f t="shared" si="59"/>
        <v>0</v>
      </c>
      <c r="AD200" s="5" t="s">
        <v>706</v>
      </c>
      <c r="AE200" s="5" t="s">
        <v>707</v>
      </c>
      <c r="AF200" s="5" t="s">
        <v>708</v>
      </c>
      <c r="AK200" s="31">
        <f t="shared" si="40"/>
        <v>0</v>
      </c>
      <c r="AL200" s="31"/>
      <c r="AM200" s="31"/>
      <c r="AN200" s="33">
        <f t="shared" si="41"/>
        <v>0</v>
      </c>
      <c r="AO200" s="31"/>
      <c r="AP200" s="31"/>
    </row>
    <row r="201" spans="1:42" ht="18" x14ac:dyDescent="0.3">
      <c r="A201" s="12" t="s">
        <v>709</v>
      </c>
      <c r="B201" s="12"/>
      <c r="C201" s="27" t="s">
        <v>655</v>
      </c>
      <c r="D201" s="17"/>
      <c r="E201" s="17"/>
      <c r="F201" s="28" t="s">
        <v>79</v>
      </c>
      <c r="G201" s="29">
        <v>1.1000000000000001</v>
      </c>
      <c r="H201" s="17"/>
      <c r="I201" s="39">
        <v>0</v>
      </c>
      <c r="J201" s="30">
        <v>155.01</v>
      </c>
      <c r="M201" s="31">
        <f>ROUND(ROUND(J201, 2)*I201, 2)</f>
        <v>0</v>
      </c>
      <c r="P201" s="32">
        <v>155.01</v>
      </c>
      <c r="S201" s="31">
        <f>ROUND(ROUND(P201, 2)*I201, 2)</f>
        <v>0</v>
      </c>
      <c r="V201" s="9">
        <f>ROUND(ROUND(P201, 2)/1.2, 2)</f>
        <v>129.18</v>
      </c>
      <c r="Y201" s="9">
        <f t="shared" si="59"/>
        <v>0</v>
      </c>
      <c r="AD201" s="5" t="s">
        <v>710</v>
      </c>
      <c r="AE201" s="5" t="s">
        <v>711</v>
      </c>
      <c r="AF201" s="5" t="s">
        <v>658</v>
      </c>
      <c r="AK201" s="31">
        <f t="shared" si="40"/>
        <v>0</v>
      </c>
      <c r="AL201" s="31"/>
      <c r="AM201" s="31"/>
      <c r="AN201" s="33">
        <f t="shared" si="41"/>
        <v>0</v>
      </c>
      <c r="AO201" s="31"/>
      <c r="AP201" s="31"/>
    </row>
    <row r="202" spans="1:42" ht="18" x14ac:dyDescent="0.3">
      <c r="A202" s="12" t="s">
        <v>712</v>
      </c>
      <c r="B202" s="12"/>
      <c r="C202" s="27" t="s">
        <v>602</v>
      </c>
      <c r="D202" s="17"/>
      <c r="E202" s="17"/>
      <c r="F202" s="28" t="s">
        <v>187</v>
      </c>
      <c r="G202" s="29">
        <v>1</v>
      </c>
      <c r="H202" s="17"/>
      <c r="I202" s="39">
        <v>0</v>
      </c>
      <c r="J202" s="30">
        <v>10.4</v>
      </c>
      <c r="M202" s="31">
        <f>ROUND(ROUND(J202, 2)*I202, 2)</f>
        <v>0</v>
      </c>
      <c r="P202" s="32">
        <v>10.4</v>
      </c>
      <c r="S202" s="31">
        <f>ROUND(ROUND(P202, 2)*I202, 2)</f>
        <v>0</v>
      </c>
      <c r="V202" s="9">
        <f>ROUND(ROUND(P202, 2)/1.2, 2)</f>
        <v>8.67</v>
      </c>
      <c r="Y202" s="9">
        <f t="shared" si="59"/>
        <v>0</v>
      </c>
      <c r="AD202" s="5" t="s">
        <v>713</v>
      </c>
      <c r="AE202" s="5" t="s">
        <v>714</v>
      </c>
      <c r="AF202" s="5" t="s">
        <v>605</v>
      </c>
      <c r="AK202" s="31">
        <f t="shared" si="40"/>
        <v>0</v>
      </c>
      <c r="AL202" s="31"/>
      <c r="AM202" s="31"/>
      <c r="AN202" s="33">
        <f t="shared" si="41"/>
        <v>0</v>
      </c>
      <c r="AO202" s="31"/>
      <c r="AP202" s="31"/>
    </row>
    <row r="203" spans="1:42" ht="36" x14ac:dyDescent="0.3">
      <c r="A203" s="12" t="s">
        <v>715</v>
      </c>
      <c r="B203" s="12"/>
      <c r="C203" s="27" t="s">
        <v>591</v>
      </c>
      <c r="D203" s="17"/>
      <c r="E203" s="17"/>
      <c r="F203" s="28" t="s">
        <v>96</v>
      </c>
      <c r="G203" s="29">
        <v>0.2</v>
      </c>
      <c r="H203" s="17"/>
      <c r="I203" s="29">
        <v>0</v>
      </c>
      <c r="J203" s="30">
        <v>88.8</v>
      </c>
      <c r="M203" s="31">
        <f>ROUND(ROUND(J203, 2)*I203, 2)</f>
        <v>0</v>
      </c>
      <c r="P203" s="32">
        <v>88.8</v>
      </c>
      <c r="S203" s="31">
        <f>ROUND(ROUND(P203, 2)*I203, 2)</f>
        <v>0</v>
      </c>
      <c r="V203" s="9">
        <f>ROUND(ROUND(P203, 2)/1.2, 2)</f>
        <v>74</v>
      </c>
      <c r="Y203" s="9">
        <f t="shared" si="59"/>
        <v>0</v>
      </c>
      <c r="AD203" s="5" t="s">
        <v>716</v>
      </c>
      <c r="AE203" s="5" t="s">
        <v>717</v>
      </c>
      <c r="AF203" s="5" t="s">
        <v>594</v>
      </c>
      <c r="AK203" s="31">
        <f t="shared" si="40"/>
        <v>0</v>
      </c>
      <c r="AL203" s="31"/>
      <c r="AM203" s="31"/>
      <c r="AN203" s="33">
        <f t="shared" si="41"/>
        <v>0</v>
      </c>
      <c r="AO203" s="31"/>
      <c r="AP203" s="31"/>
    </row>
    <row r="204" spans="1:42" ht="36" x14ac:dyDescent="0.3">
      <c r="A204" s="12" t="s">
        <v>718</v>
      </c>
      <c r="B204" s="12" t="s">
        <v>639</v>
      </c>
      <c r="C204" s="16" t="s">
        <v>699</v>
      </c>
      <c r="D204" s="17"/>
      <c r="E204" s="17" t="s">
        <v>719</v>
      </c>
      <c r="F204" s="17" t="s">
        <v>79</v>
      </c>
      <c r="G204" s="18">
        <v>1</v>
      </c>
      <c r="H204" s="17"/>
      <c r="I204" s="18">
        <v>0</v>
      </c>
      <c r="J204" s="19">
        <v>879.19</v>
      </c>
      <c r="K204" s="20">
        <v>941</v>
      </c>
      <c r="L204" s="19">
        <f>J204+ROUND(K204, 2)</f>
        <v>1820.19</v>
      </c>
      <c r="M204" s="19">
        <v>0</v>
      </c>
      <c r="N204" s="19">
        <v>0</v>
      </c>
      <c r="O204" s="19">
        <f>M204+N204</f>
        <v>0</v>
      </c>
      <c r="P204" s="19">
        <v>879.19</v>
      </c>
      <c r="Q204" s="21">
        <v>941</v>
      </c>
      <c r="R204" s="19">
        <f>P204+ROUND(Q204, 2)</f>
        <v>1820.19</v>
      </c>
      <c r="S204" s="19">
        <v>0</v>
      </c>
      <c r="T204" s="19">
        <v>0</v>
      </c>
      <c r="U204" s="19">
        <f>S204+T204</f>
        <v>0</v>
      </c>
      <c r="V204" s="9">
        <f>ROUND(P204 / 1.2, 2)</f>
        <v>732.66</v>
      </c>
      <c r="W204" s="9">
        <f>ROUND(Q204 / 1.2, 2)</f>
        <v>784.17</v>
      </c>
      <c r="X204" s="9">
        <f>ROUND(R204 / 1.2, 2)</f>
        <v>1516.83</v>
      </c>
      <c r="Y204" s="9">
        <f t="shared" si="59"/>
        <v>0</v>
      </c>
      <c r="Z204" s="9">
        <f>ROUND(T204 / 1.2, 2)</f>
        <v>0</v>
      </c>
      <c r="AA204" s="9">
        <f>Y204+Z204</f>
        <v>0</v>
      </c>
      <c r="AD204" s="5">
        <v>355116724</v>
      </c>
      <c r="AE204" s="5">
        <v>27137939</v>
      </c>
      <c r="AG204" s="5" t="s">
        <v>642</v>
      </c>
      <c r="AH204" s="5" t="s">
        <v>643</v>
      </c>
      <c r="AI204" s="5" t="s">
        <v>584</v>
      </c>
      <c r="AK204" s="19">
        <f t="shared" si="40"/>
        <v>0</v>
      </c>
      <c r="AL204" s="19">
        <f>T204-N204</f>
        <v>0</v>
      </c>
      <c r="AM204" s="19">
        <f>U204-O204</f>
        <v>0</v>
      </c>
      <c r="AN204" s="22">
        <f t="shared" si="41"/>
        <v>0</v>
      </c>
      <c r="AO204" s="22">
        <f>IFERROR(AL204/N204,0)</f>
        <v>0</v>
      </c>
      <c r="AP204" s="22">
        <f>IFERROR(AM204/O204,0)</f>
        <v>0</v>
      </c>
    </row>
    <row r="205" spans="1:42" ht="36" x14ac:dyDescent="0.3">
      <c r="A205" s="12" t="s">
        <v>720</v>
      </c>
      <c r="B205" s="12"/>
      <c r="C205" s="27" t="s">
        <v>591</v>
      </c>
      <c r="D205" s="17"/>
      <c r="E205" s="17"/>
      <c r="F205" s="28" t="s">
        <v>96</v>
      </c>
      <c r="G205" s="29">
        <v>0.2</v>
      </c>
      <c r="H205" s="17"/>
      <c r="I205" s="29">
        <v>0</v>
      </c>
      <c r="J205" s="30">
        <v>88.8</v>
      </c>
      <c r="M205" s="31">
        <f>ROUND(ROUND(J205, 2)*I205, 2)</f>
        <v>0</v>
      </c>
      <c r="P205" s="32">
        <v>88.8</v>
      </c>
      <c r="S205" s="31">
        <f>ROUND(ROUND(P205, 2)*I205, 2)</f>
        <v>0</v>
      </c>
      <c r="V205" s="9">
        <f>ROUND(ROUND(P205, 2)/1.2, 2)</f>
        <v>74</v>
      </c>
      <c r="Y205" s="9">
        <f t="shared" si="59"/>
        <v>0</v>
      </c>
      <c r="AD205" s="5" t="s">
        <v>721</v>
      </c>
      <c r="AE205" s="5" t="s">
        <v>722</v>
      </c>
      <c r="AF205" s="5" t="s">
        <v>594</v>
      </c>
      <c r="AK205" s="31">
        <f t="shared" si="40"/>
        <v>0</v>
      </c>
      <c r="AL205" s="31"/>
      <c r="AM205" s="31"/>
      <c r="AN205" s="33">
        <f t="shared" si="41"/>
        <v>0</v>
      </c>
      <c r="AO205" s="31"/>
      <c r="AP205" s="31"/>
    </row>
    <row r="206" spans="1:42" ht="18" x14ac:dyDescent="0.3">
      <c r="A206" s="12" t="s">
        <v>723</v>
      </c>
      <c r="B206" s="12"/>
      <c r="C206" s="27" t="s">
        <v>602</v>
      </c>
      <c r="D206" s="17"/>
      <c r="E206" s="17"/>
      <c r="F206" s="28" t="s">
        <v>187</v>
      </c>
      <c r="G206" s="29">
        <v>1</v>
      </c>
      <c r="H206" s="17"/>
      <c r="I206" s="39">
        <v>0</v>
      </c>
      <c r="J206" s="30">
        <v>10.4</v>
      </c>
      <c r="M206" s="31">
        <f>ROUND(ROUND(J206, 2)*I206, 2)</f>
        <v>0</v>
      </c>
      <c r="P206" s="32">
        <v>10.4</v>
      </c>
      <c r="S206" s="31">
        <f>ROUND(ROUND(P206, 2)*I206, 2)</f>
        <v>0</v>
      </c>
      <c r="V206" s="9">
        <f>ROUND(ROUND(P206, 2)/1.2, 2)</f>
        <v>8.67</v>
      </c>
      <c r="Y206" s="9">
        <f t="shared" si="59"/>
        <v>0</v>
      </c>
      <c r="AD206" s="5" t="s">
        <v>724</v>
      </c>
      <c r="AE206" s="5" t="s">
        <v>725</v>
      </c>
      <c r="AF206" s="5" t="s">
        <v>605</v>
      </c>
      <c r="AK206" s="31">
        <f t="shared" si="40"/>
        <v>0</v>
      </c>
      <c r="AL206" s="31"/>
      <c r="AM206" s="31"/>
      <c r="AN206" s="33">
        <f t="shared" si="41"/>
        <v>0</v>
      </c>
      <c r="AO206" s="31"/>
      <c r="AP206" s="31"/>
    </row>
    <row r="207" spans="1:42" ht="18" x14ac:dyDescent="0.3">
      <c r="A207" s="12" t="s">
        <v>726</v>
      </c>
      <c r="B207" s="12"/>
      <c r="C207" s="27" t="s">
        <v>655</v>
      </c>
      <c r="D207" s="17"/>
      <c r="E207" s="17"/>
      <c r="F207" s="28" t="s">
        <v>79</v>
      </c>
      <c r="G207" s="29">
        <v>1.1000000000000001</v>
      </c>
      <c r="H207" s="17"/>
      <c r="I207" s="39">
        <v>0</v>
      </c>
      <c r="J207" s="30">
        <v>155.01</v>
      </c>
      <c r="M207" s="31">
        <f>ROUND(ROUND(J207, 2)*I207, 2)</f>
        <v>0</v>
      </c>
      <c r="P207" s="32">
        <v>155.01</v>
      </c>
      <c r="S207" s="31">
        <f>ROUND(ROUND(P207, 2)*I207, 2)</f>
        <v>0</v>
      </c>
      <c r="V207" s="9">
        <f>ROUND(ROUND(P207, 2)/1.2, 2)</f>
        <v>129.18</v>
      </c>
      <c r="Y207" s="9">
        <f t="shared" si="59"/>
        <v>0</v>
      </c>
      <c r="AD207" s="5" t="s">
        <v>727</v>
      </c>
      <c r="AE207" s="5" t="s">
        <v>728</v>
      </c>
      <c r="AF207" s="5" t="s">
        <v>658</v>
      </c>
      <c r="AK207" s="31">
        <f t="shared" si="40"/>
        <v>0</v>
      </c>
      <c r="AL207" s="31"/>
      <c r="AM207" s="31"/>
      <c r="AN207" s="33">
        <f t="shared" si="41"/>
        <v>0</v>
      </c>
      <c r="AO207" s="31"/>
      <c r="AP207" s="31"/>
    </row>
    <row r="208" spans="1:42" ht="18" x14ac:dyDescent="0.3">
      <c r="A208" s="12" t="s">
        <v>729</v>
      </c>
      <c r="B208" s="12"/>
      <c r="C208" s="27" t="s">
        <v>705</v>
      </c>
      <c r="D208" s="17"/>
      <c r="E208" s="17"/>
      <c r="F208" s="28" t="s">
        <v>96</v>
      </c>
      <c r="G208" s="29">
        <v>1.8</v>
      </c>
      <c r="H208" s="17"/>
      <c r="I208" s="39">
        <v>0</v>
      </c>
      <c r="J208" s="30">
        <v>6.17</v>
      </c>
      <c r="M208" s="31">
        <f>ROUND(ROUND(J208, 2)*I208, 2)</f>
        <v>0</v>
      </c>
      <c r="P208" s="32">
        <v>6.17</v>
      </c>
      <c r="S208" s="31">
        <f>ROUND(ROUND(P208, 2)*I208, 2)</f>
        <v>0</v>
      </c>
      <c r="V208" s="9">
        <f>ROUND(ROUND(P208, 2)/1.2, 2)</f>
        <v>5.14</v>
      </c>
      <c r="Y208" s="9">
        <f t="shared" si="59"/>
        <v>0</v>
      </c>
      <c r="AD208" s="5" t="s">
        <v>730</v>
      </c>
      <c r="AE208" s="5" t="s">
        <v>731</v>
      </c>
      <c r="AF208" s="5" t="s">
        <v>708</v>
      </c>
      <c r="AK208" s="31">
        <f t="shared" ref="AK208:AK271" si="60">S208-M208</f>
        <v>0</v>
      </c>
      <c r="AL208" s="31"/>
      <c r="AM208" s="31"/>
      <c r="AN208" s="33">
        <f t="shared" ref="AN208:AN271" si="61">IFERROR(AK208/M208,0)</f>
        <v>0</v>
      </c>
      <c r="AO208" s="31"/>
      <c r="AP208" s="31"/>
    </row>
    <row r="209" spans="1:42" ht="18" x14ac:dyDescent="0.3">
      <c r="A209" s="12" t="s">
        <v>732</v>
      </c>
      <c r="B209" s="12"/>
      <c r="C209" s="27" t="s">
        <v>645</v>
      </c>
      <c r="D209" s="17"/>
      <c r="E209" s="17"/>
      <c r="F209" s="28" t="s">
        <v>102</v>
      </c>
      <c r="G209" s="29">
        <v>8</v>
      </c>
      <c r="H209" s="17"/>
      <c r="I209" s="39">
        <v>0</v>
      </c>
      <c r="J209" s="30">
        <v>2.5</v>
      </c>
      <c r="M209" s="31">
        <f>ROUND(ROUND(J209, 2)*I209, 2)</f>
        <v>0</v>
      </c>
      <c r="P209" s="32">
        <v>2.5</v>
      </c>
      <c r="S209" s="31">
        <f>ROUND(ROUND(P209, 2)*I209, 2)</f>
        <v>0</v>
      </c>
      <c r="V209" s="9">
        <f>ROUND(ROUND(P209, 2)/1.2, 2)</f>
        <v>2.08</v>
      </c>
      <c r="Y209" s="9">
        <f t="shared" si="59"/>
        <v>0</v>
      </c>
      <c r="AD209" s="5" t="s">
        <v>733</v>
      </c>
      <c r="AE209" s="5" t="s">
        <v>734</v>
      </c>
      <c r="AF209" s="5" t="s">
        <v>648</v>
      </c>
      <c r="AK209" s="31">
        <f t="shared" si="60"/>
        <v>0</v>
      </c>
      <c r="AL209" s="31"/>
      <c r="AM209" s="31"/>
      <c r="AN209" s="33">
        <f t="shared" si="61"/>
        <v>0</v>
      </c>
      <c r="AO209" s="31"/>
      <c r="AP209" s="31"/>
    </row>
    <row r="210" spans="1:42" ht="36" x14ac:dyDescent="0.3">
      <c r="A210" s="12" t="s">
        <v>735</v>
      </c>
      <c r="B210" s="12" t="s">
        <v>639</v>
      </c>
      <c r="C210" s="16" t="s">
        <v>699</v>
      </c>
      <c r="D210" s="17"/>
      <c r="E210" s="17" t="s">
        <v>736</v>
      </c>
      <c r="F210" s="17" t="s">
        <v>79</v>
      </c>
      <c r="G210" s="18">
        <v>1</v>
      </c>
      <c r="H210" s="17"/>
      <c r="I210" s="18">
        <v>0</v>
      </c>
      <c r="J210" s="19">
        <v>768.25</v>
      </c>
      <c r="K210" s="20">
        <v>941</v>
      </c>
      <c r="L210" s="19">
        <f>J210+ROUND(K210, 2)</f>
        <v>1709.25</v>
      </c>
      <c r="M210" s="19">
        <v>0</v>
      </c>
      <c r="N210" s="19">
        <v>0</v>
      </c>
      <c r="O210" s="19">
        <f>M210+N210</f>
        <v>0</v>
      </c>
      <c r="P210" s="19">
        <v>768.25</v>
      </c>
      <c r="Q210" s="21">
        <v>941</v>
      </c>
      <c r="R210" s="19">
        <f>P210+ROUND(Q210, 2)</f>
        <v>1709.25</v>
      </c>
      <c r="S210" s="19">
        <v>0</v>
      </c>
      <c r="T210" s="19">
        <v>0</v>
      </c>
      <c r="U210" s="19">
        <f>S210+T210</f>
        <v>0</v>
      </c>
      <c r="V210" s="9">
        <f>ROUND(P210 / 1.2, 2)</f>
        <v>640.21</v>
      </c>
      <c r="W210" s="9">
        <f>ROUND(Q210 / 1.2, 2)</f>
        <v>784.17</v>
      </c>
      <c r="X210" s="9">
        <f>ROUND(R210 / 1.2, 2)</f>
        <v>1424.38</v>
      </c>
      <c r="Y210" s="9">
        <f t="shared" si="59"/>
        <v>0</v>
      </c>
      <c r="Z210" s="9">
        <f>ROUND(T210 / 1.2, 2)</f>
        <v>0</v>
      </c>
      <c r="AA210" s="9">
        <f>Y210+Z210</f>
        <v>0</v>
      </c>
      <c r="AD210" s="5">
        <v>355116725</v>
      </c>
      <c r="AE210" s="5">
        <v>27137938</v>
      </c>
      <c r="AG210" s="5" t="s">
        <v>642</v>
      </c>
      <c r="AH210" s="5" t="s">
        <v>643</v>
      </c>
      <c r="AI210" s="5" t="s">
        <v>584</v>
      </c>
      <c r="AK210" s="19">
        <f t="shared" si="60"/>
        <v>0</v>
      </c>
      <c r="AL210" s="19">
        <f>T210-N210</f>
        <v>0</v>
      </c>
      <c r="AM210" s="19">
        <f>U210-O210</f>
        <v>0</v>
      </c>
      <c r="AN210" s="22">
        <f t="shared" si="61"/>
        <v>0</v>
      </c>
      <c r="AO210" s="22">
        <f>IFERROR(AL210/N210,0)</f>
        <v>0</v>
      </c>
      <c r="AP210" s="22">
        <f>IFERROR(AM210/O210,0)</f>
        <v>0</v>
      </c>
    </row>
    <row r="211" spans="1:42" ht="18" x14ac:dyDescent="0.3">
      <c r="A211" s="12" t="s">
        <v>737</v>
      </c>
      <c r="B211" s="12"/>
      <c r="C211" s="27" t="s">
        <v>645</v>
      </c>
      <c r="D211" s="17"/>
      <c r="E211" s="17"/>
      <c r="F211" s="28" t="s">
        <v>102</v>
      </c>
      <c r="G211" s="29">
        <v>8</v>
      </c>
      <c r="H211" s="17"/>
      <c r="I211" s="39">
        <v>0</v>
      </c>
      <c r="J211" s="30">
        <v>2.5</v>
      </c>
      <c r="M211" s="31">
        <f>ROUND(ROUND(J211, 2)*I211, 2)</f>
        <v>0</v>
      </c>
      <c r="P211" s="32">
        <v>2.5</v>
      </c>
      <c r="S211" s="31">
        <f>ROUND(ROUND(P211, 2)*I211, 2)</f>
        <v>0</v>
      </c>
      <c r="V211" s="9">
        <f>ROUND(ROUND(P211, 2)/1.2, 2)</f>
        <v>2.08</v>
      </c>
      <c r="Y211" s="9">
        <f t="shared" si="59"/>
        <v>0</v>
      </c>
      <c r="AD211" s="5" t="s">
        <v>738</v>
      </c>
      <c r="AE211" s="5" t="s">
        <v>739</v>
      </c>
      <c r="AF211" s="5" t="s">
        <v>648</v>
      </c>
      <c r="AK211" s="31">
        <f t="shared" si="60"/>
        <v>0</v>
      </c>
      <c r="AL211" s="31"/>
      <c r="AM211" s="31"/>
      <c r="AN211" s="33">
        <f t="shared" si="61"/>
        <v>0</v>
      </c>
      <c r="AO211" s="31"/>
      <c r="AP211" s="31"/>
    </row>
    <row r="212" spans="1:42" ht="18" x14ac:dyDescent="0.3">
      <c r="A212" s="12" t="s">
        <v>740</v>
      </c>
      <c r="B212" s="12"/>
      <c r="C212" s="27" t="s">
        <v>705</v>
      </c>
      <c r="D212" s="17"/>
      <c r="E212" s="17"/>
      <c r="F212" s="28" t="s">
        <v>96</v>
      </c>
      <c r="G212" s="29">
        <v>1.8</v>
      </c>
      <c r="H212" s="17"/>
      <c r="I212" s="39">
        <v>0</v>
      </c>
      <c r="J212" s="30">
        <v>6.17</v>
      </c>
      <c r="M212" s="31">
        <f>ROUND(ROUND(J212, 2)*I212, 2)</f>
        <v>0</v>
      </c>
      <c r="P212" s="32">
        <v>6.17</v>
      </c>
      <c r="S212" s="31">
        <f>ROUND(ROUND(P212, 2)*I212, 2)</f>
        <v>0</v>
      </c>
      <c r="V212" s="9">
        <f>ROUND(ROUND(P212, 2)/1.2, 2)</f>
        <v>5.14</v>
      </c>
      <c r="Y212" s="9">
        <f t="shared" si="59"/>
        <v>0</v>
      </c>
      <c r="AD212" s="5" t="s">
        <v>741</v>
      </c>
      <c r="AE212" s="5" t="s">
        <v>742</v>
      </c>
      <c r="AF212" s="5" t="s">
        <v>708</v>
      </c>
      <c r="AK212" s="31">
        <f t="shared" si="60"/>
        <v>0</v>
      </c>
      <c r="AL212" s="31"/>
      <c r="AM212" s="31"/>
      <c r="AN212" s="33">
        <f t="shared" si="61"/>
        <v>0</v>
      </c>
      <c r="AO212" s="31"/>
      <c r="AP212" s="31"/>
    </row>
    <row r="213" spans="1:42" ht="18" x14ac:dyDescent="0.3">
      <c r="A213" s="12" t="s">
        <v>743</v>
      </c>
      <c r="B213" s="12"/>
      <c r="C213" s="27" t="s">
        <v>655</v>
      </c>
      <c r="D213" s="17"/>
      <c r="E213" s="17"/>
      <c r="F213" s="28" t="s">
        <v>79</v>
      </c>
      <c r="G213" s="29">
        <v>1.1000000000000001</v>
      </c>
      <c r="H213" s="17"/>
      <c r="I213" s="39">
        <v>0</v>
      </c>
      <c r="J213" s="30">
        <v>155.01</v>
      </c>
      <c r="M213" s="31">
        <f>ROUND(ROUND(J213, 2)*I213, 2)</f>
        <v>0</v>
      </c>
      <c r="P213" s="32">
        <v>155.01</v>
      </c>
      <c r="S213" s="31">
        <f>ROUND(ROUND(P213, 2)*I213, 2)</f>
        <v>0</v>
      </c>
      <c r="V213" s="9">
        <f>ROUND(ROUND(P213, 2)/1.2, 2)</f>
        <v>129.18</v>
      </c>
      <c r="Y213" s="9">
        <f t="shared" si="59"/>
        <v>0</v>
      </c>
      <c r="AD213" s="5" t="s">
        <v>744</v>
      </c>
      <c r="AE213" s="5" t="s">
        <v>745</v>
      </c>
      <c r="AF213" s="5" t="s">
        <v>658</v>
      </c>
      <c r="AK213" s="31">
        <f t="shared" si="60"/>
        <v>0</v>
      </c>
      <c r="AL213" s="31"/>
      <c r="AM213" s="31"/>
      <c r="AN213" s="33">
        <f t="shared" si="61"/>
        <v>0</v>
      </c>
      <c r="AO213" s="31"/>
      <c r="AP213" s="31"/>
    </row>
    <row r="214" spans="1:42" ht="18" x14ac:dyDescent="0.3">
      <c r="A214" s="12" t="s">
        <v>746</v>
      </c>
      <c r="B214" s="12"/>
      <c r="C214" s="27" t="s">
        <v>602</v>
      </c>
      <c r="D214" s="17"/>
      <c r="E214" s="17"/>
      <c r="F214" s="28" t="s">
        <v>187</v>
      </c>
      <c r="G214" s="29">
        <v>1</v>
      </c>
      <c r="H214" s="17"/>
      <c r="I214" s="39">
        <v>0</v>
      </c>
      <c r="J214" s="30">
        <v>10.4</v>
      </c>
      <c r="M214" s="31">
        <f>ROUND(ROUND(J214, 2)*I214, 2)</f>
        <v>0</v>
      </c>
      <c r="P214" s="32">
        <v>10.4</v>
      </c>
      <c r="S214" s="31">
        <f>ROUND(ROUND(P214, 2)*I214, 2)</f>
        <v>0</v>
      </c>
      <c r="V214" s="9">
        <f>ROUND(ROUND(P214, 2)/1.2, 2)</f>
        <v>8.67</v>
      </c>
      <c r="Y214" s="9">
        <f t="shared" si="59"/>
        <v>0</v>
      </c>
      <c r="AD214" s="5" t="s">
        <v>747</v>
      </c>
      <c r="AE214" s="5" t="s">
        <v>748</v>
      </c>
      <c r="AF214" s="5" t="s">
        <v>605</v>
      </c>
      <c r="AK214" s="31">
        <f t="shared" si="60"/>
        <v>0</v>
      </c>
      <c r="AL214" s="31"/>
      <c r="AM214" s="31"/>
      <c r="AN214" s="33">
        <f t="shared" si="61"/>
        <v>0</v>
      </c>
      <c r="AO214" s="31"/>
      <c r="AP214" s="31"/>
    </row>
    <row r="215" spans="1:42" ht="36" x14ac:dyDescent="0.3">
      <c r="A215" s="12" t="s">
        <v>749</v>
      </c>
      <c r="B215" s="12"/>
      <c r="C215" s="27" t="s">
        <v>591</v>
      </c>
      <c r="D215" s="17"/>
      <c r="E215" s="17"/>
      <c r="F215" s="28" t="s">
        <v>96</v>
      </c>
      <c r="G215" s="29">
        <v>0.2</v>
      </c>
      <c r="H215" s="17"/>
      <c r="I215" s="29">
        <v>0</v>
      </c>
      <c r="J215" s="30">
        <v>88.8</v>
      </c>
      <c r="M215" s="31">
        <f>ROUND(ROUND(J215, 2)*I215, 2)</f>
        <v>0</v>
      </c>
      <c r="P215" s="32">
        <v>88.8</v>
      </c>
      <c r="S215" s="31">
        <f>ROUND(ROUND(P215, 2)*I215, 2)</f>
        <v>0</v>
      </c>
      <c r="V215" s="9">
        <f>ROUND(ROUND(P215, 2)/1.2, 2)</f>
        <v>74</v>
      </c>
      <c r="Y215" s="9">
        <f t="shared" si="59"/>
        <v>0</v>
      </c>
      <c r="AD215" s="5" t="s">
        <v>750</v>
      </c>
      <c r="AE215" s="5" t="s">
        <v>751</v>
      </c>
      <c r="AF215" s="5" t="s">
        <v>594</v>
      </c>
      <c r="AK215" s="31">
        <f t="shared" si="60"/>
        <v>0</v>
      </c>
      <c r="AL215" s="31"/>
      <c r="AM215" s="31"/>
      <c r="AN215" s="33">
        <f t="shared" si="61"/>
        <v>0</v>
      </c>
      <c r="AO215" s="31"/>
      <c r="AP215" s="31"/>
    </row>
    <row r="216" spans="1:42" ht="36" x14ac:dyDescent="0.3">
      <c r="A216" s="12" t="s">
        <v>752</v>
      </c>
      <c r="B216" s="12" t="s">
        <v>639</v>
      </c>
      <c r="C216" s="16" t="s">
        <v>699</v>
      </c>
      <c r="D216" s="17"/>
      <c r="E216" s="17" t="s">
        <v>700</v>
      </c>
      <c r="F216" s="17" t="s">
        <v>79</v>
      </c>
      <c r="G216" s="18">
        <v>1</v>
      </c>
      <c r="H216" s="17"/>
      <c r="I216" s="18">
        <v>239.9</v>
      </c>
      <c r="J216" s="19">
        <v>893.04</v>
      </c>
      <c r="K216" s="20">
        <v>941</v>
      </c>
      <c r="L216" s="19">
        <f>J216+ROUND(K216, 2)</f>
        <v>1834.04</v>
      </c>
      <c r="M216" s="19">
        <v>214240.3</v>
      </c>
      <c r="N216" s="19">
        <v>225745.9</v>
      </c>
      <c r="O216" s="19">
        <f>M216+N216</f>
        <v>439986.19999999995</v>
      </c>
      <c r="P216" s="19">
        <v>878.71</v>
      </c>
      <c r="Q216" s="21">
        <v>1129.2</v>
      </c>
      <c r="R216" s="19">
        <f>P216+ROUND(Q216, 2)</f>
        <v>2007.91</v>
      </c>
      <c r="S216" s="19">
        <v>210802.53</v>
      </c>
      <c r="T216" s="19">
        <v>270895.08</v>
      </c>
      <c r="U216" s="19">
        <f>S216+T216</f>
        <v>481697.61</v>
      </c>
      <c r="V216" s="9">
        <f>ROUND(P216 / 1.2, 2)</f>
        <v>732.26</v>
      </c>
      <c r="W216" s="9">
        <f>ROUND(Q216 / 1.2, 2)</f>
        <v>941</v>
      </c>
      <c r="X216" s="9">
        <f>ROUND(R216 / 1.2, 2)</f>
        <v>1673.26</v>
      </c>
      <c r="Y216" s="9">
        <f t="shared" si="59"/>
        <v>175668.78</v>
      </c>
      <c r="Z216" s="9">
        <f>ROUND(T216 / 1.2, 2)</f>
        <v>225745.9</v>
      </c>
      <c r="AA216" s="9">
        <f>Y216+Z216</f>
        <v>401414.68</v>
      </c>
      <c r="AD216" s="5">
        <v>355116726</v>
      </c>
      <c r="AE216" s="5">
        <v>28653998</v>
      </c>
      <c r="AG216" s="5" t="s">
        <v>642</v>
      </c>
      <c r="AH216" s="5" t="s">
        <v>643</v>
      </c>
      <c r="AI216" s="5" t="s">
        <v>584</v>
      </c>
      <c r="AK216" s="19">
        <f t="shared" si="60"/>
        <v>-3437.7699999999895</v>
      </c>
      <c r="AL216" s="19">
        <f>T216-N216</f>
        <v>45149.180000000022</v>
      </c>
      <c r="AM216" s="19">
        <f>U216-O216</f>
        <v>41711.410000000033</v>
      </c>
      <c r="AN216" s="22">
        <f t="shared" si="61"/>
        <v>-1.6046327418324142E-2</v>
      </c>
      <c r="AO216" s="22">
        <f>IFERROR(AL216/N216,0)</f>
        <v>0.20000000000000009</v>
      </c>
      <c r="AP216" s="22">
        <f>IFERROR(AM216/O216,0)</f>
        <v>9.4801632414834913E-2</v>
      </c>
    </row>
    <row r="217" spans="1:42" ht="36" x14ac:dyDescent="0.3">
      <c r="A217" s="12" t="s">
        <v>753</v>
      </c>
      <c r="B217" s="12"/>
      <c r="C217" s="27" t="s">
        <v>591</v>
      </c>
      <c r="D217" s="17"/>
      <c r="E217" s="17"/>
      <c r="F217" s="28" t="s">
        <v>96</v>
      </c>
      <c r="G217" s="29">
        <v>0.2</v>
      </c>
      <c r="H217" s="17"/>
      <c r="I217" s="29">
        <v>47.98</v>
      </c>
      <c r="J217" s="30">
        <v>90.28</v>
      </c>
      <c r="M217" s="31">
        <f>ROUND(ROUND(J217, 2)*I217, 2)</f>
        <v>4331.63</v>
      </c>
      <c r="P217" s="32">
        <v>88.8</v>
      </c>
      <c r="S217" s="31">
        <f>ROUND(ROUND(P217, 2)*I217, 2)</f>
        <v>4260.62</v>
      </c>
      <c r="V217" s="9">
        <f>ROUND(ROUND(P217, 2)/1.2, 2)</f>
        <v>74</v>
      </c>
      <c r="Y217" s="9">
        <f t="shared" si="59"/>
        <v>3550.52</v>
      </c>
      <c r="AD217" s="5" t="s">
        <v>754</v>
      </c>
      <c r="AE217" s="5" t="s">
        <v>755</v>
      </c>
      <c r="AF217" s="5" t="s">
        <v>594</v>
      </c>
      <c r="AK217" s="31">
        <f t="shared" si="60"/>
        <v>-71.010000000000218</v>
      </c>
      <c r="AL217" s="31"/>
      <c r="AM217" s="31"/>
      <c r="AN217" s="33">
        <f t="shared" si="61"/>
        <v>-1.6393366931155295E-2</v>
      </c>
      <c r="AO217" s="31"/>
      <c r="AP217" s="31"/>
    </row>
    <row r="218" spans="1:42" ht="18" x14ac:dyDescent="0.3">
      <c r="A218" s="12" t="s">
        <v>756</v>
      </c>
      <c r="B218" s="12"/>
      <c r="C218" s="27" t="s">
        <v>602</v>
      </c>
      <c r="D218" s="17"/>
      <c r="E218" s="17"/>
      <c r="F218" s="28" t="s">
        <v>187</v>
      </c>
      <c r="G218" s="29">
        <v>1</v>
      </c>
      <c r="H218" s="17"/>
      <c r="I218" s="39">
        <v>94</v>
      </c>
      <c r="J218" s="30">
        <v>10.58</v>
      </c>
      <c r="M218" s="31">
        <f>ROUND(ROUND(J218, 2)*I218, 2)</f>
        <v>994.52</v>
      </c>
      <c r="P218" s="32">
        <v>10.4</v>
      </c>
      <c r="S218" s="31">
        <f>ROUND(ROUND(P218, 2)*I218, 2)</f>
        <v>977.6</v>
      </c>
      <c r="V218" s="9">
        <f>ROUND(ROUND(P218, 2)/1.2, 2)</f>
        <v>8.67</v>
      </c>
      <c r="Y218" s="9">
        <f t="shared" si="59"/>
        <v>814.67</v>
      </c>
      <c r="AD218" s="5" t="s">
        <v>757</v>
      </c>
      <c r="AE218" s="5" t="s">
        <v>758</v>
      </c>
      <c r="AF218" s="5" t="s">
        <v>605</v>
      </c>
      <c r="AK218" s="31">
        <f t="shared" si="60"/>
        <v>-16.919999999999959</v>
      </c>
      <c r="AL218" s="31"/>
      <c r="AM218" s="31"/>
      <c r="AN218" s="33">
        <f t="shared" si="61"/>
        <v>-1.7013232514177652E-2</v>
      </c>
      <c r="AO218" s="31"/>
      <c r="AP218" s="31"/>
    </row>
    <row r="219" spans="1:42" ht="18" x14ac:dyDescent="0.3">
      <c r="A219" s="12" t="s">
        <v>759</v>
      </c>
      <c r="B219" s="12"/>
      <c r="C219" s="27" t="s">
        <v>655</v>
      </c>
      <c r="D219" s="17"/>
      <c r="E219" s="17"/>
      <c r="F219" s="28" t="s">
        <v>79</v>
      </c>
      <c r="G219" s="29">
        <v>1.1000000000000001</v>
      </c>
      <c r="H219" s="17"/>
      <c r="I219" s="39">
        <v>263.89</v>
      </c>
      <c r="J219" s="30">
        <v>157.6</v>
      </c>
      <c r="M219" s="31">
        <f>ROUND(ROUND(J219, 2)*I219, 2)</f>
        <v>41589.06</v>
      </c>
      <c r="P219" s="32">
        <v>155.01</v>
      </c>
      <c r="S219" s="31">
        <f>ROUND(ROUND(P219, 2)*I219, 2)</f>
        <v>40905.589999999997</v>
      </c>
      <c r="V219" s="9">
        <f>ROUND(ROUND(P219, 2)/1.2, 2)</f>
        <v>129.18</v>
      </c>
      <c r="Y219" s="9">
        <f t="shared" si="59"/>
        <v>34087.99</v>
      </c>
      <c r="AD219" s="5" t="s">
        <v>760</v>
      </c>
      <c r="AE219" s="5" t="s">
        <v>761</v>
      </c>
      <c r="AF219" s="5" t="s">
        <v>658</v>
      </c>
      <c r="AK219" s="31">
        <f t="shared" si="60"/>
        <v>-683.47000000000116</v>
      </c>
      <c r="AL219" s="31"/>
      <c r="AM219" s="31"/>
      <c r="AN219" s="33">
        <f t="shared" si="61"/>
        <v>-1.6433889104490489E-2</v>
      </c>
      <c r="AO219" s="31"/>
      <c r="AP219" s="31"/>
    </row>
    <row r="220" spans="1:42" ht="18" x14ac:dyDescent="0.3">
      <c r="A220" s="12" t="s">
        <v>762</v>
      </c>
      <c r="B220" s="12"/>
      <c r="C220" s="27" t="s">
        <v>705</v>
      </c>
      <c r="D220" s="17"/>
      <c r="E220" s="17"/>
      <c r="F220" s="28" t="s">
        <v>96</v>
      </c>
      <c r="G220" s="29">
        <v>1.8</v>
      </c>
      <c r="H220" s="17"/>
      <c r="I220" s="39">
        <v>25909.200000000001</v>
      </c>
      <c r="J220" s="30">
        <v>6.27</v>
      </c>
      <c r="M220" s="31">
        <f>ROUND(ROUND(J220, 2)*I220, 2)</f>
        <v>162450.68</v>
      </c>
      <c r="P220" s="32">
        <v>6.17</v>
      </c>
      <c r="S220" s="31">
        <f>ROUND(ROUND(P220, 2)*I220, 2)</f>
        <v>159859.76</v>
      </c>
      <c r="V220" s="9">
        <f>ROUND(ROUND(P220, 2)/1.2, 2)</f>
        <v>5.14</v>
      </c>
      <c r="Y220" s="9">
        <f t="shared" si="59"/>
        <v>133216.47</v>
      </c>
      <c r="AD220" s="5" t="s">
        <v>763</v>
      </c>
      <c r="AE220" s="5" t="s">
        <v>764</v>
      </c>
      <c r="AF220" s="5" t="s">
        <v>708</v>
      </c>
      <c r="AK220" s="31">
        <f t="shared" si="60"/>
        <v>-2590.9199999999837</v>
      </c>
      <c r="AL220" s="31"/>
      <c r="AM220" s="31"/>
      <c r="AN220" s="33">
        <f t="shared" si="61"/>
        <v>-1.5948963710093328E-2</v>
      </c>
      <c r="AO220" s="31"/>
      <c r="AP220" s="31"/>
    </row>
    <row r="221" spans="1:42" ht="18" x14ac:dyDescent="0.3">
      <c r="A221" s="12" t="s">
        <v>765</v>
      </c>
      <c r="B221" s="12"/>
      <c r="C221" s="27" t="s">
        <v>645</v>
      </c>
      <c r="D221" s="17"/>
      <c r="E221" s="17"/>
      <c r="F221" s="28" t="s">
        <v>102</v>
      </c>
      <c r="G221" s="29">
        <v>8</v>
      </c>
      <c r="H221" s="17"/>
      <c r="I221" s="39">
        <v>1919.2</v>
      </c>
      <c r="J221" s="30">
        <v>2.54</v>
      </c>
      <c r="M221" s="31">
        <f>ROUND(ROUND(J221, 2)*I221, 2)</f>
        <v>4874.7700000000004</v>
      </c>
      <c r="P221" s="32">
        <v>2.5</v>
      </c>
      <c r="S221" s="31">
        <f>ROUND(ROUND(P221, 2)*I221, 2)</f>
        <v>4798</v>
      </c>
      <c r="V221" s="9">
        <f>ROUND(ROUND(P221, 2)/1.2, 2)</f>
        <v>2.08</v>
      </c>
      <c r="Y221" s="9">
        <f t="shared" si="59"/>
        <v>3998.33</v>
      </c>
      <c r="AD221" s="5" t="s">
        <v>766</v>
      </c>
      <c r="AE221" s="5" t="s">
        <v>767</v>
      </c>
      <c r="AF221" s="5" t="s">
        <v>648</v>
      </c>
      <c r="AK221" s="31">
        <f t="shared" si="60"/>
        <v>-76.770000000000437</v>
      </c>
      <c r="AL221" s="31"/>
      <c r="AM221" s="31"/>
      <c r="AN221" s="33">
        <f t="shared" si="61"/>
        <v>-1.5748435310794239E-2</v>
      </c>
      <c r="AO221" s="31"/>
      <c r="AP221" s="31"/>
    </row>
    <row r="222" spans="1:42" ht="36" x14ac:dyDescent="0.3">
      <c r="A222" s="12" t="s">
        <v>768</v>
      </c>
      <c r="B222" s="12" t="s">
        <v>639</v>
      </c>
      <c r="C222" s="16" t="s">
        <v>699</v>
      </c>
      <c r="D222" s="17"/>
      <c r="E222" s="17" t="s">
        <v>719</v>
      </c>
      <c r="F222" s="17" t="s">
        <v>79</v>
      </c>
      <c r="G222" s="18">
        <v>1</v>
      </c>
      <c r="H222" s="17"/>
      <c r="I222" s="18">
        <v>631.29999999999995</v>
      </c>
      <c r="J222" s="19">
        <v>893.54</v>
      </c>
      <c r="K222" s="20">
        <v>941</v>
      </c>
      <c r="L222" s="19">
        <f>J222+ROUND(K222, 2)</f>
        <v>1834.54</v>
      </c>
      <c r="M222" s="19">
        <v>564091.80000000005</v>
      </c>
      <c r="N222" s="19">
        <v>594053.30000000005</v>
      </c>
      <c r="O222" s="19">
        <f>M222+N222</f>
        <v>1158145.1000000001</v>
      </c>
      <c r="P222" s="19">
        <v>879.19</v>
      </c>
      <c r="Q222" s="21">
        <v>1129.2</v>
      </c>
      <c r="R222" s="19">
        <f>P222+ROUND(Q222, 2)</f>
        <v>2008.39</v>
      </c>
      <c r="S222" s="19">
        <v>555032.65</v>
      </c>
      <c r="T222" s="19">
        <v>712863.96</v>
      </c>
      <c r="U222" s="19">
        <f>S222+T222</f>
        <v>1267896.6099999999</v>
      </c>
      <c r="V222" s="9">
        <f>ROUND(P222 / 1.2, 2)</f>
        <v>732.66</v>
      </c>
      <c r="W222" s="9">
        <f>ROUND(Q222 / 1.2, 2)</f>
        <v>941</v>
      </c>
      <c r="X222" s="9">
        <f>ROUND(R222 / 1.2, 2)</f>
        <v>1673.66</v>
      </c>
      <c r="Y222" s="9">
        <f t="shared" si="59"/>
        <v>462527.21</v>
      </c>
      <c r="Z222" s="9">
        <f>ROUND(T222 / 1.2, 2)</f>
        <v>594053.30000000005</v>
      </c>
      <c r="AA222" s="9">
        <f>Y222+Z222</f>
        <v>1056580.51</v>
      </c>
      <c r="AD222" s="5">
        <v>355116727</v>
      </c>
      <c r="AE222" s="5">
        <v>28653992</v>
      </c>
      <c r="AG222" s="5" t="s">
        <v>642</v>
      </c>
      <c r="AH222" s="5" t="s">
        <v>643</v>
      </c>
      <c r="AI222" s="5" t="s">
        <v>584</v>
      </c>
      <c r="AK222" s="19">
        <f t="shared" si="60"/>
        <v>-9059.1500000000233</v>
      </c>
      <c r="AL222" s="19">
        <f>T222-N222</f>
        <v>118810.65999999992</v>
      </c>
      <c r="AM222" s="19">
        <f>U222-O222</f>
        <v>109751.50999999978</v>
      </c>
      <c r="AN222" s="22">
        <f t="shared" si="61"/>
        <v>-1.6059708721169182E-2</v>
      </c>
      <c r="AO222" s="22">
        <f>IFERROR(AL222/N222,0)</f>
        <v>0.19999999999999984</v>
      </c>
      <c r="AP222" s="22">
        <f>IFERROR(AM222/O222,0)</f>
        <v>9.4764904673861478E-2</v>
      </c>
    </row>
    <row r="223" spans="1:42" ht="18" x14ac:dyDescent="0.3">
      <c r="A223" s="12" t="s">
        <v>769</v>
      </c>
      <c r="B223" s="12"/>
      <c r="C223" s="27" t="s">
        <v>645</v>
      </c>
      <c r="D223" s="17"/>
      <c r="E223" s="17"/>
      <c r="F223" s="28" t="s">
        <v>102</v>
      </c>
      <c r="G223" s="29">
        <v>8</v>
      </c>
      <c r="H223" s="17"/>
      <c r="I223" s="39">
        <v>5050.3999999999996</v>
      </c>
      <c r="J223" s="30">
        <v>2.54</v>
      </c>
      <c r="M223" s="31">
        <f>ROUND(ROUND(J223, 2)*I223, 2)</f>
        <v>12828.02</v>
      </c>
      <c r="P223" s="32">
        <v>2.5</v>
      </c>
      <c r="S223" s="31">
        <f>ROUND(ROUND(P223, 2)*I223, 2)</f>
        <v>12626</v>
      </c>
      <c r="V223" s="9">
        <f>ROUND(ROUND(P223, 2)/1.2, 2)</f>
        <v>2.08</v>
      </c>
      <c r="Y223" s="9">
        <f t="shared" si="59"/>
        <v>10521.67</v>
      </c>
      <c r="AD223" s="5" t="s">
        <v>770</v>
      </c>
      <c r="AE223" s="5" t="s">
        <v>771</v>
      </c>
      <c r="AF223" s="5" t="s">
        <v>648</v>
      </c>
      <c r="AK223" s="31">
        <f t="shared" si="60"/>
        <v>-202.02000000000044</v>
      </c>
      <c r="AL223" s="31"/>
      <c r="AM223" s="31"/>
      <c r="AN223" s="33">
        <f t="shared" si="61"/>
        <v>-1.5748338402964794E-2</v>
      </c>
      <c r="AO223" s="31"/>
      <c r="AP223" s="31"/>
    </row>
    <row r="224" spans="1:42" ht="18" x14ac:dyDescent="0.3">
      <c r="A224" s="12" t="s">
        <v>772</v>
      </c>
      <c r="B224" s="12"/>
      <c r="C224" s="27" t="s">
        <v>705</v>
      </c>
      <c r="D224" s="17"/>
      <c r="E224" s="17"/>
      <c r="F224" s="28" t="s">
        <v>96</v>
      </c>
      <c r="G224" s="29">
        <v>1.8</v>
      </c>
      <c r="H224" s="17"/>
      <c r="I224" s="39">
        <v>68180.399999999994</v>
      </c>
      <c r="J224" s="30">
        <v>6.27</v>
      </c>
      <c r="M224" s="31">
        <f>ROUND(ROUND(J224, 2)*I224, 2)</f>
        <v>427491.11</v>
      </c>
      <c r="P224" s="32">
        <v>6.17</v>
      </c>
      <c r="S224" s="31">
        <f>ROUND(ROUND(P224, 2)*I224, 2)</f>
        <v>420673.07</v>
      </c>
      <c r="V224" s="9">
        <f>ROUND(ROUND(P224, 2)/1.2, 2)</f>
        <v>5.14</v>
      </c>
      <c r="Y224" s="9">
        <f t="shared" si="59"/>
        <v>350560.89</v>
      </c>
      <c r="AD224" s="5" t="s">
        <v>773</v>
      </c>
      <c r="AE224" s="5" t="s">
        <v>774</v>
      </c>
      <c r="AF224" s="5" t="s">
        <v>708</v>
      </c>
      <c r="AK224" s="31">
        <f t="shared" si="60"/>
        <v>-6818.039999999979</v>
      </c>
      <c r="AL224" s="31"/>
      <c r="AM224" s="31"/>
      <c r="AN224" s="33">
        <f t="shared" si="61"/>
        <v>-1.5948963242767736E-2</v>
      </c>
      <c r="AO224" s="31"/>
      <c r="AP224" s="31"/>
    </row>
    <row r="225" spans="1:42" ht="18" x14ac:dyDescent="0.3">
      <c r="A225" s="12" t="s">
        <v>775</v>
      </c>
      <c r="B225" s="12"/>
      <c r="C225" s="27" t="s">
        <v>655</v>
      </c>
      <c r="D225" s="17"/>
      <c r="E225" s="17"/>
      <c r="F225" s="28" t="s">
        <v>79</v>
      </c>
      <c r="G225" s="29">
        <v>1.1000000000000001</v>
      </c>
      <c r="H225" s="17"/>
      <c r="I225" s="39">
        <v>694.43</v>
      </c>
      <c r="J225" s="30">
        <v>157.6</v>
      </c>
      <c r="M225" s="31">
        <f>ROUND(ROUND(J225, 2)*I225, 2)</f>
        <v>109442.17</v>
      </c>
      <c r="P225" s="32">
        <v>155.01</v>
      </c>
      <c r="S225" s="31">
        <f>ROUND(ROUND(P225, 2)*I225, 2)</f>
        <v>107643.59</v>
      </c>
      <c r="V225" s="9">
        <f>ROUND(ROUND(P225, 2)/1.2, 2)</f>
        <v>129.18</v>
      </c>
      <c r="Y225" s="9">
        <f t="shared" si="59"/>
        <v>89702.99</v>
      </c>
      <c r="AD225" s="5" t="s">
        <v>776</v>
      </c>
      <c r="AE225" s="5" t="s">
        <v>777</v>
      </c>
      <c r="AF225" s="5" t="s">
        <v>658</v>
      </c>
      <c r="AK225" s="31">
        <f t="shared" si="60"/>
        <v>-1798.5800000000017</v>
      </c>
      <c r="AL225" s="31"/>
      <c r="AM225" s="31"/>
      <c r="AN225" s="33">
        <f t="shared" si="61"/>
        <v>-1.6434067416609171E-2</v>
      </c>
      <c r="AO225" s="31"/>
      <c r="AP225" s="31"/>
    </row>
    <row r="226" spans="1:42" ht="18" x14ac:dyDescent="0.3">
      <c r="A226" s="12" t="s">
        <v>778</v>
      </c>
      <c r="B226" s="12"/>
      <c r="C226" s="27" t="s">
        <v>602</v>
      </c>
      <c r="D226" s="17"/>
      <c r="E226" s="17"/>
      <c r="F226" s="28" t="s">
        <v>187</v>
      </c>
      <c r="G226" s="29">
        <v>1</v>
      </c>
      <c r="H226" s="17"/>
      <c r="I226" s="39">
        <v>277</v>
      </c>
      <c r="J226" s="30">
        <v>10.58</v>
      </c>
      <c r="M226" s="31">
        <f>ROUND(ROUND(J226, 2)*I226, 2)</f>
        <v>2930.66</v>
      </c>
      <c r="P226" s="32">
        <v>10.4</v>
      </c>
      <c r="S226" s="31">
        <f>ROUND(ROUND(P226, 2)*I226, 2)</f>
        <v>2880.8</v>
      </c>
      <c r="V226" s="9">
        <f>ROUND(ROUND(P226, 2)/1.2, 2)</f>
        <v>8.67</v>
      </c>
      <c r="Y226" s="9">
        <f t="shared" si="59"/>
        <v>2400.67</v>
      </c>
      <c r="AD226" s="5" t="s">
        <v>779</v>
      </c>
      <c r="AE226" s="5" t="s">
        <v>780</v>
      </c>
      <c r="AF226" s="5" t="s">
        <v>605</v>
      </c>
      <c r="AK226" s="31">
        <f t="shared" si="60"/>
        <v>-49.859999999999673</v>
      </c>
      <c r="AL226" s="31"/>
      <c r="AM226" s="31"/>
      <c r="AN226" s="33">
        <f t="shared" si="61"/>
        <v>-1.7013232514177582E-2</v>
      </c>
      <c r="AO226" s="31"/>
      <c r="AP226" s="31"/>
    </row>
    <row r="227" spans="1:42" ht="36" x14ac:dyDescent="0.3">
      <c r="A227" s="12" t="s">
        <v>781</v>
      </c>
      <c r="B227" s="12"/>
      <c r="C227" s="27" t="s">
        <v>591</v>
      </c>
      <c r="D227" s="17"/>
      <c r="E227" s="17"/>
      <c r="F227" s="28" t="s">
        <v>96</v>
      </c>
      <c r="G227" s="29">
        <v>0.2</v>
      </c>
      <c r="H227" s="17"/>
      <c r="I227" s="29">
        <v>126.26</v>
      </c>
      <c r="J227" s="30">
        <v>90.28</v>
      </c>
      <c r="M227" s="31">
        <f>ROUND(ROUND(J227, 2)*I227, 2)</f>
        <v>11398.75</v>
      </c>
      <c r="P227" s="32">
        <v>88.8</v>
      </c>
      <c r="S227" s="31">
        <f>ROUND(ROUND(P227, 2)*I227, 2)</f>
        <v>11211.89</v>
      </c>
      <c r="V227" s="9">
        <f>ROUND(ROUND(P227, 2)/1.2, 2)</f>
        <v>74</v>
      </c>
      <c r="Y227" s="9">
        <f t="shared" si="59"/>
        <v>9343.24</v>
      </c>
      <c r="AD227" s="5" t="s">
        <v>782</v>
      </c>
      <c r="AE227" s="5" t="s">
        <v>783</v>
      </c>
      <c r="AF227" s="5" t="s">
        <v>594</v>
      </c>
      <c r="AK227" s="31">
        <f t="shared" si="60"/>
        <v>-186.86000000000058</v>
      </c>
      <c r="AL227" s="31"/>
      <c r="AM227" s="31"/>
      <c r="AN227" s="33">
        <f t="shared" si="61"/>
        <v>-1.6393025551047314E-2</v>
      </c>
      <c r="AO227" s="31"/>
      <c r="AP227" s="31"/>
    </row>
    <row r="228" spans="1:42" ht="36" x14ac:dyDescent="0.3">
      <c r="A228" s="12" t="s">
        <v>784</v>
      </c>
      <c r="B228" s="12" t="s">
        <v>639</v>
      </c>
      <c r="C228" s="16" t="s">
        <v>699</v>
      </c>
      <c r="D228" s="17"/>
      <c r="E228" s="17" t="s">
        <v>736</v>
      </c>
      <c r="F228" s="17" t="s">
        <v>79</v>
      </c>
      <c r="G228" s="18">
        <v>1</v>
      </c>
      <c r="H228" s="17"/>
      <c r="I228" s="18">
        <v>34.5</v>
      </c>
      <c r="J228" s="19">
        <v>780.8</v>
      </c>
      <c r="K228" s="20">
        <v>941</v>
      </c>
      <c r="L228" s="19">
        <f>J228+ROUND(K228, 2)</f>
        <v>1721.8</v>
      </c>
      <c r="M228" s="19">
        <v>26937.599999999999</v>
      </c>
      <c r="N228" s="19">
        <v>32464.5</v>
      </c>
      <c r="O228" s="19">
        <f>M228+N228</f>
        <v>59402.1</v>
      </c>
      <c r="P228" s="19">
        <v>768.25</v>
      </c>
      <c r="Q228" s="21">
        <v>1129.2</v>
      </c>
      <c r="R228" s="19">
        <f>P228+ROUND(Q228, 2)</f>
        <v>1897.45</v>
      </c>
      <c r="S228" s="19">
        <v>26504.63</v>
      </c>
      <c r="T228" s="19">
        <v>38957.4</v>
      </c>
      <c r="U228" s="19">
        <f>S228+T228</f>
        <v>65462.03</v>
      </c>
      <c r="V228" s="9">
        <f>ROUND(P228 / 1.2, 2)</f>
        <v>640.21</v>
      </c>
      <c r="W228" s="9">
        <f>ROUND(Q228 / 1.2, 2)</f>
        <v>941</v>
      </c>
      <c r="X228" s="9">
        <f>ROUND(R228 / 1.2, 2)</f>
        <v>1581.21</v>
      </c>
      <c r="Y228" s="9">
        <f t="shared" si="59"/>
        <v>22087.19</v>
      </c>
      <c r="Z228" s="9">
        <f>ROUND(T228 / 1.2, 2)</f>
        <v>32464.5</v>
      </c>
      <c r="AA228" s="9">
        <f>Y228+Z228</f>
        <v>54551.69</v>
      </c>
      <c r="AD228" s="5">
        <v>355116728</v>
      </c>
      <c r="AE228" s="5">
        <v>28653990</v>
      </c>
      <c r="AG228" s="5" t="s">
        <v>642</v>
      </c>
      <c r="AH228" s="5" t="s">
        <v>643</v>
      </c>
      <c r="AI228" s="5" t="s">
        <v>584</v>
      </c>
      <c r="AK228" s="19">
        <f t="shared" si="60"/>
        <v>-432.96999999999753</v>
      </c>
      <c r="AL228" s="19">
        <f>T228-N228</f>
        <v>6492.9000000000015</v>
      </c>
      <c r="AM228" s="19">
        <f>U228-O228</f>
        <v>6059.93</v>
      </c>
      <c r="AN228" s="22">
        <f t="shared" si="61"/>
        <v>-1.6073072582561087E-2</v>
      </c>
      <c r="AO228" s="22">
        <f>IFERROR(AL228/N228,0)</f>
        <v>0.20000000000000004</v>
      </c>
      <c r="AP228" s="22">
        <f>IFERROR(AM228/O228,0)</f>
        <v>0.10201541696337335</v>
      </c>
    </row>
    <row r="229" spans="1:42" ht="36" x14ac:dyDescent="0.3">
      <c r="A229" s="12" t="s">
        <v>785</v>
      </c>
      <c r="B229" s="12"/>
      <c r="C229" s="27" t="s">
        <v>591</v>
      </c>
      <c r="D229" s="17"/>
      <c r="E229" s="17"/>
      <c r="F229" s="28" t="s">
        <v>96</v>
      </c>
      <c r="G229" s="29">
        <v>0.2</v>
      </c>
      <c r="H229" s="17"/>
      <c r="I229" s="29">
        <v>6.9</v>
      </c>
      <c r="J229" s="30">
        <v>90.28</v>
      </c>
      <c r="M229" s="31">
        <f>ROUND(ROUND(J229, 2)*I229, 2)</f>
        <v>622.92999999999995</v>
      </c>
      <c r="P229" s="32">
        <v>88.8</v>
      </c>
      <c r="S229" s="31">
        <f>ROUND(ROUND(P229, 2)*I229, 2)</f>
        <v>612.72</v>
      </c>
      <c r="V229" s="9">
        <f>ROUND(ROUND(P229, 2)/1.2, 2)</f>
        <v>74</v>
      </c>
      <c r="Y229" s="9">
        <f t="shared" si="59"/>
        <v>510.6</v>
      </c>
      <c r="AD229" s="5" t="s">
        <v>786</v>
      </c>
      <c r="AE229" s="5" t="s">
        <v>787</v>
      </c>
      <c r="AF229" s="5" t="s">
        <v>594</v>
      </c>
      <c r="AK229" s="31">
        <f t="shared" si="60"/>
        <v>-10.209999999999923</v>
      </c>
      <c r="AL229" s="31"/>
      <c r="AM229" s="31"/>
      <c r="AN229" s="33">
        <f t="shared" si="61"/>
        <v>-1.639028462267016E-2</v>
      </c>
      <c r="AO229" s="31"/>
      <c r="AP229" s="31"/>
    </row>
    <row r="230" spans="1:42" ht="18" x14ac:dyDescent="0.3">
      <c r="A230" s="12" t="s">
        <v>788</v>
      </c>
      <c r="B230" s="12"/>
      <c r="C230" s="27" t="s">
        <v>602</v>
      </c>
      <c r="D230" s="17"/>
      <c r="E230" s="17"/>
      <c r="F230" s="28" t="s">
        <v>187</v>
      </c>
      <c r="G230" s="29">
        <v>1</v>
      </c>
      <c r="H230" s="17"/>
      <c r="I230" s="39">
        <v>15.519</v>
      </c>
      <c r="J230" s="30">
        <v>10.58</v>
      </c>
      <c r="M230" s="31">
        <f>ROUND(ROUND(J230, 2)*I230, 2)</f>
        <v>164.19</v>
      </c>
      <c r="P230" s="32">
        <v>10.4</v>
      </c>
      <c r="S230" s="31">
        <f>ROUND(ROUND(P230, 2)*I230, 2)</f>
        <v>161.4</v>
      </c>
      <c r="V230" s="9">
        <f>ROUND(ROUND(P230, 2)/1.2, 2)</f>
        <v>8.67</v>
      </c>
      <c r="Y230" s="9">
        <f t="shared" ref="Y230:Y265" si="62">ROUND(S230 / 1.2, 2)</f>
        <v>134.5</v>
      </c>
      <c r="AD230" s="5" t="s">
        <v>789</v>
      </c>
      <c r="AE230" s="5" t="s">
        <v>790</v>
      </c>
      <c r="AF230" s="5" t="s">
        <v>605</v>
      </c>
      <c r="AK230" s="31">
        <f t="shared" si="60"/>
        <v>-2.789999999999992</v>
      </c>
      <c r="AL230" s="31"/>
      <c r="AM230" s="31"/>
      <c r="AN230" s="33">
        <f t="shared" si="61"/>
        <v>-1.699250867896944E-2</v>
      </c>
      <c r="AO230" s="31"/>
      <c r="AP230" s="31"/>
    </row>
    <row r="231" spans="1:42" ht="18" x14ac:dyDescent="0.3">
      <c r="A231" s="12" t="s">
        <v>791</v>
      </c>
      <c r="B231" s="12"/>
      <c r="C231" s="27" t="s">
        <v>655</v>
      </c>
      <c r="D231" s="17"/>
      <c r="E231" s="17"/>
      <c r="F231" s="28" t="s">
        <v>79</v>
      </c>
      <c r="G231" s="29">
        <v>1.1000000000000001</v>
      </c>
      <c r="H231" s="17"/>
      <c r="I231" s="39">
        <v>37.950000000000003</v>
      </c>
      <c r="J231" s="30">
        <v>157.6</v>
      </c>
      <c r="M231" s="31">
        <f>ROUND(ROUND(J231, 2)*I231, 2)</f>
        <v>5980.92</v>
      </c>
      <c r="P231" s="32">
        <v>155.01</v>
      </c>
      <c r="S231" s="31">
        <f>ROUND(ROUND(P231, 2)*I231, 2)</f>
        <v>5882.63</v>
      </c>
      <c r="V231" s="9">
        <f>ROUND(ROUND(P231, 2)/1.2, 2)</f>
        <v>129.18</v>
      </c>
      <c r="Y231" s="9">
        <f t="shared" si="62"/>
        <v>4902.1899999999996</v>
      </c>
      <c r="AD231" s="5" t="s">
        <v>792</v>
      </c>
      <c r="AE231" s="5" t="s">
        <v>793</v>
      </c>
      <c r="AF231" s="5" t="s">
        <v>658</v>
      </c>
      <c r="AK231" s="31">
        <f t="shared" si="60"/>
        <v>-98.289999999999964</v>
      </c>
      <c r="AL231" s="31"/>
      <c r="AM231" s="31"/>
      <c r="AN231" s="33">
        <f t="shared" si="61"/>
        <v>-1.6433926553105535E-2</v>
      </c>
      <c r="AO231" s="31"/>
      <c r="AP231" s="31"/>
    </row>
    <row r="232" spans="1:42" ht="18" x14ac:dyDescent="0.3">
      <c r="A232" s="12" t="s">
        <v>794</v>
      </c>
      <c r="B232" s="12"/>
      <c r="C232" s="27" t="s">
        <v>705</v>
      </c>
      <c r="D232" s="17"/>
      <c r="E232" s="17"/>
      <c r="F232" s="28" t="s">
        <v>96</v>
      </c>
      <c r="G232" s="29">
        <v>1.8</v>
      </c>
      <c r="H232" s="17"/>
      <c r="I232" s="39">
        <v>3105</v>
      </c>
      <c r="J232" s="30">
        <v>6.27</v>
      </c>
      <c r="M232" s="31">
        <f>ROUND(ROUND(J232, 2)*I232, 2)</f>
        <v>19468.349999999999</v>
      </c>
      <c r="P232" s="32">
        <v>6.17</v>
      </c>
      <c r="S232" s="31">
        <f>ROUND(ROUND(P232, 2)*I232, 2)</f>
        <v>19157.849999999999</v>
      </c>
      <c r="V232" s="9">
        <f>ROUND(ROUND(P232, 2)/1.2, 2)</f>
        <v>5.14</v>
      </c>
      <c r="Y232" s="9">
        <f t="shared" si="62"/>
        <v>15964.88</v>
      </c>
      <c r="AD232" s="5" t="s">
        <v>795</v>
      </c>
      <c r="AE232" s="5" t="s">
        <v>796</v>
      </c>
      <c r="AF232" s="5" t="s">
        <v>708</v>
      </c>
      <c r="AK232" s="31">
        <f t="shared" si="60"/>
        <v>-310.5</v>
      </c>
      <c r="AL232" s="31"/>
      <c r="AM232" s="31"/>
      <c r="AN232" s="33">
        <f t="shared" si="61"/>
        <v>-1.5948963317384372E-2</v>
      </c>
      <c r="AO232" s="31"/>
      <c r="AP232" s="31"/>
    </row>
    <row r="233" spans="1:42" ht="18" x14ac:dyDescent="0.3">
      <c r="A233" s="12" t="s">
        <v>797</v>
      </c>
      <c r="B233" s="12"/>
      <c r="C233" s="27" t="s">
        <v>645</v>
      </c>
      <c r="D233" s="17"/>
      <c r="E233" s="17"/>
      <c r="F233" s="28" t="s">
        <v>102</v>
      </c>
      <c r="G233" s="29">
        <v>8</v>
      </c>
      <c r="H233" s="17"/>
      <c r="I233" s="39">
        <v>276</v>
      </c>
      <c r="J233" s="30">
        <v>2.54</v>
      </c>
      <c r="M233" s="31">
        <f>ROUND(ROUND(J233, 2)*I233, 2)</f>
        <v>701.04</v>
      </c>
      <c r="P233" s="32">
        <v>2.5</v>
      </c>
      <c r="S233" s="31">
        <f>ROUND(ROUND(P233, 2)*I233, 2)</f>
        <v>690</v>
      </c>
      <c r="V233" s="9">
        <f>ROUND(ROUND(P233, 2)/1.2, 2)</f>
        <v>2.08</v>
      </c>
      <c r="Y233" s="9">
        <f t="shared" si="62"/>
        <v>575</v>
      </c>
      <c r="AD233" s="5" t="s">
        <v>798</v>
      </c>
      <c r="AE233" s="5" t="s">
        <v>799</v>
      </c>
      <c r="AF233" s="5" t="s">
        <v>648</v>
      </c>
      <c r="AK233" s="31">
        <f t="shared" si="60"/>
        <v>-11.039999999999964</v>
      </c>
      <c r="AL233" s="31"/>
      <c r="AM233" s="31"/>
      <c r="AN233" s="33">
        <f t="shared" si="61"/>
        <v>-1.574803149606294E-2</v>
      </c>
      <c r="AO233" s="31"/>
      <c r="AP233" s="31"/>
    </row>
    <row r="234" spans="1:42" ht="36" x14ac:dyDescent="0.3">
      <c r="A234" s="12" t="s">
        <v>800</v>
      </c>
      <c r="B234" s="12" t="s">
        <v>801</v>
      </c>
      <c r="C234" s="16" t="s">
        <v>802</v>
      </c>
      <c r="D234" s="17"/>
      <c r="E234" s="17" t="s">
        <v>803</v>
      </c>
      <c r="F234" s="17" t="s">
        <v>79</v>
      </c>
      <c r="G234" s="18">
        <v>1</v>
      </c>
      <c r="H234" s="17"/>
      <c r="I234" s="18">
        <v>0</v>
      </c>
      <c r="J234" s="19">
        <v>0</v>
      </c>
      <c r="K234" s="20">
        <v>1014</v>
      </c>
      <c r="L234" s="19">
        <f>J234+ROUND(K234, 2)</f>
        <v>1014</v>
      </c>
      <c r="M234" s="19">
        <v>0</v>
      </c>
      <c r="N234" s="19">
        <v>0</v>
      </c>
      <c r="O234" s="19">
        <f>M234+N234</f>
        <v>0</v>
      </c>
      <c r="P234" s="19">
        <v>486.38</v>
      </c>
      <c r="Q234" s="21">
        <v>922</v>
      </c>
      <c r="R234" s="19">
        <f>P234+ROUND(Q234, 2)</f>
        <v>1408.38</v>
      </c>
      <c r="S234" s="19">
        <v>0</v>
      </c>
      <c r="T234" s="19">
        <v>0</v>
      </c>
      <c r="U234" s="19">
        <f>S234+T234</f>
        <v>0</v>
      </c>
      <c r="V234" s="9">
        <f>ROUND(P234 / 1.2, 2)</f>
        <v>405.32</v>
      </c>
      <c r="W234" s="9">
        <f>ROUND(Q234 / 1.2, 2)</f>
        <v>768.33</v>
      </c>
      <c r="X234" s="9">
        <f>ROUND(R234 / 1.2, 2)</f>
        <v>1173.6500000000001</v>
      </c>
      <c r="Y234" s="9">
        <f t="shared" si="62"/>
        <v>0</v>
      </c>
      <c r="Z234" s="9">
        <f>ROUND(T234 / 1.2, 2)</f>
        <v>0</v>
      </c>
      <c r="AA234" s="9">
        <f>Y234+Z234</f>
        <v>0</v>
      </c>
      <c r="AD234" s="5">
        <v>355116597</v>
      </c>
      <c r="AE234" s="5">
        <v>27137937</v>
      </c>
      <c r="AG234" s="5" t="s">
        <v>804</v>
      </c>
      <c r="AH234" s="5" t="s">
        <v>805</v>
      </c>
      <c r="AI234" s="5" t="s">
        <v>584</v>
      </c>
      <c r="AK234" s="19">
        <f t="shared" si="60"/>
        <v>0</v>
      </c>
      <c r="AL234" s="19">
        <f>T234-N234</f>
        <v>0</v>
      </c>
      <c r="AM234" s="19">
        <f>U234-O234</f>
        <v>0</v>
      </c>
      <c r="AN234" s="22">
        <f t="shared" si="61"/>
        <v>0</v>
      </c>
      <c r="AO234" s="22">
        <f>IFERROR(AL234/N234,0)</f>
        <v>0</v>
      </c>
      <c r="AP234" s="22">
        <f>IFERROR(AM234/O234,0)</f>
        <v>0</v>
      </c>
    </row>
    <row r="235" spans="1:42" ht="18" x14ac:dyDescent="0.3">
      <c r="A235" s="12" t="s">
        <v>806</v>
      </c>
      <c r="B235" s="12"/>
      <c r="C235" s="27" t="s">
        <v>645</v>
      </c>
      <c r="D235" s="17"/>
      <c r="E235" s="17"/>
      <c r="F235" s="28" t="s">
        <v>102</v>
      </c>
      <c r="G235" s="29">
        <v>8</v>
      </c>
      <c r="H235" s="17"/>
      <c r="I235" s="39">
        <v>0</v>
      </c>
      <c r="J235" s="30">
        <v>2.5</v>
      </c>
      <c r="M235" s="31">
        <f t="shared" ref="M235:M241" si="63">ROUND(ROUND(J235, 2)*I235, 2)</f>
        <v>0</v>
      </c>
      <c r="P235" s="32">
        <v>2.5</v>
      </c>
      <c r="S235" s="31">
        <f t="shared" ref="S235:S241" si="64">ROUND(ROUND(P235, 2)*I235, 2)</f>
        <v>0</v>
      </c>
      <c r="V235" s="9">
        <f t="shared" ref="V235:V241" si="65">ROUND(ROUND(P235, 2)/1.2, 2)</f>
        <v>2.08</v>
      </c>
      <c r="Y235" s="9">
        <f t="shared" si="62"/>
        <v>0</v>
      </c>
      <c r="AD235" s="5" t="s">
        <v>807</v>
      </c>
      <c r="AE235" s="5" t="s">
        <v>808</v>
      </c>
      <c r="AF235" s="5" t="s">
        <v>648</v>
      </c>
      <c r="AK235" s="31">
        <f t="shared" si="60"/>
        <v>0</v>
      </c>
      <c r="AL235" s="31"/>
      <c r="AM235" s="31"/>
      <c r="AN235" s="33">
        <f t="shared" si="61"/>
        <v>0</v>
      </c>
      <c r="AO235" s="31"/>
      <c r="AP235" s="31"/>
    </row>
    <row r="236" spans="1:42" ht="18" x14ac:dyDescent="0.3">
      <c r="A236" s="12" t="s">
        <v>809</v>
      </c>
      <c r="B236" s="12"/>
      <c r="C236" s="27" t="s">
        <v>650</v>
      </c>
      <c r="D236" s="17"/>
      <c r="E236" s="17"/>
      <c r="F236" s="28" t="s">
        <v>96</v>
      </c>
      <c r="G236" s="29">
        <v>1E-3</v>
      </c>
      <c r="H236" s="17"/>
      <c r="I236" s="39">
        <v>0</v>
      </c>
      <c r="J236" s="30">
        <v>208.33</v>
      </c>
      <c r="M236" s="31">
        <f t="shared" si="63"/>
        <v>0</v>
      </c>
      <c r="P236" s="32">
        <v>208.33</v>
      </c>
      <c r="S236" s="31">
        <f t="shared" si="64"/>
        <v>0</v>
      </c>
      <c r="V236" s="9">
        <f t="shared" si="65"/>
        <v>173.61</v>
      </c>
      <c r="Y236" s="9">
        <f t="shared" si="62"/>
        <v>0</v>
      </c>
      <c r="AD236" s="5" t="s">
        <v>810</v>
      </c>
      <c r="AE236" s="5" t="s">
        <v>811</v>
      </c>
      <c r="AF236" s="5" t="s">
        <v>653</v>
      </c>
      <c r="AK236" s="31">
        <f t="shared" si="60"/>
        <v>0</v>
      </c>
      <c r="AL236" s="31"/>
      <c r="AM236" s="31"/>
      <c r="AN236" s="33">
        <f t="shared" si="61"/>
        <v>0</v>
      </c>
      <c r="AO236" s="31"/>
      <c r="AP236" s="31"/>
    </row>
    <row r="237" spans="1:42" ht="18" x14ac:dyDescent="0.3">
      <c r="A237" s="12" t="s">
        <v>812</v>
      </c>
      <c r="B237" s="12"/>
      <c r="C237" s="27" t="s">
        <v>655</v>
      </c>
      <c r="D237" s="17"/>
      <c r="E237" s="17"/>
      <c r="F237" s="28" t="s">
        <v>79</v>
      </c>
      <c r="G237" s="29">
        <v>1.1000000000000001</v>
      </c>
      <c r="H237" s="17"/>
      <c r="I237" s="39">
        <v>0</v>
      </c>
      <c r="J237" s="30">
        <v>155.01</v>
      </c>
      <c r="M237" s="31">
        <f t="shared" si="63"/>
        <v>0</v>
      </c>
      <c r="P237" s="32">
        <v>155.01</v>
      </c>
      <c r="S237" s="31">
        <f t="shared" si="64"/>
        <v>0</v>
      </c>
      <c r="V237" s="9">
        <f t="shared" si="65"/>
        <v>129.18</v>
      </c>
      <c r="Y237" s="9">
        <f t="shared" si="62"/>
        <v>0</v>
      </c>
      <c r="AD237" s="5" t="s">
        <v>813</v>
      </c>
      <c r="AE237" s="5" t="s">
        <v>814</v>
      </c>
      <c r="AF237" s="5" t="s">
        <v>658</v>
      </c>
      <c r="AK237" s="31">
        <f t="shared" si="60"/>
        <v>0</v>
      </c>
      <c r="AL237" s="31"/>
      <c r="AM237" s="31"/>
      <c r="AN237" s="33">
        <f t="shared" si="61"/>
        <v>0</v>
      </c>
      <c r="AO237" s="31"/>
      <c r="AP237" s="31"/>
    </row>
    <row r="238" spans="1:42" ht="18" x14ac:dyDescent="0.3">
      <c r="A238" s="12" t="s">
        <v>815</v>
      </c>
      <c r="B238" s="12"/>
      <c r="C238" s="27" t="s">
        <v>660</v>
      </c>
      <c r="D238" s="17"/>
      <c r="E238" s="17"/>
      <c r="F238" s="28" t="s">
        <v>96</v>
      </c>
      <c r="G238" s="29">
        <v>0.32</v>
      </c>
      <c r="H238" s="17"/>
      <c r="I238" s="39">
        <v>0</v>
      </c>
      <c r="J238" s="30">
        <v>7.5</v>
      </c>
      <c r="M238" s="31">
        <f t="shared" si="63"/>
        <v>0</v>
      </c>
      <c r="P238" s="32">
        <v>7.5</v>
      </c>
      <c r="S238" s="31">
        <f t="shared" si="64"/>
        <v>0</v>
      </c>
      <c r="V238" s="9">
        <f t="shared" si="65"/>
        <v>6.25</v>
      </c>
      <c r="Y238" s="9">
        <f t="shared" si="62"/>
        <v>0</v>
      </c>
      <c r="AD238" s="5" t="s">
        <v>816</v>
      </c>
      <c r="AE238" s="5" t="s">
        <v>817</v>
      </c>
      <c r="AF238" s="5" t="s">
        <v>663</v>
      </c>
      <c r="AK238" s="31">
        <f t="shared" si="60"/>
        <v>0</v>
      </c>
      <c r="AL238" s="31"/>
      <c r="AM238" s="31"/>
      <c r="AN238" s="33">
        <f t="shared" si="61"/>
        <v>0</v>
      </c>
      <c r="AO238" s="31"/>
      <c r="AP238" s="31"/>
    </row>
    <row r="239" spans="1:42" ht="18" x14ac:dyDescent="0.3">
      <c r="A239" s="12" t="s">
        <v>818</v>
      </c>
      <c r="B239" s="12"/>
      <c r="C239" s="27" t="s">
        <v>665</v>
      </c>
      <c r="D239" s="17"/>
      <c r="E239" s="17"/>
      <c r="F239" s="28" t="s">
        <v>73</v>
      </c>
      <c r="G239" s="29">
        <v>1E-3</v>
      </c>
      <c r="H239" s="17"/>
      <c r="I239" s="39">
        <v>0</v>
      </c>
      <c r="J239" s="30">
        <v>1600</v>
      </c>
      <c r="M239" s="31">
        <f t="shared" si="63"/>
        <v>0</v>
      </c>
      <c r="P239" s="32">
        <v>1600</v>
      </c>
      <c r="S239" s="31">
        <f t="shared" si="64"/>
        <v>0</v>
      </c>
      <c r="V239" s="9">
        <f t="shared" si="65"/>
        <v>1333.33</v>
      </c>
      <c r="Y239" s="9">
        <f t="shared" si="62"/>
        <v>0</v>
      </c>
      <c r="AD239" s="5" t="s">
        <v>819</v>
      </c>
      <c r="AE239" s="5" t="s">
        <v>820</v>
      </c>
      <c r="AF239" s="5" t="s">
        <v>668</v>
      </c>
      <c r="AK239" s="31">
        <f t="shared" si="60"/>
        <v>0</v>
      </c>
      <c r="AL239" s="31"/>
      <c r="AM239" s="31"/>
      <c r="AN239" s="33">
        <f t="shared" si="61"/>
        <v>0</v>
      </c>
      <c r="AO239" s="31"/>
      <c r="AP239" s="31"/>
    </row>
    <row r="240" spans="1:42" ht="18" x14ac:dyDescent="0.3">
      <c r="A240" s="12" t="s">
        <v>821</v>
      </c>
      <c r="B240" s="12"/>
      <c r="C240" s="27" t="s">
        <v>602</v>
      </c>
      <c r="D240" s="17"/>
      <c r="E240" s="17"/>
      <c r="F240" s="28" t="s">
        <v>187</v>
      </c>
      <c r="G240" s="29">
        <v>1</v>
      </c>
      <c r="H240" s="17"/>
      <c r="I240" s="39">
        <v>0</v>
      </c>
      <c r="J240" s="30">
        <v>10.4</v>
      </c>
      <c r="M240" s="31">
        <f t="shared" si="63"/>
        <v>0</v>
      </c>
      <c r="P240" s="32">
        <v>10.4</v>
      </c>
      <c r="S240" s="31">
        <f t="shared" si="64"/>
        <v>0</v>
      </c>
      <c r="V240" s="9">
        <f t="shared" si="65"/>
        <v>8.67</v>
      </c>
      <c r="Y240" s="9">
        <f t="shared" si="62"/>
        <v>0</v>
      </c>
      <c r="AD240" s="5" t="s">
        <v>822</v>
      </c>
      <c r="AE240" s="5" t="s">
        <v>823</v>
      </c>
      <c r="AF240" s="5" t="s">
        <v>605</v>
      </c>
      <c r="AK240" s="31">
        <f t="shared" si="60"/>
        <v>0</v>
      </c>
      <c r="AL240" s="31"/>
      <c r="AM240" s="31"/>
      <c r="AN240" s="33">
        <f t="shared" si="61"/>
        <v>0</v>
      </c>
      <c r="AO240" s="31"/>
      <c r="AP240" s="31"/>
    </row>
    <row r="241" spans="1:42" ht="36" x14ac:dyDescent="0.3">
      <c r="A241" s="12" t="s">
        <v>824</v>
      </c>
      <c r="B241" s="12"/>
      <c r="C241" s="27" t="s">
        <v>591</v>
      </c>
      <c r="D241" s="17"/>
      <c r="E241" s="17"/>
      <c r="F241" s="28" t="s">
        <v>96</v>
      </c>
      <c r="G241" s="29">
        <v>0.2</v>
      </c>
      <c r="H241" s="17"/>
      <c r="I241" s="29">
        <v>0</v>
      </c>
      <c r="J241" s="30">
        <v>88.8</v>
      </c>
      <c r="M241" s="31">
        <f t="shared" si="63"/>
        <v>0</v>
      </c>
      <c r="P241" s="32">
        <v>88.8</v>
      </c>
      <c r="S241" s="31">
        <f t="shared" si="64"/>
        <v>0</v>
      </c>
      <c r="V241" s="9">
        <f t="shared" si="65"/>
        <v>74</v>
      </c>
      <c r="Y241" s="9">
        <f t="shared" si="62"/>
        <v>0</v>
      </c>
      <c r="AD241" s="5" t="s">
        <v>825</v>
      </c>
      <c r="AE241" s="5" t="s">
        <v>826</v>
      </c>
      <c r="AF241" s="5" t="s">
        <v>594</v>
      </c>
      <c r="AK241" s="31">
        <f t="shared" si="60"/>
        <v>0</v>
      </c>
      <c r="AL241" s="31"/>
      <c r="AM241" s="31"/>
      <c r="AN241" s="33">
        <f t="shared" si="61"/>
        <v>0</v>
      </c>
      <c r="AO241" s="31"/>
      <c r="AP241" s="31"/>
    </row>
    <row r="242" spans="1:42" ht="36" x14ac:dyDescent="0.3">
      <c r="A242" s="12" t="s">
        <v>827</v>
      </c>
      <c r="B242" s="12" t="s">
        <v>801</v>
      </c>
      <c r="C242" s="16" t="s">
        <v>828</v>
      </c>
      <c r="D242" s="17"/>
      <c r="E242" s="17" t="s">
        <v>829</v>
      </c>
      <c r="F242" s="17" t="s">
        <v>79</v>
      </c>
      <c r="G242" s="18">
        <v>1</v>
      </c>
      <c r="H242" s="17"/>
      <c r="I242" s="18">
        <v>0</v>
      </c>
      <c r="J242" s="19">
        <v>935.6</v>
      </c>
      <c r="K242" s="20">
        <v>1014</v>
      </c>
      <c r="L242" s="19">
        <f>J242+ROUND(K242, 2)</f>
        <v>1949.6</v>
      </c>
      <c r="M242" s="19">
        <v>0</v>
      </c>
      <c r="N242" s="19">
        <v>0</v>
      </c>
      <c r="O242" s="19">
        <f>M242+N242</f>
        <v>0</v>
      </c>
      <c r="P242" s="19">
        <v>935.6</v>
      </c>
      <c r="Q242" s="21">
        <v>1014</v>
      </c>
      <c r="R242" s="19">
        <f>P242+ROUND(Q242, 2)</f>
        <v>1949.6</v>
      </c>
      <c r="S242" s="19">
        <v>0</v>
      </c>
      <c r="T242" s="19">
        <v>0</v>
      </c>
      <c r="U242" s="19">
        <f>S242+T242</f>
        <v>0</v>
      </c>
      <c r="V242" s="9">
        <f>ROUND(P242 / 1.2, 2)</f>
        <v>779.67</v>
      </c>
      <c r="W242" s="9">
        <f>ROUND(Q242 / 1.2, 2)</f>
        <v>845</v>
      </c>
      <c r="X242" s="9">
        <f>ROUND(R242 / 1.2, 2)</f>
        <v>1624.67</v>
      </c>
      <c r="Y242" s="9">
        <f t="shared" si="62"/>
        <v>0</v>
      </c>
      <c r="Z242" s="9">
        <f>ROUND(T242 / 1.2, 2)</f>
        <v>0</v>
      </c>
      <c r="AA242" s="9">
        <f>Y242+Z242</f>
        <v>0</v>
      </c>
      <c r="AD242" s="5">
        <v>355116729</v>
      </c>
      <c r="AE242" s="5">
        <v>27138012</v>
      </c>
      <c r="AG242" s="5" t="s">
        <v>804</v>
      </c>
      <c r="AH242" s="5" t="s">
        <v>805</v>
      </c>
      <c r="AI242" s="5" t="s">
        <v>584</v>
      </c>
      <c r="AK242" s="19">
        <f t="shared" si="60"/>
        <v>0</v>
      </c>
      <c r="AL242" s="19">
        <f>T242-N242</f>
        <v>0</v>
      </c>
      <c r="AM242" s="19">
        <f>U242-O242</f>
        <v>0</v>
      </c>
      <c r="AN242" s="22">
        <f t="shared" si="61"/>
        <v>0</v>
      </c>
      <c r="AO242" s="22">
        <f>IFERROR(AL242/N242,0)</f>
        <v>0</v>
      </c>
      <c r="AP242" s="22">
        <f>IFERROR(AM242/O242,0)</f>
        <v>0</v>
      </c>
    </row>
    <row r="243" spans="1:42" ht="36" x14ac:dyDescent="0.3">
      <c r="A243" s="12" t="s">
        <v>830</v>
      </c>
      <c r="B243" s="12"/>
      <c r="C243" s="27" t="s">
        <v>591</v>
      </c>
      <c r="D243" s="17"/>
      <c r="E243" s="17"/>
      <c r="F243" s="28" t="s">
        <v>96</v>
      </c>
      <c r="G243" s="29">
        <v>0.2</v>
      </c>
      <c r="H243" s="17"/>
      <c r="I243" s="29">
        <v>0</v>
      </c>
      <c r="J243" s="30">
        <v>88.8</v>
      </c>
      <c r="M243" s="31">
        <f>ROUND(ROUND(J243, 2)*I243, 2)</f>
        <v>0</v>
      </c>
      <c r="P243" s="32">
        <v>88.8</v>
      </c>
      <c r="S243" s="31">
        <f>ROUND(ROUND(P243, 2)*I243, 2)</f>
        <v>0</v>
      </c>
      <c r="V243" s="9">
        <f>ROUND(ROUND(P243, 2)/1.2, 2)</f>
        <v>74</v>
      </c>
      <c r="Y243" s="9">
        <f t="shared" si="62"/>
        <v>0</v>
      </c>
      <c r="AD243" s="5" t="s">
        <v>831</v>
      </c>
      <c r="AE243" s="5" t="s">
        <v>832</v>
      </c>
      <c r="AF243" s="5" t="s">
        <v>594</v>
      </c>
      <c r="AK243" s="31">
        <f t="shared" si="60"/>
        <v>0</v>
      </c>
      <c r="AL243" s="31"/>
      <c r="AM243" s="31"/>
      <c r="AN243" s="33">
        <f t="shared" si="61"/>
        <v>0</v>
      </c>
      <c r="AO243" s="31"/>
      <c r="AP243" s="31"/>
    </row>
    <row r="244" spans="1:42" ht="18" x14ac:dyDescent="0.3">
      <c r="A244" s="12" t="s">
        <v>833</v>
      </c>
      <c r="B244" s="12"/>
      <c r="C244" s="27" t="s">
        <v>602</v>
      </c>
      <c r="D244" s="17"/>
      <c r="E244" s="17"/>
      <c r="F244" s="28" t="s">
        <v>187</v>
      </c>
      <c r="G244" s="29">
        <v>1</v>
      </c>
      <c r="H244" s="17"/>
      <c r="I244" s="39">
        <v>0</v>
      </c>
      <c r="J244" s="30">
        <v>10.4</v>
      </c>
      <c r="M244" s="31">
        <f>ROUND(ROUND(J244, 2)*I244, 2)</f>
        <v>0</v>
      </c>
      <c r="P244" s="32">
        <v>10.4</v>
      </c>
      <c r="S244" s="31">
        <f>ROUND(ROUND(P244, 2)*I244, 2)</f>
        <v>0</v>
      </c>
      <c r="V244" s="9">
        <f>ROUND(ROUND(P244, 2)/1.2, 2)</f>
        <v>8.67</v>
      </c>
      <c r="Y244" s="9">
        <f t="shared" si="62"/>
        <v>0</v>
      </c>
      <c r="AD244" s="5" t="s">
        <v>834</v>
      </c>
      <c r="AE244" s="5" t="s">
        <v>835</v>
      </c>
      <c r="AF244" s="5" t="s">
        <v>605</v>
      </c>
      <c r="AK244" s="31">
        <f t="shared" si="60"/>
        <v>0</v>
      </c>
      <c r="AL244" s="31"/>
      <c r="AM244" s="31"/>
      <c r="AN244" s="33">
        <f t="shared" si="61"/>
        <v>0</v>
      </c>
      <c r="AO244" s="31"/>
      <c r="AP244" s="31"/>
    </row>
    <row r="245" spans="1:42" ht="18" x14ac:dyDescent="0.3">
      <c r="A245" s="12" t="s">
        <v>836</v>
      </c>
      <c r="B245" s="12"/>
      <c r="C245" s="27" t="s">
        <v>655</v>
      </c>
      <c r="D245" s="17"/>
      <c r="E245" s="17"/>
      <c r="F245" s="28" t="s">
        <v>79</v>
      </c>
      <c r="G245" s="29">
        <v>1.1000000000000001</v>
      </c>
      <c r="H245" s="17"/>
      <c r="I245" s="39">
        <v>0</v>
      </c>
      <c r="J245" s="30">
        <v>155.01</v>
      </c>
      <c r="M245" s="31">
        <f>ROUND(ROUND(J245, 2)*I245, 2)</f>
        <v>0</v>
      </c>
      <c r="P245" s="32">
        <v>155.01</v>
      </c>
      <c r="S245" s="31">
        <f>ROUND(ROUND(P245, 2)*I245, 2)</f>
        <v>0</v>
      </c>
      <c r="V245" s="9">
        <f>ROUND(ROUND(P245, 2)/1.2, 2)</f>
        <v>129.18</v>
      </c>
      <c r="Y245" s="9">
        <f t="shared" si="62"/>
        <v>0</v>
      </c>
      <c r="AD245" s="5" t="s">
        <v>837</v>
      </c>
      <c r="AE245" s="5" t="s">
        <v>838</v>
      </c>
      <c r="AF245" s="5" t="s">
        <v>658</v>
      </c>
      <c r="AK245" s="31">
        <f t="shared" si="60"/>
        <v>0</v>
      </c>
      <c r="AL245" s="31"/>
      <c r="AM245" s="31"/>
      <c r="AN245" s="33">
        <f t="shared" si="61"/>
        <v>0</v>
      </c>
      <c r="AO245" s="31"/>
      <c r="AP245" s="31"/>
    </row>
    <row r="246" spans="1:42" ht="18" x14ac:dyDescent="0.3">
      <c r="A246" s="12" t="s">
        <v>839</v>
      </c>
      <c r="B246" s="12"/>
      <c r="C246" s="27" t="s">
        <v>705</v>
      </c>
      <c r="D246" s="17"/>
      <c r="E246" s="17"/>
      <c r="F246" s="28" t="s">
        <v>96</v>
      </c>
      <c r="G246" s="29">
        <v>1.8</v>
      </c>
      <c r="H246" s="17"/>
      <c r="I246" s="39">
        <v>0</v>
      </c>
      <c r="J246" s="30">
        <v>6.17</v>
      </c>
      <c r="M246" s="31">
        <f>ROUND(ROUND(J246, 2)*I246, 2)</f>
        <v>0</v>
      </c>
      <c r="P246" s="32">
        <v>6.17</v>
      </c>
      <c r="S246" s="31">
        <f>ROUND(ROUND(P246, 2)*I246, 2)</f>
        <v>0</v>
      </c>
      <c r="V246" s="9">
        <f>ROUND(ROUND(P246, 2)/1.2, 2)</f>
        <v>5.14</v>
      </c>
      <c r="Y246" s="9">
        <f t="shared" si="62"/>
        <v>0</v>
      </c>
      <c r="AD246" s="5" t="s">
        <v>840</v>
      </c>
      <c r="AE246" s="5" t="s">
        <v>841</v>
      </c>
      <c r="AF246" s="5" t="s">
        <v>708</v>
      </c>
      <c r="AK246" s="31">
        <f t="shared" si="60"/>
        <v>0</v>
      </c>
      <c r="AL246" s="31"/>
      <c r="AM246" s="31"/>
      <c r="AN246" s="33">
        <f t="shared" si="61"/>
        <v>0</v>
      </c>
      <c r="AO246" s="31"/>
      <c r="AP246" s="31"/>
    </row>
    <row r="247" spans="1:42" ht="18" x14ac:dyDescent="0.3">
      <c r="A247" s="12" t="s">
        <v>842</v>
      </c>
      <c r="B247" s="12"/>
      <c r="C247" s="27" t="s">
        <v>645</v>
      </c>
      <c r="D247" s="17"/>
      <c r="E247" s="17"/>
      <c r="F247" s="28" t="s">
        <v>102</v>
      </c>
      <c r="G247" s="29">
        <v>8</v>
      </c>
      <c r="H247" s="17"/>
      <c r="I247" s="39">
        <v>0</v>
      </c>
      <c r="J247" s="30">
        <v>2.5</v>
      </c>
      <c r="M247" s="31">
        <f>ROUND(ROUND(J247, 2)*I247, 2)</f>
        <v>0</v>
      </c>
      <c r="P247" s="32">
        <v>2.5</v>
      </c>
      <c r="S247" s="31">
        <f>ROUND(ROUND(P247, 2)*I247, 2)</f>
        <v>0</v>
      </c>
      <c r="V247" s="9">
        <f>ROUND(ROUND(P247, 2)/1.2, 2)</f>
        <v>2.08</v>
      </c>
      <c r="Y247" s="9">
        <f t="shared" si="62"/>
        <v>0</v>
      </c>
      <c r="AD247" s="5" t="s">
        <v>843</v>
      </c>
      <c r="AE247" s="5" t="s">
        <v>844</v>
      </c>
      <c r="AF247" s="5" t="s">
        <v>648</v>
      </c>
      <c r="AK247" s="31">
        <f t="shared" si="60"/>
        <v>0</v>
      </c>
      <c r="AL247" s="31"/>
      <c r="AM247" s="31"/>
      <c r="AN247" s="33">
        <f t="shared" si="61"/>
        <v>0</v>
      </c>
      <c r="AO247" s="31"/>
      <c r="AP247" s="31"/>
    </row>
    <row r="248" spans="1:42" ht="36" x14ac:dyDescent="0.3">
      <c r="A248" s="12" t="s">
        <v>845</v>
      </c>
      <c r="B248" s="12" t="s">
        <v>801</v>
      </c>
      <c r="C248" s="16" t="s">
        <v>828</v>
      </c>
      <c r="D248" s="17"/>
      <c r="E248" s="17" t="s">
        <v>846</v>
      </c>
      <c r="F248" s="17" t="s">
        <v>79</v>
      </c>
      <c r="G248" s="18">
        <v>1</v>
      </c>
      <c r="H248" s="17"/>
      <c r="I248" s="18">
        <v>0</v>
      </c>
      <c r="J248" s="19">
        <v>934.72</v>
      </c>
      <c r="K248" s="20">
        <v>1014</v>
      </c>
      <c r="L248" s="19">
        <f>J248+ROUND(K248, 2)</f>
        <v>1948.72</v>
      </c>
      <c r="M248" s="19">
        <v>0</v>
      </c>
      <c r="N248" s="19">
        <v>0</v>
      </c>
      <c r="O248" s="19">
        <f>M248+N248</f>
        <v>0</v>
      </c>
      <c r="P248" s="19">
        <v>934.72</v>
      </c>
      <c r="Q248" s="21">
        <v>1014</v>
      </c>
      <c r="R248" s="19">
        <f>P248+ROUND(Q248, 2)</f>
        <v>1948.72</v>
      </c>
      <c r="S248" s="19">
        <v>0</v>
      </c>
      <c r="T248" s="19">
        <v>0</v>
      </c>
      <c r="U248" s="19">
        <f>S248+T248</f>
        <v>0</v>
      </c>
      <c r="V248" s="9">
        <f>ROUND(P248 / 1.2, 2)</f>
        <v>778.93</v>
      </c>
      <c r="W248" s="9">
        <f>ROUND(Q248 / 1.2, 2)</f>
        <v>845</v>
      </c>
      <c r="X248" s="9">
        <f>ROUND(R248 / 1.2, 2)</f>
        <v>1623.93</v>
      </c>
      <c r="Y248" s="9">
        <f t="shared" si="62"/>
        <v>0</v>
      </c>
      <c r="Z248" s="9">
        <f>ROUND(T248 / 1.2, 2)</f>
        <v>0</v>
      </c>
      <c r="AA248" s="9">
        <f>Y248+Z248</f>
        <v>0</v>
      </c>
      <c r="AD248" s="5">
        <v>355116730</v>
      </c>
      <c r="AE248" s="5">
        <v>27137940</v>
      </c>
      <c r="AG248" s="5" t="s">
        <v>804</v>
      </c>
      <c r="AH248" s="5" t="s">
        <v>805</v>
      </c>
      <c r="AI248" s="5" t="s">
        <v>584</v>
      </c>
      <c r="AK248" s="19">
        <f t="shared" si="60"/>
        <v>0</v>
      </c>
      <c r="AL248" s="19">
        <f>T248-N248</f>
        <v>0</v>
      </c>
      <c r="AM248" s="19">
        <f>U248-O248</f>
        <v>0</v>
      </c>
      <c r="AN248" s="22">
        <f t="shared" si="61"/>
        <v>0</v>
      </c>
      <c r="AO248" s="22">
        <f>IFERROR(AL248/N248,0)</f>
        <v>0</v>
      </c>
      <c r="AP248" s="22">
        <f>IFERROR(AM248/O248,0)</f>
        <v>0</v>
      </c>
    </row>
    <row r="249" spans="1:42" ht="18" x14ac:dyDescent="0.3">
      <c r="A249" s="12" t="s">
        <v>847</v>
      </c>
      <c r="B249" s="12"/>
      <c r="C249" s="27" t="s">
        <v>645</v>
      </c>
      <c r="D249" s="17"/>
      <c r="E249" s="17"/>
      <c r="F249" s="28" t="s">
        <v>102</v>
      </c>
      <c r="G249" s="29">
        <v>8</v>
      </c>
      <c r="H249" s="17"/>
      <c r="I249" s="39">
        <v>0</v>
      </c>
      <c r="J249" s="30">
        <v>2.5</v>
      </c>
      <c r="M249" s="31">
        <f>ROUND(ROUND(J249, 2)*I249, 2)</f>
        <v>0</v>
      </c>
      <c r="P249" s="32">
        <v>2.5</v>
      </c>
      <c r="S249" s="31">
        <f>ROUND(ROUND(P249, 2)*I249, 2)</f>
        <v>0</v>
      </c>
      <c r="V249" s="9">
        <f>ROUND(ROUND(P249, 2)/1.2, 2)</f>
        <v>2.08</v>
      </c>
      <c r="Y249" s="9">
        <f t="shared" si="62"/>
        <v>0</v>
      </c>
      <c r="AD249" s="5" t="s">
        <v>848</v>
      </c>
      <c r="AE249" s="5" t="s">
        <v>849</v>
      </c>
      <c r="AF249" s="5" t="s">
        <v>648</v>
      </c>
      <c r="AK249" s="31">
        <f t="shared" si="60"/>
        <v>0</v>
      </c>
      <c r="AL249" s="31"/>
      <c r="AM249" s="31"/>
      <c r="AN249" s="33">
        <f t="shared" si="61"/>
        <v>0</v>
      </c>
      <c r="AO249" s="31"/>
      <c r="AP249" s="31"/>
    </row>
    <row r="250" spans="1:42" ht="18" x14ac:dyDescent="0.3">
      <c r="A250" s="12" t="s">
        <v>850</v>
      </c>
      <c r="B250" s="12"/>
      <c r="C250" s="27" t="s">
        <v>705</v>
      </c>
      <c r="D250" s="17"/>
      <c r="E250" s="17"/>
      <c r="F250" s="28" t="s">
        <v>96</v>
      </c>
      <c r="G250" s="29">
        <v>1.8</v>
      </c>
      <c r="H250" s="17"/>
      <c r="I250" s="39">
        <v>0</v>
      </c>
      <c r="J250" s="30">
        <v>6.17</v>
      </c>
      <c r="M250" s="31">
        <f>ROUND(ROUND(J250, 2)*I250, 2)</f>
        <v>0</v>
      </c>
      <c r="P250" s="32">
        <v>6.17</v>
      </c>
      <c r="S250" s="31">
        <f>ROUND(ROUND(P250, 2)*I250, 2)</f>
        <v>0</v>
      </c>
      <c r="V250" s="9">
        <f>ROUND(ROUND(P250, 2)/1.2, 2)</f>
        <v>5.14</v>
      </c>
      <c r="Y250" s="9">
        <f t="shared" si="62"/>
        <v>0</v>
      </c>
      <c r="AD250" s="5" t="s">
        <v>851</v>
      </c>
      <c r="AE250" s="5" t="s">
        <v>852</v>
      </c>
      <c r="AF250" s="5" t="s">
        <v>708</v>
      </c>
      <c r="AK250" s="31">
        <f t="shared" si="60"/>
        <v>0</v>
      </c>
      <c r="AL250" s="31"/>
      <c r="AM250" s="31"/>
      <c r="AN250" s="33">
        <f t="shared" si="61"/>
        <v>0</v>
      </c>
      <c r="AO250" s="31"/>
      <c r="AP250" s="31"/>
    </row>
    <row r="251" spans="1:42" ht="18" x14ac:dyDescent="0.3">
      <c r="A251" s="12" t="s">
        <v>853</v>
      </c>
      <c r="B251" s="12"/>
      <c r="C251" s="27" t="s">
        <v>655</v>
      </c>
      <c r="D251" s="17"/>
      <c r="E251" s="17"/>
      <c r="F251" s="28" t="s">
        <v>79</v>
      </c>
      <c r="G251" s="29">
        <v>1.1000000000000001</v>
      </c>
      <c r="H251" s="17"/>
      <c r="I251" s="39">
        <v>0</v>
      </c>
      <c r="J251" s="30">
        <v>155.01</v>
      </c>
      <c r="M251" s="31">
        <f>ROUND(ROUND(J251, 2)*I251, 2)</f>
        <v>0</v>
      </c>
      <c r="P251" s="32">
        <v>155.01</v>
      </c>
      <c r="S251" s="31">
        <f>ROUND(ROUND(P251, 2)*I251, 2)</f>
        <v>0</v>
      </c>
      <c r="V251" s="9">
        <f>ROUND(ROUND(P251, 2)/1.2, 2)</f>
        <v>129.18</v>
      </c>
      <c r="Y251" s="9">
        <f t="shared" si="62"/>
        <v>0</v>
      </c>
      <c r="AD251" s="5" t="s">
        <v>854</v>
      </c>
      <c r="AE251" s="5" t="s">
        <v>855</v>
      </c>
      <c r="AF251" s="5" t="s">
        <v>658</v>
      </c>
      <c r="AK251" s="31">
        <f t="shared" si="60"/>
        <v>0</v>
      </c>
      <c r="AL251" s="31"/>
      <c r="AM251" s="31"/>
      <c r="AN251" s="33">
        <f t="shared" si="61"/>
        <v>0</v>
      </c>
      <c r="AO251" s="31"/>
      <c r="AP251" s="31"/>
    </row>
    <row r="252" spans="1:42" ht="18" x14ac:dyDescent="0.3">
      <c r="A252" s="12" t="s">
        <v>856</v>
      </c>
      <c r="B252" s="12"/>
      <c r="C252" s="27" t="s">
        <v>602</v>
      </c>
      <c r="D252" s="17"/>
      <c r="E252" s="17"/>
      <c r="F252" s="28" t="s">
        <v>187</v>
      </c>
      <c r="G252" s="29">
        <v>1</v>
      </c>
      <c r="H252" s="17"/>
      <c r="I252" s="39">
        <v>0</v>
      </c>
      <c r="J252" s="30">
        <v>10.4</v>
      </c>
      <c r="M252" s="31">
        <f>ROUND(ROUND(J252, 2)*I252, 2)</f>
        <v>0</v>
      </c>
      <c r="P252" s="32">
        <v>10.4</v>
      </c>
      <c r="S252" s="31">
        <f>ROUND(ROUND(P252, 2)*I252, 2)</f>
        <v>0</v>
      </c>
      <c r="V252" s="9">
        <f>ROUND(ROUND(P252, 2)/1.2, 2)</f>
        <v>8.67</v>
      </c>
      <c r="Y252" s="9">
        <f t="shared" si="62"/>
        <v>0</v>
      </c>
      <c r="AD252" s="5" t="s">
        <v>857</v>
      </c>
      <c r="AE252" s="5" t="s">
        <v>858</v>
      </c>
      <c r="AF252" s="5" t="s">
        <v>605</v>
      </c>
      <c r="AK252" s="31">
        <f t="shared" si="60"/>
        <v>0</v>
      </c>
      <c r="AL252" s="31"/>
      <c r="AM252" s="31"/>
      <c r="AN252" s="33">
        <f t="shared" si="61"/>
        <v>0</v>
      </c>
      <c r="AO252" s="31"/>
      <c r="AP252" s="31"/>
    </row>
    <row r="253" spans="1:42" ht="36" x14ac:dyDescent="0.3">
      <c r="A253" s="12" t="s">
        <v>859</v>
      </c>
      <c r="B253" s="12"/>
      <c r="C253" s="27" t="s">
        <v>591</v>
      </c>
      <c r="D253" s="17"/>
      <c r="E253" s="17"/>
      <c r="F253" s="28" t="s">
        <v>96</v>
      </c>
      <c r="G253" s="29">
        <v>0.2</v>
      </c>
      <c r="H253" s="17"/>
      <c r="I253" s="29">
        <v>0</v>
      </c>
      <c r="J253" s="30">
        <v>88.8</v>
      </c>
      <c r="M253" s="31">
        <f>ROUND(ROUND(J253, 2)*I253, 2)</f>
        <v>0</v>
      </c>
      <c r="P253" s="32">
        <v>88.8</v>
      </c>
      <c r="S253" s="31">
        <f>ROUND(ROUND(P253, 2)*I253, 2)</f>
        <v>0</v>
      </c>
      <c r="V253" s="9">
        <f>ROUND(ROUND(P253, 2)/1.2, 2)</f>
        <v>74</v>
      </c>
      <c r="Y253" s="9">
        <f t="shared" si="62"/>
        <v>0</v>
      </c>
      <c r="AD253" s="5" t="s">
        <v>860</v>
      </c>
      <c r="AE253" s="5" t="s">
        <v>861</v>
      </c>
      <c r="AF253" s="5" t="s">
        <v>594</v>
      </c>
      <c r="AK253" s="31">
        <f t="shared" si="60"/>
        <v>0</v>
      </c>
      <c r="AL253" s="31"/>
      <c r="AM253" s="31"/>
      <c r="AN253" s="33">
        <f t="shared" si="61"/>
        <v>0</v>
      </c>
      <c r="AO253" s="31"/>
      <c r="AP253" s="31"/>
    </row>
    <row r="254" spans="1:42" ht="36" x14ac:dyDescent="0.3">
      <c r="A254" s="12" t="s">
        <v>862</v>
      </c>
      <c r="B254" s="12" t="s">
        <v>801</v>
      </c>
      <c r="C254" s="16" t="s">
        <v>828</v>
      </c>
      <c r="D254" s="17"/>
      <c r="E254" s="17" t="s">
        <v>829</v>
      </c>
      <c r="F254" s="17" t="s">
        <v>79</v>
      </c>
      <c r="G254" s="18">
        <v>1</v>
      </c>
      <c r="H254" s="17"/>
      <c r="I254" s="18">
        <v>3586.9</v>
      </c>
      <c r="J254" s="19">
        <v>950.86</v>
      </c>
      <c r="K254" s="20">
        <v>1014</v>
      </c>
      <c r="L254" s="19">
        <f>J254+ROUND(K254, 2)</f>
        <v>1964.8600000000001</v>
      </c>
      <c r="M254" s="19">
        <v>3410639.73</v>
      </c>
      <c r="N254" s="19">
        <v>3637116.6</v>
      </c>
      <c r="O254" s="19">
        <f>M254+N254</f>
        <v>7047756.3300000001</v>
      </c>
      <c r="P254" s="19">
        <v>935.6</v>
      </c>
      <c r="Q254" s="21">
        <v>1216.8</v>
      </c>
      <c r="R254" s="19">
        <f>P254+ROUND(Q254, 2)</f>
        <v>2152.4</v>
      </c>
      <c r="S254" s="19">
        <v>3355903.64</v>
      </c>
      <c r="T254" s="19">
        <v>4364539.92</v>
      </c>
      <c r="U254" s="19">
        <f>S254+T254</f>
        <v>7720443.5600000005</v>
      </c>
      <c r="V254" s="9">
        <f>ROUND(P254 / 1.2, 2)</f>
        <v>779.67</v>
      </c>
      <c r="W254" s="9">
        <f>ROUND(Q254 / 1.2, 2)</f>
        <v>1014</v>
      </c>
      <c r="X254" s="9">
        <f>ROUND(R254 / 1.2, 2)</f>
        <v>1793.67</v>
      </c>
      <c r="Y254" s="9">
        <f t="shared" si="62"/>
        <v>2796586.37</v>
      </c>
      <c r="Z254" s="9">
        <f>ROUND(T254 / 1.2, 2)</f>
        <v>3637116.6</v>
      </c>
      <c r="AA254" s="9">
        <f>Y254+Z254</f>
        <v>6433702.9700000007</v>
      </c>
      <c r="AD254" s="5">
        <v>355116731</v>
      </c>
      <c r="AE254" s="5">
        <v>28654000</v>
      </c>
      <c r="AG254" s="5" t="s">
        <v>804</v>
      </c>
      <c r="AH254" s="5" t="s">
        <v>805</v>
      </c>
      <c r="AI254" s="5" t="s">
        <v>584</v>
      </c>
      <c r="AK254" s="19">
        <f t="shared" si="60"/>
        <v>-54736.089999999851</v>
      </c>
      <c r="AL254" s="19">
        <f>T254-N254</f>
        <v>727423.31999999983</v>
      </c>
      <c r="AM254" s="19">
        <f>U254-O254</f>
        <v>672687.23000000045</v>
      </c>
      <c r="AN254" s="22">
        <f t="shared" si="61"/>
        <v>-1.6048628507590819E-2</v>
      </c>
      <c r="AO254" s="22">
        <f>IFERROR(AL254/N254,0)</f>
        <v>0.19999999999999996</v>
      </c>
      <c r="AP254" s="22">
        <f>IFERROR(AM254/O254,0)</f>
        <v>9.5447004479509365E-2</v>
      </c>
    </row>
    <row r="255" spans="1:42" ht="36" x14ac:dyDescent="0.3">
      <c r="A255" s="12" t="s">
        <v>863</v>
      </c>
      <c r="B255" s="12"/>
      <c r="C255" s="27" t="s">
        <v>591</v>
      </c>
      <c r="D255" s="17"/>
      <c r="E255" s="17"/>
      <c r="F255" s="28" t="s">
        <v>96</v>
      </c>
      <c r="G255" s="29">
        <v>0.2</v>
      </c>
      <c r="H255" s="17"/>
      <c r="I255" s="29">
        <v>717.38</v>
      </c>
      <c r="J255" s="30">
        <v>90.28</v>
      </c>
      <c r="M255" s="31">
        <f>ROUND(ROUND(J255, 2)*I255, 2)</f>
        <v>64765.07</v>
      </c>
      <c r="P255" s="32">
        <v>88.8</v>
      </c>
      <c r="S255" s="31">
        <f>ROUND(ROUND(P255, 2)*I255, 2)</f>
        <v>63703.34</v>
      </c>
      <c r="V255" s="9">
        <f>ROUND(ROUND(P255, 2)/1.2, 2)</f>
        <v>74</v>
      </c>
      <c r="Y255" s="9">
        <f t="shared" si="62"/>
        <v>53086.12</v>
      </c>
      <c r="AD255" s="5" t="s">
        <v>864</v>
      </c>
      <c r="AE255" s="5" t="s">
        <v>865</v>
      </c>
      <c r="AF255" s="5" t="s">
        <v>594</v>
      </c>
      <c r="AK255" s="31">
        <f t="shared" si="60"/>
        <v>-1061.7300000000032</v>
      </c>
      <c r="AL255" s="31"/>
      <c r="AM255" s="31"/>
      <c r="AN255" s="33">
        <f t="shared" si="61"/>
        <v>-1.6393559058918691E-2</v>
      </c>
      <c r="AO255" s="31"/>
      <c r="AP255" s="31"/>
    </row>
    <row r="256" spans="1:42" ht="18" x14ac:dyDescent="0.3">
      <c r="A256" s="12" t="s">
        <v>866</v>
      </c>
      <c r="B256" s="12"/>
      <c r="C256" s="27" t="s">
        <v>602</v>
      </c>
      <c r="D256" s="17"/>
      <c r="E256" s="17"/>
      <c r="F256" s="28" t="s">
        <v>187</v>
      </c>
      <c r="G256" s="29">
        <v>1</v>
      </c>
      <c r="H256" s="17"/>
      <c r="I256" s="39">
        <v>1876</v>
      </c>
      <c r="J256" s="30">
        <v>10.58</v>
      </c>
      <c r="M256" s="31">
        <f>ROUND(ROUND(J256, 2)*I256, 2)</f>
        <v>19848.080000000002</v>
      </c>
      <c r="P256" s="32">
        <v>10.4</v>
      </c>
      <c r="S256" s="31">
        <f>ROUND(ROUND(P256, 2)*I256, 2)</f>
        <v>19510.400000000001</v>
      </c>
      <c r="V256" s="9">
        <f>ROUND(ROUND(P256, 2)/1.2, 2)</f>
        <v>8.67</v>
      </c>
      <c r="Y256" s="9">
        <f t="shared" si="62"/>
        <v>16258.67</v>
      </c>
      <c r="AD256" s="5" t="s">
        <v>867</v>
      </c>
      <c r="AE256" s="5" t="s">
        <v>868</v>
      </c>
      <c r="AF256" s="5" t="s">
        <v>605</v>
      </c>
      <c r="AK256" s="31">
        <f t="shared" si="60"/>
        <v>-337.68000000000029</v>
      </c>
      <c r="AL256" s="31"/>
      <c r="AM256" s="31"/>
      <c r="AN256" s="33">
        <f t="shared" si="61"/>
        <v>-1.7013232514177707E-2</v>
      </c>
      <c r="AO256" s="31"/>
      <c r="AP256" s="31"/>
    </row>
    <row r="257" spans="1:42" ht="18" x14ac:dyDescent="0.3">
      <c r="A257" s="12" t="s">
        <v>869</v>
      </c>
      <c r="B257" s="12"/>
      <c r="C257" s="27" t="s">
        <v>655</v>
      </c>
      <c r="D257" s="17"/>
      <c r="E257" s="17"/>
      <c r="F257" s="28" t="s">
        <v>79</v>
      </c>
      <c r="G257" s="29">
        <v>1.1000000000000001</v>
      </c>
      <c r="H257" s="17"/>
      <c r="I257" s="39">
        <v>3945.59</v>
      </c>
      <c r="J257" s="30">
        <v>157.6</v>
      </c>
      <c r="M257" s="31">
        <f>ROUND(ROUND(J257, 2)*I257, 2)</f>
        <v>621824.98</v>
      </c>
      <c r="P257" s="32">
        <v>155.01</v>
      </c>
      <c r="S257" s="31">
        <f>ROUND(ROUND(P257, 2)*I257, 2)</f>
        <v>611605.91</v>
      </c>
      <c r="V257" s="9">
        <f>ROUND(ROUND(P257, 2)/1.2, 2)</f>
        <v>129.18</v>
      </c>
      <c r="Y257" s="9">
        <f t="shared" si="62"/>
        <v>509671.59</v>
      </c>
      <c r="AD257" s="5" t="s">
        <v>870</v>
      </c>
      <c r="AE257" s="5" t="s">
        <v>871</v>
      </c>
      <c r="AF257" s="5" t="s">
        <v>658</v>
      </c>
      <c r="AK257" s="31">
        <f t="shared" si="60"/>
        <v>-10219.069999999949</v>
      </c>
      <c r="AL257" s="31"/>
      <c r="AM257" s="31"/>
      <c r="AN257" s="33">
        <f t="shared" si="61"/>
        <v>-1.6433997231825502E-2</v>
      </c>
      <c r="AO257" s="31"/>
      <c r="AP257" s="31"/>
    </row>
    <row r="258" spans="1:42" ht="18" x14ac:dyDescent="0.3">
      <c r="A258" s="12" t="s">
        <v>872</v>
      </c>
      <c r="B258" s="12"/>
      <c r="C258" s="27" t="s">
        <v>705</v>
      </c>
      <c r="D258" s="17"/>
      <c r="E258" s="17"/>
      <c r="F258" s="28" t="s">
        <v>96</v>
      </c>
      <c r="G258" s="29">
        <v>1.8</v>
      </c>
      <c r="H258" s="17"/>
      <c r="I258" s="39">
        <v>419667.3</v>
      </c>
      <c r="J258" s="30">
        <v>6.27</v>
      </c>
      <c r="M258" s="31">
        <f>ROUND(ROUND(J258, 2)*I258, 2)</f>
        <v>2631313.9700000002</v>
      </c>
      <c r="P258" s="32">
        <v>6.17</v>
      </c>
      <c r="S258" s="31">
        <f>ROUND(ROUND(P258, 2)*I258, 2)</f>
        <v>2589347.2400000002</v>
      </c>
      <c r="V258" s="9">
        <f>ROUND(ROUND(P258, 2)/1.2, 2)</f>
        <v>5.14</v>
      </c>
      <c r="Y258" s="9">
        <f t="shared" si="62"/>
        <v>2157789.37</v>
      </c>
      <c r="AD258" s="5" t="s">
        <v>873</v>
      </c>
      <c r="AE258" s="5" t="s">
        <v>874</v>
      </c>
      <c r="AF258" s="5" t="s">
        <v>708</v>
      </c>
      <c r="AK258" s="31">
        <f t="shared" si="60"/>
        <v>-41966.729999999981</v>
      </c>
      <c r="AL258" s="31"/>
      <c r="AM258" s="31"/>
      <c r="AN258" s="33">
        <f t="shared" si="61"/>
        <v>-1.5948963323445579E-2</v>
      </c>
      <c r="AO258" s="31"/>
      <c r="AP258" s="31"/>
    </row>
    <row r="259" spans="1:42" ht="18" x14ac:dyDescent="0.3">
      <c r="A259" s="12" t="s">
        <v>875</v>
      </c>
      <c r="B259" s="12"/>
      <c r="C259" s="27" t="s">
        <v>645</v>
      </c>
      <c r="D259" s="17"/>
      <c r="E259" s="17"/>
      <c r="F259" s="28" t="s">
        <v>102</v>
      </c>
      <c r="G259" s="29">
        <v>8</v>
      </c>
      <c r="H259" s="17"/>
      <c r="I259" s="39">
        <v>28695.200000000001</v>
      </c>
      <c r="J259" s="30">
        <v>2.54</v>
      </c>
      <c r="M259" s="31">
        <f>ROUND(ROUND(J259, 2)*I259, 2)</f>
        <v>72885.81</v>
      </c>
      <c r="P259" s="32">
        <v>2.5</v>
      </c>
      <c r="S259" s="31">
        <f>ROUND(ROUND(P259, 2)*I259, 2)</f>
        <v>71738</v>
      </c>
      <c r="V259" s="9">
        <f>ROUND(ROUND(P259, 2)/1.2, 2)</f>
        <v>2.08</v>
      </c>
      <c r="Y259" s="9">
        <f t="shared" si="62"/>
        <v>59781.67</v>
      </c>
      <c r="AD259" s="5" t="s">
        <v>876</v>
      </c>
      <c r="AE259" s="5" t="s">
        <v>877</v>
      </c>
      <c r="AF259" s="5" t="s">
        <v>648</v>
      </c>
      <c r="AK259" s="31">
        <f t="shared" si="60"/>
        <v>-1147.8099999999977</v>
      </c>
      <c r="AL259" s="31"/>
      <c r="AM259" s="31"/>
      <c r="AN259" s="33">
        <f t="shared" si="61"/>
        <v>-1.5748058504117573E-2</v>
      </c>
      <c r="AO259" s="31"/>
      <c r="AP259" s="31"/>
    </row>
    <row r="260" spans="1:42" ht="36" x14ac:dyDescent="0.3">
      <c r="A260" s="12" t="s">
        <v>878</v>
      </c>
      <c r="B260" s="12" t="s">
        <v>801</v>
      </c>
      <c r="C260" s="16" t="s">
        <v>828</v>
      </c>
      <c r="D260" s="17"/>
      <c r="E260" s="17" t="s">
        <v>846</v>
      </c>
      <c r="F260" s="17" t="s">
        <v>79</v>
      </c>
      <c r="G260" s="18">
        <v>1</v>
      </c>
      <c r="H260" s="17"/>
      <c r="I260" s="18">
        <v>4266.7</v>
      </c>
      <c r="J260" s="19">
        <v>949.97</v>
      </c>
      <c r="K260" s="20">
        <v>1014</v>
      </c>
      <c r="L260" s="19">
        <f>J260+ROUND(K260, 2)</f>
        <v>1963.97</v>
      </c>
      <c r="M260" s="19">
        <v>4053237</v>
      </c>
      <c r="N260" s="19">
        <v>4326433.8</v>
      </c>
      <c r="O260" s="19">
        <f>M260+N260</f>
        <v>8379670.7999999998</v>
      </c>
      <c r="P260" s="19">
        <v>934.72</v>
      </c>
      <c r="Q260" s="21">
        <v>1216.8</v>
      </c>
      <c r="R260" s="19">
        <f>P260+ROUND(Q260, 2)</f>
        <v>2151.52</v>
      </c>
      <c r="S260" s="19">
        <v>3988169.82</v>
      </c>
      <c r="T260" s="19">
        <v>5191720.5599999996</v>
      </c>
      <c r="U260" s="19">
        <f>S260+T260</f>
        <v>9179890.379999999</v>
      </c>
      <c r="V260" s="9">
        <f>ROUND(P260 / 1.2, 2)</f>
        <v>778.93</v>
      </c>
      <c r="W260" s="9">
        <f>ROUND(Q260 / 1.2, 2)</f>
        <v>1014</v>
      </c>
      <c r="X260" s="9">
        <f>ROUND(R260 / 1.2, 2)</f>
        <v>1792.93</v>
      </c>
      <c r="Y260" s="9">
        <f t="shared" si="62"/>
        <v>3323474.85</v>
      </c>
      <c r="Z260" s="9">
        <f>ROUND(T260 / 1.2, 2)</f>
        <v>4326433.8</v>
      </c>
      <c r="AA260" s="9">
        <f>Y260+Z260</f>
        <v>7649908.6500000004</v>
      </c>
      <c r="AD260" s="5">
        <v>355116732</v>
      </c>
      <c r="AE260" s="5">
        <v>28653994</v>
      </c>
      <c r="AG260" s="5" t="s">
        <v>804</v>
      </c>
      <c r="AH260" s="5" t="s">
        <v>805</v>
      </c>
      <c r="AI260" s="5" t="s">
        <v>584</v>
      </c>
      <c r="AK260" s="19">
        <f t="shared" si="60"/>
        <v>-65067.180000000168</v>
      </c>
      <c r="AL260" s="19">
        <f>T260-N260</f>
        <v>865286.75999999978</v>
      </c>
      <c r="AM260" s="19">
        <f>U260-O260</f>
        <v>800219.57999999914</v>
      </c>
      <c r="AN260" s="22">
        <f t="shared" si="61"/>
        <v>-1.6053139749785214E-2</v>
      </c>
      <c r="AO260" s="22">
        <f>IFERROR(AL260/N260,0)</f>
        <v>0.19999999999999996</v>
      </c>
      <c r="AP260" s="22">
        <f>IFERROR(AM260/O260,0)</f>
        <v>9.5495348098877483E-2</v>
      </c>
    </row>
    <row r="261" spans="1:42" ht="18" x14ac:dyDescent="0.3">
      <c r="A261" s="12" t="s">
        <v>879</v>
      </c>
      <c r="B261" s="12"/>
      <c r="C261" s="27" t="s">
        <v>645</v>
      </c>
      <c r="D261" s="17"/>
      <c r="E261" s="17"/>
      <c r="F261" s="28" t="s">
        <v>102</v>
      </c>
      <c r="G261" s="29">
        <v>8</v>
      </c>
      <c r="H261" s="17"/>
      <c r="I261" s="39">
        <v>34133.599999999999</v>
      </c>
      <c r="J261" s="30">
        <v>2.54</v>
      </c>
      <c r="M261" s="31">
        <f>ROUND(ROUND(J261, 2)*I261, 2)</f>
        <v>86699.34</v>
      </c>
      <c r="P261" s="32">
        <v>2.5</v>
      </c>
      <c r="S261" s="31">
        <f>ROUND(ROUND(P261, 2)*I261, 2)</f>
        <v>85334</v>
      </c>
      <c r="V261" s="9">
        <f>ROUND(ROUND(P261, 2)/1.2, 2)</f>
        <v>2.08</v>
      </c>
      <c r="Y261" s="9">
        <f t="shared" si="62"/>
        <v>71111.67</v>
      </c>
      <c r="AD261" s="5" t="s">
        <v>880</v>
      </c>
      <c r="AE261" s="5" t="s">
        <v>881</v>
      </c>
      <c r="AF261" s="5" t="s">
        <v>648</v>
      </c>
      <c r="AK261" s="31">
        <f t="shared" si="60"/>
        <v>-1365.3399999999965</v>
      </c>
      <c r="AL261" s="31"/>
      <c r="AM261" s="31"/>
      <c r="AN261" s="33">
        <f t="shared" si="61"/>
        <v>-1.574798608616855E-2</v>
      </c>
      <c r="AO261" s="31"/>
      <c r="AP261" s="31"/>
    </row>
    <row r="262" spans="1:42" ht="18" x14ac:dyDescent="0.3">
      <c r="A262" s="12" t="s">
        <v>882</v>
      </c>
      <c r="B262" s="12"/>
      <c r="C262" s="27" t="s">
        <v>705</v>
      </c>
      <c r="D262" s="17"/>
      <c r="E262" s="17"/>
      <c r="F262" s="28" t="s">
        <v>96</v>
      </c>
      <c r="G262" s="29">
        <v>1.8</v>
      </c>
      <c r="H262" s="17"/>
      <c r="I262" s="39">
        <v>499203.9</v>
      </c>
      <c r="J262" s="30">
        <v>6.27</v>
      </c>
      <c r="M262" s="31">
        <f>ROUND(ROUND(J262, 2)*I262, 2)</f>
        <v>3130008.45</v>
      </c>
      <c r="P262" s="32">
        <v>6.17</v>
      </c>
      <c r="S262" s="31">
        <f>ROUND(ROUND(P262, 2)*I262, 2)</f>
        <v>3080088.06</v>
      </c>
      <c r="V262" s="9">
        <f>ROUND(ROUND(P262, 2)/1.2, 2)</f>
        <v>5.14</v>
      </c>
      <c r="Y262" s="9">
        <f t="shared" si="62"/>
        <v>2566740.0499999998</v>
      </c>
      <c r="AD262" s="5" t="s">
        <v>883</v>
      </c>
      <c r="AE262" s="5" t="s">
        <v>884</v>
      </c>
      <c r="AF262" s="5" t="s">
        <v>708</v>
      </c>
      <c r="AK262" s="31">
        <f t="shared" si="60"/>
        <v>-49920.39000000013</v>
      </c>
      <c r="AL262" s="31"/>
      <c r="AM262" s="31"/>
      <c r="AN262" s="33">
        <f t="shared" si="61"/>
        <v>-1.5948963332670915E-2</v>
      </c>
      <c r="AO262" s="31"/>
      <c r="AP262" s="31"/>
    </row>
    <row r="263" spans="1:42" ht="18" x14ac:dyDescent="0.3">
      <c r="A263" s="12" t="s">
        <v>885</v>
      </c>
      <c r="B263" s="12"/>
      <c r="C263" s="27" t="s">
        <v>655</v>
      </c>
      <c r="D263" s="17"/>
      <c r="E263" s="17"/>
      <c r="F263" s="28" t="s">
        <v>79</v>
      </c>
      <c r="G263" s="29">
        <v>1.1000000000000001</v>
      </c>
      <c r="H263" s="17"/>
      <c r="I263" s="39">
        <v>4693.37</v>
      </c>
      <c r="J263" s="30">
        <v>157.6</v>
      </c>
      <c r="M263" s="31">
        <f>ROUND(ROUND(J263, 2)*I263, 2)</f>
        <v>739675.11</v>
      </c>
      <c r="P263" s="32">
        <v>155.01</v>
      </c>
      <c r="S263" s="31">
        <f>ROUND(ROUND(P263, 2)*I263, 2)</f>
        <v>727519.28</v>
      </c>
      <c r="V263" s="9">
        <f>ROUND(ROUND(P263, 2)/1.2, 2)</f>
        <v>129.18</v>
      </c>
      <c r="Y263" s="9">
        <f t="shared" si="62"/>
        <v>606266.06999999995</v>
      </c>
      <c r="AD263" s="5" t="s">
        <v>886</v>
      </c>
      <c r="AE263" s="5" t="s">
        <v>887</v>
      </c>
      <c r="AF263" s="5" t="s">
        <v>658</v>
      </c>
      <c r="AK263" s="31">
        <f t="shared" si="60"/>
        <v>-12155.829999999958</v>
      </c>
      <c r="AL263" s="31"/>
      <c r="AM263" s="31"/>
      <c r="AN263" s="33">
        <f t="shared" si="61"/>
        <v>-1.6434012495026306E-2</v>
      </c>
      <c r="AO263" s="31"/>
      <c r="AP263" s="31"/>
    </row>
    <row r="264" spans="1:42" ht="18" x14ac:dyDescent="0.3">
      <c r="A264" s="12" t="s">
        <v>888</v>
      </c>
      <c r="B264" s="12"/>
      <c r="C264" s="27" t="s">
        <v>602</v>
      </c>
      <c r="D264" s="17"/>
      <c r="E264" s="17"/>
      <c r="F264" s="28" t="s">
        <v>187</v>
      </c>
      <c r="G264" s="29">
        <v>1</v>
      </c>
      <c r="H264" s="17"/>
      <c r="I264" s="39">
        <v>1872</v>
      </c>
      <c r="J264" s="30">
        <v>10.58</v>
      </c>
      <c r="M264" s="31">
        <f>ROUND(ROUND(J264, 2)*I264, 2)</f>
        <v>19805.759999999998</v>
      </c>
      <c r="P264" s="32">
        <v>10.4</v>
      </c>
      <c r="S264" s="31">
        <f>ROUND(ROUND(P264, 2)*I264, 2)</f>
        <v>19468.8</v>
      </c>
      <c r="V264" s="9">
        <f>ROUND(ROUND(P264, 2)/1.2, 2)</f>
        <v>8.67</v>
      </c>
      <c r="Y264" s="9">
        <f t="shared" si="62"/>
        <v>16224</v>
      </c>
      <c r="AD264" s="5" t="s">
        <v>889</v>
      </c>
      <c r="AE264" s="5" t="s">
        <v>890</v>
      </c>
      <c r="AF264" s="5" t="s">
        <v>605</v>
      </c>
      <c r="AK264" s="31">
        <f t="shared" si="60"/>
        <v>-336.95999999999913</v>
      </c>
      <c r="AL264" s="31"/>
      <c r="AM264" s="31"/>
      <c r="AN264" s="33">
        <f t="shared" si="61"/>
        <v>-1.7013232514177652E-2</v>
      </c>
      <c r="AO264" s="31"/>
      <c r="AP264" s="31"/>
    </row>
    <row r="265" spans="1:42" ht="36" x14ac:dyDescent="0.3">
      <c r="A265" s="12" t="s">
        <v>891</v>
      </c>
      <c r="B265" s="12"/>
      <c r="C265" s="27" t="s">
        <v>591</v>
      </c>
      <c r="D265" s="17"/>
      <c r="E265" s="17"/>
      <c r="F265" s="28" t="s">
        <v>96</v>
      </c>
      <c r="G265" s="29">
        <v>0.2</v>
      </c>
      <c r="H265" s="17"/>
      <c r="I265" s="29">
        <v>853.34</v>
      </c>
      <c r="J265" s="30">
        <v>90.28</v>
      </c>
      <c r="M265" s="31">
        <f>ROUND(ROUND(J265, 2)*I265, 2)</f>
        <v>77039.539999999994</v>
      </c>
      <c r="P265" s="32">
        <v>88.8</v>
      </c>
      <c r="S265" s="31">
        <f>ROUND(ROUND(P265, 2)*I265, 2)</f>
        <v>75776.59</v>
      </c>
      <c r="V265" s="9">
        <f>ROUND(ROUND(P265, 2)/1.2, 2)</f>
        <v>74</v>
      </c>
      <c r="Y265" s="9">
        <f t="shared" si="62"/>
        <v>63147.16</v>
      </c>
      <c r="AD265" s="5" t="s">
        <v>892</v>
      </c>
      <c r="AE265" s="5" t="s">
        <v>893</v>
      </c>
      <c r="AF265" s="5" t="s">
        <v>594</v>
      </c>
      <c r="AK265" s="31">
        <f t="shared" si="60"/>
        <v>-1262.9499999999971</v>
      </c>
      <c r="AL265" s="31"/>
      <c r="AM265" s="31"/>
      <c r="AN265" s="33">
        <f t="shared" si="61"/>
        <v>-1.6393529867909352E-2</v>
      </c>
      <c r="AO265" s="31"/>
      <c r="AP265" s="31"/>
    </row>
    <row r="266" spans="1:42" ht="16.95" customHeight="1" x14ac:dyDescent="0.3">
      <c r="A266" s="12" t="s">
        <v>894</v>
      </c>
      <c r="B266" s="12" t="s">
        <v>895</v>
      </c>
      <c r="C266" s="74" t="s">
        <v>896</v>
      </c>
      <c r="D266" s="75"/>
      <c r="E266" s="75"/>
      <c r="F266" s="75"/>
      <c r="G266" s="75"/>
      <c r="H266" s="75"/>
      <c r="I266" s="76"/>
      <c r="M266" s="6">
        <f>SUM(M267,M270,M273,M276,M279,M281,M283,M285,M287,M289,M291,M293,M295,M297,M299,M301,M303)</f>
        <v>1197505.5100000002</v>
      </c>
      <c r="N266" s="6">
        <f>SUM(N267,N270,N273,N276,N279,N281,N283,N285,N287,N289,N291,N293,N295,N297,N299,N301,N303)</f>
        <v>576862.73</v>
      </c>
      <c r="O266" s="6">
        <f>SUM(O267,O270,O273,O276,O279,O281,O283,O285,O287,O289,O291,O293,O295,O297,O299,O301,O303)</f>
        <v>1774368.2399999998</v>
      </c>
      <c r="S266" s="6">
        <f>SUM(S267,S270,S273,S276,S279,S281,S283,S285,S287,S289,S291,S293,S295,S297,S299,S301,S303)</f>
        <v>1191308.5299999998</v>
      </c>
      <c r="T266" s="6">
        <f>SUM(T267,T270,T273,T276,T279,T281,T283,T285,T287,T289,T291,T293,T295,T297,T299,T301,T303)</f>
        <v>692235.2699999999</v>
      </c>
      <c r="U266" s="6">
        <f>SUM(U267,U270,U273,U276,U279,U281,U283,U285,U287,U289,U291,U293,U295,U297,U299,U301,U303)</f>
        <v>1883543.8</v>
      </c>
      <c r="Y266" s="9">
        <f>SUM(Y267,Y270,Y273,Y276,Y279,Y281,Y283,Y285,Y287,Y289,Y291,Y293,Y295,Y297,Y299,Y301,Y303)</f>
        <v>992757.11999999988</v>
      </c>
      <c r="Z266" s="9">
        <f>SUM(Z267,Z270,Z273,Z276,Z279,Z281,Z283,Z285,Z287,Z289,Z291,Z293,Z295,Z297,Z299,Z301,Z303)</f>
        <v>576862.73</v>
      </c>
      <c r="AA266" s="9">
        <f>SUM(AA267,AA270,AA273,AA276,AA279,AA281,AA283,AA285,AA287,AA289,AA291,AA293,AA295,AA297,AA299,AA301,AA303)</f>
        <v>1569619.85</v>
      </c>
      <c r="AD266" s="5">
        <v>355116598</v>
      </c>
      <c r="AE266" s="5">
        <v>27137828</v>
      </c>
      <c r="AK266" s="6">
        <f t="shared" si="60"/>
        <v>-6196.980000000447</v>
      </c>
      <c r="AL266" s="6">
        <f>T266-N266</f>
        <v>115372.53999999992</v>
      </c>
      <c r="AM266" s="6">
        <f>U266-O266</f>
        <v>109175.56000000029</v>
      </c>
      <c r="AN266" s="10">
        <f t="shared" si="61"/>
        <v>-5.174907295416491E-3</v>
      </c>
      <c r="AO266" s="10">
        <f>IFERROR(AL266/N266,0)</f>
        <v>0.19999998959891191</v>
      </c>
      <c r="AP266" s="10">
        <f>IFERROR(AM266/O266,0)</f>
        <v>6.1529257309069225E-2</v>
      </c>
    </row>
    <row r="267" spans="1:42" ht="54" x14ac:dyDescent="0.3">
      <c r="A267" s="12" t="s">
        <v>897</v>
      </c>
      <c r="B267" s="12" t="s">
        <v>898</v>
      </c>
      <c r="C267" s="16" t="s">
        <v>899</v>
      </c>
      <c r="D267" s="17"/>
      <c r="E267" s="17" t="s">
        <v>581</v>
      </c>
      <c r="F267" s="17" t="s">
        <v>79</v>
      </c>
      <c r="G267" s="18">
        <v>1</v>
      </c>
      <c r="H267" s="17"/>
      <c r="I267" s="18">
        <v>0</v>
      </c>
      <c r="J267" s="19">
        <v>386.83</v>
      </c>
      <c r="K267" s="20">
        <v>324</v>
      </c>
      <c r="L267" s="19">
        <f>J267+ROUND(K267, 2)</f>
        <v>710.82999999999993</v>
      </c>
      <c r="M267" s="19">
        <v>0</v>
      </c>
      <c r="N267" s="19">
        <v>0</v>
      </c>
      <c r="O267" s="19">
        <f>M267+N267</f>
        <v>0</v>
      </c>
      <c r="P267" s="19">
        <v>386.83</v>
      </c>
      <c r="Q267" s="21">
        <v>324</v>
      </c>
      <c r="R267" s="19">
        <f>P267+ROUND(Q267, 2)</f>
        <v>710.82999999999993</v>
      </c>
      <c r="S267" s="19">
        <v>0</v>
      </c>
      <c r="T267" s="19">
        <v>0</v>
      </c>
      <c r="U267" s="19">
        <f>S267+T267</f>
        <v>0</v>
      </c>
      <c r="V267" s="9">
        <f>ROUND(P267 / 1.2, 2)</f>
        <v>322.36</v>
      </c>
      <c r="W267" s="9">
        <f>ROUND(Q267 / 1.2, 2)</f>
        <v>270</v>
      </c>
      <c r="X267" s="9">
        <f>ROUND(R267 / 1.2, 2)</f>
        <v>592.36</v>
      </c>
      <c r="Y267" s="9">
        <f>ROUND(S267 / 1.2, 2)</f>
        <v>0</v>
      </c>
      <c r="Z267" s="9">
        <f>ROUND(T267 / 1.2, 2)</f>
        <v>0</v>
      </c>
      <c r="AA267" s="9">
        <f>Y267+Z267</f>
        <v>0</v>
      </c>
      <c r="AD267" s="5">
        <v>355116600</v>
      </c>
      <c r="AE267" s="5">
        <v>27137863</v>
      </c>
      <c r="AG267" s="5" t="s">
        <v>900</v>
      </c>
      <c r="AH267" s="5" t="s">
        <v>901</v>
      </c>
      <c r="AI267" s="5" t="s">
        <v>584</v>
      </c>
      <c r="AK267" s="19">
        <f t="shared" si="60"/>
        <v>0</v>
      </c>
      <c r="AL267" s="19">
        <f>T267-N267</f>
        <v>0</v>
      </c>
      <c r="AM267" s="19">
        <f>U267-O267</f>
        <v>0</v>
      </c>
      <c r="AN267" s="22">
        <f t="shared" si="61"/>
        <v>0</v>
      </c>
      <c r="AO267" s="22">
        <f>IFERROR(AL267/N267,0)</f>
        <v>0</v>
      </c>
      <c r="AP267" s="22">
        <f>IFERROR(AM267/O267,0)</f>
        <v>0</v>
      </c>
    </row>
    <row r="268" spans="1:42" ht="18" x14ac:dyDescent="0.3">
      <c r="A268" s="12" t="s">
        <v>902</v>
      </c>
      <c r="B268" s="12"/>
      <c r="C268" s="27" t="s">
        <v>903</v>
      </c>
      <c r="D268" s="17"/>
      <c r="E268" s="17"/>
      <c r="F268" s="28" t="s">
        <v>96</v>
      </c>
      <c r="G268" s="29">
        <v>0.25</v>
      </c>
      <c r="H268" s="17"/>
      <c r="I268" s="29">
        <v>0</v>
      </c>
      <c r="J268" s="30">
        <v>210.3</v>
      </c>
      <c r="M268" s="31">
        <f>ROUND(ROUND(J268, 2)*I268, 2)</f>
        <v>0</v>
      </c>
      <c r="P268" s="32">
        <v>210.3</v>
      </c>
      <c r="S268" s="31">
        <f>ROUND(ROUND(P268, 2)*I268, 2)</f>
        <v>0</v>
      </c>
      <c r="V268" s="9">
        <f>ROUND(ROUND(P268, 2)/1.2, 2)</f>
        <v>175.25</v>
      </c>
      <c r="Y268" s="9">
        <f t="shared" ref="Y268:Y304" si="66">ROUND(S268 / 1.2, 2)</f>
        <v>0</v>
      </c>
      <c r="AD268" s="5" t="s">
        <v>904</v>
      </c>
      <c r="AE268" s="5" t="s">
        <v>905</v>
      </c>
      <c r="AF268" s="5" t="s">
        <v>906</v>
      </c>
      <c r="AK268" s="31">
        <f t="shared" si="60"/>
        <v>0</v>
      </c>
      <c r="AL268" s="31"/>
      <c r="AM268" s="31"/>
      <c r="AN268" s="33">
        <f t="shared" si="61"/>
        <v>0</v>
      </c>
      <c r="AO268" s="31"/>
      <c r="AP268" s="31"/>
    </row>
    <row r="269" spans="1:42" ht="36" x14ac:dyDescent="0.3">
      <c r="A269" s="12" t="s">
        <v>907</v>
      </c>
      <c r="B269" s="12"/>
      <c r="C269" s="27" t="s">
        <v>908</v>
      </c>
      <c r="D269" s="17"/>
      <c r="E269" s="17"/>
      <c r="F269" s="28" t="s">
        <v>96</v>
      </c>
      <c r="G269" s="29">
        <v>2.5</v>
      </c>
      <c r="H269" s="17"/>
      <c r="I269" s="29">
        <v>0</v>
      </c>
      <c r="J269" s="30">
        <v>133.69999999999999</v>
      </c>
      <c r="M269" s="31">
        <f>ROUND(ROUND(J269, 2)*I269, 2)</f>
        <v>0</v>
      </c>
      <c r="P269" s="32">
        <v>133.69999999999999</v>
      </c>
      <c r="S269" s="31">
        <f>ROUND(ROUND(P269, 2)*I269, 2)</f>
        <v>0</v>
      </c>
      <c r="V269" s="9">
        <f>ROUND(ROUND(P269, 2)/1.2, 2)</f>
        <v>111.42</v>
      </c>
      <c r="Y269" s="9">
        <f t="shared" si="66"/>
        <v>0</v>
      </c>
      <c r="AD269" s="5" t="s">
        <v>909</v>
      </c>
      <c r="AE269" s="5" t="s">
        <v>910</v>
      </c>
      <c r="AF269" s="5" t="s">
        <v>911</v>
      </c>
      <c r="AK269" s="31">
        <f t="shared" si="60"/>
        <v>0</v>
      </c>
      <c r="AL269" s="31"/>
      <c r="AM269" s="31"/>
      <c r="AN269" s="33">
        <f t="shared" si="61"/>
        <v>0</v>
      </c>
      <c r="AO269" s="31"/>
      <c r="AP269" s="31"/>
    </row>
    <row r="270" spans="1:42" ht="54" x14ac:dyDescent="0.3">
      <c r="A270" s="12" t="s">
        <v>912</v>
      </c>
      <c r="B270" s="12" t="s">
        <v>898</v>
      </c>
      <c r="C270" s="16" t="s">
        <v>899</v>
      </c>
      <c r="D270" s="17"/>
      <c r="E270" s="17" t="s">
        <v>597</v>
      </c>
      <c r="F270" s="17" t="s">
        <v>79</v>
      </c>
      <c r="G270" s="18">
        <v>1</v>
      </c>
      <c r="H270" s="17"/>
      <c r="I270" s="18">
        <v>0</v>
      </c>
      <c r="J270" s="19">
        <v>406.08</v>
      </c>
      <c r="K270" s="20">
        <v>324</v>
      </c>
      <c r="L270" s="19">
        <f>J270+ROUND(K270, 2)</f>
        <v>730.07999999999993</v>
      </c>
      <c r="M270" s="19">
        <v>0</v>
      </c>
      <c r="N270" s="19">
        <v>0</v>
      </c>
      <c r="O270" s="19">
        <f>M270+N270</f>
        <v>0</v>
      </c>
      <c r="P270" s="19">
        <v>406.08</v>
      </c>
      <c r="Q270" s="21">
        <v>324</v>
      </c>
      <c r="R270" s="19">
        <f>P270+ROUND(Q270, 2)</f>
        <v>730.07999999999993</v>
      </c>
      <c r="S270" s="19">
        <v>0</v>
      </c>
      <c r="T270" s="19">
        <v>0</v>
      </c>
      <c r="U270" s="19">
        <f>S270+T270</f>
        <v>0</v>
      </c>
      <c r="V270" s="9">
        <f>ROUND(P270 / 1.2, 2)</f>
        <v>338.4</v>
      </c>
      <c r="W270" s="9">
        <f>ROUND(Q270 / 1.2, 2)</f>
        <v>270</v>
      </c>
      <c r="X270" s="9">
        <f>ROUND(R270 / 1.2, 2)</f>
        <v>608.4</v>
      </c>
      <c r="Y270" s="9">
        <f t="shared" si="66"/>
        <v>0</v>
      </c>
      <c r="Z270" s="9">
        <f>ROUND(T270 / 1.2, 2)</f>
        <v>0</v>
      </c>
      <c r="AA270" s="9">
        <f>Y270+Z270</f>
        <v>0</v>
      </c>
      <c r="AD270" s="5">
        <v>355116733</v>
      </c>
      <c r="AE270" s="5">
        <v>27137955</v>
      </c>
      <c r="AG270" s="5" t="s">
        <v>900</v>
      </c>
      <c r="AH270" s="5" t="s">
        <v>901</v>
      </c>
      <c r="AI270" s="5" t="s">
        <v>584</v>
      </c>
      <c r="AK270" s="19">
        <f t="shared" si="60"/>
        <v>0</v>
      </c>
      <c r="AL270" s="19">
        <f>T270-N270</f>
        <v>0</v>
      </c>
      <c r="AM270" s="19">
        <f>U270-O270</f>
        <v>0</v>
      </c>
      <c r="AN270" s="22">
        <f t="shared" si="61"/>
        <v>0</v>
      </c>
      <c r="AO270" s="22">
        <f>IFERROR(AL270/N270,0)</f>
        <v>0</v>
      </c>
      <c r="AP270" s="22">
        <f>IFERROR(AM270/O270,0)</f>
        <v>0</v>
      </c>
    </row>
    <row r="271" spans="1:42" ht="36" x14ac:dyDescent="0.3">
      <c r="A271" s="12" t="s">
        <v>913</v>
      </c>
      <c r="B271" s="12"/>
      <c r="C271" s="27" t="s">
        <v>908</v>
      </c>
      <c r="D271" s="17"/>
      <c r="E271" s="17"/>
      <c r="F271" s="28" t="s">
        <v>96</v>
      </c>
      <c r="G271" s="29">
        <v>2.5</v>
      </c>
      <c r="H271" s="17"/>
      <c r="I271" s="29">
        <v>0</v>
      </c>
      <c r="J271" s="30">
        <v>141.4</v>
      </c>
      <c r="M271" s="31">
        <f>ROUND(ROUND(J271, 2)*I271, 2)</f>
        <v>0</v>
      </c>
      <c r="P271" s="32">
        <v>141.4</v>
      </c>
      <c r="S271" s="31">
        <f>ROUND(ROUND(P271, 2)*I271, 2)</f>
        <v>0</v>
      </c>
      <c r="V271" s="9">
        <f>ROUND(ROUND(P271, 2)/1.2, 2)</f>
        <v>117.83</v>
      </c>
      <c r="Y271" s="9">
        <f t="shared" si="66"/>
        <v>0</v>
      </c>
      <c r="AD271" s="5" t="s">
        <v>914</v>
      </c>
      <c r="AE271" s="5" t="s">
        <v>915</v>
      </c>
      <c r="AF271" s="5" t="s">
        <v>911</v>
      </c>
      <c r="AK271" s="31">
        <f t="shared" si="60"/>
        <v>0</v>
      </c>
      <c r="AL271" s="31"/>
      <c r="AM271" s="31"/>
      <c r="AN271" s="33">
        <f t="shared" si="61"/>
        <v>0</v>
      </c>
      <c r="AO271" s="31"/>
      <c r="AP271" s="31"/>
    </row>
    <row r="272" spans="1:42" ht="18" x14ac:dyDescent="0.3">
      <c r="A272" s="12" t="s">
        <v>916</v>
      </c>
      <c r="B272" s="12"/>
      <c r="C272" s="27" t="s">
        <v>903</v>
      </c>
      <c r="D272" s="17"/>
      <c r="E272" s="17"/>
      <c r="F272" s="28" t="s">
        <v>96</v>
      </c>
      <c r="G272" s="29">
        <v>0.25</v>
      </c>
      <c r="H272" s="17"/>
      <c r="I272" s="29">
        <v>0</v>
      </c>
      <c r="J272" s="30">
        <v>210.3</v>
      </c>
      <c r="M272" s="31">
        <f>ROUND(ROUND(J272, 2)*I272, 2)</f>
        <v>0</v>
      </c>
      <c r="P272" s="32">
        <v>210.3</v>
      </c>
      <c r="S272" s="31">
        <f>ROUND(ROUND(P272, 2)*I272, 2)</f>
        <v>0</v>
      </c>
      <c r="V272" s="9">
        <f>ROUND(ROUND(P272, 2)/1.2, 2)</f>
        <v>175.25</v>
      </c>
      <c r="Y272" s="9">
        <f t="shared" si="66"/>
        <v>0</v>
      </c>
      <c r="AD272" s="5" t="s">
        <v>917</v>
      </c>
      <c r="AE272" s="5" t="s">
        <v>918</v>
      </c>
      <c r="AF272" s="5" t="s">
        <v>906</v>
      </c>
      <c r="AK272" s="31">
        <f t="shared" ref="AK272:AK335" si="67">S272-M272</f>
        <v>0</v>
      </c>
      <c r="AL272" s="31"/>
      <c r="AM272" s="31"/>
      <c r="AN272" s="33">
        <f t="shared" ref="AN272:AN335" si="68">IFERROR(AK272/M272,0)</f>
        <v>0</v>
      </c>
      <c r="AO272" s="31"/>
      <c r="AP272" s="31"/>
    </row>
    <row r="273" spans="1:42" ht="54" x14ac:dyDescent="0.3">
      <c r="A273" s="12" t="s">
        <v>919</v>
      </c>
      <c r="B273" s="12" t="s">
        <v>898</v>
      </c>
      <c r="C273" s="16" t="s">
        <v>899</v>
      </c>
      <c r="D273" s="17"/>
      <c r="E273" s="17" t="s">
        <v>581</v>
      </c>
      <c r="F273" s="17" t="s">
        <v>79</v>
      </c>
      <c r="G273" s="18">
        <v>1</v>
      </c>
      <c r="H273" s="17"/>
      <c r="I273" s="18">
        <v>236.7</v>
      </c>
      <c r="J273" s="19">
        <v>412.83</v>
      </c>
      <c r="K273" s="20">
        <v>324</v>
      </c>
      <c r="L273" s="19">
        <f>J273+ROUND(K273, 2)</f>
        <v>736.82999999999993</v>
      </c>
      <c r="M273" s="19">
        <v>97716.86</v>
      </c>
      <c r="N273" s="19">
        <v>76690.8</v>
      </c>
      <c r="O273" s="19">
        <f>M273+N273</f>
        <v>174407.66</v>
      </c>
      <c r="P273" s="19">
        <v>406.07</v>
      </c>
      <c r="Q273" s="21">
        <v>388.8</v>
      </c>
      <c r="R273" s="19">
        <f>P273+ROUND(Q273, 2)</f>
        <v>794.87</v>
      </c>
      <c r="S273" s="19">
        <v>96116.77</v>
      </c>
      <c r="T273" s="19">
        <v>92028.96</v>
      </c>
      <c r="U273" s="19">
        <f>S273+T273</f>
        <v>188145.73</v>
      </c>
      <c r="V273" s="9">
        <f>ROUND(P273 / 1.2, 2)</f>
        <v>338.39</v>
      </c>
      <c r="W273" s="9">
        <f>ROUND(Q273 / 1.2, 2)</f>
        <v>324</v>
      </c>
      <c r="X273" s="9">
        <f>ROUND(R273 / 1.2, 2)</f>
        <v>662.39</v>
      </c>
      <c r="Y273" s="9">
        <f t="shared" si="66"/>
        <v>80097.31</v>
      </c>
      <c r="Z273" s="9">
        <f>ROUND(T273 / 1.2, 2)</f>
        <v>76690.8</v>
      </c>
      <c r="AA273" s="9">
        <f>Y273+Z273</f>
        <v>156788.10999999999</v>
      </c>
      <c r="AD273" s="5">
        <v>355116734</v>
      </c>
      <c r="AE273" s="5">
        <v>28661793</v>
      </c>
      <c r="AG273" s="5" t="s">
        <v>900</v>
      </c>
      <c r="AH273" s="5" t="s">
        <v>901</v>
      </c>
      <c r="AI273" s="5" t="s">
        <v>584</v>
      </c>
      <c r="AK273" s="19">
        <f t="shared" si="67"/>
        <v>-1600.0899999999965</v>
      </c>
      <c r="AL273" s="19">
        <f>T273-N273</f>
        <v>15338.160000000003</v>
      </c>
      <c r="AM273" s="19">
        <f>U273-O273</f>
        <v>13738.070000000007</v>
      </c>
      <c r="AN273" s="22">
        <f t="shared" si="68"/>
        <v>-1.6374758664983672E-2</v>
      </c>
      <c r="AO273" s="22">
        <f>IFERROR(AL273/N273,0)</f>
        <v>0.20000000000000004</v>
      </c>
      <c r="AP273" s="22">
        <f>IFERROR(AM273/O273,0)</f>
        <v>7.8769877423961812E-2</v>
      </c>
    </row>
    <row r="274" spans="1:42" ht="18" x14ac:dyDescent="0.3">
      <c r="A274" s="12" t="s">
        <v>920</v>
      </c>
      <c r="B274" s="12"/>
      <c r="C274" s="27" t="s">
        <v>903</v>
      </c>
      <c r="D274" s="17"/>
      <c r="E274" s="17"/>
      <c r="F274" s="28" t="s">
        <v>96</v>
      </c>
      <c r="G274" s="29">
        <v>0.25</v>
      </c>
      <c r="H274" s="17"/>
      <c r="I274" s="29">
        <v>59.174999999999997</v>
      </c>
      <c r="J274" s="30">
        <v>213.81</v>
      </c>
      <c r="M274" s="31">
        <f>ROUND(ROUND(J274, 2)*I274, 2)</f>
        <v>12652.21</v>
      </c>
      <c r="P274" s="32">
        <v>210.3</v>
      </c>
      <c r="S274" s="31">
        <f>ROUND(ROUND(P274, 2)*I274, 2)</f>
        <v>12444.5</v>
      </c>
      <c r="V274" s="9">
        <f>ROUND(ROUND(P274, 2)/1.2, 2)</f>
        <v>175.25</v>
      </c>
      <c r="Y274" s="9">
        <f t="shared" si="66"/>
        <v>10370.42</v>
      </c>
      <c r="AD274" s="5" t="s">
        <v>921</v>
      </c>
      <c r="AE274" s="5" t="s">
        <v>922</v>
      </c>
      <c r="AF274" s="5" t="s">
        <v>906</v>
      </c>
      <c r="AK274" s="31">
        <f t="shared" si="67"/>
        <v>-207.70999999999913</v>
      </c>
      <c r="AL274" s="31"/>
      <c r="AM274" s="31"/>
      <c r="AN274" s="33">
        <f t="shared" si="68"/>
        <v>-1.641689475593585E-2</v>
      </c>
      <c r="AO274" s="31"/>
      <c r="AP274" s="31"/>
    </row>
    <row r="275" spans="1:42" ht="36" x14ac:dyDescent="0.3">
      <c r="A275" s="12" t="s">
        <v>923</v>
      </c>
      <c r="B275" s="12"/>
      <c r="C275" s="27" t="s">
        <v>908</v>
      </c>
      <c r="D275" s="17"/>
      <c r="E275" s="17"/>
      <c r="F275" s="28" t="s">
        <v>96</v>
      </c>
      <c r="G275" s="29">
        <v>2.5</v>
      </c>
      <c r="H275" s="17"/>
      <c r="I275" s="29">
        <v>591.75</v>
      </c>
      <c r="J275" s="30">
        <v>143.75</v>
      </c>
      <c r="M275" s="31">
        <f>ROUND(ROUND(J275, 2)*I275, 2)</f>
        <v>85064.06</v>
      </c>
      <c r="P275" s="32">
        <v>141.4</v>
      </c>
      <c r="S275" s="31">
        <f>ROUND(ROUND(P275, 2)*I275, 2)</f>
        <v>83673.45</v>
      </c>
      <c r="V275" s="9">
        <f>ROUND(ROUND(P275, 2)/1.2, 2)</f>
        <v>117.83</v>
      </c>
      <c r="Y275" s="9">
        <f t="shared" si="66"/>
        <v>69727.88</v>
      </c>
      <c r="AD275" s="5" t="s">
        <v>924</v>
      </c>
      <c r="AE275" s="5" t="s">
        <v>925</v>
      </c>
      <c r="AF275" s="5" t="s">
        <v>911</v>
      </c>
      <c r="AK275" s="31">
        <f t="shared" si="67"/>
        <v>-1390.6100000000006</v>
      </c>
      <c r="AL275" s="31"/>
      <c r="AM275" s="31"/>
      <c r="AN275" s="33">
        <f t="shared" si="68"/>
        <v>-1.6347797177797541E-2</v>
      </c>
      <c r="AO275" s="31"/>
      <c r="AP275" s="31"/>
    </row>
    <row r="276" spans="1:42" ht="54" x14ac:dyDescent="0.3">
      <c r="A276" s="12" t="s">
        <v>926</v>
      </c>
      <c r="B276" s="12" t="s">
        <v>898</v>
      </c>
      <c r="C276" s="16" t="s">
        <v>899</v>
      </c>
      <c r="D276" s="17"/>
      <c r="E276" s="17" t="s">
        <v>597</v>
      </c>
      <c r="F276" s="17" t="s">
        <v>79</v>
      </c>
      <c r="G276" s="18">
        <v>1</v>
      </c>
      <c r="H276" s="17"/>
      <c r="I276" s="18">
        <v>150.6</v>
      </c>
      <c r="J276" s="19">
        <v>412.83</v>
      </c>
      <c r="K276" s="20">
        <v>324</v>
      </c>
      <c r="L276" s="19">
        <f>J276+ROUND(K276, 2)</f>
        <v>736.82999999999993</v>
      </c>
      <c r="M276" s="19">
        <v>62172.2</v>
      </c>
      <c r="N276" s="19">
        <v>48794.400000000001</v>
      </c>
      <c r="O276" s="19">
        <f>M276+N276</f>
        <v>110966.6</v>
      </c>
      <c r="P276" s="19">
        <v>406.08</v>
      </c>
      <c r="Q276" s="21">
        <v>388.8</v>
      </c>
      <c r="R276" s="19">
        <f>P276+ROUND(Q276, 2)</f>
        <v>794.88</v>
      </c>
      <c r="S276" s="19">
        <v>61155.65</v>
      </c>
      <c r="T276" s="19">
        <v>58553.279999999999</v>
      </c>
      <c r="U276" s="19">
        <f>S276+T276</f>
        <v>119708.93</v>
      </c>
      <c r="V276" s="9">
        <f>ROUND(P276 / 1.2, 2)</f>
        <v>338.4</v>
      </c>
      <c r="W276" s="9">
        <f>ROUND(Q276 / 1.2, 2)</f>
        <v>324</v>
      </c>
      <c r="X276" s="9">
        <f>ROUND(R276 / 1.2, 2)</f>
        <v>662.4</v>
      </c>
      <c r="Y276" s="9">
        <f t="shared" si="66"/>
        <v>50963.040000000001</v>
      </c>
      <c r="Z276" s="9">
        <f>ROUND(T276 / 1.2, 2)</f>
        <v>48794.400000000001</v>
      </c>
      <c r="AA276" s="9">
        <f>Y276+Z276</f>
        <v>99757.440000000002</v>
      </c>
      <c r="AD276" s="5">
        <v>355116735</v>
      </c>
      <c r="AE276" s="5">
        <v>28661801</v>
      </c>
      <c r="AG276" s="5" t="s">
        <v>900</v>
      </c>
      <c r="AH276" s="5" t="s">
        <v>901</v>
      </c>
      <c r="AI276" s="5" t="s">
        <v>584</v>
      </c>
      <c r="AK276" s="19">
        <f t="shared" si="67"/>
        <v>-1016.5499999999956</v>
      </c>
      <c r="AL276" s="19">
        <f>T276-N276</f>
        <v>9758.8799999999974</v>
      </c>
      <c r="AM276" s="19">
        <f>U276-O276</f>
        <v>8742.3299999999872</v>
      </c>
      <c r="AN276" s="22">
        <f t="shared" si="68"/>
        <v>-1.6350555392924744E-2</v>
      </c>
      <c r="AO276" s="22">
        <f>IFERROR(AL276/N276,0)</f>
        <v>0.19999999999999993</v>
      </c>
      <c r="AP276" s="22">
        <f>IFERROR(AM276/O276,0)</f>
        <v>7.8783435736518803E-2</v>
      </c>
    </row>
    <row r="277" spans="1:42" ht="36" x14ac:dyDescent="0.3">
      <c r="A277" s="12" t="s">
        <v>927</v>
      </c>
      <c r="B277" s="12"/>
      <c r="C277" s="27" t="s">
        <v>908</v>
      </c>
      <c r="D277" s="17"/>
      <c r="E277" s="17"/>
      <c r="F277" s="28" t="s">
        <v>96</v>
      </c>
      <c r="G277" s="29">
        <v>2.5</v>
      </c>
      <c r="H277" s="17"/>
      <c r="I277" s="29">
        <v>376.5</v>
      </c>
      <c r="J277" s="30">
        <v>143.75</v>
      </c>
      <c r="M277" s="31">
        <f>ROUND(ROUND(J277, 2)*I277, 2)</f>
        <v>54121.88</v>
      </c>
      <c r="P277" s="32">
        <v>141.4</v>
      </c>
      <c r="S277" s="31">
        <f>ROUND(ROUND(P277, 2)*I277, 2)</f>
        <v>53237.1</v>
      </c>
      <c r="V277" s="9">
        <f>ROUND(ROUND(P277, 2)/1.2, 2)</f>
        <v>117.83</v>
      </c>
      <c r="Y277" s="9">
        <f t="shared" si="66"/>
        <v>44364.25</v>
      </c>
      <c r="AD277" s="5" t="s">
        <v>928</v>
      </c>
      <c r="AE277" s="5" t="s">
        <v>929</v>
      </c>
      <c r="AF277" s="5" t="s">
        <v>911</v>
      </c>
      <c r="AK277" s="31">
        <f t="shared" si="67"/>
        <v>-884.77999999999884</v>
      </c>
      <c r="AL277" s="31"/>
      <c r="AM277" s="31"/>
      <c r="AN277" s="33">
        <f t="shared" si="68"/>
        <v>-1.6347916960755961E-2</v>
      </c>
      <c r="AO277" s="31"/>
      <c r="AP277" s="31"/>
    </row>
    <row r="278" spans="1:42" ht="18" x14ac:dyDescent="0.3">
      <c r="A278" s="12" t="s">
        <v>930</v>
      </c>
      <c r="B278" s="12"/>
      <c r="C278" s="27" t="s">
        <v>903</v>
      </c>
      <c r="D278" s="17"/>
      <c r="E278" s="17"/>
      <c r="F278" s="28" t="s">
        <v>96</v>
      </c>
      <c r="G278" s="29">
        <v>0.25</v>
      </c>
      <c r="H278" s="17"/>
      <c r="I278" s="29">
        <v>37.65</v>
      </c>
      <c r="J278" s="30">
        <v>213.81</v>
      </c>
      <c r="M278" s="31">
        <f>ROUND(ROUND(J278, 2)*I278, 2)</f>
        <v>8049.95</v>
      </c>
      <c r="P278" s="32">
        <v>210.3</v>
      </c>
      <c r="S278" s="31">
        <f>ROUND(ROUND(P278, 2)*I278, 2)</f>
        <v>7917.8</v>
      </c>
      <c r="V278" s="9">
        <f>ROUND(ROUND(P278, 2)/1.2, 2)</f>
        <v>175.25</v>
      </c>
      <c r="Y278" s="9">
        <f t="shared" si="66"/>
        <v>6598.17</v>
      </c>
      <c r="AD278" s="5" t="s">
        <v>931</v>
      </c>
      <c r="AE278" s="5" t="s">
        <v>932</v>
      </c>
      <c r="AF278" s="5" t="s">
        <v>906</v>
      </c>
      <c r="AK278" s="31">
        <f t="shared" si="67"/>
        <v>-132.14999999999964</v>
      </c>
      <c r="AL278" s="31"/>
      <c r="AM278" s="31"/>
      <c r="AN278" s="33">
        <f t="shared" si="68"/>
        <v>-1.6416251032615063E-2</v>
      </c>
      <c r="AO278" s="31"/>
      <c r="AP278" s="31"/>
    </row>
    <row r="279" spans="1:42" ht="36" x14ac:dyDescent="0.3">
      <c r="A279" s="12" t="s">
        <v>933</v>
      </c>
      <c r="B279" s="12" t="s">
        <v>934</v>
      </c>
      <c r="C279" s="16" t="s">
        <v>935</v>
      </c>
      <c r="D279" s="17"/>
      <c r="E279" s="17" t="s">
        <v>581</v>
      </c>
      <c r="F279" s="17" t="s">
        <v>79</v>
      </c>
      <c r="G279" s="18">
        <v>1</v>
      </c>
      <c r="H279" s="17"/>
      <c r="I279" s="18">
        <v>0</v>
      </c>
      <c r="J279" s="19">
        <v>173.66</v>
      </c>
      <c r="K279" s="20">
        <v>56</v>
      </c>
      <c r="L279" s="19">
        <f>J279+ROUND(K279, 2)</f>
        <v>229.66</v>
      </c>
      <c r="M279" s="19">
        <v>0</v>
      </c>
      <c r="N279" s="19">
        <v>0</v>
      </c>
      <c r="O279" s="19">
        <f>M279+N279</f>
        <v>0</v>
      </c>
      <c r="P279" s="19">
        <v>173.66</v>
      </c>
      <c r="Q279" s="21">
        <v>56</v>
      </c>
      <c r="R279" s="19">
        <f>P279+ROUND(Q279, 2)</f>
        <v>229.66</v>
      </c>
      <c r="S279" s="19">
        <v>0</v>
      </c>
      <c r="T279" s="19">
        <v>0</v>
      </c>
      <c r="U279" s="19">
        <f>S279+T279</f>
        <v>0</v>
      </c>
      <c r="V279" s="9">
        <f>ROUND(P279 / 1.2, 2)</f>
        <v>144.72</v>
      </c>
      <c r="W279" s="9">
        <f>ROUND(Q279 / 1.2, 2)</f>
        <v>46.67</v>
      </c>
      <c r="X279" s="9">
        <f>ROUND(R279 / 1.2, 2)</f>
        <v>191.38</v>
      </c>
      <c r="Y279" s="9">
        <f t="shared" si="66"/>
        <v>0</v>
      </c>
      <c r="Z279" s="9">
        <f>ROUND(T279 / 1.2, 2)</f>
        <v>0</v>
      </c>
      <c r="AA279" s="9">
        <f>Y279+Z279</f>
        <v>0</v>
      </c>
      <c r="AD279" s="5">
        <v>355116602</v>
      </c>
      <c r="AE279" s="5">
        <v>27137869</v>
      </c>
      <c r="AG279" s="5" t="s">
        <v>936</v>
      </c>
      <c r="AH279" s="5" t="s">
        <v>937</v>
      </c>
      <c r="AI279" s="5" t="s">
        <v>584</v>
      </c>
      <c r="AK279" s="19">
        <f t="shared" si="67"/>
        <v>0</v>
      </c>
      <c r="AL279" s="19">
        <f>T279-N279</f>
        <v>0</v>
      </c>
      <c r="AM279" s="19">
        <f>U279-O279</f>
        <v>0</v>
      </c>
      <c r="AN279" s="22">
        <f t="shared" si="68"/>
        <v>0</v>
      </c>
      <c r="AO279" s="22">
        <f>IFERROR(AL279/N279,0)</f>
        <v>0</v>
      </c>
      <c r="AP279" s="22">
        <f>IFERROR(AM279/O279,0)</f>
        <v>0</v>
      </c>
    </row>
    <row r="280" spans="1:42" ht="18" x14ac:dyDescent="0.3">
      <c r="A280" s="12" t="s">
        <v>938</v>
      </c>
      <c r="B280" s="12"/>
      <c r="C280" s="27" t="s">
        <v>939</v>
      </c>
      <c r="D280" s="17"/>
      <c r="E280" s="17" t="s">
        <v>940</v>
      </c>
      <c r="F280" s="28" t="s">
        <v>79</v>
      </c>
      <c r="G280" s="29">
        <v>1.03</v>
      </c>
      <c r="H280" s="17"/>
      <c r="I280" s="29">
        <v>0</v>
      </c>
      <c r="J280" s="30">
        <v>168.6</v>
      </c>
      <c r="M280" s="31">
        <f>ROUND(ROUND(J280, 2)*I280, 2)</f>
        <v>0</v>
      </c>
      <c r="P280" s="32">
        <v>168.6</v>
      </c>
      <c r="S280" s="31">
        <f>ROUND(ROUND(P280, 2)*I280, 2)</f>
        <v>0</v>
      </c>
      <c r="V280" s="9">
        <f>ROUND(ROUND(P280, 2)/1.2, 2)</f>
        <v>140.5</v>
      </c>
      <c r="Y280" s="9">
        <f t="shared" si="66"/>
        <v>0</v>
      </c>
      <c r="AD280" s="5" t="s">
        <v>941</v>
      </c>
      <c r="AE280" s="5" t="s">
        <v>942</v>
      </c>
      <c r="AF280" s="5" t="s">
        <v>943</v>
      </c>
      <c r="AK280" s="31">
        <f t="shared" si="67"/>
        <v>0</v>
      </c>
      <c r="AL280" s="31"/>
      <c r="AM280" s="31"/>
      <c r="AN280" s="33">
        <f t="shared" si="68"/>
        <v>0</v>
      </c>
      <c r="AO280" s="31"/>
      <c r="AP280" s="31"/>
    </row>
    <row r="281" spans="1:42" ht="36" x14ac:dyDescent="0.3">
      <c r="A281" s="12" t="s">
        <v>944</v>
      </c>
      <c r="B281" s="12" t="s">
        <v>934</v>
      </c>
      <c r="C281" s="16" t="s">
        <v>935</v>
      </c>
      <c r="D281" s="17"/>
      <c r="E281" s="17" t="s">
        <v>597</v>
      </c>
      <c r="F281" s="17" t="s">
        <v>79</v>
      </c>
      <c r="G281" s="18">
        <v>1</v>
      </c>
      <c r="H281" s="17"/>
      <c r="I281" s="18">
        <v>0</v>
      </c>
      <c r="J281" s="19">
        <v>173.66</v>
      </c>
      <c r="K281" s="20">
        <v>56</v>
      </c>
      <c r="L281" s="19">
        <f>J281+ROUND(K281, 2)</f>
        <v>229.66</v>
      </c>
      <c r="M281" s="19">
        <v>0</v>
      </c>
      <c r="N281" s="19">
        <v>0</v>
      </c>
      <c r="O281" s="19">
        <f>M281+N281</f>
        <v>0</v>
      </c>
      <c r="P281" s="19">
        <v>173.66</v>
      </c>
      <c r="Q281" s="21">
        <v>56</v>
      </c>
      <c r="R281" s="19">
        <f>P281+ROUND(Q281, 2)</f>
        <v>229.66</v>
      </c>
      <c r="S281" s="19">
        <v>0</v>
      </c>
      <c r="T281" s="19">
        <v>0</v>
      </c>
      <c r="U281" s="19">
        <f>S281+T281</f>
        <v>0</v>
      </c>
      <c r="V281" s="9">
        <f>ROUND(P281 / 1.2, 2)</f>
        <v>144.72</v>
      </c>
      <c r="W281" s="9">
        <f>ROUND(Q281 / 1.2, 2)</f>
        <v>46.67</v>
      </c>
      <c r="X281" s="9">
        <f>ROUND(R281 / 1.2, 2)</f>
        <v>191.38</v>
      </c>
      <c r="Y281" s="9">
        <f t="shared" si="66"/>
        <v>0</v>
      </c>
      <c r="Z281" s="9">
        <f>ROUND(T281 / 1.2, 2)</f>
        <v>0</v>
      </c>
      <c r="AA281" s="9">
        <f>Y281+Z281</f>
        <v>0</v>
      </c>
      <c r="AD281" s="5">
        <v>355116736</v>
      </c>
      <c r="AE281" s="5">
        <v>27137960</v>
      </c>
      <c r="AG281" s="5" t="s">
        <v>936</v>
      </c>
      <c r="AH281" s="5" t="s">
        <v>937</v>
      </c>
      <c r="AI281" s="5" t="s">
        <v>584</v>
      </c>
      <c r="AK281" s="19">
        <f t="shared" si="67"/>
        <v>0</v>
      </c>
      <c r="AL281" s="19">
        <f>T281-N281</f>
        <v>0</v>
      </c>
      <c r="AM281" s="19">
        <f>U281-O281</f>
        <v>0</v>
      </c>
      <c r="AN281" s="22">
        <f t="shared" si="68"/>
        <v>0</v>
      </c>
      <c r="AO281" s="22">
        <f>IFERROR(AL281/N281,0)</f>
        <v>0</v>
      </c>
      <c r="AP281" s="22">
        <f>IFERROR(AM281/O281,0)</f>
        <v>0</v>
      </c>
    </row>
    <row r="282" spans="1:42" ht="18" x14ac:dyDescent="0.3">
      <c r="A282" s="12" t="s">
        <v>945</v>
      </c>
      <c r="B282" s="12"/>
      <c r="C282" s="27" t="s">
        <v>939</v>
      </c>
      <c r="D282" s="17"/>
      <c r="E282" s="17" t="s">
        <v>946</v>
      </c>
      <c r="F282" s="28" t="s">
        <v>79</v>
      </c>
      <c r="G282" s="29">
        <v>1.03</v>
      </c>
      <c r="H282" s="17"/>
      <c r="I282" s="29">
        <v>0</v>
      </c>
      <c r="J282" s="30">
        <v>168.6</v>
      </c>
      <c r="M282" s="31">
        <f>ROUND(ROUND(J282, 2)*I282, 2)</f>
        <v>0</v>
      </c>
      <c r="P282" s="32">
        <v>168.6</v>
      </c>
      <c r="S282" s="31">
        <f>ROUND(ROUND(P282, 2)*I282, 2)</f>
        <v>0</v>
      </c>
      <c r="V282" s="9">
        <f>ROUND(ROUND(P282, 2)/1.2, 2)</f>
        <v>140.5</v>
      </c>
      <c r="Y282" s="9">
        <f t="shared" si="66"/>
        <v>0</v>
      </c>
      <c r="AD282" s="5" t="s">
        <v>947</v>
      </c>
      <c r="AE282" s="5" t="s">
        <v>948</v>
      </c>
      <c r="AF282" s="5" t="s">
        <v>943</v>
      </c>
      <c r="AK282" s="31">
        <f t="shared" si="67"/>
        <v>0</v>
      </c>
      <c r="AL282" s="31"/>
      <c r="AM282" s="31"/>
      <c r="AN282" s="33">
        <f t="shared" si="68"/>
        <v>0</v>
      </c>
      <c r="AO282" s="31"/>
      <c r="AP282" s="31"/>
    </row>
    <row r="283" spans="1:42" ht="36" x14ac:dyDescent="0.3">
      <c r="A283" s="12" t="s">
        <v>949</v>
      </c>
      <c r="B283" s="12" t="s">
        <v>934</v>
      </c>
      <c r="C283" s="16" t="s">
        <v>935</v>
      </c>
      <c r="D283" s="17"/>
      <c r="E283" s="17" t="s">
        <v>581</v>
      </c>
      <c r="F283" s="17" t="s">
        <v>79</v>
      </c>
      <c r="G283" s="18">
        <v>1</v>
      </c>
      <c r="H283" s="17"/>
      <c r="I283" s="18">
        <v>631.29999999999995</v>
      </c>
      <c r="J283" s="19">
        <v>176.55</v>
      </c>
      <c r="K283" s="20">
        <v>56</v>
      </c>
      <c r="L283" s="19">
        <f>J283+ROUND(K283, 2)</f>
        <v>232.55</v>
      </c>
      <c r="M283" s="19">
        <v>111456.02</v>
      </c>
      <c r="N283" s="19">
        <v>35352.800000000003</v>
      </c>
      <c r="O283" s="19">
        <f>M283+N283</f>
        <v>146808.82</v>
      </c>
      <c r="P283" s="19">
        <v>173.66</v>
      </c>
      <c r="Q283" s="21">
        <v>67.2</v>
      </c>
      <c r="R283" s="19">
        <f>P283+ROUND(Q283, 2)</f>
        <v>240.86</v>
      </c>
      <c r="S283" s="19">
        <v>109631.56</v>
      </c>
      <c r="T283" s="19">
        <v>42423.360000000001</v>
      </c>
      <c r="U283" s="19">
        <f>S283+T283</f>
        <v>152054.91999999998</v>
      </c>
      <c r="V283" s="9">
        <f>ROUND(P283 / 1.2, 2)</f>
        <v>144.72</v>
      </c>
      <c r="W283" s="9">
        <f>ROUND(Q283 / 1.2, 2)</f>
        <v>56</v>
      </c>
      <c r="X283" s="9">
        <f>ROUND(R283 / 1.2, 2)</f>
        <v>200.72</v>
      </c>
      <c r="Y283" s="9">
        <f t="shared" si="66"/>
        <v>91359.63</v>
      </c>
      <c r="Z283" s="9">
        <f>ROUND(T283 / 1.2, 2)</f>
        <v>35352.800000000003</v>
      </c>
      <c r="AA283" s="9">
        <f>Y283+Z283</f>
        <v>126712.43000000001</v>
      </c>
      <c r="AD283" s="5">
        <v>355116737</v>
      </c>
      <c r="AE283" s="5">
        <v>28661797</v>
      </c>
      <c r="AG283" s="5" t="s">
        <v>936</v>
      </c>
      <c r="AH283" s="5" t="s">
        <v>937</v>
      </c>
      <c r="AI283" s="5" t="s">
        <v>584</v>
      </c>
      <c r="AK283" s="19">
        <f t="shared" si="67"/>
        <v>-1824.4600000000064</v>
      </c>
      <c r="AL283" s="19">
        <f>T283-N283</f>
        <v>7070.5599999999977</v>
      </c>
      <c r="AM283" s="19">
        <f>U283-O283</f>
        <v>5246.0999999999767</v>
      </c>
      <c r="AN283" s="22">
        <f t="shared" si="68"/>
        <v>-1.6369326663557573E-2</v>
      </c>
      <c r="AO283" s="22">
        <f>IFERROR(AL283/N283,0)</f>
        <v>0.19999999999999993</v>
      </c>
      <c r="AP283" s="22">
        <f>IFERROR(AM283/O283,0)</f>
        <v>3.5734229047001242E-2</v>
      </c>
    </row>
    <row r="284" spans="1:42" ht="18" x14ac:dyDescent="0.3">
      <c r="A284" s="12" t="s">
        <v>950</v>
      </c>
      <c r="B284" s="12"/>
      <c r="C284" s="27" t="s">
        <v>939</v>
      </c>
      <c r="D284" s="17"/>
      <c r="E284" s="17" t="s">
        <v>940</v>
      </c>
      <c r="F284" s="28" t="s">
        <v>79</v>
      </c>
      <c r="G284" s="29">
        <v>1.03</v>
      </c>
      <c r="H284" s="17"/>
      <c r="I284" s="29">
        <v>650.23900000000003</v>
      </c>
      <c r="J284" s="30">
        <v>171.41</v>
      </c>
      <c r="M284" s="31">
        <f>ROUND(ROUND(J284, 2)*I284, 2)</f>
        <v>111457.47</v>
      </c>
      <c r="P284" s="32">
        <v>168.6</v>
      </c>
      <c r="S284" s="31">
        <f>ROUND(ROUND(P284, 2)*I284, 2)</f>
        <v>109630.3</v>
      </c>
      <c r="V284" s="9">
        <f>ROUND(ROUND(P284, 2)/1.2, 2)</f>
        <v>140.5</v>
      </c>
      <c r="Y284" s="9">
        <f t="shared" si="66"/>
        <v>91358.58</v>
      </c>
      <c r="AD284" s="5" t="s">
        <v>951</v>
      </c>
      <c r="AE284" s="5" t="s">
        <v>952</v>
      </c>
      <c r="AF284" s="5" t="s">
        <v>943</v>
      </c>
      <c r="AK284" s="31">
        <f t="shared" si="67"/>
        <v>-1827.1699999999983</v>
      </c>
      <c r="AL284" s="31"/>
      <c r="AM284" s="31"/>
      <c r="AN284" s="33">
        <f t="shared" si="68"/>
        <v>-1.6393427914701438E-2</v>
      </c>
      <c r="AO284" s="31"/>
      <c r="AP284" s="31"/>
    </row>
    <row r="285" spans="1:42" ht="36" x14ac:dyDescent="0.3">
      <c r="A285" s="12" t="s">
        <v>953</v>
      </c>
      <c r="B285" s="12" t="s">
        <v>934</v>
      </c>
      <c r="C285" s="16" t="s">
        <v>935</v>
      </c>
      <c r="D285" s="17"/>
      <c r="E285" s="17" t="s">
        <v>597</v>
      </c>
      <c r="F285" s="17" t="s">
        <v>79</v>
      </c>
      <c r="G285" s="18">
        <v>1</v>
      </c>
      <c r="H285" s="17"/>
      <c r="I285" s="18">
        <v>248.8</v>
      </c>
      <c r="J285" s="19">
        <v>176.55</v>
      </c>
      <c r="K285" s="20">
        <v>56</v>
      </c>
      <c r="L285" s="19">
        <f>J285+ROUND(K285, 2)</f>
        <v>232.55</v>
      </c>
      <c r="M285" s="19">
        <v>43925.64</v>
      </c>
      <c r="N285" s="19">
        <v>13932.8</v>
      </c>
      <c r="O285" s="19">
        <f>M285+N285</f>
        <v>57858.44</v>
      </c>
      <c r="P285" s="19">
        <v>173.66</v>
      </c>
      <c r="Q285" s="21">
        <v>67.2</v>
      </c>
      <c r="R285" s="19">
        <f>P285+ROUND(Q285, 2)</f>
        <v>240.86</v>
      </c>
      <c r="S285" s="19">
        <v>43206.61</v>
      </c>
      <c r="T285" s="19">
        <v>16719.36</v>
      </c>
      <c r="U285" s="19">
        <f>S285+T285</f>
        <v>59925.97</v>
      </c>
      <c r="V285" s="9">
        <f>ROUND(P285 / 1.2, 2)</f>
        <v>144.72</v>
      </c>
      <c r="W285" s="9">
        <f>ROUND(Q285 / 1.2, 2)</f>
        <v>56</v>
      </c>
      <c r="X285" s="9">
        <f>ROUND(R285 / 1.2, 2)</f>
        <v>200.72</v>
      </c>
      <c r="Y285" s="9">
        <f t="shared" si="66"/>
        <v>36005.51</v>
      </c>
      <c r="Z285" s="9">
        <f>ROUND(T285 / 1.2, 2)</f>
        <v>13932.8</v>
      </c>
      <c r="AA285" s="9">
        <f>Y285+Z285</f>
        <v>49938.31</v>
      </c>
      <c r="AD285" s="5">
        <v>355116738</v>
      </c>
      <c r="AE285" s="5">
        <v>28661803</v>
      </c>
      <c r="AG285" s="5" t="s">
        <v>936</v>
      </c>
      <c r="AH285" s="5" t="s">
        <v>937</v>
      </c>
      <c r="AI285" s="5" t="s">
        <v>584</v>
      </c>
      <c r="AK285" s="19">
        <f t="shared" si="67"/>
        <v>-719.02999999999884</v>
      </c>
      <c r="AL285" s="19">
        <f>T285-N285</f>
        <v>2786.5600000000013</v>
      </c>
      <c r="AM285" s="19">
        <f>U285-O285</f>
        <v>2067.5299999999988</v>
      </c>
      <c r="AN285" s="22">
        <f t="shared" si="68"/>
        <v>-1.6369254949956308E-2</v>
      </c>
      <c r="AO285" s="22">
        <f>IFERROR(AL285/N285,0)</f>
        <v>0.20000000000000009</v>
      </c>
      <c r="AP285" s="22">
        <f>IFERROR(AM285/O285,0)</f>
        <v>3.5734285265900681E-2</v>
      </c>
    </row>
    <row r="286" spans="1:42" ht="18" x14ac:dyDescent="0.3">
      <c r="A286" s="12" t="s">
        <v>954</v>
      </c>
      <c r="B286" s="12"/>
      <c r="C286" s="27" t="s">
        <v>939</v>
      </c>
      <c r="D286" s="17"/>
      <c r="E286" s="17" t="s">
        <v>940</v>
      </c>
      <c r="F286" s="28" t="s">
        <v>79</v>
      </c>
      <c r="G286" s="29">
        <v>1.03</v>
      </c>
      <c r="H286" s="17"/>
      <c r="I286" s="29">
        <v>256.26400000000001</v>
      </c>
      <c r="J286" s="30">
        <v>171.41</v>
      </c>
      <c r="M286" s="31">
        <f>ROUND(ROUND(J286, 2)*I286, 2)</f>
        <v>43926.21</v>
      </c>
      <c r="P286" s="32">
        <v>168.6</v>
      </c>
      <c r="S286" s="31">
        <f>ROUND(ROUND(P286, 2)*I286, 2)</f>
        <v>43206.11</v>
      </c>
      <c r="V286" s="9">
        <f>ROUND(ROUND(P286, 2)/1.2, 2)</f>
        <v>140.5</v>
      </c>
      <c r="Y286" s="9">
        <f t="shared" si="66"/>
        <v>36005.089999999997</v>
      </c>
      <c r="AD286" s="5" t="s">
        <v>955</v>
      </c>
      <c r="AE286" s="5" t="s">
        <v>956</v>
      </c>
      <c r="AF286" s="5" t="s">
        <v>943</v>
      </c>
      <c r="AK286" s="31">
        <f t="shared" si="67"/>
        <v>-720.09999999999854</v>
      </c>
      <c r="AL286" s="31"/>
      <c r="AM286" s="31"/>
      <c r="AN286" s="33">
        <f t="shared" si="68"/>
        <v>-1.6393401570497398E-2</v>
      </c>
      <c r="AO286" s="31"/>
      <c r="AP286" s="31"/>
    </row>
    <row r="287" spans="1:42" ht="18" x14ac:dyDescent="0.3">
      <c r="A287" s="12" t="s">
        <v>957</v>
      </c>
      <c r="B287" s="12" t="s">
        <v>958</v>
      </c>
      <c r="C287" s="16" t="s">
        <v>959</v>
      </c>
      <c r="D287" s="17"/>
      <c r="E287" s="17" t="s">
        <v>581</v>
      </c>
      <c r="F287" s="17" t="s">
        <v>73</v>
      </c>
      <c r="G287" s="18">
        <v>1</v>
      </c>
      <c r="H287" s="17"/>
      <c r="I287" s="18">
        <v>0</v>
      </c>
      <c r="J287" s="19">
        <v>0</v>
      </c>
      <c r="K287" s="20">
        <v>2157</v>
      </c>
      <c r="L287" s="19">
        <f>J287+ROUND(K287, 2)</f>
        <v>2157</v>
      </c>
      <c r="M287" s="19">
        <v>0</v>
      </c>
      <c r="N287" s="19">
        <v>0</v>
      </c>
      <c r="O287" s="19">
        <f>M287+N287</f>
        <v>0</v>
      </c>
      <c r="P287" s="19">
        <v>2600.9499999999998</v>
      </c>
      <c r="Q287" s="21">
        <v>2157</v>
      </c>
      <c r="R287" s="19">
        <f>P287+ROUND(Q287, 2)</f>
        <v>4757.95</v>
      </c>
      <c r="S287" s="19">
        <v>0</v>
      </c>
      <c r="T287" s="19">
        <v>0</v>
      </c>
      <c r="U287" s="19">
        <f>S287+T287</f>
        <v>0</v>
      </c>
      <c r="V287" s="9">
        <f>ROUND(P287 / 1.2, 2)</f>
        <v>2167.46</v>
      </c>
      <c r="W287" s="9">
        <f>ROUND(Q287 / 1.2, 2)</f>
        <v>1797.5</v>
      </c>
      <c r="X287" s="9">
        <f>ROUND(R287 / 1.2, 2)</f>
        <v>3964.96</v>
      </c>
      <c r="Y287" s="9">
        <f t="shared" si="66"/>
        <v>0</v>
      </c>
      <c r="Z287" s="9">
        <f>ROUND(T287 / 1.2, 2)</f>
        <v>0</v>
      </c>
      <c r="AA287" s="9">
        <f>Y287+Z287</f>
        <v>0</v>
      </c>
      <c r="AD287" s="5">
        <v>355116604</v>
      </c>
      <c r="AE287" s="5">
        <v>27137861</v>
      </c>
      <c r="AG287" s="5" t="s">
        <v>960</v>
      </c>
      <c r="AH287" s="5" t="s">
        <v>961</v>
      </c>
      <c r="AI287" s="5" t="s">
        <v>584</v>
      </c>
      <c r="AK287" s="19">
        <f t="shared" si="67"/>
        <v>0</v>
      </c>
      <c r="AL287" s="19">
        <f>T287-N287</f>
        <v>0</v>
      </c>
      <c r="AM287" s="19">
        <f>U287-O287</f>
        <v>0</v>
      </c>
      <c r="AN287" s="22">
        <f t="shared" si="68"/>
        <v>0</v>
      </c>
      <c r="AO287" s="22">
        <f>IFERROR(AL287/N287,0)</f>
        <v>0</v>
      </c>
      <c r="AP287" s="22">
        <f>IFERROR(AM287/O287,0)</f>
        <v>0</v>
      </c>
    </row>
    <row r="288" spans="1:42" ht="18" x14ac:dyDescent="0.3">
      <c r="A288" s="12" t="s">
        <v>962</v>
      </c>
      <c r="B288" s="12"/>
      <c r="C288" s="27" t="s">
        <v>963</v>
      </c>
      <c r="D288" s="17"/>
      <c r="E288" s="17"/>
      <c r="F288" s="28" t="s">
        <v>73</v>
      </c>
      <c r="G288" s="29">
        <v>1.02</v>
      </c>
      <c r="H288" s="17"/>
      <c r="I288" s="29">
        <v>0</v>
      </c>
      <c r="J288" s="30">
        <v>2550</v>
      </c>
      <c r="M288" s="31">
        <f>ROUND(ROUND(J288, 2)*I288, 2)</f>
        <v>0</v>
      </c>
      <c r="P288" s="32">
        <v>2550</v>
      </c>
      <c r="S288" s="31">
        <f>ROUND(ROUND(P288, 2)*I288, 2)</f>
        <v>0</v>
      </c>
      <c r="V288" s="9">
        <f>ROUND(ROUND(P288, 2)/1.2, 2)</f>
        <v>2125</v>
      </c>
      <c r="Y288" s="9">
        <f t="shared" si="66"/>
        <v>0</v>
      </c>
      <c r="AD288" s="5" t="s">
        <v>964</v>
      </c>
      <c r="AE288" s="5" t="s">
        <v>965</v>
      </c>
      <c r="AF288" s="5" t="s">
        <v>966</v>
      </c>
      <c r="AK288" s="31">
        <f t="shared" si="67"/>
        <v>0</v>
      </c>
      <c r="AL288" s="31"/>
      <c r="AM288" s="31"/>
      <c r="AN288" s="33">
        <f t="shared" si="68"/>
        <v>0</v>
      </c>
      <c r="AO288" s="31"/>
      <c r="AP288" s="31"/>
    </row>
    <row r="289" spans="1:42" ht="36" x14ac:dyDescent="0.3">
      <c r="A289" s="12" t="s">
        <v>967</v>
      </c>
      <c r="B289" s="12" t="s">
        <v>958</v>
      </c>
      <c r="C289" s="16" t="s">
        <v>959</v>
      </c>
      <c r="D289" s="17"/>
      <c r="E289" s="17" t="s">
        <v>968</v>
      </c>
      <c r="F289" s="17" t="s">
        <v>73</v>
      </c>
      <c r="G289" s="18">
        <v>1</v>
      </c>
      <c r="H289" s="17"/>
      <c r="I289" s="18">
        <v>0</v>
      </c>
      <c r="J289" s="19">
        <v>2600.96</v>
      </c>
      <c r="K289" s="20">
        <v>2157</v>
      </c>
      <c r="L289" s="19">
        <f>J289+ROUND(K289, 2)</f>
        <v>4757.96</v>
      </c>
      <c r="M289" s="19">
        <v>0</v>
      </c>
      <c r="N289" s="19">
        <v>0</v>
      </c>
      <c r="O289" s="19">
        <f>M289+N289</f>
        <v>0</v>
      </c>
      <c r="P289" s="19">
        <v>2600.96</v>
      </c>
      <c r="Q289" s="21">
        <v>2157</v>
      </c>
      <c r="R289" s="19">
        <f>P289+ROUND(Q289, 2)</f>
        <v>4757.96</v>
      </c>
      <c r="S289" s="19">
        <v>0</v>
      </c>
      <c r="T289" s="19">
        <v>0</v>
      </c>
      <c r="U289" s="19">
        <f>S289+T289</f>
        <v>0</v>
      </c>
      <c r="V289" s="9">
        <f>ROUND(P289 / 1.2, 2)</f>
        <v>2167.4699999999998</v>
      </c>
      <c r="W289" s="9">
        <f>ROUND(Q289 / 1.2, 2)</f>
        <v>1797.5</v>
      </c>
      <c r="X289" s="9">
        <f>ROUND(R289 / 1.2, 2)</f>
        <v>3964.97</v>
      </c>
      <c r="Y289" s="9">
        <f t="shared" si="66"/>
        <v>0</v>
      </c>
      <c r="Z289" s="9">
        <f>ROUND(T289 / 1.2, 2)</f>
        <v>0</v>
      </c>
      <c r="AA289" s="9">
        <f>Y289+Z289</f>
        <v>0</v>
      </c>
      <c r="AD289" s="5">
        <v>355116739</v>
      </c>
      <c r="AE289" s="5">
        <v>27137845</v>
      </c>
      <c r="AG289" s="5" t="s">
        <v>960</v>
      </c>
      <c r="AH289" s="5" t="s">
        <v>961</v>
      </c>
      <c r="AI289" s="5" t="s">
        <v>584</v>
      </c>
      <c r="AK289" s="19">
        <f t="shared" si="67"/>
        <v>0</v>
      </c>
      <c r="AL289" s="19">
        <f>T289-N289</f>
        <v>0</v>
      </c>
      <c r="AM289" s="19">
        <f>U289-O289</f>
        <v>0</v>
      </c>
      <c r="AN289" s="22">
        <f t="shared" si="68"/>
        <v>0</v>
      </c>
      <c r="AO289" s="22">
        <f>IFERROR(AL289/N289,0)</f>
        <v>0</v>
      </c>
      <c r="AP289" s="22">
        <f>IFERROR(AM289/O289,0)</f>
        <v>0</v>
      </c>
    </row>
    <row r="290" spans="1:42" ht="18" x14ac:dyDescent="0.3">
      <c r="A290" s="12" t="s">
        <v>969</v>
      </c>
      <c r="B290" s="12"/>
      <c r="C290" s="27" t="s">
        <v>963</v>
      </c>
      <c r="D290" s="17"/>
      <c r="E290" s="17"/>
      <c r="F290" s="28" t="s">
        <v>73</v>
      </c>
      <c r="G290" s="29">
        <v>1.02</v>
      </c>
      <c r="H290" s="17"/>
      <c r="I290" s="29">
        <v>0</v>
      </c>
      <c r="J290" s="30">
        <v>2550</v>
      </c>
      <c r="M290" s="31">
        <f>ROUND(ROUND(J290, 2)*I290, 2)</f>
        <v>0</v>
      </c>
      <c r="P290" s="32">
        <v>2550</v>
      </c>
      <c r="S290" s="31">
        <f>ROUND(ROUND(P290, 2)*I290, 2)</f>
        <v>0</v>
      </c>
      <c r="V290" s="9">
        <f>ROUND(ROUND(P290, 2)/1.2, 2)</f>
        <v>2125</v>
      </c>
      <c r="Y290" s="9">
        <f t="shared" si="66"/>
        <v>0</v>
      </c>
      <c r="AD290" s="5" t="s">
        <v>970</v>
      </c>
      <c r="AE290" s="5" t="s">
        <v>971</v>
      </c>
      <c r="AF290" s="5" t="s">
        <v>966</v>
      </c>
      <c r="AK290" s="31">
        <f t="shared" si="67"/>
        <v>0</v>
      </c>
      <c r="AL290" s="31"/>
      <c r="AM290" s="31"/>
      <c r="AN290" s="33">
        <f t="shared" si="68"/>
        <v>0</v>
      </c>
      <c r="AO290" s="31"/>
      <c r="AP290" s="31"/>
    </row>
    <row r="291" spans="1:42" ht="36" x14ac:dyDescent="0.3">
      <c r="A291" s="12" t="s">
        <v>972</v>
      </c>
      <c r="B291" s="12" t="s">
        <v>958</v>
      </c>
      <c r="C291" s="16" t="s">
        <v>959</v>
      </c>
      <c r="D291" s="17"/>
      <c r="E291" s="17" t="s">
        <v>968</v>
      </c>
      <c r="F291" s="17" t="s">
        <v>73</v>
      </c>
      <c r="G291" s="18">
        <v>1</v>
      </c>
      <c r="H291" s="17"/>
      <c r="I291" s="18">
        <v>23.917999999999999</v>
      </c>
      <c r="J291" s="19">
        <v>2644.31</v>
      </c>
      <c r="K291" s="20">
        <v>2157</v>
      </c>
      <c r="L291" s="19">
        <f>J291+ROUND(K291, 2)</f>
        <v>4801.3099999999995</v>
      </c>
      <c r="M291" s="19">
        <v>63246.61</v>
      </c>
      <c r="N291" s="19">
        <v>51591.13</v>
      </c>
      <c r="O291" s="19">
        <f>M291+N291</f>
        <v>114837.73999999999</v>
      </c>
      <c r="P291" s="19">
        <v>2600.96</v>
      </c>
      <c r="Q291" s="21">
        <v>2588.4</v>
      </c>
      <c r="R291" s="19">
        <f>P291+ROUND(Q291, 2)</f>
        <v>5189.3600000000006</v>
      </c>
      <c r="S291" s="19">
        <v>62209.760000000002</v>
      </c>
      <c r="T291" s="19">
        <v>61909.35</v>
      </c>
      <c r="U291" s="19">
        <f>S291+T291</f>
        <v>124119.11</v>
      </c>
      <c r="V291" s="9">
        <f>ROUND(P291 / 1.2, 2)</f>
        <v>2167.4699999999998</v>
      </c>
      <c r="W291" s="9">
        <f>ROUND(Q291 / 1.2, 2)</f>
        <v>2157</v>
      </c>
      <c r="X291" s="9">
        <f>ROUND(R291 / 1.2, 2)</f>
        <v>4324.47</v>
      </c>
      <c r="Y291" s="9">
        <f t="shared" si="66"/>
        <v>51841.47</v>
      </c>
      <c r="Z291" s="9">
        <f>ROUND(T291 / 1.2, 2)</f>
        <v>51591.13</v>
      </c>
      <c r="AA291" s="9">
        <f>Y291+Z291</f>
        <v>103432.6</v>
      </c>
      <c r="AD291" s="5">
        <v>355116740</v>
      </c>
      <c r="AE291" s="5">
        <v>28661790</v>
      </c>
      <c r="AG291" s="5" t="s">
        <v>960</v>
      </c>
      <c r="AH291" s="5" t="s">
        <v>961</v>
      </c>
      <c r="AI291" s="5" t="s">
        <v>584</v>
      </c>
      <c r="AK291" s="19">
        <f t="shared" si="67"/>
        <v>-1036.8499999999985</v>
      </c>
      <c r="AL291" s="19">
        <f>T291-N291</f>
        <v>10318.220000000001</v>
      </c>
      <c r="AM291" s="19">
        <f>U291-O291</f>
        <v>9281.3700000000099</v>
      </c>
      <c r="AN291" s="22">
        <f t="shared" si="68"/>
        <v>-1.6393764029408037E-2</v>
      </c>
      <c r="AO291" s="22">
        <f>IFERROR(AL291/N291,0)</f>
        <v>0.19999988370093855</v>
      </c>
      <c r="AP291" s="22">
        <f>IFERROR(AM291/O291,0)</f>
        <v>8.0821600982394909E-2</v>
      </c>
    </row>
    <row r="292" spans="1:42" ht="18" x14ac:dyDescent="0.3">
      <c r="A292" s="12" t="s">
        <v>973</v>
      </c>
      <c r="B292" s="12"/>
      <c r="C292" s="27" t="s">
        <v>963</v>
      </c>
      <c r="D292" s="17"/>
      <c r="E292" s="17"/>
      <c r="F292" s="28" t="s">
        <v>73</v>
      </c>
      <c r="G292" s="29">
        <v>1.02</v>
      </c>
      <c r="H292" s="17"/>
      <c r="I292" s="29">
        <v>24.396000000000001</v>
      </c>
      <c r="J292" s="30">
        <v>2592.5</v>
      </c>
      <c r="M292" s="31">
        <f>ROUND(ROUND(J292, 2)*I292, 2)</f>
        <v>63246.63</v>
      </c>
      <c r="P292" s="32">
        <v>2550</v>
      </c>
      <c r="S292" s="31">
        <f>ROUND(ROUND(P292, 2)*I292, 2)</f>
        <v>62209.8</v>
      </c>
      <c r="V292" s="9">
        <f>ROUND(ROUND(P292, 2)/1.2, 2)</f>
        <v>2125</v>
      </c>
      <c r="Y292" s="9">
        <f t="shared" si="66"/>
        <v>51841.5</v>
      </c>
      <c r="AD292" s="5" t="s">
        <v>974</v>
      </c>
      <c r="AE292" s="5" t="s">
        <v>975</v>
      </c>
      <c r="AF292" s="5" t="s">
        <v>966</v>
      </c>
      <c r="AK292" s="31">
        <f t="shared" si="67"/>
        <v>-1036.8299999999945</v>
      </c>
      <c r="AL292" s="31"/>
      <c r="AM292" s="31"/>
      <c r="AN292" s="33">
        <f t="shared" si="68"/>
        <v>-1.6393442622950734E-2</v>
      </c>
      <c r="AO292" s="31"/>
      <c r="AP292" s="31"/>
    </row>
    <row r="293" spans="1:42" ht="18" x14ac:dyDescent="0.3">
      <c r="A293" s="12" t="s">
        <v>976</v>
      </c>
      <c r="B293" s="12" t="s">
        <v>977</v>
      </c>
      <c r="C293" s="16" t="s">
        <v>978</v>
      </c>
      <c r="D293" s="17"/>
      <c r="E293" s="17" t="s">
        <v>979</v>
      </c>
      <c r="F293" s="17" t="s">
        <v>187</v>
      </c>
      <c r="G293" s="18">
        <v>1</v>
      </c>
      <c r="H293" s="17"/>
      <c r="I293" s="18">
        <v>59.5</v>
      </c>
      <c r="J293" s="19">
        <v>2490.84</v>
      </c>
      <c r="K293" s="20">
        <v>1066</v>
      </c>
      <c r="L293" s="19">
        <f>J293+ROUND(K293, 2)</f>
        <v>3556.84</v>
      </c>
      <c r="M293" s="19">
        <v>148204.98000000001</v>
      </c>
      <c r="N293" s="19">
        <v>63427</v>
      </c>
      <c r="O293" s="19">
        <f>M293+N293</f>
        <v>211631.98</v>
      </c>
      <c r="P293" s="19">
        <v>2490.84</v>
      </c>
      <c r="Q293" s="21">
        <v>1279.2</v>
      </c>
      <c r="R293" s="19">
        <f>P293+ROUND(Q293, 2)</f>
        <v>3770.04</v>
      </c>
      <c r="S293" s="19">
        <v>148204.98000000001</v>
      </c>
      <c r="T293" s="19">
        <v>76112.399999999994</v>
      </c>
      <c r="U293" s="19">
        <f>S293+T293</f>
        <v>224317.38</v>
      </c>
      <c r="V293" s="9">
        <f>ROUND(P293 / 1.2, 2)</f>
        <v>2075.6999999999998</v>
      </c>
      <c r="W293" s="9">
        <f>ROUND(Q293 / 1.2, 2)</f>
        <v>1066</v>
      </c>
      <c r="X293" s="9">
        <f>ROUND(R293 / 1.2, 2)</f>
        <v>3141.7</v>
      </c>
      <c r="Y293" s="9">
        <f t="shared" si="66"/>
        <v>123504.15</v>
      </c>
      <c r="Z293" s="9">
        <f>ROUND(T293 / 1.2, 2)</f>
        <v>63427</v>
      </c>
      <c r="AA293" s="9">
        <f>Y293+Z293</f>
        <v>186931.15</v>
      </c>
      <c r="AD293" s="5">
        <v>355116606</v>
      </c>
      <c r="AE293" s="5">
        <v>28899785</v>
      </c>
      <c r="AG293" s="5" t="s">
        <v>980</v>
      </c>
      <c r="AH293" s="5" t="s">
        <v>981</v>
      </c>
      <c r="AI293" s="5" t="s">
        <v>584</v>
      </c>
      <c r="AK293" s="19">
        <f t="shared" si="67"/>
        <v>0</v>
      </c>
      <c r="AL293" s="19">
        <f>T293-N293</f>
        <v>12685.399999999994</v>
      </c>
      <c r="AM293" s="19">
        <f>U293-O293</f>
        <v>12685.399999999994</v>
      </c>
      <c r="AN293" s="22">
        <f t="shared" si="68"/>
        <v>0</v>
      </c>
      <c r="AO293" s="22">
        <f>IFERROR(AL293/N293,0)</f>
        <v>0.1999999999999999</v>
      </c>
      <c r="AP293" s="22">
        <f>IFERROR(AM293/O293,0)</f>
        <v>5.9940846369249082E-2</v>
      </c>
    </row>
    <row r="294" spans="1:42" ht="90" x14ac:dyDescent="0.3">
      <c r="A294" s="12" t="s">
        <v>982</v>
      </c>
      <c r="B294" s="12"/>
      <c r="C294" s="27" t="s">
        <v>983</v>
      </c>
      <c r="D294" s="17"/>
      <c r="E294" s="17" t="s">
        <v>984</v>
      </c>
      <c r="F294" s="28" t="s">
        <v>187</v>
      </c>
      <c r="G294" s="29">
        <v>1</v>
      </c>
      <c r="H294" s="17"/>
      <c r="I294" s="39">
        <v>59.5</v>
      </c>
      <c r="J294" s="30">
        <v>2490.84</v>
      </c>
      <c r="M294" s="31">
        <f>ROUND(ROUND(J294, 2)*I294, 2)</f>
        <v>148204.98000000001</v>
      </c>
      <c r="P294" s="32">
        <v>2490.84</v>
      </c>
      <c r="S294" s="31">
        <f>ROUND(ROUND(P294, 2)*I294, 2)</f>
        <v>148204.98000000001</v>
      </c>
      <c r="V294" s="9">
        <f>ROUND(ROUND(P294, 2)/1.2, 2)</f>
        <v>2075.6999999999998</v>
      </c>
      <c r="Y294" s="9">
        <f t="shared" si="66"/>
        <v>123504.15</v>
      </c>
      <c r="AD294" s="5" t="s">
        <v>985</v>
      </c>
      <c r="AE294" s="5" t="s">
        <v>986</v>
      </c>
      <c r="AF294" s="5" t="s">
        <v>987</v>
      </c>
      <c r="AK294" s="31">
        <f t="shared" si="67"/>
        <v>0</v>
      </c>
      <c r="AL294" s="31"/>
      <c r="AM294" s="31"/>
      <c r="AN294" s="33">
        <f t="shared" si="68"/>
        <v>0</v>
      </c>
      <c r="AO294" s="31"/>
      <c r="AP294" s="31"/>
    </row>
    <row r="295" spans="1:42" ht="18" x14ac:dyDescent="0.3">
      <c r="A295" s="12" t="s">
        <v>988</v>
      </c>
      <c r="B295" s="12" t="s">
        <v>977</v>
      </c>
      <c r="C295" s="16" t="s">
        <v>978</v>
      </c>
      <c r="D295" s="17"/>
      <c r="E295" s="17" t="s">
        <v>989</v>
      </c>
      <c r="F295" s="17" t="s">
        <v>187</v>
      </c>
      <c r="G295" s="18">
        <v>1</v>
      </c>
      <c r="H295" s="17"/>
      <c r="I295" s="18">
        <v>2.6</v>
      </c>
      <c r="J295" s="19">
        <v>2490.84</v>
      </c>
      <c r="K295" s="20">
        <v>1066</v>
      </c>
      <c r="L295" s="19">
        <f>J295+ROUND(K295, 2)</f>
        <v>3556.84</v>
      </c>
      <c r="M295" s="19">
        <v>6476.18</v>
      </c>
      <c r="N295" s="19">
        <v>2771.6</v>
      </c>
      <c r="O295" s="19">
        <f>M295+N295</f>
        <v>9247.7800000000007</v>
      </c>
      <c r="P295" s="19">
        <v>2490.84</v>
      </c>
      <c r="Q295" s="21">
        <v>1279.2</v>
      </c>
      <c r="R295" s="19">
        <f>P295+ROUND(Q295, 2)</f>
        <v>3770.04</v>
      </c>
      <c r="S295" s="19">
        <v>6476.18</v>
      </c>
      <c r="T295" s="19">
        <v>3325.92</v>
      </c>
      <c r="U295" s="19">
        <f>S295+T295</f>
        <v>9802.1</v>
      </c>
      <c r="V295" s="9">
        <f>ROUND(P295 / 1.2, 2)</f>
        <v>2075.6999999999998</v>
      </c>
      <c r="W295" s="9">
        <f>ROUND(Q295 / 1.2, 2)</f>
        <v>1066</v>
      </c>
      <c r="X295" s="9">
        <f>ROUND(R295 / 1.2, 2)</f>
        <v>3141.7</v>
      </c>
      <c r="Y295" s="9">
        <f t="shared" si="66"/>
        <v>5396.82</v>
      </c>
      <c r="Z295" s="9">
        <f>ROUND(T295 / 1.2, 2)</f>
        <v>2771.6</v>
      </c>
      <c r="AA295" s="9">
        <f>Y295+Z295</f>
        <v>8168.42</v>
      </c>
      <c r="AD295" s="5">
        <v>355116741</v>
      </c>
      <c r="AE295" s="5">
        <v>28899786</v>
      </c>
      <c r="AG295" s="5" t="s">
        <v>980</v>
      </c>
      <c r="AH295" s="5" t="s">
        <v>981</v>
      </c>
      <c r="AI295" s="5" t="s">
        <v>584</v>
      </c>
      <c r="AK295" s="19">
        <f t="shared" si="67"/>
        <v>0</v>
      </c>
      <c r="AL295" s="19">
        <f>T295-N295</f>
        <v>554.32000000000016</v>
      </c>
      <c r="AM295" s="19">
        <f>U295-O295</f>
        <v>554.31999999999971</v>
      </c>
      <c r="AN295" s="22">
        <f t="shared" si="68"/>
        <v>0</v>
      </c>
      <c r="AO295" s="22">
        <f>IFERROR(AL295/N295,0)</f>
        <v>0.20000000000000007</v>
      </c>
      <c r="AP295" s="22">
        <f>IFERROR(AM295/O295,0)</f>
        <v>5.9940872295837451E-2</v>
      </c>
    </row>
    <row r="296" spans="1:42" ht="90" x14ac:dyDescent="0.3">
      <c r="A296" s="12" t="s">
        <v>990</v>
      </c>
      <c r="B296" s="12"/>
      <c r="C296" s="27" t="s">
        <v>983</v>
      </c>
      <c r="D296" s="17"/>
      <c r="E296" s="17" t="s">
        <v>991</v>
      </c>
      <c r="F296" s="28" t="s">
        <v>187</v>
      </c>
      <c r="G296" s="29">
        <v>1</v>
      </c>
      <c r="H296" s="17"/>
      <c r="I296" s="39">
        <v>2.6</v>
      </c>
      <c r="J296" s="30">
        <v>2490.84</v>
      </c>
      <c r="M296" s="31">
        <f>ROUND(ROUND(J296, 2)*I296, 2)</f>
        <v>6476.18</v>
      </c>
      <c r="P296" s="32">
        <v>2490.84</v>
      </c>
      <c r="S296" s="31">
        <f>ROUND(ROUND(P296, 2)*I296, 2)</f>
        <v>6476.18</v>
      </c>
      <c r="V296" s="9">
        <f>ROUND(ROUND(P296, 2)/1.2, 2)</f>
        <v>2075.6999999999998</v>
      </c>
      <c r="Y296" s="9">
        <f t="shared" si="66"/>
        <v>5396.82</v>
      </c>
      <c r="AD296" s="5" t="s">
        <v>992</v>
      </c>
      <c r="AE296" s="5" t="s">
        <v>993</v>
      </c>
      <c r="AF296" s="5" t="s">
        <v>987</v>
      </c>
      <c r="AK296" s="31">
        <f t="shared" si="67"/>
        <v>0</v>
      </c>
      <c r="AL296" s="31"/>
      <c r="AM296" s="31"/>
      <c r="AN296" s="33">
        <f t="shared" si="68"/>
        <v>0</v>
      </c>
      <c r="AO296" s="31"/>
      <c r="AP296" s="31"/>
    </row>
    <row r="297" spans="1:42" ht="36" x14ac:dyDescent="0.3">
      <c r="A297" s="12" t="s">
        <v>994</v>
      </c>
      <c r="B297" s="12" t="s">
        <v>977</v>
      </c>
      <c r="C297" s="16" t="s">
        <v>978</v>
      </c>
      <c r="D297" s="17"/>
      <c r="E297" s="17" t="s">
        <v>995</v>
      </c>
      <c r="F297" s="17" t="s">
        <v>187</v>
      </c>
      <c r="G297" s="18">
        <v>1</v>
      </c>
      <c r="H297" s="17"/>
      <c r="I297" s="18">
        <v>58.8</v>
      </c>
      <c r="J297" s="19">
        <v>2490.84</v>
      </c>
      <c r="K297" s="20">
        <v>1066</v>
      </c>
      <c r="L297" s="19">
        <f>J297+ROUND(K297, 2)</f>
        <v>3556.84</v>
      </c>
      <c r="M297" s="19">
        <v>146461.39000000001</v>
      </c>
      <c r="N297" s="19">
        <v>62680.800000000003</v>
      </c>
      <c r="O297" s="19">
        <f>M297+N297</f>
        <v>209142.19</v>
      </c>
      <c r="P297" s="19">
        <v>2490.84</v>
      </c>
      <c r="Q297" s="21">
        <v>1279.2</v>
      </c>
      <c r="R297" s="19">
        <f>P297+ROUND(Q297, 2)</f>
        <v>3770.04</v>
      </c>
      <c r="S297" s="19">
        <v>146461.39000000001</v>
      </c>
      <c r="T297" s="19">
        <v>75216.960000000006</v>
      </c>
      <c r="U297" s="19">
        <f>S297+T297</f>
        <v>221678.35000000003</v>
      </c>
      <c r="V297" s="9">
        <f>ROUND(P297 / 1.2, 2)</f>
        <v>2075.6999999999998</v>
      </c>
      <c r="W297" s="9">
        <f>ROUND(Q297 / 1.2, 2)</f>
        <v>1066</v>
      </c>
      <c r="X297" s="9">
        <f>ROUND(R297 / 1.2, 2)</f>
        <v>3141.7</v>
      </c>
      <c r="Y297" s="9">
        <f t="shared" si="66"/>
        <v>122051.16</v>
      </c>
      <c r="Z297" s="9">
        <f>ROUND(T297 / 1.2, 2)</f>
        <v>62680.800000000003</v>
      </c>
      <c r="AA297" s="9">
        <f>Y297+Z297</f>
        <v>184731.96000000002</v>
      </c>
      <c r="AD297" s="5">
        <v>355116742</v>
      </c>
      <c r="AE297" s="5">
        <v>28899782</v>
      </c>
      <c r="AG297" s="5" t="s">
        <v>980</v>
      </c>
      <c r="AH297" s="5" t="s">
        <v>981</v>
      </c>
      <c r="AI297" s="5" t="s">
        <v>584</v>
      </c>
      <c r="AK297" s="19">
        <f t="shared" si="67"/>
        <v>0</v>
      </c>
      <c r="AL297" s="19">
        <f>T297-N297</f>
        <v>12536.160000000003</v>
      </c>
      <c r="AM297" s="19">
        <f>U297-O297</f>
        <v>12536.160000000033</v>
      </c>
      <c r="AN297" s="22">
        <f t="shared" si="68"/>
        <v>0</v>
      </c>
      <c r="AO297" s="22">
        <f>IFERROR(AL297/N297,0)</f>
        <v>0.20000000000000004</v>
      </c>
      <c r="AP297" s="22">
        <f>IFERROR(AM297/O297,0)</f>
        <v>5.9940846942455904E-2</v>
      </c>
    </row>
    <row r="298" spans="1:42" ht="90" x14ac:dyDescent="0.3">
      <c r="A298" s="12" t="s">
        <v>996</v>
      </c>
      <c r="B298" s="12"/>
      <c r="C298" s="27" t="s">
        <v>983</v>
      </c>
      <c r="D298" s="17"/>
      <c r="E298" s="17" t="s">
        <v>997</v>
      </c>
      <c r="F298" s="28" t="s">
        <v>187</v>
      </c>
      <c r="G298" s="29">
        <v>1</v>
      </c>
      <c r="H298" s="17"/>
      <c r="I298" s="39">
        <v>58.8</v>
      </c>
      <c r="J298" s="30">
        <v>2490.84</v>
      </c>
      <c r="M298" s="31">
        <f>ROUND(ROUND(J298, 2)*I298, 2)</f>
        <v>146461.39000000001</v>
      </c>
      <c r="P298" s="32">
        <v>2490.84</v>
      </c>
      <c r="S298" s="31">
        <f>ROUND(ROUND(P298, 2)*I298, 2)</f>
        <v>146461.39000000001</v>
      </c>
      <c r="V298" s="9">
        <f>ROUND(ROUND(P298, 2)/1.2, 2)</f>
        <v>2075.6999999999998</v>
      </c>
      <c r="Y298" s="9">
        <f t="shared" si="66"/>
        <v>122051.16</v>
      </c>
      <c r="AD298" s="5" t="s">
        <v>998</v>
      </c>
      <c r="AE298" s="5" t="s">
        <v>999</v>
      </c>
      <c r="AF298" s="5" t="s">
        <v>987</v>
      </c>
      <c r="AK298" s="31">
        <f t="shared" si="67"/>
        <v>0</v>
      </c>
      <c r="AL298" s="31"/>
      <c r="AM298" s="31"/>
      <c r="AN298" s="33">
        <f t="shared" si="68"/>
        <v>0</v>
      </c>
      <c r="AO298" s="31"/>
      <c r="AP298" s="31"/>
    </row>
    <row r="299" spans="1:42" ht="36" x14ac:dyDescent="0.3">
      <c r="A299" s="12" t="s">
        <v>1000</v>
      </c>
      <c r="B299" s="12" t="s">
        <v>977</v>
      </c>
      <c r="C299" s="16" t="s">
        <v>978</v>
      </c>
      <c r="D299" s="17"/>
      <c r="E299" s="17" t="s">
        <v>1001</v>
      </c>
      <c r="F299" s="17" t="s">
        <v>187</v>
      </c>
      <c r="G299" s="18">
        <v>1</v>
      </c>
      <c r="H299" s="17"/>
      <c r="I299" s="18">
        <v>22.1</v>
      </c>
      <c r="J299" s="19">
        <v>2490.84</v>
      </c>
      <c r="K299" s="20">
        <v>1066</v>
      </c>
      <c r="L299" s="19">
        <f>J299+ROUND(K299, 2)</f>
        <v>3556.84</v>
      </c>
      <c r="M299" s="19">
        <v>55047.56</v>
      </c>
      <c r="N299" s="19">
        <v>23558.6</v>
      </c>
      <c r="O299" s="19">
        <f>M299+N299</f>
        <v>78606.16</v>
      </c>
      <c r="P299" s="19">
        <v>2490.84</v>
      </c>
      <c r="Q299" s="21">
        <v>1279.2</v>
      </c>
      <c r="R299" s="19">
        <f>P299+ROUND(Q299, 2)</f>
        <v>3770.04</v>
      </c>
      <c r="S299" s="19">
        <v>55047.56</v>
      </c>
      <c r="T299" s="19">
        <v>28270.32</v>
      </c>
      <c r="U299" s="19">
        <f>S299+T299</f>
        <v>83317.88</v>
      </c>
      <c r="V299" s="9">
        <f>ROUND(P299 / 1.2, 2)</f>
        <v>2075.6999999999998</v>
      </c>
      <c r="W299" s="9">
        <f>ROUND(Q299 / 1.2, 2)</f>
        <v>1066</v>
      </c>
      <c r="X299" s="9">
        <f>ROUND(R299 / 1.2, 2)</f>
        <v>3141.7</v>
      </c>
      <c r="Y299" s="9">
        <f t="shared" si="66"/>
        <v>45872.97</v>
      </c>
      <c r="Z299" s="9">
        <f>ROUND(T299 / 1.2, 2)</f>
        <v>23558.6</v>
      </c>
      <c r="AA299" s="9">
        <f>Y299+Z299</f>
        <v>69431.570000000007</v>
      </c>
      <c r="AD299" s="5">
        <v>355116743</v>
      </c>
      <c r="AE299" s="5">
        <v>28899784</v>
      </c>
      <c r="AG299" s="5" t="s">
        <v>980</v>
      </c>
      <c r="AH299" s="5" t="s">
        <v>981</v>
      </c>
      <c r="AI299" s="5" t="s">
        <v>584</v>
      </c>
      <c r="AK299" s="19">
        <f t="shared" si="67"/>
        <v>0</v>
      </c>
      <c r="AL299" s="19">
        <f>T299-N299</f>
        <v>4711.7200000000012</v>
      </c>
      <c r="AM299" s="19">
        <f>U299-O299</f>
        <v>4711.7200000000012</v>
      </c>
      <c r="AN299" s="22">
        <f t="shared" si="68"/>
        <v>0</v>
      </c>
      <c r="AO299" s="22">
        <f>IFERROR(AL299/N299,0)</f>
        <v>0.20000000000000007</v>
      </c>
      <c r="AP299" s="22">
        <f>IFERROR(AM299/O299,0)</f>
        <v>5.9940849419434825E-2</v>
      </c>
    </row>
    <row r="300" spans="1:42" ht="90" x14ac:dyDescent="0.3">
      <c r="A300" s="12" t="s">
        <v>1002</v>
      </c>
      <c r="B300" s="12"/>
      <c r="C300" s="27" t="s">
        <v>983</v>
      </c>
      <c r="D300" s="17"/>
      <c r="E300" s="17" t="s">
        <v>1003</v>
      </c>
      <c r="F300" s="28" t="s">
        <v>187</v>
      </c>
      <c r="G300" s="29">
        <v>1</v>
      </c>
      <c r="H300" s="17"/>
      <c r="I300" s="39">
        <v>22.1</v>
      </c>
      <c r="J300" s="30">
        <v>2490.84</v>
      </c>
      <c r="M300" s="31">
        <f>ROUND(ROUND(J300, 2)*I300, 2)</f>
        <v>55047.56</v>
      </c>
      <c r="P300" s="32">
        <v>2490.84</v>
      </c>
      <c r="S300" s="31">
        <f>ROUND(ROUND(P300, 2)*I300, 2)</f>
        <v>55047.56</v>
      </c>
      <c r="V300" s="9">
        <f>ROUND(ROUND(P300, 2)/1.2, 2)</f>
        <v>2075.6999999999998</v>
      </c>
      <c r="Y300" s="9">
        <f t="shared" si="66"/>
        <v>45872.97</v>
      </c>
      <c r="AD300" s="5" t="s">
        <v>1004</v>
      </c>
      <c r="AE300" s="5" t="s">
        <v>1005</v>
      </c>
      <c r="AF300" s="5" t="s">
        <v>987</v>
      </c>
      <c r="AK300" s="31">
        <f t="shared" si="67"/>
        <v>0</v>
      </c>
      <c r="AL300" s="31"/>
      <c r="AM300" s="31"/>
      <c r="AN300" s="33">
        <f t="shared" si="68"/>
        <v>0</v>
      </c>
      <c r="AO300" s="31"/>
      <c r="AP300" s="31"/>
    </row>
    <row r="301" spans="1:42" ht="18" x14ac:dyDescent="0.3">
      <c r="A301" s="12" t="s">
        <v>1006</v>
      </c>
      <c r="B301" s="12" t="s">
        <v>977</v>
      </c>
      <c r="C301" s="16" t="s">
        <v>978</v>
      </c>
      <c r="D301" s="17"/>
      <c r="E301" s="17" t="s">
        <v>1007</v>
      </c>
      <c r="F301" s="17" t="s">
        <v>187</v>
      </c>
      <c r="G301" s="18">
        <v>1</v>
      </c>
      <c r="H301" s="17"/>
      <c r="I301" s="18">
        <v>130</v>
      </c>
      <c r="J301" s="19">
        <v>2490.84</v>
      </c>
      <c r="K301" s="20">
        <v>1066</v>
      </c>
      <c r="L301" s="19">
        <f>J301+ROUND(K301, 2)</f>
        <v>3556.84</v>
      </c>
      <c r="M301" s="19">
        <v>323809.2</v>
      </c>
      <c r="N301" s="19">
        <v>138580</v>
      </c>
      <c r="O301" s="19">
        <f>M301+N301</f>
        <v>462389.2</v>
      </c>
      <c r="P301" s="19">
        <v>2490.84</v>
      </c>
      <c r="Q301" s="21">
        <v>1279.2</v>
      </c>
      <c r="R301" s="19">
        <f>P301+ROUND(Q301, 2)</f>
        <v>3770.04</v>
      </c>
      <c r="S301" s="19">
        <v>323809.2</v>
      </c>
      <c r="T301" s="19">
        <v>166296</v>
      </c>
      <c r="U301" s="19">
        <f>S301+T301</f>
        <v>490105.2</v>
      </c>
      <c r="V301" s="9">
        <f>ROUND(P301 / 1.2, 2)</f>
        <v>2075.6999999999998</v>
      </c>
      <c r="W301" s="9">
        <f>ROUND(Q301 / 1.2, 2)</f>
        <v>1066</v>
      </c>
      <c r="X301" s="9">
        <f>ROUND(R301 / 1.2, 2)</f>
        <v>3141.7</v>
      </c>
      <c r="Y301" s="9">
        <f t="shared" si="66"/>
        <v>269841</v>
      </c>
      <c r="Z301" s="9">
        <f>ROUND(T301 / 1.2, 2)</f>
        <v>138580</v>
      </c>
      <c r="AA301" s="9">
        <f>Y301+Z301</f>
        <v>408421</v>
      </c>
      <c r="AD301" s="5">
        <v>355116744</v>
      </c>
      <c r="AE301" s="5">
        <v>28899781</v>
      </c>
      <c r="AG301" s="5" t="s">
        <v>980</v>
      </c>
      <c r="AH301" s="5" t="s">
        <v>981</v>
      </c>
      <c r="AI301" s="5" t="s">
        <v>584</v>
      </c>
      <c r="AK301" s="19">
        <f t="shared" si="67"/>
        <v>0</v>
      </c>
      <c r="AL301" s="19">
        <f>T301-N301</f>
        <v>27716</v>
      </c>
      <c r="AM301" s="19">
        <f>U301-O301</f>
        <v>27716</v>
      </c>
      <c r="AN301" s="22">
        <f t="shared" si="68"/>
        <v>0</v>
      </c>
      <c r="AO301" s="22">
        <f>IFERROR(AL301/N301,0)</f>
        <v>0.2</v>
      </c>
      <c r="AP301" s="22">
        <f>IFERROR(AM301/O301,0)</f>
        <v>5.9940846369249109E-2</v>
      </c>
    </row>
    <row r="302" spans="1:42" ht="54" x14ac:dyDescent="0.3">
      <c r="A302" s="12" t="s">
        <v>1008</v>
      </c>
      <c r="B302" s="12"/>
      <c r="C302" s="27" t="s">
        <v>983</v>
      </c>
      <c r="D302" s="17"/>
      <c r="E302" s="17" t="s">
        <v>1009</v>
      </c>
      <c r="F302" s="28" t="s">
        <v>187</v>
      </c>
      <c r="G302" s="29">
        <v>1</v>
      </c>
      <c r="H302" s="17"/>
      <c r="I302" s="39">
        <v>130</v>
      </c>
      <c r="J302" s="30">
        <v>2490.84</v>
      </c>
      <c r="M302" s="31">
        <f>ROUND(ROUND(J302, 2)*I302, 2)</f>
        <v>323809.2</v>
      </c>
      <c r="P302" s="32">
        <v>2490.84</v>
      </c>
      <c r="S302" s="31">
        <f>ROUND(ROUND(P302, 2)*I302, 2)</f>
        <v>323809.2</v>
      </c>
      <c r="V302" s="9">
        <f>ROUND(ROUND(P302, 2)/1.2, 2)</f>
        <v>2075.6999999999998</v>
      </c>
      <c r="Y302" s="9">
        <f t="shared" si="66"/>
        <v>269841</v>
      </c>
      <c r="AD302" s="5" t="s">
        <v>1010</v>
      </c>
      <c r="AE302" s="5" t="s">
        <v>1011</v>
      </c>
      <c r="AF302" s="5" t="s">
        <v>987</v>
      </c>
      <c r="AK302" s="31">
        <f t="shared" si="67"/>
        <v>0</v>
      </c>
      <c r="AL302" s="31"/>
      <c r="AM302" s="31"/>
      <c r="AN302" s="33">
        <f t="shared" si="68"/>
        <v>0</v>
      </c>
      <c r="AO302" s="31"/>
      <c r="AP302" s="31"/>
    </row>
    <row r="303" spans="1:42" ht="18" x14ac:dyDescent="0.3">
      <c r="A303" s="12" t="s">
        <v>1012</v>
      </c>
      <c r="B303" s="12" t="s">
        <v>977</v>
      </c>
      <c r="C303" s="16" t="s">
        <v>978</v>
      </c>
      <c r="D303" s="17"/>
      <c r="E303" s="17" t="s">
        <v>1013</v>
      </c>
      <c r="F303" s="17" t="s">
        <v>187</v>
      </c>
      <c r="G303" s="18">
        <v>1</v>
      </c>
      <c r="H303" s="17"/>
      <c r="I303" s="18">
        <v>55.8</v>
      </c>
      <c r="J303" s="19">
        <v>2490.84</v>
      </c>
      <c r="K303" s="20">
        <v>1066</v>
      </c>
      <c r="L303" s="19">
        <f>J303+ROUND(K303, 2)</f>
        <v>3556.84</v>
      </c>
      <c r="M303" s="19">
        <v>138988.87</v>
      </c>
      <c r="N303" s="19">
        <v>59482.8</v>
      </c>
      <c r="O303" s="19">
        <f>M303+N303</f>
        <v>198471.66999999998</v>
      </c>
      <c r="P303" s="19">
        <v>2490.84</v>
      </c>
      <c r="Q303" s="21">
        <v>1279.2</v>
      </c>
      <c r="R303" s="19">
        <f>P303+ROUND(Q303, 2)</f>
        <v>3770.04</v>
      </c>
      <c r="S303" s="19">
        <v>138988.87</v>
      </c>
      <c r="T303" s="19">
        <v>71379.360000000001</v>
      </c>
      <c r="U303" s="19">
        <f>S303+T303</f>
        <v>210368.22999999998</v>
      </c>
      <c r="V303" s="9">
        <f>ROUND(P303 / 1.2, 2)</f>
        <v>2075.6999999999998</v>
      </c>
      <c r="W303" s="9">
        <f>ROUND(Q303 / 1.2, 2)</f>
        <v>1066</v>
      </c>
      <c r="X303" s="9">
        <f>ROUND(R303 / 1.2, 2)</f>
        <v>3141.7</v>
      </c>
      <c r="Y303" s="9">
        <f t="shared" si="66"/>
        <v>115824.06</v>
      </c>
      <c r="Z303" s="9">
        <f>ROUND(T303 / 1.2, 2)</f>
        <v>59482.8</v>
      </c>
      <c r="AA303" s="9">
        <f>Y303+Z303</f>
        <v>175306.86</v>
      </c>
      <c r="AD303" s="5">
        <v>355116745</v>
      </c>
      <c r="AE303" s="5">
        <v>28899783</v>
      </c>
      <c r="AG303" s="5" t="s">
        <v>980</v>
      </c>
      <c r="AH303" s="5" t="s">
        <v>981</v>
      </c>
      <c r="AI303" s="5" t="s">
        <v>584</v>
      </c>
      <c r="AK303" s="19">
        <f t="shared" si="67"/>
        <v>0</v>
      </c>
      <c r="AL303" s="19">
        <f>T303-N303</f>
        <v>11896.559999999998</v>
      </c>
      <c r="AM303" s="19">
        <f>U303-O303</f>
        <v>11896.559999999998</v>
      </c>
      <c r="AN303" s="22">
        <f t="shared" si="68"/>
        <v>0</v>
      </c>
      <c r="AO303" s="22">
        <f>IFERROR(AL303/N303,0)</f>
        <v>0.19999999999999996</v>
      </c>
      <c r="AP303" s="22">
        <f>IFERROR(AM303/O303,0)</f>
        <v>5.9940846973273308E-2</v>
      </c>
    </row>
    <row r="304" spans="1:42" ht="72" x14ac:dyDescent="0.3">
      <c r="A304" s="12" t="s">
        <v>1014</v>
      </c>
      <c r="B304" s="12"/>
      <c r="C304" s="27" t="s">
        <v>983</v>
      </c>
      <c r="D304" s="17"/>
      <c r="E304" s="17" t="s">
        <v>1015</v>
      </c>
      <c r="F304" s="28" t="s">
        <v>187</v>
      </c>
      <c r="G304" s="29">
        <v>1</v>
      </c>
      <c r="H304" s="17"/>
      <c r="I304" s="39">
        <v>55.8</v>
      </c>
      <c r="J304" s="30">
        <v>2490.84</v>
      </c>
      <c r="M304" s="31">
        <f>ROUND(ROUND(J304, 2)*I304, 2)</f>
        <v>138988.87</v>
      </c>
      <c r="P304" s="32">
        <v>2490.84</v>
      </c>
      <c r="S304" s="31">
        <f>ROUND(ROUND(P304, 2)*I304, 2)</f>
        <v>138988.87</v>
      </c>
      <c r="V304" s="9">
        <f>ROUND(ROUND(P304, 2)/1.2, 2)</f>
        <v>2075.6999999999998</v>
      </c>
      <c r="Y304" s="9">
        <f t="shared" si="66"/>
        <v>115824.06</v>
      </c>
      <c r="AD304" s="5" t="s">
        <v>1016</v>
      </c>
      <c r="AE304" s="5" t="s">
        <v>1017</v>
      </c>
      <c r="AF304" s="5" t="s">
        <v>987</v>
      </c>
      <c r="AK304" s="31">
        <f t="shared" si="67"/>
        <v>0</v>
      </c>
      <c r="AL304" s="31"/>
      <c r="AM304" s="31"/>
      <c r="AN304" s="33">
        <f t="shared" si="68"/>
        <v>0</v>
      </c>
      <c r="AO304" s="31"/>
      <c r="AP304" s="31"/>
    </row>
    <row r="305" spans="1:42" ht="16.95" customHeight="1" x14ac:dyDescent="0.3">
      <c r="A305" s="12" t="s">
        <v>1018</v>
      </c>
      <c r="B305" s="12" t="s">
        <v>1019</v>
      </c>
      <c r="C305" s="74" t="s">
        <v>1020</v>
      </c>
      <c r="D305" s="75"/>
      <c r="E305" s="75"/>
      <c r="F305" s="75"/>
      <c r="G305" s="75"/>
      <c r="H305" s="75"/>
      <c r="I305" s="76"/>
      <c r="M305" s="6">
        <f>SUM(M306,M312,M317,M322,M325,M329,M332,M335,M339,M342,M345,M348,M352,M356,M358,M360,M362,M364,M369,M374,M379,M384,M389,M394,M399,M404,M409,M414,M419,M424,M429)</f>
        <v>4072907.3999999994</v>
      </c>
      <c r="N305" s="6">
        <f>SUM(N306,N312,N317,N322,N325,N329,N332,N335,N339,N342,N345,N348,N352,N356,N358,N360,N362,N364,N369,N374,N379,N384,N389,N394,N399,N404,N409,N414,N419,N424,N429)</f>
        <v>8131037.2199999997</v>
      </c>
      <c r="O305" s="6">
        <f>SUM(O306,O312,O317,O322,O325,O329,O332,O335,O339,O342,O345,O348,O352,O356,O358,O360,O362,O364,O369,O374,O379,O384,O389,O394,O399,O404,O409,O414,O419,O424,O429)</f>
        <v>12203944.619999999</v>
      </c>
      <c r="S305" s="6">
        <f>SUM(S306,S312,S317,S322,S325,S329,S332,S335,S339,S342,S345,S348,S352,S356,S358,S360,S362,S364,S369,S374,S379,S384,S389,S394,S399,S404,S409,S414,S419,S424,S429)</f>
        <v>22343642.289999999</v>
      </c>
      <c r="T305" s="6">
        <f>SUM(T306,T312,T317,T322,T325,T329,T332,T335,T339,T342,T345,T348,T352,T356,T358,T360,T362,T364,T369,T374,T379,T384,T389,T394,T399,T404,T409,T414,T419,T424,T429)</f>
        <v>9663404.2200000007</v>
      </c>
      <c r="U305" s="6">
        <f>SUM(U306,U312,U317,U322,U325,U329,U332,U335,U339,U342,U345,U348,U352,U356,U358,U360,U362,U364,U369,U374,U379,U384,U389,U394,U399,U404,U409,U414,U419,U424,U429)</f>
        <v>32007046.509999998</v>
      </c>
      <c r="Y305" s="9">
        <f>SUM(Y306,Y312,Y317,Y322,Y325,Y329,Y332,Y335,Y339,Y342,Y345,Y348,Y352,Y356,Y358,Y360,Y362,Y364,Y369,Y374,Y379,Y384,Y389,Y394,Y399,Y404,Y409,Y414,Y419,Y424,Y429)</f>
        <v>18619701.929999996</v>
      </c>
      <c r="Z305" s="9">
        <f>SUM(Z306,Z312,Z317,Z322,Z325,Z329,Z332,Z335,Z339,Z342,Z345,Z348,Z352,Z356,Z358,Z360,Z362,Z364,Z369,Z374,Z379,Z384,Z389,Z394,Z399,Z404,Z409,Z414,Z419,Z424,Z429)</f>
        <v>8052836.8500000006</v>
      </c>
      <c r="AA305" s="9">
        <f>SUM(AA306,AA312,AA317,AA322,AA325,AA329,AA332,AA335,AA339,AA342,AA345,AA348,AA352,AA356,AA358,AA360,AA362,AA364,AA369,AA374,AA379,AA384,AA389,AA394,AA399,AA404,AA409,AA414,AA419,AA424,AA429)</f>
        <v>26672538.779999994</v>
      </c>
      <c r="AD305" s="5">
        <v>355116607</v>
      </c>
      <c r="AE305" s="5">
        <v>27137794</v>
      </c>
      <c r="AK305" s="6">
        <f t="shared" si="67"/>
        <v>18270734.890000001</v>
      </c>
      <c r="AL305" s="6">
        <f>T305-N305</f>
        <v>1532367.0000000009</v>
      </c>
      <c r="AM305" s="6">
        <f>U305-O305</f>
        <v>19803101.890000001</v>
      </c>
      <c r="AN305" s="10">
        <f t="shared" si="68"/>
        <v>4.4859195399335627</v>
      </c>
      <c r="AO305" s="10">
        <f>IFERROR(AL305/N305,0)</f>
        <v>0.18845898235846484</v>
      </c>
      <c r="AP305" s="10">
        <f>IFERROR(AM305/O305,0)</f>
        <v>1.6226804124910887</v>
      </c>
    </row>
    <row r="306" spans="1:42" ht="54" x14ac:dyDescent="0.3">
      <c r="A306" s="12" t="s">
        <v>1021</v>
      </c>
      <c r="B306" s="12" t="s">
        <v>1022</v>
      </c>
      <c r="C306" s="16" t="s">
        <v>1023</v>
      </c>
      <c r="D306" s="17"/>
      <c r="E306" s="17" t="s">
        <v>1024</v>
      </c>
      <c r="F306" s="17" t="s">
        <v>79</v>
      </c>
      <c r="G306" s="18">
        <v>1</v>
      </c>
      <c r="H306" s="17"/>
      <c r="I306" s="18">
        <v>0</v>
      </c>
      <c r="J306" s="19">
        <v>0</v>
      </c>
      <c r="K306" s="20">
        <v>1439</v>
      </c>
      <c r="L306" s="19">
        <f>J306+ROUND(K306, 2)</f>
        <v>1439</v>
      </c>
      <c r="M306" s="19">
        <v>0</v>
      </c>
      <c r="N306" s="19">
        <v>0</v>
      </c>
      <c r="O306" s="19">
        <f>M306+N306</f>
        <v>0</v>
      </c>
      <c r="P306" s="19">
        <v>1475.01</v>
      </c>
      <c r="Q306" s="21">
        <v>1251</v>
      </c>
      <c r="R306" s="19">
        <f>P306+ROUND(Q306, 2)</f>
        <v>2726.01</v>
      </c>
      <c r="S306" s="19">
        <v>0</v>
      </c>
      <c r="T306" s="19">
        <v>0</v>
      </c>
      <c r="U306" s="19">
        <f>S306+T306</f>
        <v>0</v>
      </c>
      <c r="V306" s="9">
        <f>ROUND(P306 / 1.2, 2)</f>
        <v>1229.18</v>
      </c>
      <c r="W306" s="9">
        <f>ROUND(Q306 / 1.2, 2)</f>
        <v>1042.5</v>
      </c>
      <c r="X306" s="9">
        <f>ROUND(R306 / 1.2, 2)</f>
        <v>2271.6799999999998</v>
      </c>
      <c r="Y306" s="9">
        <f>ROUND(S306 / 1.2, 2)</f>
        <v>0</v>
      </c>
      <c r="Z306" s="9">
        <f>ROUND(T306 / 1.2, 2)</f>
        <v>0</v>
      </c>
      <c r="AA306" s="9">
        <f>Y306+Z306</f>
        <v>0</v>
      </c>
      <c r="AD306" s="5">
        <v>355116609</v>
      </c>
      <c r="AE306" s="5">
        <v>27137941</v>
      </c>
      <c r="AG306" s="5" t="s">
        <v>1025</v>
      </c>
      <c r="AH306" s="5" t="s">
        <v>1026</v>
      </c>
      <c r="AI306" s="5" t="s">
        <v>584</v>
      </c>
      <c r="AK306" s="19">
        <f t="shared" si="67"/>
        <v>0</v>
      </c>
      <c r="AL306" s="19">
        <f>T306-N306</f>
        <v>0</v>
      </c>
      <c r="AM306" s="19">
        <f>U306-O306</f>
        <v>0</v>
      </c>
      <c r="AN306" s="22">
        <f t="shared" si="68"/>
        <v>0</v>
      </c>
      <c r="AO306" s="22">
        <f>IFERROR(AL306/N306,0)</f>
        <v>0</v>
      </c>
      <c r="AP306" s="22">
        <f>IFERROR(AM306/O306,0)</f>
        <v>0</v>
      </c>
    </row>
    <row r="307" spans="1:42" ht="36" x14ac:dyDescent="0.3">
      <c r="A307" s="12" t="s">
        <v>1027</v>
      </c>
      <c r="B307" s="12"/>
      <c r="C307" s="27" t="s">
        <v>1028</v>
      </c>
      <c r="D307" s="17"/>
      <c r="E307" s="17"/>
      <c r="F307" s="28" t="s">
        <v>96</v>
      </c>
      <c r="G307" s="29">
        <v>0.15</v>
      </c>
      <c r="H307" s="17"/>
      <c r="I307" s="29">
        <v>0</v>
      </c>
      <c r="J307" s="30">
        <v>88.8</v>
      </c>
      <c r="M307" s="31">
        <f>ROUND(ROUND(J307, 2)*I307, 2)</f>
        <v>0</v>
      </c>
      <c r="P307" s="32">
        <v>88.8</v>
      </c>
      <c r="S307" s="31">
        <f>ROUND(ROUND(P307, 2)*I307, 2)</f>
        <v>0</v>
      </c>
      <c r="V307" s="9">
        <f>ROUND(ROUND(P307, 2)/1.2, 2)</f>
        <v>74</v>
      </c>
      <c r="Y307" s="9">
        <f t="shared" ref="Y307:Y338" si="69">ROUND(S307 / 1.2, 2)</f>
        <v>0</v>
      </c>
      <c r="AD307" s="5" t="s">
        <v>1029</v>
      </c>
      <c r="AE307" s="5" t="s">
        <v>1030</v>
      </c>
      <c r="AF307" s="5" t="s">
        <v>1031</v>
      </c>
      <c r="AK307" s="31">
        <f t="shared" si="67"/>
        <v>0</v>
      </c>
      <c r="AL307" s="31"/>
      <c r="AM307" s="31"/>
      <c r="AN307" s="33">
        <f t="shared" si="68"/>
        <v>0</v>
      </c>
      <c r="AO307" s="31"/>
      <c r="AP307" s="31"/>
    </row>
    <row r="308" spans="1:42" ht="72" x14ac:dyDescent="0.3">
      <c r="A308" s="12" t="s">
        <v>1032</v>
      </c>
      <c r="B308" s="12"/>
      <c r="C308" s="27" t="s">
        <v>1033</v>
      </c>
      <c r="D308" s="17"/>
      <c r="E308" s="17" t="s">
        <v>1034</v>
      </c>
      <c r="F308" s="28" t="s">
        <v>79</v>
      </c>
      <c r="G308" s="29">
        <v>1.07</v>
      </c>
      <c r="H308" s="17"/>
      <c r="I308" s="39">
        <v>0</v>
      </c>
      <c r="J308" s="30">
        <v>1193</v>
      </c>
      <c r="M308" s="31">
        <f>ROUND(ROUND(J308, 2)*I308, 2)</f>
        <v>0</v>
      </c>
      <c r="P308" s="32">
        <v>1193</v>
      </c>
      <c r="S308" s="31">
        <f>ROUND(ROUND(P308, 2)*I308, 2)</f>
        <v>0</v>
      </c>
      <c r="V308" s="9">
        <f>ROUND(ROUND(P308, 2)/1.2, 2)</f>
        <v>994.17</v>
      </c>
      <c r="Y308" s="9">
        <f t="shared" si="69"/>
        <v>0</v>
      </c>
      <c r="AD308" s="5" t="s">
        <v>1035</v>
      </c>
      <c r="AE308" s="5" t="s">
        <v>1036</v>
      </c>
      <c r="AF308" s="5" t="s">
        <v>1037</v>
      </c>
      <c r="AK308" s="31">
        <f t="shared" si="67"/>
        <v>0</v>
      </c>
      <c r="AL308" s="31"/>
      <c r="AM308" s="31"/>
      <c r="AN308" s="33">
        <f t="shared" si="68"/>
        <v>0</v>
      </c>
      <c r="AO308" s="31"/>
      <c r="AP308" s="31"/>
    </row>
    <row r="309" spans="1:42" ht="72" x14ac:dyDescent="0.3">
      <c r="A309" s="12" t="s">
        <v>1038</v>
      </c>
      <c r="B309" s="12"/>
      <c r="C309" s="27" t="s">
        <v>1039</v>
      </c>
      <c r="D309" s="17"/>
      <c r="E309" s="17" t="s">
        <v>1040</v>
      </c>
      <c r="F309" s="28" t="s">
        <v>79</v>
      </c>
      <c r="G309" s="29">
        <v>1.07</v>
      </c>
      <c r="H309" s="17"/>
      <c r="I309" s="39">
        <v>0</v>
      </c>
      <c r="J309" s="30">
        <v>1374.45</v>
      </c>
      <c r="M309" s="31">
        <f>ROUND(ROUND(J309, 2)*I309, 2)</f>
        <v>0</v>
      </c>
      <c r="P309" s="32">
        <v>1290.02</v>
      </c>
      <c r="S309" s="31">
        <f>ROUND(ROUND(P309, 2)*I309, 2)</f>
        <v>0</v>
      </c>
      <c r="V309" s="9">
        <f>ROUND(ROUND(P309, 2)/1.2, 2)</f>
        <v>1075.02</v>
      </c>
      <c r="Y309" s="9">
        <f t="shared" si="69"/>
        <v>0</v>
      </c>
      <c r="AD309" s="5" t="s">
        <v>1041</v>
      </c>
      <c r="AE309" s="5" t="s">
        <v>1042</v>
      </c>
      <c r="AF309" s="5" t="s">
        <v>1043</v>
      </c>
      <c r="AK309" s="31">
        <f t="shared" si="67"/>
        <v>0</v>
      </c>
      <c r="AL309" s="31"/>
      <c r="AM309" s="31"/>
      <c r="AN309" s="33">
        <f t="shared" si="68"/>
        <v>0</v>
      </c>
      <c r="AO309" s="31"/>
      <c r="AP309" s="31"/>
    </row>
    <row r="310" spans="1:42" ht="54" x14ac:dyDescent="0.3">
      <c r="A310" s="12" t="s">
        <v>1044</v>
      </c>
      <c r="B310" s="12"/>
      <c r="C310" s="41" t="s">
        <v>1045</v>
      </c>
      <c r="D310" s="17"/>
      <c r="E310" s="17" t="s">
        <v>1046</v>
      </c>
      <c r="F310" s="28" t="s">
        <v>96</v>
      </c>
      <c r="G310" s="29">
        <v>1.2</v>
      </c>
      <c r="H310" s="17"/>
      <c r="I310" s="39">
        <v>0</v>
      </c>
      <c r="J310" s="30">
        <v>12.33</v>
      </c>
      <c r="M310" s="31">
        <f>ROUND(ROUND(J310, 2)*I310, 2)</f>
        <v>0</v>
      </c>
      <c r="P310" s="32">
        <v>12.33</v>
      </c>
      <c r="S310" s="31">
        <f>ROUND(ROUND(P310, 2)*I310, 2)</f>
        <v>0</v>
      </c>
      <c r="V310" s="9">
        <f>ROUND(ROUND(P310, 2)/1.2, 2)</f>
        <v>10.28</v>
      </c>
      <c r="Y310" s="9">
        <f t="shared" si="69"/>
        <v>0</v>
      </c>
      <c r="AD310" s="5" t="s">
        <v>1047</v>
      </c>
      <c r="AE310" s="5" t="s">
        <v>1048</v>
      </c>
      <c r="AF310" s="5" t="s">
        <v>1049</v>
      </c>
      <c r="AK310" s="31">
        <f t="shared" si="67"/>
        <v>0</v>
      </c>
      <c r="AL310" s="31"/>
      <c r="AM310" s="31"/>
      <c r="AN310" s="33">
        <f t="shared" si="68"/>
        <v>0</v>
      </c>
      <c r="AO310" s="31"/>
      <c r="AP310" s="31"/>
    </row>
    <row r="311" spans="1:42" ht="36" x14ac:dyDescent="0.3">
      <c r="A311" s="12" t="s">
        <v>1050</v>
      </c>
      <c r="B311" s="12"/>
      <c r="C311" s="27" t="s">
        <v>1051</v>
      </c>
      <c r="D311" s="17"/>
      <c r="E311" s="17"/>
      <c r="F311" s="28" t="s">
        <v>96</v>
      </c>
      <c r="G311" s="29">
        <v>0.25</v>
      </c>
      <c r="H311" s="17"/>
      <c r="I311" s="39">
        <v>0</v>
      </c>
      <c r="J311" s="30">
        <v>40.270000000000003</v>
      </c>
      <c r="M311" s="31">
        <f>ROUND(ROUND(J311, 2)*I311, 2)</f>
        <v>0</v>
      </c>
      <c r="P311" s="32">
        <v>40.270000000000003</v>
      </c>
      <c r="S311" s="31">
        <f>ROUND(ROUND(P311, 2)*I311, 2)</f>
        <v>0</v>
      </c>
      <c r="V311" s="9">
        <f>ROUND(ROUND(P311, 2)/1.2, 2)</f>
        <v>33.56</v>
      </c>
      <c r="Y311" s="9">
        <f t="shared" si="69"/>
        <v>0</v>
      </c>
      <c r="AD311" s="5" t="s">
        <v>1052</v>
      </c>
      <c r="AE311" s="5" t="s">
        <v>1053</v>
      </c>
      <c r="AF311" s="5" t="s">
        <v>1054</v>
      </c>
      <c r="AK311" s="31">
        <f t="shared" si="67"/>
        <v>0</v>
      </c>
      <c r="AL311" s="31"/>
      <c r="AM311" s="31"/>
      <c r="AN311" s="33">
        <f t="shared" si="68"/>
        <v>0</v>
      </c>
      <c r="AO311" s="31"/>
      <c r="AP311" s="31"/>
    </row>
    <row r="312" spans="1:42" ht="18" x14ac:dyDescent="0.3">
      <c r="A312" s="12" t="s">
        <v>1055</v>
      </c>
      <c r="B312" s="12" t="s">
        <v>1056</v>
      </c>
      <c r="C312" s="16" t="s">
        <v>1057</v>
      </c>
      <c r="D312" s="17" t="s">
        <v>1058</v>
      </c>
      <c r="E312" s="17" t="s">
        <v>581</v>
      </c>
      <c r="F312" s="17" t="s">
        <v>79</v>
      </c>
      <c r="G312" s="18">
        <v>1</v>
      </c>
      <c r="H312" s="17"/>
      <c r="I312" s="18">
        <v>0</v>
      </c>
      <c r="J312" s="19">
        <v>1573.04</v>
      </c>
      <c r="K312" s="20">
        <v>412</v>
      </c>
      <c r="L312" s="19">
        <f>J312+ROUND(K312, 2)</f>
        <v>1985.04</v>
      </c>
      <c r="M312" s="19">
        <v>0</v>
      </c>
      <c r="N312" s="19">
        <v>0</v>
      </c>
      <c r="O312" s="19">
        <f>M312+N312</f>
        <v>0</v>
      </c>
      <c r="P312" s="19">
        <v>1573.04</v>
      </c>
      <c r="Q312" s="21">
        <v>412</v>
      </c>
      <c r="R312" s="19">
        <f>P312+ROUND(Q312, 2)</f>
        <v>1985.04</v>
      </c>
      <c r="S312" s="19">
        <v>0</v>
      </c>
      <c r="T312" s="19">
        <v>0</v>
      </c>
      <c r="U312" s="19">
        <f>S312+T312</f>
        <v>0</v>
      </c>
      <c r="V312" s="9">
        <f>ROUND(P312 / 1.2, 2)</f>
        <v>1310.87</v>
      </c>
      <c r="W312" s="9">
        <f>ROUND(Q312 / 1.2, 2)</f>
        <v>343.33</v>
      </c>
      <c r="X312" s="9">
        <f>ROUND(R312 / 1.2, 2)</f>
        <v>1654.2</v>
      </c>
      <c r="Y312" s="9">
        <f t="shared" si="69"/>
        <v>0</v>
      </c>
      <c r="Z312" s="9">
        <f>ROUND(T312 / 1.2, 2)</f>
        <v>0</v>
      </c>
      <c r="AA312" s="9">
        <f>Y312+Z312</f>
        <v>0</v>
      </c>
      <c r="AD312" s="5">
        <v>355116611</v>
      </c>
      <c r="AE312" s="5">
        <v>27137866</v>
      </c>
      <c r="AG312" s="5" t="s">
        <v>1059</v>
      </c>
      <c r="AH312" s="5" t="s">
        <v>1060</v>
      </c>
      <c r="AI312" s="5" t="s">
        <v>584</v>
      </c>
      <c r="AK312" s="19">
        <f t="shared" si="67"/>
        <v>0</v>
      </c>
      <c r="AL312" s="19">
        <f>T312-N312</f>
        <v>0</v>
      </c>
      <c r="AM312" s="19">
        <f>U312-O312</f>
        <v>0</v>
      </c>
      <c r="AN312" s="22">
        <f t="shared" si="68"/>
        <v>0</v>
      </c>
      <c r="AO312" s="22">
        <f>IFERROR(AL312/N312,0)</f>
        <v>0</v>
      </c>
      <c r="AP312" s="22">
        <f>IFERROR(AM312/O312,0)</f>
        <v>0</v>
      </c>
    </row>
    <row r="313" spans="1:42" ht="54" x14ac:dyDescent="0.3">
      <c r="A313" s="12" t="s">
        <v>1061</v>
      </c>
      <c r="B313" s="12"/>
      <c r="C313" s="27" t="s">
        <v>1062</v>
      </c>
      <c r="D313" s="17"/>
      <c r="E313" s="17" t="s">
        <v>1063</v>
      </c>
      <c r="F313" s="28" t="s">
        <v>96</v>
      </c>
      <c r="G313" s="29">
        <v>0.3</v>
      </c>
      <c r="H313" s="17"/>
      <c r="I313" s="29">
        <v>0</v>
      </c>
      <c r="J313" s="30">
        <v>220</v>
      </c>
      <c r="M313" s="31">
        <f>ROUND(ROUND(J313, 2)*I313, 2)</f>
        <v>0</v>
      </c>
      <c r="P313" s="32">
        <v>220</v>
      </c>
      <c r="S313" s="31">
        <f>ROUND(ROUND(P313, 2)*I313, 2)</f>
        <v>0</v>
      </c>
      <c r="V313" s="9">
        <f>ROUND(ROUND(P313, 2)/1.2, 2)</f>
        <v>183.33</v>
      </c>
      <c r="Y313" s="9">
        <f t="shared" si="69"/>
        <v>0</v>
      </c>
      <c r="AD313" s="5" t="s">
        <v>1064</v>
      </c>
      <c r="AE313" s="5" t="s">
        <v>1065</v>
      </c>
      <c r="AF313" s="5" t="s">
        <v>1066</v>
      </c>
      <c r="AK313" s="31">
        <f t="shared" si="67"/>
        <v>0</v>
      </c>
      <c r="AL313" s="31"/>
      <c r="AM313" s="31"/>
      <c r="AN313" s="33">
        <f t="shared" si="68"/>
        <v>0</v>
      </c>
      <c r="AO313" s="31"/>
      <c r="AP313" s="31"/>
    </row>
    <row r="314" spans="1:42" ht="36" x14ac:dyDescent="0.3">
      <c r="A314" s="12" t="s">
        <v>1067</v>
      </c>
      <c r="B314" s="12"/>
      <c r="C314" s="27" t="s">
        <v>1068</v>
      </c>
      <c r="D314" s="17"/>
      <c r="E314" s="17" t="s">
        <v>1069</v>
      </c>
      <c r="F314" s="28" t="s">
        <v>96</v>
      </c>
      <c r="G314" s="29">
        <v>0.15</v>
      </c>
      <c r="H314" s="17"/>
      <c r="I314" s="29">
        <v>0</v>
      </c>
      <c r="J314" s="30">
        <v>68.400000000000006</v>
      </c>
      <c r="M314" s="31">
        <f>ROUND(ROUND(J314, 2)*I314, 2)</f>
        <v>0</v>
      </c>
      <c r="P314" s="32">
        <v>68.400000000000006</v>
      </c>
      <c r="S314" s="31">
        <f>ROUND(ROUND(P314, 2)*I314, 2)</f>
        <v>0</v>
      </c>
      <c r="V314" s="9">
        <f>ROUND(ROUND(P314, 2)/1.2, 2)</f>
        <v>57</v>
      </c>
      <c r="Y314" s="9">
        <f t="shared" si="69"/>
        <v>0</v>
      </c>
      <c r="AD314" s="5" t="s">
        <v>1070</v>
      </c>
      <c r="AE314" s="5" t="s">
        <v>1071</v>
      </c>
      <c r="AF314" s="5" t="s">
        <v>1072</v>
      </c>
      <c r="AK314" s="31">
        <f t="shared" si="67"/>
        <v>0</v>
      </c>
      <c r="AL314" s="31"/>
      <c r="AM314" s="31"/>
      <c r="AN314" s="33">
        <f t="shared" si="68"/>
        <v>0</v>
      </c>
      <c r="AO314" s="31"/>
      <c r="AP314" s="31"/>
    </row>
    <row r="315" spans="1:42" ht="72" x14ac:dyDescent="0.3">
      <c r="A315" s="12" t="s">
        <v>1073</v>
      </c>
      <c r="B315" s="12"/>
      <c r="C315" s="41" t="s">
        <v>1074</v>
      </c>
      <c r="D315" s="17"/>
      <c r="E315" s="17"/>
      <c r="F315" s="28" t="s">
        <v>187</v>
      </c>
      <c r="G315" s="29">
        <v>1</v>
      </c>
      <c r="H315" s="17"/>
      <c r="I315" s="39">
        <v>0</v>
      </c>
      <c r="J315" s="30">
        <v>51</v>
      </c>
      <c r="M315" s="31">
        <f>ROUND(ROUND(J315, 2)*I315, 2)</f>
        <v>0</v>
      </c>
      <c r="P315" s="32">
        <v>51</v>
      </c>
      <c r="S315" s="31">
        <f>ROUND(ROUND(P315, 2)*I315, 2)</f>
        <v>0</v>
      </c>
      <c r="V315" s="9">
        <f>ROUND(ROUND(P315, 2)/1.2, 2)</f>
        <v>42.5</v>
      </c>
      <c r="Y315" s="9">
        <f t="shared" si="69"/>
        <v>0</v>
      </c>
      <c r="AD315" s="5" t="s">
        <v>1075</v>
      </c>
      <c r="AE315" s="5" t="s">
        <v>1076</v>
      </c>
      <c r="AF315" s="5" t="s">
        <v>1077</v>
      </c>
      <c r="AK315" s="31">
        <f t="shared" si="67"/>
        <v>0</v>
      </c>
      <c r="AL315" s="31"/>
      <c r="AM315" s="31"/>
      <c r="AN315" s="33">
        <f t="shared" si="68"/>
        <v>0</v>
      </c>
      <c r="AO315" s="31"/>
      <c r="AP315" s="31"/>
    </row>
    <row r="316" spans="1:42" ht="54" x14ac:dyDescent="0.3">
      <c r="A316" s="12" t="s">
        <v>1078</v>
      </c>
      <c r="B316" s="12"/>
      <c r="C316" s="41" t="s">
        <v>1079</v>
      </c>
      <c r="D316" s="17"/>
      <c r="E316" s="17"/>
      <c r="F316" s="28" t="s">
        <v>79</v>
      </c>
      <c r="G316" s="29">
        <v>1.1000000000000001</v>
      </c>
      <c r="H316" s="17"/>
      <c r="I316" s="39">
        <v>0</v>
      </c>
      <c r="J316" s="30">
        <v>1339</v>
      </c>
      <c r="M316" s="31">
        <f>ROUND(ROUND(J316, 2)*I316, 2)</f>
        <v>0</v>
      </c>
      <c r="P316" s="32">
        <v>1339</v>
      </c>
      <c r="S316" s="31">
        <f>ROUND(ROUND(P316, 2)*I316, 2)</f>
        <v>0</v>
      </c>
      <c r="V316" s="9">
        <f>ROUND(ROUND(P316, 2)/1.2, 2)</f>
        <v>1115.83</v>
      </c>
      <c r="Y316" s="9">
        <f t="shared" si="69"/>
        <v>0</v>
      </c>
      <c r="AD316" s="5" t="s">
        <v>1080</v>
      </c>
      <c r="AE316" s="5" t="s">
        <v>1081</v>
      </c>
      <c r="AF316" s="5" t="s">
        <v>1082</v>
      </c>
      <c r="AK316" s="31">
        <f t="shared" si="67"/>
        <v>0</v>
      </c>
      <c r="AL316" s="31"/>
      <c r="AM316" s="31"/>
      <c r="AN316" s="33">
        <f t="shared" si="68"/>
        <v>0</v>
      </c>
      <c r="AO316" s="31"/>
      <c r="AP316" s="31"/>
    </row>
    <row r="317" spans="1:42" ht="18" x14ac:dyDescent="0.3">
      <c r="A317" s="12" t="s">
        <v>1083</v>
      </c>
      <c r="B317" s="12" t="s">
        <v>1056</v>
      </c>
      <c r="C317" s="16" t="s">
        <v>1057</v>
      </c>
      <c r="D317" s="17" t="s">
        <v>1058</v>
      </c>
      <c r="E317" s="17" t="s">
        <v>581</v>
      </c>
      <c r="F317" s="17" t="s">
        <v>79</v>
      </c>
      <c r="G317" s="18">
        <v>1</v>
      </c>
      <c r="H317" s="17"/>
      <c r="I317" s="18">
        <v>543.1</v>
      </c>
      <c r="J317" s="19">
        <v>1599.12</v>
      </c>
      <c r="K317" s="20">
        <v>556</v>
      </c>
      <c r="L317" s="19">
        <f>J317+ROUND(K317, 2)</f>
        <v>2155.12</v>
      </c>
      <c r="M317" s="19">
        <v>868482.07</v>
      </c>
      <c r="N317" s="19">
        <v>301963.59999999998</v>
      </c>
      <c r="O317" s="19">
        <f>M317+N317</f>
        <v>1170445.67</v>
      </c>
      <c r="P317" s="19">
        <v>1572.92</v>
      </c>
      <c r="Q317" s="21">
        <v>494.4</v>
      </c>
      <c r="R317" s="19">
        <f>P317+ROUND(Q317, 2)</f>
        <v>2067.3200000000002</v>
      </c>
      <c r="S317" s="19">
        <v>854252.85</v>
      </c>
      <c r="T317" s="19">
        <v>268508.64</v>
      </c>
      <c r="U317" s="19">
        <f>S317+T317</f>
        <v>1122761.49</v>
      </c>
      <c r="V317" s="9">
        <f>ROUND(P317 / 1.2, 2)</f>
        <v>1310.77</v>
      </c>
      <c r="W317" s="9">
        <f>ROUND(Q317 / 1.2, 2)</f>
        <v>412</v>
      </c>
      <c r="X317" s="9">
        <f>ROUND(R317 / 1.2, 2)</f>
        <v>1722.77</v>
      </c>
      <c r="Y317" s="9">
        <f t="shared" si="69"/>
        <v>711877.38</v>
      </c>
      <c r="Z317" s="9">
        <f>ROUND(T317 / 1.2, 2)</f>
        <v>223757.2</v>
      </c>
      <c r="AA317" s="9">
        <f>Y317+Z317</f>
        <v>935634.58000000007</v>
      </c>
      <c r="AD317" s="5">
        <v>355116746</v>
      </c>
      <c r="AE317" s="5">
        <v>28661795</v>
      </c>
      <c r="AG317" s="5" t="s">
        <v>1059</v>
      </c>
      <c r="AH317" s="5" t="s">
        <v>1060</v>
      </c>
      <c r="AI317" s="5" t="s">
        <v>584</v>
      </c>
      <c r="AK317" s="19">
        <f t="shared" si="67"/>
        <v>-14229.219999999972</v>
      </c>
      <c r="AL317" s="19">
        <f>T317-N317</f>
        <v>-33454.959999999963</v>
      </c>
      <c r="AM317" s="19">
        <f>U317-O317</f>
        <v>-47684.179999999935</v>
      </c>
      <c r="AN317" s="22">
        <f t="shared" si="68"/>
        <v>-1.6384011243893583E-2</v>
      </c>
      <c r="AO317" s="22">
        <f>IFERROR(AL317/N317,0)</f>
        <v>-0.1107913669064747</v>
      </c>
      <c r="AP317" s="22">
        <f>IFERROR(AM317/O317,0)</f>
        <v>-4.0740190871055071E-2</v>
      </c>
    </row>
    <row r="318" spans="1:42" ht="54" x14ac:dyDescent="0.3">
      <c r="A318" s="12" t="s">
        <v>1084</v>
      </c>
      <c r="B318" s="12"/>
      <c r="C318" s="41" t="s">
        <v>1079</v>
      </c>
      <c r="D318" s="17"/>
      <c r="E318" s="17"/>
      <c r="F318" s="28" t="s">
        <v>79</v>
      </c>
      <c r="G318" s="29">
        <v>1.1000000000000001</v>
      </c>
      <c r="H318" s="17"/>
      <c r="I318" s="39">
        <v>597.41</v>
      </c>
      <c r="J318" s="30">
        <v>1361.31</v>
      </c>
      <c r="M318" s="31">
        <f>ROUND(ROUND(J318, 2)*I318, 2)</f>
        <v>813260.21</v>
      </c>
      <c r="P318" s="32">
        <v>1339</v>
      </c>
      <c r="S318" s="31">
        <f>ROUND(ROUND(P318, 2)*I318, 2)</f>
        <v>799931.99</v>
      </c>
      <c r="V318" s="9">
        <f>ROUND(ROUND(P318, 2)/1.2, 2)</f>
        <v>1115.83</v>
      </c>
      <c r="Y318" s="9">
        <f t="shared" si="69"/>
        <v>666609.99</v>
      </c>
      <c r="AD318" s="5" t="s">
        <v>1085</v>
      </c>
      <c r="AE318" s="5" t="s">
        <v>1086</v>
      </c>
      <c r="AF318" s="5" t="s">
        <v>1082</v>
      </c>
      <c r="AK318" s="31">
        <f t="shared" si="67"/>
        <v>-13328.219999999972</v>
      </c>
      <c r="AL318" s="31"/>
      <c r="AM318" s="31"/>
      <c r="AN318" s="33">
        <f t="shared" si="68"/>
        <v>-1.6388629169500339E-2</v>
      </c>
      <c r="AO318" s="31"/>
      <c r="AP318" s="31"/>
    </row>
    <row r="319" spans="1:42" ht="72" x14ac:dyDescent="0.3">
      <c r="A319" s="12" t="s">
        <v>1087</v>
      </c>
      <c r="B319" s="12"/>
      <c r="C319" s="41" t="s">
        <v>1074</v>
      </c>
      <c r="D319" s="17"/>
      <c r="E319" s="17"/>
      <c r="F319" s="28" t="s">
        <v>187</v>
      </c>
      <c r="G319" s="29">
        <v>1</v>
      </c>
      <c r="H319" s="17"/>
      <c r="I319" s="39">
        <v>253</v>
      </c>
      <c r="J319" s="30">
        <v>51.85</v>
      </c>
      <c r="M319" s="31">
        <f>ROUND(ROUND(J319, 2)*I319, 2)</f>
        <v>13118.05</v>
      </c>
      <c r="P319" s="32">
        <v>51</v>
      </c>
      <c r="S319" s="31">
        <f>ROUND(ROUND(P319, 2)*I319, 2)</f>
        <v>12903</v>
      </c>
      <c r="V319" s="9">
        <f>ROUND(ROUND(P319, 2)/1.2, 2)</f>
        <v>42.5</v>
      </c>
      <c r="Y319" s="9">
        <f t="shared" si="69"/>
        <v>10752.5</v>
      </c>
      <c r="AD319" s="5" t="s">
        <v>1088</v>
      </c>
      <c r="AE319" s="5" t="s">
        <v>1089</v>
      </c>
      <c r="AF319" s="5" t="s">
        <v>1077</v>
      </c>
      <c r="AK319" s="31">
        <f t="shared" si="67"/>
        <v>-215.04999999999927</v>
      </c>
      <c r="AL319" s="31"/>
      <c r="AM319" s="31"/>
      <c r="AN319" s="33">
        <f t="shared" si="68"/>
        <v>-1.6393442622950765E-2</v>
      </c>
      <c r="AO319" s="31"/>
      <c r="AP319" s="31"/>
    </row>
    <row r="320" spans="1:42" ht="36" x14ac:dyDescent="0.3">
      <c r="A320" s="12" t="s">
        <v>1090</v>
      </c>
      <c r="B320" s="12"/>
      <c r="C320" s="27" t="s">
        <v>1068</v>
      </c>
      <c r="D320" s="17"/>
      <c r="E320" s="17" t="s">
        <v>1091</v>
      </c>
      <c r="F320" s="28" t="s">
        <v>96</v>
      </c>
      <c r="G320" s="29">
        <v>0.15</v>
      </c>
      <c r="H320" s="17"/>
      <c r="I320" s="29">
        <v>81.465000000000003</v>
      </c>
      <c r="J320" s="30">
        <v>69.540000000000006</v>
      </c>
      <c r="M320" s="31">
        <f>ROUND(ROUND(J320, 2)*I320, 2)</f>
        <v>5665.08</v>
      </c>
      <c r="P320" s="32">
        <v>68.400000000000006</v>
      </c>
      <c r="S320" s="31">
        <f>ROUND(ROUND(P320, 2)*I320, 2)</f>
        <v>5572.21</v>
      </c>
      <c r="V320" s="9">
        <f>ROUND(ROUND(P320, 2)/1.2, 2)</f>
        <v>57</v>
      </c>
      <c r="Y320" s="9">
        <f t="shared" si="69"/>
        <v>4643.51</v>
      </c>
      <c r="AD320" s="5" t="s">
        <v>1092</v>
      </c>
      <c r="AE320" s="5" t="s">
        <v>1093</v>
      </c>
      <c r="AF320" s="5" t="s">
        <v>1072</v>
      </c>
      <c r="AK320" s="31">
        <f t="shared" si="67"/>
        <v>-92.869999999999891</v>
      </c>
      <c r="AL320" s="31"/>
      <c r="AM320" s="31"/>
      <c r="AN320" s="33">
        <f t="shared" si="68"/>
        <v>-1.6393413685243614E-2</v>
      </c>
      <c r="AO320" s="31"/>
      <c r="AP320" s="31"/>
    </row>
    <row r="321" spans="1:42" ht="54" x14ac:dyDescent="0.3">
      <c r="A321" s="12" t="s">
        <v>1094</v>
      </c>
      <c r="B321" s="12"/>
      <c r="C321" s="27" t="s">
        <v>1062</v>
      </c>
      <c r="D321" s="17"/>
      <c r="E321" s="17" t="s">
        <v>1063</v>
      </c>
      <c r="F321" s="28" t="s">
        <v>96</v>
      </c>
      <c r="G321" s="29">
        <v>0.3</v>
      </c>
      <c r="H321" s="17"/>
      <c r="I321" s="29">
        <v>162.93</v>
      </c>
      <c r="J321" s="30">
        <v>223.66</v>
      </c>
      <c r="M321" s="31">
        <f>ROUND(ROUND(J321, 2)*I321, 2)</f>
        <v>36440.92</v>
      </c>
      <c r="P321" s="32">
        <v>220</v>
      </c>
      <c r="S321" s="31">
        <f>ROUND(ROUND(P321, 2)*I321, 2)</f>
        <v>35844.6</v>
      </c>
      <c r="V321" s="9">
        <f>ROUND(ROUND(P321, 2)/1.2, 2)</f>
        <v>183.33</v>
      </c>
      <c r="Y321" s="9">
        <f t="shared" si="69"/>
        <v>29870.5</v>
      </c>
      <c r="AD321" s="5" t="s">
        <v>1095</v>
      </c>
      <c r="AE321" s="5" t="s">
        <v>1096</v>
      </c>
      <c r="AF321" s="5" t="s">
        <v>1066</v>
      </c>
      <c r="AK321" s="31">
        <f t="shared" si="67"/>
        <v>-596.31999999999971</v>
      </c>
      <c r="AL321" s="31"/>
      <c r="AM321" s="31"/>
      <c r="AN321" s="33">
        <f t="shared" si="68"/>
        <v>-1.6364021545010383E-2</v>
      </c>
      <c r="AO321" s="31"/>
      <c r="AP321" s="31"/>
    </row>
    <row r="322" spans="1:42" ht="18" x14ac:dyDescent="0.3">
      <c r="A322" s="12" t="s">
        <v>1097</v>
      </c>
      <c r="B322" s="12" t="s">
        <v>1098</v>
      </c>
      <c r="C322" s="16" t="s">
        <v>1099</v>
      </c>
      <c r="D322" s="17"/>
      <c r="E322" s="17" t="s">
        <v>1100</v>
      </c>
      <c r="F322" s="17" t="s">
        <v>187</v>
      </c>
      <c r="G322" s="18">
        <v>1</v>
      </c>
      <c r="H322" s="17"/>
      <c r="I322" s="18">
        <v>0</v>
      </c>
      <c r="J322" s="19">
        <v>0</v>
      </c>
      <c r="K322" s="20">
        <v>200</v>
      </c>
      <c r="L322" s="19">
        <f>J322+ROUND(K322, 2)</f>
        <v>200</v>
      </c>
      <c r="M322" s="19">
        <v>0</v>
      </c>
      <c r="N322" s="19">
        <v>0</v>
      </c>
      <c r="O322" s="19">
        <f>M322+N322</f>
        <v>0</v>
      </c>
      <c r="P322" s="19">
        <v>104.52</v>
      </c>
      <c r="Q322" s="21">
        <v>200</v>
      </c>
      <c r="R322" s="19">
        <f>P322+ROUND(Q322, 2)</f>
        <v>304.52</v>
      </c>
      <c r="S322" s="19">
        <v>0</v>
      </c>
      <c r="T322" s="19">
        <v>0</v>
      </c>
      <c r="U322" s="19">
        <f>S322+T322</f>
        <v>0</v>
      </c>
      <c r="V322" s="9">
        <f>ROUND(P322 / 1.2, 2)</f>
        <v>87.1</v>
      </c>
      <c r="W322" s="9">
        <f>ROUND(Q322 / 1.2, 2)</f>
        <v>166.67</v>
      </c>
      <c r="X322" s="9">
        <f>ROUND(R322 / 1.2, 2)</f>
        <v>253.77</v>
      </c>
      <c r="Y322" s="9">
        <f t="shared" si="69"/>
        <v>0</v>
      </c>
      <c r="Z322" s="9">
        <f>ROUND(T322 / 1.2, 2)</f>
        <v>0</v>
      </c>
      <c r="AA322" s="9">
        <f>Y322+Z322</f>
        <v>0</v>
      </c>
      <c r="AD322" s="5">
        <v>355116613</v>
      </c>
      <c r="AE322" s="5">
        <v>27137890</v>
      </c>
      <c r="AG322" s="5" t="s">
        <v>1101</v>
      </c>
      <c r="AH322" s="5" t="s">
        <v>1102</v>
      </c>
      <c r="AI322" s="5" t="s">
        <v>584</v>
      </c>
      <c r="AK322" s="19">
        <f t="shared" si="67"/>
        <v>0</v>
      </c>
      <c r="AL322" s="19">
        <f>T322-N322</f>
        <v>0</v>
      </c>
      <c r="AM322" s="19">
        <f>U322-O322</f>
        <v>0</v>
      </c>
      <c r="AN322" s="22">
        <f t="shared" si="68"/>
        <v>0</v>
      </c>
      <c r="AO322" s="22">
        <f>IFERROR(AL322/N322,0)</f>
        <v>0</v>
      </c>
      <c r="AP322" s="22">
        <f>IFERROR(AM322/O322,0)</f>
        <v>0</v>
      </c>
    </row>
    <row r="323" spans="1:42" ht="36" x14ac:dyDescent="0.3">
      <c r="A323" s="12" t="s">
        <v>1103</v>
      </c>
      <c r="B323" s="12"/>
      <c r="C323" s="27" t="s">
        <v>1104</v>
      </c>
      <c r="D323" s="17"/>
      <c r="E323" s="17"/>
      <c r="F323" s="28" t="s">
        <v>187</v>
      </c>
      <c r="G323" s="29">
        <v>1.05</v>
      </c>
      <c r="H323" s="17"/>
      <c r="I323" s="39">
        <v>0</v>
      </c>
      <c r="J323" s="30">
        <v>90.97</v>
      </c>
      <c r="M323" s="31">
        <f>ROUND(ROUND(J323, 2)*I323, 2)</f>
        <v>0</v>
      </c>
      <c r="P323" s="32">
        <v>90.97</v>
      </c>
      <c r="S323" s="31">
        <f>ROUND(ROUND(P323, 2)*I323, 2)</f>
        <v>0</v>
      </c>
      <c r="V323" s="9">
        <f>ROUND(ROUND(P323, 2)/1.2, 2)</f>
        <v>75.81</v>
      </c>
      <c r="Y323" s="9">
        <f t="shared" si="69"/>
        <v>0</v>
      </c>
      <c r="AD323" s="5" t="s">
        <v>1105</v>
      </c>
      <c r="AE323" s="5" t="s">
        <v>1106</v>
      </c>
      <c r="AF323" s="5" t="s">
        <v>1107</v>
      </c>
      <c r="AK323" s="31">
        <f t="shared" si="67"/>
        <v>0</v>
      </c>
      <c r="AL323" s="31"/>
      <c r="AM323" s="31"/>
      <c r="AN323" s="33">
        <f t="shared" si="68"/>
        <v>0</v>
      </c>
      <c r="AO323" s="31"/>
      <c r="AP323" s="31"/>
    </row>
    <row r="324" spans="1:42" ht="54" x14ac:dyDescent="0.3">
      <c r="A324" s="12" t="s">
        <v>1108</v>
      </c>
      <c r="B324" s="12"/>
      <c r="C324" s="27" t="s">
        <v>1109</v>
      </c>
      <c r="D324" s="17"/>
      <c r="E324" s="17" t="s">
        <v>1110</v>
      </c>
      <c r="F324" s="28" t="s">
        <v>102</v>
      </c>
      <c r="G324" s="42">
        <v>0.09</v>
      </c>
      <c r="H324" s="17"/>
      <c r="I324" s="29">
        <v>0</v>
      </c>
      <c r="J324" s="30">
        <v>100</v>
      </c>
      <c r="M324" s="31">
        <f>ROUND(ROUND(J324, 2)*I324, 2)</f>
        <v>0</v>
      </c>
      <c r="P324" s="32">
        <v>100</v>
      </c>
      <c r="S324" s="31">
        <f>ROUND(ROUND(P324, 2)*I324, 2)</f>
        <v>0</v>
      </c>
      <c r="V324" s="9">
        <f>ROUND(ROUND(P324, 2)/1.2, 2)</f>
        <v>83.33</v>
      </c>
      <c r="Y324" s="9">
        <f t="shared" si="69"/>
        <v>0</v>
      </c>
      <c r="AD324" s="5" t="s">
        <v>1111</v>
      </c>
      <c r="AE324" s="5" t="s">
        <v>1112</v>
      </c>
      <c r="AF324" s="5" t="s">
        <v>1113</v>
      </c>
      <c r="AK324" s="31">
        <f t="shared" si="67"/>
        <v>0</v>
      </c>
      <c r="AL324" s="31"/>
      <c r="AM324" s="31"/>
      <c r="AN324" s="33">
        <f t="shared" si="68"/>
        <v>0</v>
      </c>
      <c r="AO324" s="31"/>
      <c r="AP324" s="31"/>
    </row>
    <row r="325" spans="1:42" ht="18" x14ac:dyDescent="0.3">
      <c r="A325" s="12" t="s">
        <v>1114</v>
      </c>
      <c r="B325" s="12" t="s">
        <v>1098</v>
      </c>
      <c r="C325" s="16" t="s">
        <v>1099</v>
      </c>
      <c r="D325" s="17"/>
      <c r="E325" s="17" t="s">
        <v>1115</v>
      </c>
      <c r="F325" s="17" t="s">
        <v>187</v>
      </c>
      <c r="G325" s="18">
        <v>1</v>
      </c>
      <c r="H325" s="17"/>
      <c r="I325" s="18">
        <v>0</v>
      </c>
      <c r="J325" s="19">
        <v>198.82</v>
      </c>
      <c r="K325" s="20">
        <v>200</v>
      </c>
      <c r="L325" s="19">
        <f>J325+ROUND(K325, 2)</f>
        <v>398.82</v>
      </c>
      <c r="M325" s="19">
        <v>0</v>
      </c>
      <c r="N325" s="19">
        <v>0</v>
      </c>
      <c r="O325" s="19">
        <f>M325+N325</f>
        <v>0</v>
      </c>
      <c r="P325" s="19">
        <v>198.82</v>
      </c>
      <c r="Q325" s="21">
        <v>200</v>
      </c>
      <c r="R325" s="19">
        <f>P325+ROUND(Q325, 2)</f>
        <v>398.82</v>
      </c>
      <c r="S325" s="19">
        <v>0</v>
      </c>
      <c r="T325" s="19">
        <v>0</v>
      </c>
      <c r="U325" s="19">
        <f>S325+T325</f>
        <v>0</v>
      </c>
      <c r="V325" s="9">
        <f>ROUND(P325 / 1.2, 2)</f>
        <v>165.68</v>
      </c>
      <c r="W325" s="9">
        <f>ROUND(Q325 / 1.2, 2)</f>
        <v>166.67</v>
      </c>
      <c r="X325" s="9">
        <f>ROUND(R325 / 1.2, 2)</f>
        <v>332.35</v>
      </c>
      <c r="Y325" s="9">
        <f t="shared" si="69"/>
        <v>0</v>
      </c>
      <c r="Z325" s="9">
        <f>ROUND(T325 / 1.2, 2)</f>
        <v>0</v>
      </c>
      <c r="AA325" s="9">
        <f>Y325+Z325</f>
        <v>0</v>
      </c>
      <c r="AD325" s="5">
        <v>355116747</v>
      </c>
      <c r="AE325" s="5">
        <v>27137967</v>
      </c>
      <c r="AG325" s="5" t="s">
        <v>1101</v>
      </c>
      <c r="AH325" s="5" t="s">
        <v>1102</v>
      </c>
      <c r="AI325" s="5" t="s">
        <v>584</v>
      </c>
      <c r="AK325" s="19">
        <f t="shared" si="67"/>
        <v>0</v>
      </c>
      <c r="AL325" s="19">
        <f>T325-N325</f>
        <v>0</v>
      </c>
      <c r="AM325" s="19">
        <f>U325-O325</f>
        <v>0</v>
      </c>
      <c r="AN325" s="22">
        <f t="shared" si="68"/>
        <v>0</v>
      </c>
      <c r="AO325" s="22">
        <f>IFERROR(AL325/N325,0)</f>
        <v>0</v>
      </c>
      <c r="AP325" s="22">
        <f>IFERROR(AM325/O325,0)</f>
        <v>0</v>
      </c>
    </row>
    <row r="326" spans="1:42" ht="54" x14ac:dyDescent="0.3">
      <c r="A326" s="12" t="s">
        <v>1116</v>
      </c>
      <c r="B326" s="12"/>
      <c r="C326" s="27" t="s">
        <v>1109</v>
      </c>
      <c r="D326" s="17"/>
      <c r="E326" s="17" t="s">
        <v>1110</v>
      </c>
      <c r="F326" s="28" t="s">
        <v>102</v>
      </c>
      <c r="G326" s="42">
        <v>0.09</v>
      </c>
      <c r="H326" s="17"/>
      <c r="I326" s="29">
        <v>0</v>
      </c>
      <c r="J326" s="30">
        <v>100</v>
      </c>
      <c r="M326" s="31">
        <f>ROUND(ROUND(J326, 2)*I326, 2)</f>
        <v>0</v>
      </c>
      <c r="P326" s="32">
        <v>100</v>
      </c>
      <c r="S326" s="31">
        <f>ROUND(ROUND(P326, 2)*I326, 2)</f>
        <v>0</v>
      </c>
      <c r="V326" s="9">
        <f>ROUND(ROUND(P326, 2)/1.2, 2)</f>
        <v>83.33</v>
      </c>
      <c r="Y326" s="9">
        <f t="shared" si="69"/>
        <v>0</v>
      </c>
      <c r="AD326" s="5" t="s">
        <v>1117</v>
      </c>
      <c r="AE326" s="5" t="s">
        <v>1118</v>
      </c>
      <c r="AF326" s="5" t="s">
        <v>1113</v>
      </c>
      <c r="AK326" s="31">
        <f t="shared" si="67"/>
        <v>0</v>
      </c>
      <c r="AL326" s="31"/>
      <c r="AM326" s="31"/>
      <c r="AN326" s="33">
        <f t="shared" si="68"/>
        <v>0</v>
      </c>
      <c r="AO326" s="31"/>
      <c r="AP326" s="31"/>
    </row>
    <row r="327" spans="1:42" ht="54" x14ac:dyDescent="0.3">
      <c r="A327" s="12" t="s">
        <v>1119</v>
      </c>
      <c r="B327" s="12"/>
      <c r="C327" s="41" t="s">
        <v>1104</v>
      </c>
      <c r="D327" s="17"/>
      <c r="E327" s="17" t="s">
        <v>1120</v>
      </c>
      <c r="F327" s="28" t="s">
        <v>187</v>
      </c>
      <c r="G327" s="29">
        <v>1.05</v>
      </c>
      <c r="H327" s="17"/>
      <c r="I327" s="39">
        <v>0</v>
      </c>
      <c r="J327" s="30">
        <v>90.21</v>
      </c>
      <c r="M327" s="31">
        <f>ROUND(ROUND(J327, 2)*I327, 2)</f>
        <v>0</v>
      </c>
      <c r="P327" s="32">
        <v>90.21</v>
      </c>
      <c r="S327" s="31">
        <f>ROUND(ROUND(P327, 2)*I327, 2)</f>
        <v>0</v>
      </c>
      <c r="V327" s="9">
        <f>ROUND(ROUND(P327, 2)/1.2, 2)</f>
        <v>75.180000000000007</v>
      </c>
      <c r="Y327" s="9">
        <f t="shared" si="69"/>
        <v>0</v>
      </c>
      <c r="AD327" s="5" t="s">
        <v>1121</v>
      </c>
      <c r="AE327" s="5" t="s">
        <v>1122</v>
      </c>
      <c r="AF327" s="5" t="s">
        <v>1107</v>
      </c>
      <c r="AK327" s="31">
        <f t="shared" si="67"/>
        <v>0</v>
      </c>
      <c r="AL327" s="31"/>
      <c r="AM327" s="31"/>
      <c r="AN327" s="33">
        <f t="shared" si="68"/>
        <v>0</v>
      </c>
      <c r="AO327" s="31"/>
      <c r="AP327" s="31"/>
    </row>
    <row r="328" spans="1:42" ht="72" x14ac:dyDescent="0.3">
      <c r="A328" s="12" t="s">
        <v>1123</v>
      </c>
      <c r="B328" s="12"/>
      <c r="C328" s="41" t="s">
        <v>1124</v>
      </c>
      <c r="D328" s="17"/>
      <c r="E328" s="17" t="s">
        <v>1125</v>
      </c>
      <c r="F328" s="28" t="s">
        <v>187</v>
      </c>
      <c r="G328" s="29">
        <v>1.1000000000000001</v>
      </c>
      <c r="H328" s="17"/>
      <c r="I328" s="39">
        <v>0</v>
      </c>
      <c r="J328" s="30">
        <v>429.22</v>
      </c>
      <c r="M328" s="31">
        <f>ROUND(ROUND(J328, 2)*I328, 2)</f>
        <v>0</v>
      </c>
      <c r="P328" s="32">
        <v>429.22</v>
      </c>
      <c r="S328" s="31">
        <f>ROUND(ROUND(P328, 2)*I328, 2)</f>
        <v>0</v>
      </c>
      <c r="V328" s="9">
        <f>ROUND(ROUND(P328, 2)/1.2, 2)</f>
        <v>357.68</v>
      </c>
      <c r="Y328" s="9">
        <f t="shared" si="69"/>
        <v>0</v>
      </c>
      <c r="AD328" s="5" t="s">
        <v>1126</v>
      </c>
      <c r="AE328" s="5" t="s">
        <v>1127</v>
      </c>
      <c r="AF328" s="5" t="s">
        <v>1128</v>
      </c>
      <c r="AK328" s="31">
        <f t="shared" si="67"/>
        <v>0</v>
      </c>
      <c r="AL328" s="31"/>
      <c r="AM328" s="31"/>
      <c r="AN328" s="33">
        <f t="shared" si="68"/>
        <v>0</v>
      </c>
      <c r="AO328" s="31"/>
      <c r="AP328" s="31"/>
    </row>
    <row r="329" spans="1:42" ht="18" x14ac:dyDescent="0.3">
      <c r="A329" s="12" t="s">
        <v>1129</v>
      </c>
      <c r="B329" s="12" t="s">
        <v>1098</v>
      </c>
      <c r="C329" s="16" t="s">
        <v>1099</v>
      </c>
      <c r="D329" s="17"/>
      <c r="E329" s="17" t="s">
        <v>1130</v>
      </c>
      <c r="F329" s="17" t="s">
        <v>187</v>
      </c>
      <c r="G329" s="18">
        <v>1</v>
      </c>
      <c r="H329" s="17"/>
      <c r="I329" s="18">
        <v>99.2</v>
      </c>
      <c r="J329" s="19">
        <v>522.61</v>
      </c>
      <c r="K329" s="20">
        <v>199.99</v>
      </c>
      <c r="L329" s="19">
        <f>J329+ROUND(K329, 2)</f>
        <v>722.6</v>
      </c>
      <c r="M329" s="19">
        <v>51842.91</v>
      </c>
      <c r="N329" s="19">
        <v>19839.009999999998</v>
      </c>
      <c r="O329" s="19">
        <f>M329+N329</f>
        <v>71681.919999999998</v>
      </c>
      <c r="P329" s="19">
        <v>494.64</v>
      </c>
      <c r="Q329" s="21">
        <v>240</v>
      </c>
      <c r="R329" s="19">
        <f>P329+ROUND(Q329, 2)</f>
        <v>734.64</v>
      </c>
      <c r="S329" s="19">
        <v>49068.29</v>
      </c>
      <c r="T329" s="19">
        <v>23808</v>
      </c>
      <c r="U329" s="19">
        <f>S329+T329</f>
        <v>72876.290000000008</v>
      </c>
      <c r="V329" s="9">
        <f>ROUND(P329 / 1.2, 2)</f>
        <v>412.2</v>
      </c>
      <c r="W329" s="9">
        <f>ROUND(Q329 / 1.2, 2)</f>
        <v>200</v>
      </c>
      <c r="X329" s="9">
        <f>ROUND(R329 / 1.2, 2)</f>
        <v>612.20000000000005</v>
      </c>
      <c r="Y329" s="9">
        <f t="shared" si="69"/>
        <v>40890.239999999998</v>
      </c>
      <c r="Z329" s="9">
        <f>ROUND(T329 / 1.2, 2)</f>
        <v>19840</v>
      </c>
      <c r="AA329" s="9">
        <f>Y329+Z329</f>
        <v>60730.239999999998</v>
      </c>
      <c r="AD329" s="5">
        <v>355116748</v>
      </c>
      <c r="AE329" s="5">
        <v>28661805</v>
      </c>
      <c r="AG329" s="5" t="s">
        <v>1101</v>
      </c>
      <c r="AH329" s="5" t="s">
        <v>1102</v>
      </c>
      <c r="AI329" s="5" t="s">
        <v>584</v>
      </c>
      <c r="AK329" s="19">
        <f t="shared" si="67"/>
        <v>-2774.6200000000026</v>
      </c>
      <c r="AL329" s="19">
        <f>T329-N329</f>
        <v>3968.9900000000016</v>
      </c>
      <c r="AM329" s="19">
        <f>U329-O329</f>
        <v>1194.3700000000099</v>
      </c>
      <c r="AN329" s="22">
        <f t="shared" si="68"/>
        <v>-5.3519758053704979E-2</v>
      </c>
      <c r="AO329" s="22">
        <f>IFERROR(AL329/N329,0)</f>
        <v>0.20005988202032268</v>
      </c>
      <c r="AP329" s="22">
        <f>IFERROR(AM329/O329,0)</f>
        <v>1.6662081596028815E-2</v>
      </c>
    </row>
    <row r="330" spans="1:42" ht="72" x14ac:dyDescent="0.3">
      <c r="A330" s="12" t="s">
        <v>1131</v>
      </c>
      <c r="B330" s="12"/>
      <c r="C330" s="41" t="s">
        <v>1124</v>
      </c>
      <c r="D330" s="17"/>
      <c r="E330" s="17" t="s">
        <v>1125</v>
      </c>
      <c r="F330" s="28" t="s">
        <v>187</v>
      </c>
      <c r="G330" s="29">
        <v>1.1000000000000001</v>
      </c>
      <c r="H330" s="17"/>
      <c r="I330" s="39">
        <v>109.12</v>
      </c>
      <c r="J330" s="30">
        <v>466.78</v>
      </c>
      <c r="M330" s="31">
        <f>ROUND(ROUND(J330, 2)*I330, 2)</f>
        <v>50935.03</v>
      </c>
      <c r="P330" s="32">
        <v>429.22</v>
      </c>
      <c r="S330" s="31">
        <f>ROUND(ROUND(P330, 2)*I330, 2)</f>
        <v>46836.49</v>
      </c>
      <c r="V330" s="9">
        <f>ROUND(ROUND(P330, 2)/1.2, 2)</f>
        <v>357.68</v>
      </c>
      <c r="Y330" s="9">
        <f t="shared" si="69"/>
        <v>39030.410000000003</v>
      </c>
      <c r="AD330" s="5" t="s">
        <v>1132</v>
      </c>
      <c r="AE330" s="5" t="s">
        <v>1133</v>
      </c>
      <c r="AF330" s="5" t="s">
        <v>1128</v>
      </c>
      <c r="AK330" s="31">
        <f t="shared" si="67"/>
        <v>-4098.5400000000009</v>
      </c>
      <c r="AL330" s="31"/>
      <c r="AM330" s="31"/>
      <c r="AN330" s="33">
        <f t="shared" si="68"/>
        <v>-8.0466036831626508E-2</v>
      </c>
      <c r="AO330" s="31"/>
      <c r="AP330" s="31"/>
    </row>
    <row r="331" spans="1:42" ht="54" x14ac:dyDescent="0.3">
      <c r="A331" s="12" t="s">
        <v>1134</v>
      </c>
      <c r="B331" s="12"/>
      <c r="C331" s="27" t="s">
        <v>1109</v>
      </c>
      <c r="D331" s="17"/>
      <c r="E331" s="17" t="s">
        <v>1110</v>
      </c>
      <c r="F331" s="28" t="s">
        <v>102</v>
      </c>
      <c r="G331" s="42">
        <v>0.09</v>
      </c>
      <c r="H331" s="17"/>
      <c r="I331" s="29">
        <v>8.9280000000000008</v>
      </c>
      <c r="J331" s="30">
        <v>101.66</v>
      </c>
      <c r="M331" s="31">
        <f>ROUND(ROUND(J331, 2)*I331, 2)</f>
        <v>907.62</v>
      </c>
      <c r="P331" s="32">
        <v>250</v>
      </c>
      <c r="S331" s="31">
        <f>ROUND(ROUND(P331, 2)*I331, 2)</f>
        <v>2232</v>
      </c>
      <c r="V331" s="9">
        <f>ROUND(ROUND(P331, 2)/1.2, 2)</f>
        <v>208.33</v>
      </c>
      <c r="Y331" s="9">
        <f t="shared" si="69"/>
        <v>1860</v>
      </c>
      <c r="AD331" s="5" t="s">
        <v>1135</v>
      </c>
      <c r="AE331" s="5" t="s">
        <v>1136</v>
      </c>
      <c r="AF331" s="5" t="s">
        <v>1113</v>
      </c>
      <c r="AK331" s="31">
        <f t="shared" si="67"/>
        <v>1324.38</v>
      </c>
      <c r="AL331" s="31"/>
      <c r="AM331" s="31"/>
      <c r="AN331" s="33">
        <f t="shared" si="68"/>
        <v>1.4591789515435976</v>
      </c>
      <c r="AO331" s="31"/>
      <c r="AP331" s="31"/>
    </row>
    <row r="332" spans="1:42" ht="18" x14ac:dyDescent="0.3">
      <c r="A332" s="12" t="s">
        <v>1137</v>
      </c>
      <c r="B332" s="12" t="s">
        <v>1098</v>
      </c>
      <c r="C332" s="16" t="s">
        <v>1099</v>
      </c>
      <c r="D332" s="17"/>
      <c r="E332" s="17" t="s">
        <v>1138</v>
      </c>
      <c r="F332" s="17" t="s">
        <v>187</v>
      </c>
      <c r="G332" s="18">
        <v>1</v>
      </c>
      <c r="H332" s="17"/>
      <c r="I332" s="18">
        <v>96</v>
      </c>
      <c r="J332" s="19">
        <v>112.16</v>
      </c>
      <c r="K332" s="20">
        <v>199.99</v>
      </c>
      <c r="L332" s="19">
        <f>J332+ROUND(K332, 2)</f>
        <v>312.14999999999998</v>
      </c>
      <c r="M332" s="19">
        <v>10767.36</v>
      </c>
      <c r="N332" s="19">
        <v>19199.04</v>
      </c>
      <c r="O332" s="19">
        <f>M332+N332</f>
        <v>29966.400000000001</v>
      </c>
      <c r="P332" s="19">
        <v>117.22</v>
      </c>
      <c r="Q332" s="21">
        <v>240</v>
      </c>
      <c r="R332" s="19">
        <f>P332+ROUND(Q332, 2)</f>
        <v>357.22</v>
      </c>
      <c r="S332" s="19">
        <v>11253.12</v>
      </c>
      <c r="T332" s="19">
        <v>23040</v>
      </c>
      <c r="U332" s="19">
        <f>S332+T332</f>
        <v>34293.120000000003</v>
      </c>
      <c r="V332" s="9">
        <f>ROUND(P332 / 1.2, 2)</f>
        <v>97.68</v>
      </c>
      <c r="W332" s="9">
        <f>ROUND(Q332 / 1.2, 2)</f>
        <v>200</v>
      </c>
      <c r="X332" s="9">
        <f>ROUND(R332 / 1.2, 2)</f>
        <v>297.68</v>
      </c>
      <c r="Y332" s="9">
        <f t="shared" si="69"/>
        <v>9377.6</v>
      </c>
      <c r="Z332" s="9">
        <f>ROUND(T332 / 1.2, 2)</f>
        <v>19200</v>
      </c>
      <c r="AA332" s="9">
        <f>Y332+Z332</f>
        <v>28577.599999999999</v>
      </c>
      <c r="AD332" s="5">
        <v>355116749</v>
      </c>
      <c r="AE332" s="5">
        <v>28674970</v>
      </c>
      <c r="AG332" s="5" t="s">
        <v>1101</v>
      </c>
      <c r="AH332" s="5" t="s">
        <v>1102</v>
      </c>
      <c r="AI332" s="5" t="s">
        <v>584</v>
      </c>
      <c r="AK332" s="19">
        <f t="shared" si="67"/>
        <v>485.76000000000022</v>
      </c>
      <c r="AL332" s="19">
        <f>T332-N332</f>
        <v>3840.9599999999991</v>
      </c>
      <c r="AM332" s="19">
        <f>U332-O332</f>
        <v>4326.7200000000012</v>
      </c>
      <c r="AN332" s="22">
        <f t="shared" si="68"/>
        <v>4.5114122681883043E-2</v>
      </c>
      <c r="AO332" s="22">
        <f>IFERROR(AL332/N332,0)</f>
        <v>0.20006000300014995</v>
      </c>
      <c r="AP332" s="22">
        <f>IFERROR(AM332/O332,0)</f>
        <v>0.14438571199743716</v>
      </c>
    </row>
    <row r="333" spans="1:42" ht="54" x14ac:dyDescent="0.3">
      <c r="A333" s="12" t="s">
        <v>1139</v>
      </c>
      <c r="B333" s="12"/>
      <c r="C333" s="27" t="s">
        <v>1109</v>
      </c>
      <c r="D333" s="17"/>
      <c r="E333" s="17" t="s">
        <v>1110</v>
      </c>
      <c r="F333" s="28" t="s">
        <v>102</v>
      </c>
      <c r="G333" s="42">
        <v>0.09</v>
      </c>
      <c r="H333" s="17"/>
      <c r="I333" s="29">
        <v>8.64</v>
      </c>
      <c r="J333" s="30">
        <v>101.66</v>
      </c>
      <c r="M333" s="31">
        <f>ROUND(ROUND(J333, 2)*I333, 2)</f>
        <v>878.34</v>
      </c>
      <c r="P333" s="32">
        <v>250</v>
      </c>
      <c r="S333" s="31">
        <f>ROUND(ROUND(P333, 2)*I333, 2)</f>
        <v>2160</v>
      </c>
      <c r="V333" s="9">
        <f>ROUND(ROUND(P333, 2)/1.2, 2)</f>
        <v>208.33</v>
      </c>
      <c r="Y333" s="9">
        <f t="shared" si="69"/>
        <v>1800</v>
      </c>
      <c r="AD333" s="5" t="s">
        <v>1140</v>
      </c>
      <c r="AE333" s="5" t="s">
        <v>1141</v>
      </c>
      <c r="AF333" s="5" t="s">
        <v>1113</v>
      </c>
      <c r="AK333" s="31">
        <f t="shared" si="67"/>
        <v>1281.6599999999999</v>
      </c>
      <c r="AL333" s="31"/>
      <c r="AM333" s="31"/>
      <c r="AN333" s="33">
        <f t="shared" si="68"/>
        <v>1.4591843705171117</v>
      </c>
      <c r="AO333" s="31"/>
      <c r="AP333" s="31"/>
    </row>
    <row r="334" spans="1:42" ht="54" x14ac:dyDescent="0.3">
      <c r="A334" s="12" t="s">
        <v>1142</v>
      </c>
      <c r="B334" s="12"/>
      <c r="C334" s="41" t="s">
        <v>1104</v>
      </c>
      <c r="D334" s="17"/>
      <c r="E334" s="17" t="s">
        <v>1120</v>
      </c>
      <c r="F334" s="28" t="s">
        <v>187</v>
      </c>
      <c r="G334" s="29">
        <v>1.05</v>
      </c>
      <c r="H334" s="17"/>
      <c r="I334" s="39">
        <v>100.8</v>
      </c>
      <c r="J334" s="30">
        <v>98.11</v>
      </c>
      <c r="M334" s="31">
        <f>ROUND(ROUND(J334, 2)*I334, 2)</f>
        <v>9889.49</v>
      </c>
      <c r="P334" s="32">
        <v>90.21</v>
      </c>
      <c r="S334" s="31">
        <f>ROUND(ROUND(P334, 2)*I334, 2)</f>
        <v>9093.17</v>
      </c>
      <c r="V334" s="9">
        <f>ROUND(ROUND(P334, 2)/1.2, 2)</f>
        <v>75.180000000000007</v>
      </c>
      <c r="Y334" s="9">
        <f t="shared" si="69"/>
        <v>7577.64</v>
      </c>
      <c r="AD334" s="5" t="s">
        <v>1143</v>
      </c>
      <c r="AE334" s="5" t="s">
        <v>1144</v>
      </c>
      <c r="AF334" s="5" t="s">
        <v>1107</v>
      </c>
      <c r="AK334" s="31">
        <f t="shared" si="67"/>
        <v>-796.31999999999971</v>
      </c>
      <c r="AL334" s="31"/>
      <c r="AM334" s="31"/>
      <c r="AN334" s="33">
        <f t="shared" si="68"/>
        <v>-8.0521846930428131E-2</v>
      </c>
      <c r="AO334" s="31"/>
      <c r="AP334" s="31"/>
    </row>
    <row r="335" spans="1:42" ht="54" x14ac:dyDescent="0.3">
      <c r="A335" s="12" t="s">
        <v>1145</v>
      </c>
      <c r="B335" s="12" t="s">
        <v>1146</v>
      </c>
      <c r="C335" s="16" t="s">
        <v>1147</v>
      </c>
      <c r="D335" s="17"/>
      <c r="E335" s="17" t="s">
        <v>1148</v>
      </c>
      <c r="F335" s="17" t="s">
        <v>187</v>
      </c>
      <c r="G335" s="18">
        <v>1</v>
      </c>
      <c r="H335" s="17"/>
      <c r="I335" s="18">
        <v>0</v>
      </c>
      <c r="J335" s="19">
        <v>0</v>
      </c>
      <c r="K335" s="20">
        <v>411</v>
      </c>
      <c r="L335" s="19">
        <f>J335+ROUND(K335, 2)</f>
        <v>411</v>
      </c>
      <c r="M335" s="19">
        <v>0</v>
      </c>
      <c r="N335" s="19">
        <v>0</v>
      </c>
      <c r="O335" s="19">
        <f>M335+N335</f>
        <v>0</v>
      </c>
      <c r="P335" s="19">
        <v>96.44</v>
      </c>
      <c r="Q335" s="21">
        <v>374</v>
      </c>
      <c r="R335" s="19">
        <f>P335+ROUND(Q335, 2)</f>
        <v>470.44</v>
      </c>
      <c r="S335" s="19">
        <v>0</v>
      </c>
      <c r="T335" s="19">
        <v>0</v>
      </c>
      <c r="U335" s="19">
        <f>S335+T335</f>
        <v>0</v>
      </c>
      <c r="V335" s="9">
        <f>ROUND(P335 / 1.2, 2)</f>
        <v>80.37</v>
      </c>
      <c r="W335" s="9">
        <f>ROUND(Q335 / 1.2, 2)</f>
        <v>311.67</v>
      </c>
      <c r="X335" s="9">
        <f>ROUND(R335 / 1.2, 2)</f>
        <v>392.03</v>
      </c>
      <c r="Y335" s="9">
        <f t="shared" si="69"/>
        <v>0</v>
      </c>
      <c r="Z335" s="9">
        <f>ROUND(T335 / 1.2, 2)</f>
        <v>0</v>
      </c>
      <c r="AA335" s="9">
        <f>Y335+Z335</f>
        <v>0</v>
      </c>
      <c r="AD335" s="5">
        <v>355116615</v>
      </c>
      <c r="AE335" s="5">
        <v>27137885</v>
      </c>
      <c r="AG335" s="5" t="s">
        <v>1149</v>
      </c>
      <c r="AH335" s="5" t="s">
        <v>1150</v>
      </c>
      <c r="AI335" s="5" t="s">
        <v>584</v>
      </c>
      <c r="AK335" s="19">
        <f t="shared" si="67"/>
        <v>0</v>
      </c>
      <c r="AL335" s="19">
        <f>T335-N335</f>
        <v>0</v>
      </c>
      <c r="AM335" s="19">
        <f>U335-O335</f>
        <v>0</v>
      </c>
      <c r="AN335" s="22">
        <f t="shared" si="68"/>
        <v>0</v>
      </c>
      <c r="AO335" s="22">
        <f>IFERROR(AL335/N335,0)</f>
        <v>0</v>
      </c>
      <c r="AP335" s="22">
        <f>IFERROR(AM335/O335,0)</f>
        <v>0</v>
      </c>
    </row>
    <row r="336" spans="1:42" ht="72" x14ac:dyDescent="0.3">
      <c r="A336" s="12" t="s">
        <v>1151</v>
      </c>
      <c r="B336" s="12"/>
      <c r="C336" s="41" t="s">
        <v>1152</v>
      </c>
      <c r="D336" s="17"/>
      <c r="E336" s="17" t="s">
        <v>1153</v>
      </c>
      <c r="F336" s="28" t="s">
        <v>79</v>
      </c>
      <c r="G336" s="29">
        <v>0.11</v>
      </c>
      <c r="H336" s="17"/>
      <c r="I336" s="29">
        <v>0</v>
      </c>
      <c r="J336" s="30">
        <v>850</v>
      </c>
      <c r="M336" s="31">
        <f>ROUND(ROUND(J336, 2)*I336, 2)</f>
        <v>0</v>
      </c>
      <c r="P336" s="32">
        <v>850</v>
      </c>
      <c r="S336" s="31">
        <f>ROUND(ROUND(P336, 2)*I336, 2)</f>
        <v>0</v>
      </c>
      <c r="V336" s="9">
        <f>ROUND(ROUND(P336, 2)/1.2, 2)</f>
        <v>708.33</v>
      </c>
      <c r="Y336" s="9">
        <f t="shared" si="69"/>
        <v>0</v>
      </c>
      <c r="AD336" s="5" t="s">
        <v>1154</v>
      </c>
      <c r="AE336" s="5" t="s">
        <v>1155</v>
      </c>
      <c r="AF336" s="5" t="s">
        <v>1156</v>
      </c>
      <c r="AK336" s="31">
        <f t="shared" ref="AK336:AK399" si="70">S336-M336</f>
        <v>0</v>
      </c>
      <c r="AL336" s="31"/>
      <c r="AM336" s="31"/>
      <c r="AN336" s="33">
        <f t="shared" ref="AN336:AN399" si="71">IFERROR(AK336/M336,0)</f>
        <v>0</v>
      </c>
      <c r="AO336" s="31"/>
      <c r="AP336" s="31"/>
    </row>
    <row r="337" spans="1:42" ht="36" x14ac:dyDescent="0.3">
      <c r="A337" s="12" t="s">
        <v>1157</v>
      </c>
      <c r="B337" s="12"/>
      <c r="C337" s="27" t="s">
        <v>1051</v>
      </c>
      <c r="D337" s="17"/>
      <c r="E337" s="17"/>
      <c r="F337" s="28" t="s">
        <v>96</v>
      </c>
      <c r="G337" s="29">
        <v>0.04</v>
      </c>
      <c r="H337" s="17"/>
      <c r="I337" s="29">
        <v>0</v>
      </c>
      <c r="J337" s="30">
        <v>40.270000000000003</v>
      </c>
      <c r="M337" s="31">
        <f>ROUND(ROUND(J337, 2)*I337, 2)</f>
        <v>0</v>
      </c>
      <c r="P337" s="32">
        <v>40.270000000000003</v>
      </c>
      <c r="S337" s="31">
        <f>ROUND(ROUND(P337, 2)*I337, 2)</f>
        <v>0</v>
      </c>
      <c r="V337" s="9">
        <f>ROUND(ROUND(P337, 2)/1.2, 2)</f>
        <v>33.56</v>
      </c>
      <c r="Y337" s="9">
        <f t="shared" si="69"/>
        <v>0</v>
      </c>
      <c r="AD337" s="5" t="s">
        <v>1158</v>
      </c>
      <c r="AE337" s="5" t="s">
        <v>1159</v>
      </c>
      <c r="AF337" s="5" t="s">
        <v>1054</v>
      </c>
      <c r="AK337" s="31">
        <f t="shared" si="70"/>
        <v>0</v>
      </c>
      <c r="AL337" s="31"/>
      <c r="AM337" s="31"/>
      <c r="AN337" s="33">
        <f t="shared" si="71"/>
        <v>0</v>
      </c>
      <c r="AO337" s="31"/>
      <c r="AP337" s="31"/>
    </row>
    <row r="338" spans="1:42" ht="36" x14ac:dyDescent="0.3">
      <c r="A338" s="12" t="s">
        <v>1160</v>
      </c>
      <c r="B338" s="12"/>
      <c r="C338" s="27" t="s">
        <v>1028</v>
      </c>
      <c r="D338" s="17"/>
      <c r="E338" s="17"/>
      <c r="F338" s="28" t="s">
        <v>96</v>
      </c>
      <c r="G338" s="29">
        <v>1.4999999999999999E-2</v>
      </c>
      <c r="H338" s="17"/>
      <c r="I338" s="29">
        <v>0</v>
      </c>
      <c r="J338" s="30">
        <v>88.8</v>
      </c>
      <c r="M338" s="31">
        <f>ROUND(ROUND(J338, 2)*I338, 2)</f>
        <v>0</v>
      </c>
      <c r="P338" s="32">
        <v>88.8</v>
      </c>
      <c r="S338" s="31">
        <f>ROUND(ROUND(P338, 2)*I338, 2)</f>
        <v>0</v>
      </c>
      <c r="V338" s="9">
        <f>ROUND(ROUND(P338, 2)/1.2, 2)</f>
        <v>74</v>
      </c>
      <c r="Y338" s="9">
        <f t="shared" si="69"/>
        <v>0</v>
      </c>
      <c r="AD338" s="5" t="s">
        <v>1161</v>
      </c>
      <c r="AE338" s="5" t="s">
        <v>1162</v>
      </c>
      <c r="AF338" s="5" t="s">
        <v>1031</v>
      </c>
      <c r="AK338" s="31">
        <f t="shared" si="70"/>
        <v>0</v>
      </c>
      <c r="AL338" s="31"/>
      <c r="AM338" s="31"/>
      <c r="AN338" s="33">
        <f t="shared" si="71"/>
        <v>0</v>
      </c>
      <c r="AO338" s="31"/>
      <c r="AP338" s="31"/>
    </row>
    <row r="339" spans="1:42" ht="36" x14ac:dyDescent="0.3">
      <c r="A339" s="12" t="s">
        <v>1163</v>
      </c>
      <c r="B339" s="12" t="s">
        <v>1164</v>
      </c>
      <c r="C339" s="16" t="s">
        <v>1165</v>
      </c>
      <c r="D339" s="17"/>
      <c r="E339" s="17" t="s">
        <v>1166</v>
      </c>
      <c r="F339" s="17" t="s">
        <v>187</v>
      </c>
      <c r="G339" s="18">
        <v>1</v>
      </c>
      <c r="H339" s="17"/>
      <c r="I339" s="18">
        <v>0</v>
      </c>
      <c r="J339" s="19">
        <v>0</v>
      </c>
      <c r="K339" s="20">
        <v>164</v>
      </c>
      <c r="L339" s="19">
        <f>J339+ROUND(K339, 2)</f>
        <v>164</v>
      </c>
      <c r="M339" s="19">
        <v>0</v>
      </c>
      <c r="N339" s="19">
        <v>0</v>
      </c>
      <c r="O339" s="19">
        <f>M339+N339</f>
        <v>0</v>
      </c>
      <c r="P339" s="19">
        <v>181.74</v>
      </c>
      <c r="Q339" s="21">
        <v>156</v>
      </c>
      <c r="R339" s="19">
        <f>P339+ROUND(Q339, 2)</f>
        <v>337.74</v>
      </c>
      <c r="S339" s="19">
        <v>0</v>
      </c>
      <c r="T339" s="19">
        <v>0</v>
      </c>
      <c r="U339" s="19">
        <f>S339+T339</f>
        <v>0</v>
      </c>
      <c r="V339" s="9">
        <f>ROUND(P339 / 1.2, 2)</f>
        <v>151.44999999999999</v>
      </c>
      <c r="W339" s="9">
        <f>ROUND(Q339 / 1.2, 2)</f>
        <v>130</v>
      </c>
      <c r="X339" s="9">
        <f>ROUND(R339 / 1.2, 2)</f>
        <v>281.45</v>
      </c>
      <c r="Y339" s="9">
        <f t="shared" ref="Y339:Y370" si="72">ROUND(S339 / 1.2, 2)</f>
        <v>0</v>
      </c>
      <c r="Z339" s="9">
        <f>ROUND(T339 / 1.2, 2)</f>
        <v>0</v>
      </c>
      <c r="AA339" s="9">
        <f>Y339+Z339</f>
        <v>0</v>
      </c>
      <c r="AD339" s="5">
        <v>355116617</v>
      </c>
      <c r="AE339" s="5">
        <v>27137887</v>
      </c>
      <c r="AG339" s="5" t="s">
        <v>1167</v>
      </c>
      <c r="AH339" s="5" t="s">
        <v>1168</v>
      </c>
      <c r="AI339" s="5" t="s">
        <v>584</v>
      </c>
      <c r="AK339" s="19">
        <f t="shared" si="70"/>
        <v>0</v>
      </c>
      <c r="AL339" s="19">
        <f>T339-N339</f>
        <v>0</v>
      </c>
      <c r="AM339" s="19">
        <f>U339-O339</f>
        <v>0</v>
      </c>
      <c r="AN339" s="22">
        <f t="shared" si="71"/>
        <v>0</v>
      </c>
      <c r="AO339" s="22">
        <f>IFERROR(AL339/N339,0)</f>
        <v>0</v>
      </c>
      <c r="AP339" s="22">
        <f>IFERROR(AM339/O339,0)</f>
        <v>0</v>
      </c>
    </row>
    <row r="340" spans="1:42" ht="54" x14ac:dyDescent="0.3">
      <c r="A340" s="12" t="s">
        <v>1169</v>
      </c>
      <c r="B340" s="12"/>
      <c r="C340" s="27" t="s">
        <v>1170</v>
      </c>
      <c r="D340" s="17"/>
      <c r="E340" s="17" t="s">
        <v>1171</v>
      </c>
      <c r="F340" s="28" t="s">
        <v>187</v>
      </c>
      <c r="G340" s="29">
        <v>1</v>
      </c>
      <c r="H340" s="17"/>
      <c r="I340" s="39">
        <v>0</v>
      </c>
      <c r="J340" s="30">
        <v>172.74</v>
      </c>
      <c r="M340" s="31">
        <f>ROUND(ROUND(J340, 2)*I340, 2)</f>
        <v>0</v>
      </c>
      <c r="P340" s="32">
        <v>172.74</v>
      </c>
      <c r="S340" s="31">
        <f>ROUND(ROUND(P340, 2)*I340, 2)</f>
        <v>0</v>
      </c>
      <c r="V340" s="9">
        <f>ROUND(ROUND(P340, 2)/1.2, 2)</f>
        <v>143.94999999999999</v>
      </c>
      <c r="Y340" s="9">
        <f t="shared" si="72"/>
        <v>0</v>
      </c>
      <c r="AD340" s="5" t="s">
        <v>1172</v>
      </c>
      <c r="AE340" s="5" t="s">
        <v>1173</v>
      </c>
      <c r="AF340" s="5" t="s">
        <v>1174</v>
      </c>
      <c r="AK340" s="31">
        <f t="shared" si="70"/>
        <v>0</v>
      </c>
      <c r="AL340" s="31"/>
      <c r="AM340" s="31"/>
      <c r="AN340" s="33">
        <f t="shared" si="71"/>
        <v>0</v>
      </c>
      <c r="AO340" s="31"/>
      <c r="AP340" s="31"/>
    </row>
    <row r="341" spans="1:42" ht="54" x14ac:dyDescent="0.3">
      <c r="A341" s="12" t="s">
        <v>1175</v>
      </c>
      <c r="B341" s="12"/>
      <c r="C341" s="27" t="s">
        <v>1109</v>
      </c>
      <c r="D341" s="17"/>
      <c r="E341" s="17" t="s">
        <v>1110</v>
      </c>
      <c r="F341" s="28" t="s">
        <v>102</v>
      </c>
      <c r="G341" s="29">
        <v>0.09</v>
      </c>
      <c r="H341" s="17"/>
      <c r="I341" s="39">
        <v>0</v>
      </c>
      <c r="J341" s="30">
        <v>100</v>
      </c>
      <c r="M341" s="31">
        <f>ROUND(ROUND(J341, 2)*I341, 2)</f>
        <v>0</v>
      </c>
      <c r="P341" s="32">
        <v>100</v>
      </c>
      <c r="S341" s="31">
        <f>ROUND(ROUND(P341, 2)*I341, 2)</f>
        <v>0</v>
      </c>
      <c r="V341" s="9">
        <f>ROUND(ROUND(P341, 2)/1.2, 2)</f>
        <v>83.33</v>
      </c>
      <c r="Y341" s="9">
        <f t="shared" si="72"/>
        <v>0</v>
      </c>
      <c r="AD341" s="5" t="s">
        <v>1176</v>
      </c>
      <c r="AE341" s="5" t="s">
        <v>1177</v>
      </c>
      <c r="AF341" s="5" t="s">
        <v>1113</v>
      </c>
      <c r="AK341" s="31">
        <f t="shared" si="70"/>
        <v>0</v>
      </c>
      <c r="AL341" s="31"/>
      <c r="AM341" s="31"/>
      <c r="AN341" s="33">
        <f t="shared" si="71"/>
        <v>0</v>
      </c>
      <c r="AO341" s="31"/>
      <c r="AP341" s="31"/>
    </row>
    <row r="342" spans="1:42" ht="36" x14ac:dyDescent="0.3">
      <c r="A342" s="12" t="s">
        <v>1178</v>
      </c>
      <c r="B342" s="12" t="s">
        <v>1179</v>
      </c>
      <c r="C342" s="16" t="s">
        <v>1180</v>
      </c>
      <c r="D342" s="17"/>
      <c r="E342" s="17" t="s">
        <v>581</v>
      </c>
      <c r="F342" s="17" t="s">
        <v>79</v>
      </c>
      <c r="G342" s="18">
        <v>1</v>
      </c>
      <c r="H342" s="17"/>
      <c r="I342" s="18">
        <v>0</v>
      </c>
      <c r="J342" s="19">
        <v>0</v>
      </c>
      <c r="K342" s="20">
        <v>661</v>
      </c>
      <c r="L342" s="19">
        <f>J342+ROUND(K342, 2)</f>
        <v>661</v>
      </c>
      <c r="M342" s="19">
        <v>0</v>
      </c>
      <c r="N342" s="19">
        <v>0</v>
      </c>
      <c r="O342" s="19">
        <f>M342+N342</f>
        <v>0</v>
      </c>
      <c r="P342" s="19">
        <v>2064.19</v>
      </c>
      <c r="Q342" s="21">
        <v>661</v>
      </c>
      <c r="R342" s="19">
        <f>P342+ROUND(Q342, 2)</f>
        <v>2725.19</v>
      </c>
      <c r="S342" s="19">
        <v>0</v>
      </c>
      <c r="T342" s="19">
        <v>0</v>
      </c>
      <c r="U342" s="19">
        <f>S342+T342</f>
        <v>0</v>
      </c>
      <c r="V342" s="9">
        <f>ROUND(P342 / 1.2, 2)</f>
        <v>1720.16</v>
      </c>
      <c r="W342" s="9">
        <f>ROUND(Q342 / 1.2, 2)</f>
        <v>550.83000000000004</v>
      </c>
      <c r="X342" s="9">
        <f>ROUND(R342 / 1.2, 2)</f>
        <v>2270.9899999999998</v>
      </c>
      <c r="Y342" s="9">
        <f t="shared" si="72"/>
        <v>0</v>
      </c>
      <c r="Z342" s="9">
        <f>ROUND(T342 / 1.2, 2)</f>
        <v>0</v>
      </c>
      <c r="AA342" s="9">
        <f>Y342+Z342</f>
        <v>0</v>
      </c>
      <c r="AD342" s="5">
        <v>355116619</v>
      </c>
      <c r="AE342" s="5">
        <v>27137859</v>
      </c>
      <c r="AG342" s="5" t="s">
        <v>1181</v>
      </c>
      <c r="AH342" s="5" t="s">
        <v>1182</v>
      </c>
      <c r="AI342" s="5" t="s">
        <v>584</v>
      </c>
      <c r="AK342" s="19">
        <f t="shared" si="70"/>
        <v>0</v>
      </c>
      <c r="AL342" s="19">
        <f>T342-N342</f>
        <v>0</v>
      </c>
      <c r="AM342" s="19">
        <f>U342-O342</f>
        <v>0</v>
      </c>
      <c r="AN342" s="22">
        <f t="shared" si="71"/>
        <v>0</v>
      </c>
      <c r="AO342" s="22">
        <f>IFERROR(AL342/N342,0)</f>
        <v>0</v>
      </c>
      <c r="AP342" s="22">
        <f>IFERROR(AM342/O342,0)</f>
        <v>0</v>
      </c>
    </row>
    <row r="343" spans="1:42" ht="90" x14ac:dyDescent="0.3">
      <c r="A343" s="12" t="s">
        <v>1183</v>
      </c>
      <c r="B343" s="12"/>
      <c r="C343" s="27" t="s">
        <v>1184</v>
      </c>
      <c r="D343" s="17"/>
      <c r="E343" s="17" t="s">
        <v>1185</v>
      </c>
      <c r="F343" s="28" t="s">
        <v>102</v>
      </c>
      <c r="G343" s="29">
        <v>1</v>
      </c>
      <c r="H343" s="17"/>
      <c r="I343" s="39">
        <v>0</v>
      </c>
      <c r="J343" s="30">
        <v>0</v>
      </c>
      <c r="M343" s="31">
        <f>ROUND(ROUND(J343, 2)*I343, 2)</f>
        <v>0</v>
      </c>
      <c r="P343" s="32">
        <v>4456</v>
      </c>
      <c r="S343" s="31">
        <f>ROUND(ROUND(P343, 2)*I343, 2)</f>
        <v>0</v>
      </c>
      <c r="V343" s="9">
        <f>ROUND(ROUND(P343, 2)/1.2, 2)</f>
        <v>3713.33</v>
      </c>
      <c r="Y343" s="9">
        <f t="shared" si="72"/>
        <v>0</v>
      </c>
      <c r="AD343" s="5" t="s">
        <v>1186</v>
      </c>
      <c r="AE343" s="5" t="s">
        <v>1187</v>
      </c>
      <c r="AF343" s="5" t="s">
        <v>1188</v>
      </c>
      <c r="AK343" s="31">
        <f t="shared" si="70"/>
        <v>0</v>
      </c>
      <c r="AL343" s="31"/>
      <c r="AM343" s="31"/>
      <c r="AN343" s="33">
        <f t="shared" si="71"/>
        <v>0</v>
      </c>
      <c r="AO343" s="31"/>
      <c r="AP343" s="31"/>
    </row>
    <row r="344" spans="1:42" ht="90" x14ac:dyDescent="0.3">
      <c r="A344" s="12" t="s">
        <v>1189</v>
      </c>
      <c r="B344" s="12"/>
      <c r="C344" s="27" t="s">
        <v>1190</v>
      </c>
      <c r="D344" s="17"/>
      <c r="E344" s="17" t="s">
        <v>1191</v>
      </c>
      <c r="F344" s="28" t="s">
        <v>79</v>
      </c>
      <c r="G344" s="29">
        <v>1.03</v>
      </c>
      <c r="H344" s="17"/>
      <c r="I344" s="39">
        <v>0</v>
      </c>
      <c r="J344" s="30">
        <v>0</v>
      </c>
      <c r="M344" s="31">
        <f>ROUND(ROUND(J344, 2)*I344, 2)</f>
        <v>0</v>
      </c>
      <c r="P344" s="32">
        <v>1500</v>
      </c>
      <c r="S344" s="31">
        <f>ROUND(ROUND(P344, 2)*I344, 2)</f>
        <v>0</v>
      </c>
      <c r="V344" s="9">
        <f>ROUND(ROUND(P344, 2)/1.2, 2)</f>
        <v>1250</v>
      </c>
      <c r="Y344" s="9">
        <f t="shared" si="72"/>
        <v>0</v>
      </c>
      <c r="AD344" s="5" t="s">
        <v>1192</v>
      </c>
      <c r="AE344" s="5" t="s">
        <v>1193</v>
      </c>
      <c r="AF344" s="5" t="s">
        <v>1194</v>
      </c>
      <c r="AK344" s="31">
        <f t="shared" si="70"/>
        <v>0</v>
      </c>
      <c r="AL344" s="31"/>
      <c r="AM344" s="31"/>
      <c r="AN344" s="33">
        <f t="shared" si="71"/>
        <v>0</v>
      </c>
      <c r="AO344" s="31"/>
      <c r="AP344" s="31"/>
    </row>
    <row r="345" spans="1:42" ht="36" x14ac:dyDescent="0.3">
      <c r="A345" s="12" t="s">
        <v>1195</v>
      </c>
      <c r="B345" s="12" t="s">
        <v>1179</v>
      </c>
      <c r="C345" s="16" t="s">
        <v>1180</v>
      </c>
      <c r="D345" s="17"/>
      <c r="E345" s="17" t="s">
        <v>597</v>
      </c>
      <c r="F345" s="17" t="s">
        <v>79</v>
      </c>
      <c r="G345" s="18">
        <v>1</v>
      </c>
      <c r="H345" s="17"/>
      <c r="I345" s="18">
        <v>0</v>
      </c>
      <c r="J345" s="19">
        <v>0</v>
      </c>
      <c r="K345" s="20">
        <v>661</v>
      </c>
      <c r="L345" s="19">
        <f>J345+ROUND(K345, 2)</f>
        <v>661</v>
      </c>
      <c r="M345" s="19">
        <v>0</v>
      </c>
      <c r="N345" s="19">
        <v>0</v>
      </c>
      <c r="O345" s="19">
        <f>M345+N345</f>
        <v>0</v>
      </c>
      <c r="P345" s="19">
        <v>2545</v>
      </c>
      <c r="Q345" s="21">
        <v>661</v>
      </c>
      <c r="R345" s="19">
        <f>P345+ROUND(Q345, 2)</f>
        <v>3206</v>
      </c>
      <c r="S345" s="19">
        <v>0</v>
      </c>
      <c r="T345" s="19">
        <v>0</v>
      </c>
      <c r="U345" s="19">
        <f>S345+T345</f>
        <v>0</v>
      </c>
      <c r="V345" s="9">
        <f>ROUND(P345 / 1.2, 2)</f>
        <v>2120.83</v>
      </c>
      <c r="W345" s="9">
        <f>ROUND(Q345 / 1.2, 2)</f>
        <v>550.83000000000004</v>
      </c>
      <c r="X345" s="9">
        <f>ROUND(R345 / 1.2, 2)</f>
        <v>2671.67</v>
      </c>
      <c r="Y345" s="9">
        <f t="shared" si="72"/>
        <v>0</v>
      </c>
      <c r="Z345" s="9">
        <f>ROUND(T345 / 1.2, 2)</f>
        <v>0</v>
      </c>
      <c r="AA345" s="9">
        <f>Y345+Z345</f>
        <v>0</v>
      </c>
      <c r="AD345" s="5">
        <v>355116750</v>
      </c>
      <c r="AE345" s="5">
        <v>27137953</v>
      </c>
      <c r="AG345" s="5" t="s">
        <v>1181</v>
      </c>
      <c r="AH345" s="5" t="s">
        <v>1182</v>
      </c>
      <c r="AI345" s="5" t="s">
        <v>584</v>
      </c>
      <c r="AK345" s="19">
        <f t="shared" si="70"/>
        <v>0</v>
      </c>
      <c r="AL345" s="19">
        <f>T345-N345</f>
        <v>0</v>
      </c>
      <c r="AM345" s="19">
        <f>U345-O345</f>
        <v>0</v>
      </c>
      <c r="AN345" s="22">
        <f t="shared" si="71"/>
        <v>0</v>
      </c>
      <c r="AO345" s="22">
        <f>IFERROR(AL345/N345,0)</f>
        <v>0</v>
      </c>
      <c r="AP345" s="22">
        <f>IFERROR(AM345/O345,0)</f>
        <v>0</v>
      </c>
    </row>
    <row r="346" spans="1:42" ht="90" x14ac:dyDescent="0.3">
      <c r="A346" s="12" t="s">
        <v>1196</v>
      </c>
      <c r="B346" s="12"/>
      <c r="C346" s="27" t="s">
        <v>1190</v>
      </c>
      <c r="D346" s="17"/>
      <c r="E346" s="17" t="s">
        <v>1197</v>
      </c>
      <c r="F346" s="28" t="s">
        <v>79</v>
      </c>
      <c r="G346" s="29">
        <v>1.03</v>
      </c>
      <c r="H346" s="17"/>
      <c r="I346" s="39">
        <v>0</v>
      </c>
      <c r="J346" s="30">
        <v>0</v>
      </c>
      <c r="M346" s="31">
        <f>ROUND(ROUND(J346, 2)*I346, 2)</f>
        <v>0</v>
      </c>
      <c r="P346" s="32">
        <v>1950</v>
      </c>
      <c r="S346" s="31">
        <f>ROUND(ROUND(P346, 2)*I346, 2)</f>
        <v>0</v>
      </c>
      <c r="V346" s="9">
        <f>ROUND(ROUND(P346, 2)/1.2, 2)</f>
        <v>1625</v>
      </c>
      <c r="Y346" s="9">
        <f t="shared" si="72"/>
        <v>0</v>
      </c>
      <c r="AD346" s="5" t="s">
        <v>1198</v>
      </c>
      <c r="AE346" s="5" t="s">
        <v>1199</v>
      </c>
      <c r="AF346" s="5" t="s">
        <v>1194</v>
      </c>
      <c r="AK346" s="31">
        <f t="shared" si="70"/>
        <v>0</v>
      </c>
      <c r="AL346" s="31"/>
      <c r="AM346" s="31"/>
      <c r="AN346" s="33">
        <f t="shared" si="71"/>
        <v>0</v>
      </c>
      <c r="AO346" s="31"/>
      <c r="AP346" s="31"/>
    </row>
    <row r="347" spans="1:42" ht="90" x14ac:dyDescent="0.3">
      <c r="A347" s="12" t="s">
        <v>1200</v>
      </c>
      <c r="B347" s="12"/>
      <c r="C347" s="27" t="s">
        <v>1184</v>
      </c>
      <c r="D347" s="17"/>
      <c r="E347" s="17" t="s">
        <v>1185</v>
      </c>
      <c r="F347" s="28" t="s">
        <v>102</v>
      </c>
      <c r="G347" s="29">
        <v>1</v>
      </c>
      <c r="H347" s="17"/>
      <c r="I347" s="39">
        <v>0</v>
      </c>
      <c r="J347" s="30">
        <v>0</v>
      </c>
      <c r="M347" s="31">
        <f>ROUND(ROUND(J347, 2)*I347, 2)</f>
        <v>0</v>
      </c>
      <c r="P347" s="32">
        <v>4546</v>
      </c>
      <c r="S347" s="31">
        <f>ROUND(ROUND(P347, 2)*I347, 2)</f>
        <v>0</v>
      </c>
      <c r="V347" s="9">
        <f>ROUND(ROUND(P347, 2)/1.2, 2)</f>
        <v>3788.33</v>
      </c>
      <c r="Y347" s="9">
        <f t="shared" si="72"/>
        <v>0</v>
      </c>
      <c r="AD347" s="5" t="s">
        <v>1201</v>
      </c>
      <c r="AE347" s="5" t="s">
        <v>1202</v>
      </c>
      <c r="AF347" s="5" t="s">
        <v>1188</v>
      </c>
      <c r="AK347" s="31">
        <f t="shared" si="70"/>
        <v>0</v>
      </c>
      <c r="AL347" s="31"/>
      <c r="AM347" s="31"/>
      <c r="AN347" s="33">
        <f t="shared" si="71"/>
        <v>0</v>
      </c>
      <c r="AO347" s="31"/>
      <c r="AP347" s="31"/>
    </row>
    <row r="348" spans="1:42" ht="36" x14ac:dyDescent="0.3">
      <c r="A348" s="12" t="s">
        <v>1203</v>
      </c>
      <c r="B348" s="12" t="s">
        <v>1179</v>
      </c>
      <c r="C348" s="16" t="s">
        <v>1180</v>
      </c>
      <c r="D348" s="17"/>
      <c r="E348" s="17" t="s">
        <v>597</v>
      </c>
      <c r="F348" s="17" t="s">
        <v>79</v>
      </c>
      <c r="G348" s="18">
        <v>1</v>
      </c>
      <c r="H348" s="17"/>
      <c r="I348" s="18">
        <v>3665.1</v>
      </c>
      <c r="J348" s="19">
        <v>10.43</v>
      </c>
      <c r="K348" s="20">
        <v>661</v>
      </c>
      <c r="L348" s="19">
        <f>J348+ROUND(K348, 2)</f>
        <v>671.43</v>
      </c>
      <c r="M348" s="19">
        <v>38226.99</v>
      </c>
      <c r="N348" s="19">
        <v>2422631.1</v>
      </c>
      <c r="O348" s="19">
        <f>M348+N348</f>
        <v>2460858.0900000003</v>
      </c>
      <c r="P348" s="19">
        <v>2556</v>
      </c>
      <c r="Q348" s="21">
        <v>793.2</v>
      </c>
      <c r="R348" s="19">
        <f>P348+ROUND(Q348, 2)</f>
        <v>3349.2</v>
      </c>
      <c r="S348" s="19">
        <v>9367995.5999999996</v>
      </c>
      <c r="T348" s="19">
        <v>2907157.32</v>
      </c>
      <c r="U348" s="19">
        <f>S348+T348</f>
        <v>12275152.92</v>
      </c>
      <c r="V348" s="9">
        <f>ROUND(P348 / 1.2, 2)</f>
        <v>2130</v>
      </c>
      <c r="W348" s="9">
        <f>ROUND(Q348 / 1.2, 2)</f>
        <v>661</v>
      </c>
      <c r="X348" s="9">
        <f>ROUND(R348 / 1.2, 2)</f>
        <v>2791</v>
      </c>
      <c r="Y348" s="9">
        <f t="shared" si="72"/>
        <v>7806663</v>
      </c>
      <c r="Z348" s="9">
        <f>ROUND(T348 / 1.2, 2)</f>
        <v>2422631.1</v>
      </c>
      <c r="AA348" s="9">
        <f>Y348+Z348</f>
        <v>10229294.1</v>
      </c>
      <c r="AD348" s="5">
        <v>355116751</v>
      </c>
      <c r="AE348" s="5">
        <v>28661799</v>
      </c>
      <c r="AG348" s="5" t="s">
        <v>1181</v>
      </c>
      <c r="AH348" s="5" t="s">
        <v>1182</v>
      </c>
      <c r="AI348" s="5" t="s">
        <v>584</v>
      </c>
      <c r="AK348" s="19">
        <f t="shared" si="70"/>
        <v>9329768.6099999994</v>
      </c>
      <c r="AL348" s="19">
        <f>T348-N348</f>
        <v>484526.21999999974</v>
      </c>
      <c r="AM348" s="19">
        <f>U348-O348</f>
        <v>9814294.8300000001</v>
      </c>
      <c r="AN348" s="22">
        <f t="shared" si="71"/>
        <v>244.06233946224904</v>
      </c>
      <c r="AO348" s="22">
        <f>IFERROR(AL348/N348,0)</f>
        <v>0.19999999999999987</v>
      </c>
      <c r="AP348" s="22">
        <f>IFERROR(AM348/O348,0)</f>
        <v>3.9881596057414259</v>
      </c>
    </row>
    <row r="349" spans="1:42" ht="36" x14ac:dyDescent="0.3">
      <c r="A349" s="12" t="s">
        <v>1204</v>
      </c>
      <c r="B349" s="12"/>
      <c r="C349" s="27" t="s">
        <v>1068</v>
      </c>
      <c r="D349" s="17"/>
      <c r="E349" s="17"/>
      <c r="F349" s="28" t="s">
        <v>96</v>
      </c>
      <c r="G349" s="29">
        <v>0.15</v>
      </c>
      <c r="H349" s="17"/>
      <c r="I349" s="29">
        <v>549.76499999999999</v>
      </c>
      <c r="J349" s="30">
        <v>69.540000000000006</v>
      </c>
      <c r="M349" s="31">
        <f>ROUND(ROUND(J349, 2)*I349, 2)</f>
        <v>38230.660000000003</v>
      </c>
      <c r="P349" s="32">
        <v>69.540000000000006</v>
      </c>
      <c r="S349" s="31">
        <f>ROUND(ROUND(P349, 2)*I349, 2)</f>
        <v>38230.660000000003</v>
      </c>
      <c r="V349" s="9">
        <f>ROUND(ROUND(P349, 2)/1.2, 2)</f>
        <v>57.95</v>
      </c>
      <c r="Y349" s="9">
        <f t="shared" si="72"/>
        <v>31858.880000000001</v>
      </c>
      <c r="AD349" s="5" t="s">
        <v>1205</v>
      </c>
      <c r="AE349" s="5" t="s">
        <v>1206</v>
      </c>
      <c r="AF349" s="5" t="s">
        <v>1072</v>
      </c>
      <c r="AK349" s="31">
        <f t="shared" si="70"/>
        <v>0</v>
      </c>
      <c r="AL349" s="31"/>
      <c r="AM349" s="31"/>
      <c r="AN349" s="33">
        <f t="shared" si="71"/>
        <v>0</v>
      </c>
      <c r="AO349" s="31"/>
      <c r="AP349" s="31"/>
    </row>
    <row r="350" spans="1:42" ht="90" x14ac:dyDescent="0.3">
      <c r="A350" s="12" t="s">
        <v>1207</v>
      </c>
      <c r="B350" s="12"/>
      <c r="C350" s="27" t="s">
        <v>1184</v>
      </c>
      <c r="D350" s="17"/>
      <c r="E350" s="17" t="s">
        <v>1185</v>
      </c>
      <c r="F350" s="28" t="s">
        <v>102</v>
      </c>
      <c r="G350" s="29">
        <v>1</v>
      </c>
      <c r="H350" s="17"/>
      <c r="I350" s="39">
        <v>433</v>
      </c>
      <c r="J350" s="30">
        <v>0</v>
      </c>
      <c r="M350" s="31">
        <f>ROUND(ROUND(J350, 2)*I350, 2)</f>
        <v>0</v>
      </c>
      <c r="P350" s="32">
        <v>4546</v>
      </c>
      <c r="S350" s="31">
        <f>ROUND(ROUND(P350, 2)*I350, 2)</f>
        <v>1968418</v>
      </c>
      <c r="V350" s="9">
        <f>ROUND(ROUND(P350, 2)/1.2, 2)</f>
        <v>3788.33</v>
      </c>
      <c r="Y350" s="9">
        <f t="shared" si="72"/>
        <v>1640348.33</v>
      </c>
      <c r="AD350" s="5" t="s">
        <v>1208</v>
      </c>
      <c r="AE350" s="5" t="s">
        <v>1209</v>
      </c>
      <c r="AF350" s="5" t="s">
        <v>1188</v>
      </c>
      <c r="AK350" s="31">
        <f t="shared" si="70"/>
        <v>1968418</v>
      </c>
      <c r="AL350" s="31"/>
      <c r="AM350" s="31"/>
      <c r="AN350" s="33">
        <f t="shared" si="71"/>
        <v>0</v>
      </c>
      <c r="AO350" s="31"/>
      <c r="AP350" s="31"/>
    </row>
    <row r="351" spans="1:42" ht="90" x14ac:dyDescent="0.3">
      <c r="A351" s="12" t="s">
        <v>1210</v>
      </c>
      <c r="B351" s="12"/>
      <c r="C351" s="27" t="s">
        <v>1190</v>
      </c>
      <c r="D351" s="17"/>
      <c r="E351" s="17" t="s">
        <v>1197</v>
      </c>
      <c r="F351" s="28" t="s">
        <v>79</v>
      </c>
      <c r="G351" s="29">
        <v>1.03</v>
      </c>
      <c r="H351" s="17"/>
      <c r="I351" s="39">
        <v>3775.0529999999999</v>
      </c>
      <c r="J351" s="30">
        <v>0</v>
      </c>
      <c r="M351" s="31">
        <f>ROUND(ROUND(J351, 2)*I351, 2)</f>
        <v>0</v>
      </c>
      <c r="P351" s="32">
        <v>1950</v>
      </c>
      <c r="S351" s="31">
        <f>ROUND(ROUND(P351, 2)*I351, 2)</f>
        <v>7361353.3499999996</v>
      </c>
      <c r="V351" s="9">
        <f>ROUND(ROUND(P351, 2)/1.2, 2)</f>
        <v>1625</v>
      </c>
      <c r="Y351" s="9">
        <f t="shared" si="72"/>
        <v>6134461.1299999999</v>
      </c>
      <c r="AD351" s="5" t="s">
        <v>1211</v>
      </c>
      <c r="AE351" s="5" t="s">
        <v>1212</v>
      </c>
      <c r="AF351" s="5" t="s">
        <v>1194</v>
      </c>
      <c r="AK351" s="31">
        <f t="shared" si="70"/>
        <v>7361353.3499999996</v>
      </c>
      <c r="AL351" s="31"/>
      <c r="AM351" s="31"/>
      <c r="AN351" s="33">
        <f t="shared" si="71"/>
        <v>0</v>
      </c>
      <c r="AO351" s="31"/>
      <c r="AP351" s="31"/>
    </row>
    <row r="352" spans="1:42" ht="36" x14ac:dyDescent="0.3">
      <c r="A352" s="12" t="s">
        <v>1213</v>
      </c>
      <c r="B352" s="12" t="s">
        <v>1179</v>
      </c>
      <c r="C352" s="16" t="s">
        <v>1180</v>
      </c>
      <c r="D352" s="17"/>
      <c r="E352" s="17" t="s">
        <v>581</v>
      </c>
      <c r="F352" s="17" t="s">
        <v>79</v>
      </c>
      <c r="G352" s="18">
        <v>1</v>
      </c>
      <c r="H352" s="17"/>
      <c r="I352" s="18">
        <v>3723.5</v>
      </c>
      <c r="J352" s="19">
        <v>10.43</v>
      </c>
      <c r="K352" s="20">
        <v>661</v>
      </c>
      <c r="L352" s="19">
        <f>J352+ROUND(K352, 2)</f>
        <v>671.43</v>
      </c>
      <c r="M352" s="19">
        <v>38836.11</v>
      </c>
      <c r="N352" s="19">
        <v>2461233.5</v>
      </c>
      <c r="O352" s="19">
        <f>M352+N352</f>
        <v>2500069.61</v>
      </c>
      <c r="P352" s="19">
        <v>2556.12</v>
      </c>
      <c r="Q352" s="21">
        <v>793.2</v>
      </c>
      <c r="R352" s="19">
        <f>P352+ROUND(Q352, 2)</f>
        <v>3349.3199999999997</v>
      </c>
      <c r="S352" s="19">
        <v>9517712.8200000003</v>
      </c>
      <c r="T352" s="19">
        <v>2953480.2</v>
      </c>
      <c r="U352" s="19">
        <f>S352+T352</f>
        <v>12471193.02</v>
      </c>
      <c r="V352" s="9">
        <f>ROUND(P352 / 1.2, 2)</f>
        <v>2130.1</v>
      </c>
      <c r="W352" s="9">
        <f>ROUND(Q352 / 1.2, 2)</f>
        <v>661</v>
      </c>
      <c r="X352" s="9">
        <f>ROUND(R352 / 1.2, 2)</f>
        <v>2791.1</v>
      </c>
      <c r="Y352" s="9">
        <f t="shared" si="72"/>
        <v>7931427.3499999996</v>
      </c>
      <c r="Z352" s="9">
        <f>ROUND(T352 / 1.2, 2)</f>
        <v>2461233.5</v>
      </c>
      <c r="AA352" s="9">
        <f>Y352+Z352</f>
        <v>10392660.85</v>
      </c>
      <c r="AD352" s="5">
        <v>355116752</v>
      </c>
      <c r="AE352" s="5">
        <v>28661791</v>
      </c>
      <c r="AG352" s="5" t="s">
        <v>1181</v>
      </c>
      <c r="AH352" s="5" t="s">
        <v>1182</v>
      </c>
      <c r="AI352" s="5" t="s">
        <v>584</v>
      </c>
      <c r="AK352" s="19">
        <f t="shared" si="70"/>
        <v>9478876.7100000009</v>
      </c>
      <c r="AL352" s="19">
        <f>T352-N352</f>
        <v>492246.70000000019</v>
      </c>
      <c r="AM352" s="19">
        <f>U352-O352</f>
        <v>9971123.4100000001</v>
      </c>
      <c r="AN352" s="22">
        <f t="shared" si="71"/>
        <v>244.07379395104198</v>
      </c>
      <c r="AO352" s="22">
        <f>IFERROR(AL352/N352,0)</f>
        <v>0.20000000000000007</v>
      </c>
      <c r="AP352" s="22">
        <f>IFERROR(AM352/O352,0)</f>
        <v>3.9883383127080214</v>
      </c>
    </row>
    <row r="353" spans="1:42" ht="90" x14ac:dyDescent="0.3">
      <c r="A353" s="12" t="s">
        <v>1214</v>
      </c>
      <c r="B353" s="12"/>
      <c r="C353" s="27" t="s">
        <v>1190</v>
      </c>
      <c r="D353" s="17"/>
      <c r="E353" s="17" t="s">
        <v>1197</v>
      </c>
      <c r="F353" s="28" t="s">
        <v>79</v>
      </c>
      <c r="G353" s="29">
        <v>1.03</v>
      </c>
      <c r="H353" s="17"/>
      <c r="I353" s="39">
        <v>3835.2049999999999</v>
      </c>
      <c r="J353" s="30">
        <v>0</v>
      </c>
      <c r="M353" s="31">
        <f>ROUND(ROUND(J353, 2)*I353, 2)</f>
        <v>0</v>
      </c>
      <c r="P353" s="32">
        <v>1950</v>
      </c>
      <c r="S353" s="31">
        <f>ROUND(ROUND(P353, 2)*I353, 2)</f>
        <v>7478649.75</v>
      </c>
      <c r="V353" s="9">
        <f>ROUND(ROUND(P353, 2)/1.2, 2)</f>
        <v>1625</v>
      </c>
      <c r="Y353" s="9">
        <f t="shared" si="72"/>
        <v>6232208.1299999999</v>
      </c>
      <c r="AD353" s="5" t="s">
        <v>1215</v>
      </c>
      <c r="AE353" s="5" t="s">
        <v>1216</v>
      </c>
      <c r="AF353" s="5" t="s">
        <v>1194</v>
      </c>
      <c r="AK353" s="31">
        <f t="shared" si="70"/>
        <v>7478649.75</v>
      </c>
      <c r="AL353" s="31"/>
      <c r="AM353" s="31"/>
      <c r="AN353" s="33">
        <f t="shared" si="71"/>
        <v>0</v>
      </c>
      <c r="AO353" s="31"/>
      <c r="AP353" s="31"/>
    </row>
    <row r="354" spans="1:42" ht="90" x14ac:dyDescent="0.3">
      <c r="A354" s="12" t="s">
        <v>1217</v>
      </c>
      <c r="B354" s="12"/>
      <c r="C354" s="27" t="s">
        <v>1184</v>
      </c>
      <c r="D354" s="17"/>
      <c r="E354" s="17" t="s">
        <v>1185</v>
      </c>
      <c r="F354" s="28" t="s">
        <v>102</v>
      </c>
      <c r="G354" s="29">
        <v>1</v>
      </c>
      <c r="H354" s="17"/>
      <c r="I354" s="39">
        <v>440</v>
      </c>
      <c r="J354" s="30">
        <v>0</v>
      </c>
      <c r="M354" s="31">
        <f>ROUND(ROUND(J354, 2)*I354, 2)</f>
        <v>0</v>
      </c>
      <c r="P354" s="32">
        <v>4546</v>
      </c>
      <c r="S354" s="31">
        <f>ROUND(ROUND(P354, 2)*I354, 2)</f>
        <v>2000240</v>
      </c>
      <c r="V354" s="9">
        <f>ROUND(ROUND(P354, 2)/1.2, 2)</f>
        <v>3788.33</v>
      </c>
      <c r="Y354" s="9">
        <f t="shared" si="72"/>
        <v>1666866.67</v>
      </c>
      <c r="AD354" s="5" t="s">
        <v>1218</v>
      </c>
      <c r="AE354" s="5" t="s">
        <v>1219</v>
      </c>
      <c r="AF354" s="5" t="s">
        <v>1188</v>
      </c>
      <c r="AK354" s="31">
        <f t="shared" si="70"/>
        <v>2000240</v>
      </c>
      <c r="AL354" s="31"/>
      <c r="AM354" s="31"/>
      <c r="AN354" s="33">
        <f t="shared" si="71"/>
        <v>0</v>
      </c>
      <c r="AO354" s="31"/>
      <c r="AP354" s="31"/>
    </row>
    <row r="355" spans="1:42" ht="36" x14ac:dyDescent="0.3">
      <c r="A355" s="12" t="s">
        <v>1220</v>
      </c>
      <c r="B355" s="12"/>
      <c r="C355" s="27" t="s">
        <v>1068</v>
      </c>
      <c r="D355" s="17"/>
      <c r="E355" s="17"/>
      <c r="F355" s="28" t="s">
        <v>96</v>
      </c>
      <c r="G355" s="29">
        <v>0.15</v>
      </c>
      <c r="H355" s="17"/>
      <c r="I355" s="29">
        <v>558.52499999999998</v>
      </c>
      <c r="J355" s="30">
        <v>69.540000000000006</v>
      </c>
      <c r="M355" s="31">
        <f>ROUND(ROUND(J355, 2)*I355, 2)</f>
        <v>38839.83</v>
      </c>
      <c r="P355" s="32">
        <v>69.540000000000006</v>
      </c>
      <c r="S355" s="31">
        <f>ROUND(ROUND(P355, 2)*I355, 2)</f>
        <v>38839.83</v>
      </c>
      <c r="V355" s="9">
        <f>ROUND(ROUND(P355, 2)/1.2, 2)</f>
        <v>57.95</v>
      </c>
      <c r="Y355" s="9">
        <f t="shared" si="72"/>
        <v>32366.53</v>
      </c>
      <c r="AD355" s="5" t="s">
        <v>1221</v>
      </c>
      <c r="AE355" s="5" t="s">
        <v>1222</v>
      </c>
      <c r="AF355" s="5" t="s">
        <v>1072</v>
      </c>
      <c r="AK355" s="31">
        <f t="shared" si="70"/>
        <v>0</v>
      </c>
      <c r="AL355" s="31"/>
      <c r="AM355" s="31"/>
      <c r="AN355" s="33">
        <f t="shared" si="71"/>
        <v>0</v>
      </c>
      <c r="AO355" s="31"/>
      <c r="AP355" s="31"/>
    </row>
    <row r="356" spans="1:42" ht="36" x14ac:dyDescent="0.3">
      <c r="A356" s="12" t="s">
        <v>1223</v>
      </c>
      <c r="B356" s="12" t="s">
        <v>1224</v>
      </c>
      <c r="C356" s="16" t="s">
        <v>1225</v>
      </c>
      <c r="D356" s="17"/>
      <c r="E356" s="17" t="s">
        <v>1226</v>
      </c>
      <c r="F356" s="17" t="s">
        <v>187</v>
      </c>
      <c r="G356" s="18">
        <v>1</v>
      </c>
      <c r="H356" s="17"/>
      <c r="I356" s="18">
        <v>0</v>
      </c>
      <c r="J356" s="19">
        <v>379.23</v>
      </c>
      <c r="K356" s="20">
        <v>210</v>
      </c>
      <c r="L356" s="19">
        <f>J356+ROUND(K356, 2)</f>
        <v>589.23</v>
      </c>
      <c r="M356" s="19">
        <v>0</v>
      </c>
      <c r="N356" s="19">
        <v>0</v>
      </c>
      <c r="O356" s="19">
        <f>M356+N356</f>
        <v>0</v>
      </c>
      <c r="P356" s="19">
        <v>379.23</v>
      </c>
      <c r="Q356" s="21">
        <v>210</v>
      </c>
      <c r="R356" s="19">
        <f>P356+ROUND(Q356, 2)</f>
        <v>589.23</v>
      </c>
      <c r="S356" s="19">
        <v>0</v>
      </c>
      <c r="T356" s="19">
        <v>0</v>
      </c>
      <c r="U356" s="19">
        <f>S356+T356</f>
        <v>0</v>
      </c>
      <c r="V356" s="9">
        <f>ROUND(P356 / 1.2, 2)</f>
        <v>316.02999999999997</v>
      </c>
      <c r="W356" s="9">
        <f>ROUND(Q356 / 1.2, 2)</f>
        <v>175</v>
      </c>
      <c r="X356" s="9">
        <f>ROUND(R356 / 1.2, 2)</f>
        <v>491.03</v>
      </c>
      <c r="Y356" s="9">
        <f t="shared" si="72"/>
        <v>0</v>
      </c>
      <c r="Z356" s="9">
        <f>ROUND(T356 / 1.2, 2)</f>
        <v>0</v>
      </c>
      <c r="AA356" s="9">
        <f>Y356+Z356</f>
        <v>0</v>
      </c>
      <c r="AD356" s="5">
        <v>355116621</v>
      </c>
      <c r="AE356" s="5">
        <v>27137964</v>
      </c>
      <c r="AG356" s="5" t="s">
        <v>1227</v>
      </c>
      <c r="AH356" s="5" t="s">
        <v>1228</v>
      </c>
      <c r="AI356" s="5" t="s">
        <v>584</v>
      </c>
      <c r="AK356" s="19">
        <f t="shared" si="70"/>
        <v>0</v>
      </c>
      <c r="AL356" s="19">
        <f>T356-N356</f>
        <v>0</v>
      </c>
      <c r="AM356" s="19">
        <f>U356-O356</f>
        <v>0</v>
      </c>
      <c r="AN356" s="22">
        <f t="shared" si="71"/>
        <v>0</v>
      </c>
      <c r="AO356" s="22">
        <f>IFERROR(AL356/N356,0)</f>
        <v>0</v>
      </c>
      <c r="AP356" s="22">
        <f>IFERROR(AM356/O356,0)</f>
        <v>0</v>
      </c>
    </row>
    <row r="357" spans="1:42" ht="72" x14ac:dyDescent="0.3">
      <c r="A357" s="12" t="s">
        <v>1229</v>
      </c>
      <c r="B357" s="12"/>
      <c r="C357" s="27" t="s">
        <v>1230</v>
      </c>
      <c r="D357" s="17"/>
      <c r="E357" s="17"/>
      <c r="F357" s="28" t="s">
        <v>187</v>
      </c>
      <c r="G357" s="29">
        <v>1.1000000000000001</v>
      </c>
      <c r="H357" s="17"/>
      <c r="I357" s="39">
        <v>0</v>
      </c>
      <c r="J357" s="30">
        <v>344.75</v>
      </c>
      <c r="M357" s="31">
        <f>ROUND(ROUND(J357, 2)*I357, 2)</f>
        <v>0</v>
      </c>
      <c r="P357" s="32">
        <v>344.75</v>
      </c>
      <c r="S357" s="31">
        <f>ROUND(ROUND(P357, 2)*I357, 2)</f>
        <v>0</v>
      </c>
      <c r="V357" s="9">
        <f>ROUND(ROUND(P357, 2)/1.2, 2)</f>
        <v>287.29000000000002</v>
      </c>
      <c r="Y357" s="9">
        <f t="shared" si="72"/>
        <v>0</v>
      </c>
      <c r="AD357" s="5" t="s">
        <v>1231</v>
      </c>
      <c r="AE357" s="5" t="s">
        <v>1232</v>
      </c>
      <c r="AF357" s="5" t="s">
        <v>1233</v>
      </c>
      <c r="AK357" s="31">
        <f t="shared" si="70"/>
        <v>0</v>
      </c>
      <c r="AL357" s="31"/>
      <c r="AM357" s="31"/>
      <c r="AN357" s="33">
        <f t="shared" si="71"/>
        <v>0</v>
      </c>
      <c r="AO357" s="31"/>
      <c r="AP357" s="31"/>
    </row>
    <row r="358" spans="1:42" ht="36" x14ac:dyDescent="0.3">
      <c r="A358" s="12" t="s">
        <v>1234</v>
      </c>
      <c r="B358" s="12" t="s">
        <v>1224</v>
      </c>
      <c r="C358" s="16" t="s">
        <v>1225</v>
      </c>
      <c r="D358" s="17"/>
      <c r="E358" s="17" t="s">
        <v>1166</v>
      </c>
      <c r="F358" s="17" t="s">
        <v>187</v>
      </c>
      <c r="G358" s="18">
        <v>1</v>
      </c>
      <c r="H358" s="17"/>
      <c r="I358" s="18">
        <v>0</v>
      </c>
      <c r="J358" s="19">
        <v>379.23</v>
      </c>
      <c r="K358" s="20">
        <v>210</v>
      </c>
      <c r="L358" s="19">
        <f>J358+ROUND(K358, 2)</f>
        <v>589.23</v>
      </c>
      <c r="M358" s="19">
        <v>0</v>
      </c>
      <c r="N358" s="19">
        <v>0</v>
      </c>
      <c r="O358" s="19">
        <f>M358+N358</f>
        <v>0</v>
      </c>
      <c r="P358" s="19">
        <v>379.23</v>
      </c>
      <c r="Q358" s="21">
        <v>210</v>
      </c>
      <c r="R358" s="19">
        <f>P358+ROUND(Q358, 2)</f>
        <v>589.23</v>
      </c>
      <c r="S358" s="19">
        <v>0</v>
      </c>
      <c r="T358" s="19">
        <v>0</v>
      </c>
      <c r="U358" s="19">
        <f>S358+T358</f>
        <v>0</v>
      </c>
      <c r="V358" s="9">
        <f>ROUND(P358 / 1.2, 2)</f>
        <v>316.02999999999997</v>
      </c>
      <c r="W358" s="9">
        <f>ROUND(Q358 / 1.2, 2)</f>
        <v>175</v>
      </c>
      <c r="X358" s="9">
        <f>ROUND(R358 / 1.2, 2)</f>
        <v>491.03</v>
      </c>
      <c r="Y358" s="9">
        <f t="shared" si="72"/>
        <v>0</v>
      </c>
      <c r="Z358" s="9">
        <f>ROUND(T358 / 1.2, 2)</f>
        <v>0</v>
      </c>
      <c r="AA358" s="9">
        <f>Y358+Z358</f>
        <v>0</v>
      </c>
      <c r="AD358" s="5">
        <v>355116753</v>
      </c>
      <c r="AE358" s="5">
        <v>27137886</v>
      </c>
      <c r="AG358" s="5" t="s">
        <v>1227</v>
      </c>
      <c r="AH358" s="5" t="s">
        <v>1228</v>
      </c>
      <c r="AI358" s="5" t="s">
        <v>584</v>
      </c>
      <c r="AK358" s="19">
        <f t="shared" si="70"/>
        <v>0</v>
      </c>
      <c r="AL358" s="19">
        <f>T358-N358</f>
        <v>0</v>
      </c>
      <c r="AM358" s="19">
        <f>U358-O358</f>
        <v>0</v>
      </c>
      <c r="AN358" s="22">
        <f t="shared" si="71"/>
        <v>0</v>
      </c>
      <c r="AO358" s="22">
        <f>IFERROR(AL358/N358,0)</f>
        <v>0</v>
      </c>
      <c r="AP358" s="22">
        <f>IFERROR(AM358/O358,0)</f>
        <v>0</v>
      </c>
    </row>
    <row r="359" spans="1:42" ht="72" x14ac:dyDescent="0.3">
      <c r="A359" s="12" t="s">
        <v>1235</v>
      </c>
      <c r="B359" s="12"/>
      <c r="C359" s="27" t="s">
        <v>1230</v>
      </c>
      <c r="D359" s="17"/>
      <c r="E359" s="17"/>
      <c r="F359" s="28" t="s">
        <v>187</v>
      </c>
      <c r="G359" s="29">
        <v>1.1000000000000001</v>
      </c>
      <c r="H359" s="17"/>
      <c r="I359" s="39">
        <v>0</v>
      </c>
      <c r="J359" s="30">
        <v>344.75</v>
      </c>
      <c r="M359" s="31">
        <f>ROUND(ROUND(J359, 2)*I359, 2)</f>
        <v>0</v>
      </c>
      <c r="P359" s="32">
        <v>344.75</v>
      </c>
      <c r="S359" s="31">
        <f>ROUND(ROUND(P359, 2)*I359, 2)</f>
        <v>0</v>
      </c>
      <c r="V359" s="9">
        <f>ROUND(ROUND(P359, 2)/1.2, 2)</f>
        <v>287.29000000000002</v>
      </c>
      <c r="Y359" s="9">
        <f t="shared" si="72"/>
        <v>0</v>
      </c>
      <c r="AD359" s="5" t="s">
        <v>1236</v>
      </c>
      <c r="AE359" s="5" t="s">
        <v>1237</v>
      </c>
      <c r="AF359" s="5" t="s">
        <v>1233</v>
      </c>
      <c r="AK359" s="31">
        <f t="shared" si="70"/>
        <v>0</v>
      </c>
      <c r="AL359" s="31"/>
      <c r="AM359" s="31"/>
      <c r="AN359" s="33">
        <f t="shared" si="71"/>
        <v>0</v>
      </c>
      <c r="AO359" s="31"/>
      <c r="AP359" s="31"/>
    </row>
    <row r="360" spans="1:42" ht="36" x14ac:dyDescent="0.3">
      <c r="A360" s="12" t="s">
        <v>1238</v>
      </c>
      <c r="B360" s="12" t="s">
        <v>1224</v>
      </c>
      <c r="C360" s="16" t="s">
        <v>1225</v>
      </c>
      <c r="D360" s="17"/>
      <c r="E360" s="17" t="s">
        <v>1226</v>
      </c>
      <c r="F360" s="17" t="s">
        <v>187</v>
      </c>
      <c r="G360" s="18">
        <v>1</v>
      </c>
      <c r="H360" s="17"/>
      <c r="I360" s="18">
        <v>1624.5</v>
      </c>
      <c r="J360" s="19">
        <v>385.54</v>
      </c>
      <c r="K360" s="20">
        <v>210</v>
      </c>
      <c r="L360" s="19">
        <f>J360+ROUND(K360, 2)</f>
        <v>595.54</v>
      </c>
      <c r="M360" s="19">
        <v>626309.73</v>
      </c>
      <c r="N360" s="19">
        <v>341145</v>
      </c>
      <c r="O360" s="19">
        <f>M360+N360</f>
        <v>967454.73</v>
      </c>
      <c r="P360" s="19">
        <v>379.22</v>
      </c>
      <c r="Q360" s="21">
        <v>252</v>
      </c>
      <c r="R360" s="19">
        <f>P360+ROUND(Q360, 2)</f>
        <v>631.22</v>
      </c>
      <c r="S360" s="19">
        <v>616042.89</v>
      </c>
      <c r="T360" s="19">
        <v>409374</v>
      </c>
      <c r="U360" s="19">
        <f>S360+T360</f>
        <v>1025416.89</v>
      </c>
      <c r="V360" s="9">
        <f>ROUND(P360 / 1.2, 2)</f>
        <v>316.02</v>
      </c>
      <c r="W360" s="9">
        <f>ROUND(Q360 / 1.2, 2)</f>
        <v>210</v>
      </c>
      <c r="X360" s="9">
        <f>ROUND(R360 / 1.2, 2)</f>
        <v>526.02</v>
      </c>
      <c r="Y360" s="9">
        <f t="shared" si="72"/>
        <v>513369.08</v>
      </c>
      <c r="Z360" s="9">
        <f>ROUND(T360 / 1.2, 2)</f>
        <v>341145</v>
      </c>
      <c r="AA360" s="9">
        <f>Y360+Z360</f>
        <v>854514.08000000007</v>
      </c>
      <c r="AD360" s="5">
        <v>355116754</v>
      </c>
      <c r="AE360" s="5">
        <v>28674980</v>
      </c>
      <c r="AG360" s="5" t="s">
        <v>1227</v>
      </c>
      <c r="AH360" s="5" t="s">
        <v>1228</v>
      </c>
      <c r="AI360" s="5" t="s">
        <v>584</v>
      </c>
      <c r="AK360" s="19">
        <f t="shared" si="70"/>
        <v>-10266.839999999967</v>
      </c>
      <c r="AL360" s="19">
        <f>T360-N360</f>
        <v>68229</v>
      </c>
      <c r="AM360" s="19">
        <f>U360-O360</f>
        <v>57962.160000000033</v>
      </c>
      <c r="AN360" s="22">
        <f t="shared" si="71"/>
        <v>-1.6392592208331121E-2</v>
      </c>
      <c r="AO360" s="22">
        <f>IFERROR(AL360/N360,0)</f>
        <v>0.2</v>
      </c>
      <c r="AP360" s="22">
        <f>IFERROR(AM360/O360,0)</f>
        <v>5.9912012627195518E-2</v>
      </c>
    </row>
    <row r="361" spans="1:42" ht="72" x14ac:dyDescent="0.3">
      <c r="A361" s="12" t="s">
        <v>1239</v>
      </c>
      <c r="B361" s="12"/>
      <c r="C361" s="27" t="s">
        <v>1230</v>
      </c>
      <c r="D361" s="17"/>
      <c r="E361" s="17"/>
      <c r="F361" s="28" t="s">
        <v>187</v>
      </c>
      <c r="G361" s="29">
        <v>1.1000000000000001</v>
      </c>
      <c r="H361" s="17"/>
      <c r="I361" s="39">
        <v>1786.95</v>
      </c>
      <c r="J361" s="30">
        <v>350.49</v>
      </c>
      <c r="M361" s="31">
        <f>ROUND(ROUND(J361, 2)*I361, 2)</f>
        <v>626308.11</v>
      </c>
      <c r="P361" s="32">
        <v>344.75</v>
      </c>
      <c r="S361" s="31">
        <f>ROUND(ROUND(P361, 2)*I361, 2)</f>
        <v>616051.01</v>
      </c>
      <c r="V361" s="9">
        <f>ROUND(ROUND(P361, 2)/1.2, 2)</f>
        <v>287.29000000000002</v>
      </c>
      <c r="Y361" s="9">
        <f t="shared" si="72"/>
        <v>513375.84</v>
      </c>
      <c r="AD361" s="5" t="s">
        <v>1240</v>
      </c>
      <c r="AE361" s="5" t="s">
        <v>1241</v>
      </c>
      <c r="AF361" s="5" t="s">
        <v>1233</v>
      </c>
      <c r="AK361" s="31">
        <f t="shared" si="70"/>
        <v>-10257.099999999977</v>
      </c>
      <c r="AL361" s="31"/>
      <c r="AM361" s="31"/>
      <c r="AN361" s="33">
        <f t="shared" si="71"/>
        <v>-1.6377083158000263E-2</v>
      </c>
      <c r="AO361" s="31"/>
      <c r="AP361" s="31"/>
    </row>
    <row r="362" spans="1:42" ht="36" x14ac:dyDescent="0.3">
      <c r="A362" s="12" t="s">
        <v>1242</v>
      </c>
      <c r="B362" s="12" t="s">
        <v>1224</v>
      </c>
      <c r="C362" s="16" t="s">
        <v>1225</v>
      </c>
      <c r="D362" s="17"/>
      <c r="E362" s="17" t="s">
        <v>1166</v>
      </c>
      <c r="F362" s="17" t="s">
        <v>187</v>
      </c>
      <c r="G362" s="18">
        <v>1</v>
      </c>
      <c r="H362" s="17"/>
      <c r="I362" s="18">
        <v>1764.7</v>
      </c>
      <c r="J362" s="19">
        <v>385.54</v>
      </c>
      <c r="K362" s="20">
        <v>210</v>
      </c>
      <c r="L362" s="19">
        <f>J362+ROUND(K362, 2)</f>
        <v>595.54</v>
      </c>
      <c r="M362" s="19">
        <v>680362.44</v>
      </c>
      <c r="N362" s="19">
        <v>370587</v>
      </c>
      <c r="O362" s="19">
        <f>M362+N362</f>
        <v>1050949.44</v>
      </c>
      <c r="P362" s="19">
        <v>379.23</v>
      </c>
      <c r="Q362" s="21">
        <v>252</v>
      </c>
      <c r="R362" s="19">
        <f>P362+ROUND(Q362, 2)</f>
        <v>631.23</v>
      </c>
      <c r="S362" s="19">
        <v>669227.18000000005</v>
      </c>
      <c r="T362" s="19">
        <v>444704.4</v>
      </c>
      <c r="U362" s="19">
        <f>S362+T362</f>
        <v>1113931.58</v>
      </c>
      <c r="V362" s="9">
        <f>ROUND(P362 / 1.2, 2)</f>
        <v>316.02999999999997</v>
      </c>
      <c r="W362" s="9">
        <f>ROUND(Q362 / 1.2, 2)</f>
        <v>210</v>
      </c>
      <c r="X362" s="9">
        <f>ROUND(R362 / 1.2, 2)</f>
        <v>526.03</v>
      </c>
      <c r="Y362" s="9">
        <f t="shared" si="72"/>
        <v>557689.31999999995</v>
      </c>
      <c r="Z362" s="9">
        <f>ROUND(T362 / 1.2, 2)</f>
        <v>370587</v>
      </c>
      <c r="AA362" s="9">
        <f>Y362+Z362</f>
        <v>928276.32</v>
      </c>
      <c r="AD362" s="5">
        <v>355116755</v>
      </c>
      <c r="AE362" s="5">
        <v>28674969</v>
      </c>
      <c r="AG362" s="5" t="s">
        <v>1227</v>
      </c>
      <c r="AH362" s="5" t="s">
        <v>1228</v>
      </c>
      <c r="AI362" s="5" t="s">
        <v>584</v>
      </c>
      <c r="AK362" s="19">
        <f t="shared" si="70"/>
        <v>-11135.259999999893</v>
      </c>
      <c r="AL362" s="19">
        <f>T362-N362</f>
        <v>74117.400000000023</v>
      </c>
      <c r="AM362" s="19">
        <f>U362-O362</f>
        <v>62982.14000000013</v>
      </c>
      <c r="AN362" s="22">
        <f t="shared" si="71"/>
        <v>-1.6366658923734671E-2</v>
      </c>
      <c r="AO362" s="22">
        <f>IFERROR(AL362/N362,0)</f>
        <v>0.20000000000000007</v>
      </c>
      <c r="AP362" s="22">
        <f>IFERROR(AM362/O362,0)</f>
        <v>5.9928801141946597E-2</v>
      </c>
    </row>
    <row r="363" spans="1:42" ht="72" x14ac:dyDescent="0.3">
      <c r="A363" s="12" t="s">
        <v>1243</v>
      </c>
      <c r="B363" s="12"/>
      <c r="C363" s="27" t="s">
        <v>1230</v>
      </c>
      <c r="D363" s="17"/>
      <c r="E363" s="17"/>
      <c r="F363" s="28" t="s">
        <v>187</v>
      </c>
      <c r="G363" s="29">
        <v>1.1000000000000001</v>
      </c>
      <c r="H363" s="17"/>
      <c r="I363" s="39">
        <v>1941.17</v>
      </c>
      <c r="J363" s="30">
        <v>350.49</v>
      </c>
      <c r="M363" s="31">
        <f>ROUND(ROUND(J363, 2)*I363, 2)</f>
        <v>680360.67</v>
      </c>
      <c r="P363" s="32">
        <v>344.75</v>
      </c>
      <c r="S363" s="31">
        <f>ROUND(ROUND(P363, 2)*I363, 2)</f>
        <v>669218.36</v>
      </c>
      <c r="V363" s="9">
        <f>ROUND(ROUND(P363, 2)/1.2, 2)</f>
        <v>287.29000000000002</v>
      </c>
      <c r="Y363" s="9">
        <f t="shared" si="72"/>
        <v>557681.97</v>
      </c>
      <c r="AD363" s="5" t="s">
        <v>1244</v>
      </c>
      <c r="AE363" s="5" t="s">
        <v>1245</v>
      </c>
      <c r="AF363" s="5" t="s">
        <v>1233</v>
      </c>
      <c r="AK363" s="31">
        <f t="shared" si="70"/>
        <v>-11142.310000000056</v>
      </c>
      <c r="AL363" s="31"/>
      <c r="AM363" s="31"/>
      <c r="AN363" s="33">
        <f t="shared" si="71"/>
        <v>-1.6377063653606042E-2</v>
      </c>
      <c r="AO363" s="31"/>
      <c r="AP363" s="31"/>
    </row>
    <row r="364" spans="1:42" ht="36" x14ac:dyDescent="0.3">
      <c r="A364" s="12" t="s">
        <v>1246</v>
      </c>
      <c r="B364" s="12" t="s">
        <v>1247</v>
      </c>
      <c r="C364" s="16" t="s">
        <v>1248</v>
      </c>
      <c r="D364" s="17"/>
      <c r="E364" s="17" t="s">
        <v>597</v>
      </c>
      <c r="F364" s="17" t="s">
        <v>187</v>
      </c>
      <c r="G364" s="18">
        <v>1</v>
      </c>
      <c r="H364" s="17"/>
      <c r="I364" s="18">
        <v>0</v>
      </c>
      <c r="J364" s="19">
        <v>375.15</v>
      </c>
      <c r="K364" s="20">
        <v>473</v>
      </c>
      <c r="L364" s="19">
        <f>J364+ROUND(K364, 2)</f>
        <v>848.15</v>
      </c>
      <c r="M364" s="19">
        <v>0</v>
      </c>
      <c r="N364" s="19">
        <v>0</v>
      </c>
      <c r="O364" s="19">
        <f>M364+N364</f>
        <v>0</v>
      </c>
      <c r="P364" s="19">
        <v>375.15</v>
      </c>
      <c r="Q364" s="21">
        <v>473</v>
      </c>
      <c r="R364" s="19">
        <f>P364+ROUND(Q364, 2)</f>
        <v>848.15</v>
      </c>
      <c r="S364" s="19">
        <v>0</v>
      </c>
      <c r="T364" s="19">
        <v>0</v>
      </c>
      <c r="U364" s="19">
        <f>S364+T364</f>
        <v>0</v>
      </c>
      <c r="V364" s="9">
        <f>ROUND(P364 / 1.2, 2)</f>
        <v>312.63</v>
      </c>
      <c r="W364" s="9">
        <f>ROUND(Q364 / 1.2, 2)</f>
        <v>394.17</v>
      </c>
      <c r="X364" s="9">
        <f>ROUND(R364 / 1.2, 2)</f>
        <v>706.79</v>
      </c>
      <c r="Y364" s="9">
        <f t="shared" si="72"/>
        <v>0</v>
      </c>
      <c r="Z364" s="9">
        <f>ROUND(T364 / 1.2, 2)</f>
        <v>0</v>
      </c>
      <c r="AA364" s="9">
        <f>Y364+Z364</f>
        <v>0</v>
      </c>
      <c r="AD364" s="5">
        <v>355116623</v>
      </c>
      <c r="AE364" s="5">
        <v>27137956</v>
      </c>
      <c r="AG364" s="5" t="s">
        <v>1249</v>
      </c>
      <c r="AH364" s="5" t="s">
        <v>1250</v>
      </c>
      <c r="AI364" s="5" t="s">
        <v>584</v>
      </c>
      <c r="AK364" s="19">
        <f t="shared" si="70"/>
        <v>0</v>
      </c>
      <c r="AL364" s="19">
        <f>T364-N364</f>
        <v>0</v>
      </c>
      <c r="AM364" s="19">
        <f>U364-O364</f>
        <v>0</v>
      </c>
      <c r="AN364" s="22">
        <f t="shared" si="71"/>
        <v>0</v>
      </c>
      <c r="AO364" s="22">
        <f>IFERROR(AL364/N364,0)</f>
        <v>0</v>
      </c>
      <c r="AP364" s="22">
        <f>IFERROR(AM364/O364,0)</f>
        <v>0</v>
      </c>
    </row>
    <row r="365" spans="1:42" ht="54" x14ac:dyDescent="0.3">
      <c r="A365" s="12" t="s">
        <v>1251</v>
      </c>
      <c r="B365" s="12"/>
      <c r="C365" s="41" t="s">
        <v>1252</v>
      </c>
      <c r="D365" s="17"/>
      <c r="E365" s="17" t="s">
        <v>1046</v>
      </c>
      <c r="F365" s="28" t="s">
        <v>96</v>
      </c>
      <c r="G365" s="29">
        <v>0.7</v>
      </c>
      <c r="H365" s="17"/>
      <c r="I365" s="39">
        <v>0</v>
      </c>
      <c r="J365" s="30">
        <v>16.11</v>
      </c>
      <c r="M365" s="31">
        <f>ROUND(ROUND(J365, 2)*I365, 2)</f>
        <v>0</v>
      </c>
      <c r="P365" s="32">
        <v>16.11</v>
      </c>
      <c r="S365" s="31">
        <f>ROUND(ROUND(P365, 2)*I365, 2)</f>
        <v>0</v>
      </c>
      <c r="V365" s="9">
        <f>ROUND(ROUND(P365, 2)/1.2, 2)</f>
        <v>13.43</v>
      </c>
      <c r="Y365" s="9">
        <f t="shared" si="72"/>
        <v>0</v>
      </c>
      <c r="AD365" s="5" t="s">
        <v>1253</v>
      </c>
      <c r="AE365" s="5" t="s">
        <v>1254</v>
      </c>
      <c r="AF365" s="5" t="s">
        <v>1255</v>
      </c>
      <c r="AK365" s="31">
        <f t="shared" si="70"/>
        <v>0</v>
      </c>
      <c r="AL365" s="31"/>
      <c r="AM365" s="31"/>
      <c r="AN365" s="33">
        <f t="shared" si="71"/>
        <v>0</v>
      </c>
      <c r="AO365" s="31"/>
      <c r="AP365" s="31"/>
    </row>
    <row r="366" spans="1:42" ht="72" x14ac:dyDescent="0.3">
      <c r="A366" s="12" t="s">
        <v>1256</v>
      </c>
      <c r="B366" s="12"/>
      <c r="C366" s="27" t="s">
        <v>1257</v>
      </c>
      <c r="D366" s="17"/>
      <c r="E366" s="17" t="s">
        <v>1258</v>
      </c>
      <c r="F366" s="28" t="s">
        <v>102</v>
      </c>
      <c r="G366" s="29">
        <v>1.84</v>
      </c>
      <c r="H366" s="17"/>
      <c r="I366" s="39">
        <v>0</v>
      </c>
      <c r="J366" s="30">
        <v>196</v>
      </c>
      <c r="M366" s="31">
        <f>ROUND(ROUND(J366, 2)*I366, 2)</f>
        <v>0</v>
      </c>
      <c r="P366" s="32">
        <v>196</v>
      </c>
      <c r="S366" s="31">
        <f>ROUND(ROUND(P366, 2)*I366, 2)</f>
        <v>0</v>
      </c>
      <c r="V366" s="9">
        <f>ROUND(ROUND(P366, 2)/1.2, 2)</f>
        <v>163.33000000000001</v>
      </c>
      <c r="Y366" s="9">
        <f t="shared" si="72"/>
        <v>0</v>
      </c>
      <c r="AD366" s="5" t="s">
        <v>1259</v>
      </c>
      <c r="AE366" s="5" t="s">
        <v>1260</v>
      </c>
      <c r="AF366" s="5" t="s">
        <v>1261</v>
      </c>
      <c r="AK366" s="31">
        <f t="shared" si="70"/>
        <v>0</v>
      </c>
      <c r="AL366" s="31"/>
      <c r="AM366" s="31"/>
      <c r="AN366" s="33">
        <f t="shared" si="71"/>
        <v>0</v>
      </c>
      <c r="AO366" s="31"/>
      <c r="AP366" s="31"/>
    </row>
    <row r="367" spans="1:42" ht="54" x14ac:dyDescent="0.3">
      <c r="A367" s="12" t="s">
        <v>1262</v>
      </c>
      <c r="B367" s="12"/>
      <c r="C367" s="27" t="s">
        <v>1263</v>
      </c>
      <c r="D367" s="17"/>
      <c r="E367" s="17" t="s">
        <v>1264</v>
      </c>
      <c r="F367" s="28" t="s">
        <v>96</v>
      </c>
      <c r="G367" s="29">
        <v>0.04</v>
      </c>
      <c r="H367" s="17"/>
      <c r="I367" s="29">
        <v>0</v>
      </c>
      <c r="J367" s="30">
        <v>47.44</v>
      </c>
      <c r="M367" s="31">
        <f>ROUND(ROUND(J367, 2)*I367, 2)</f>
        <v>0</v>
      </c>
      <c r="P367" s="32">
        <v>47.44</v>
      </c>
      <c r="S367" s="31">
        <f>ROUND(ROUND(P367, 2)*I367, 2)</f>
        <v>0</v>
      </c>
      <c r="V367" s="9">
        <f>ROUND(ROUND(P367, 2)/1.2, 2)</f>
        <v>39.53</v>
      </c>
      <c r="Y367" s="9">
        <f t="shared" si="72"/>
        <v>0</v>
      </c>
      <c r="AD367" s="5" t="s">
        <v>1265</v>
      </c>
      <c r="AE367" s="5" t="s">
        <v>1266</v>
      </c>
      <c r="AF367" s="5" t="s">
        <v>1267</v>
      </c>
      <c r="AK367" s="31">
        <f t="shared" si="70"/>
        <v>0</v>
      </c>
      <c r="AL367" s="31"/>
      <c r="AM367" s="31"/>
      <c r="AN367" s="33">
        <f t="shared" si="71"/>
        <v>0</v>
      </c>
      <c r="AO367" s="31"/>
      <c r="AP367" s="31"/>
    </row>
    <row r="368" spans="1:42" ht="36" x14ac:dyDescent="0.3">
      <c r="A368" s="12" t="s">
        <v>1268</v>
      </c>
      <c r="B368" s="12"/>
      <c r="C368" s="27" t="s">
        <v>1028</v>
      </c>
      <c r="D368" s="17"/>
      <c r="E368" s="17"/>
      <c r="F368" s="28" t="s">
        <v>96</v>
      </c>
      <c r="G368" s="29">
        <v>1.4999999999999999E-2</v>
      </c>
      <c r="H368" s="17"/>
      <c r="I368" s="29">
        <v>0</v>
      </c>
      <c r="J368" s="30">
        <v>88.8</v>
      </c>
      <c r="M368" s="31">
        <f>ROUND(ROUND(J368, 2)*I368, 2)</f>
        <v>0</v>
      </c>
      <c r="P368" s="32">
        <v>88.8</v>
      </c>
      <c r="S368" s="31">
        <f>ROUND(ROUND(P368, 2)*I368, 2)</f>
        <v>0</v>
      </c>
      <c r="V368" s="9">
        <f>ROUND(ROUND(P368, 2)/1.2, 2)</f>
        <v>74</v>
      </c>
      <c r="Y368" s="9">
        <f t="shared" si="72"/>
        <v>0</v>
      </c>
      <c r="AD368" s="5" t="s">
        <v>1269</v>
      </c>
      <c r="AE368" s="5" t="s">
        <v>1270</v>
      </c>
      <c r="AF368" s="5" t="s">
        <v>1031</v>
      </c>
      <c r="AK368" s="31">
        <f t="shared" si="70"/>
        <v>0</v>
      </c>
      <c r="AL368" s="31"/>
      <c r="AM368" s="31"/>
      <c r="AN368" s="33">
        <f t="shared" si="71"/>
        <v>0</v>
      </c>
      <c r="AO368" s="31"/>
      <c r="AP368" s="31"/>
    </row>
    <row r="369" spans="1:42" ht="36" x14ac:dyDescent="0.3">
      <c r="A369" s="12" t="s">
        <v>1271</v>
      </c>
      <c r="B369" s="12" t="s">
        <v>1247</v>
      </c>
      <c r="C369" s="16" t="s">
        <v>1248</v>
      </c>
      <c r="D369" s="17"/>
      <c r="E369" s="17" t="s">
        <v>597</v>
      </c>
      <c r="F369" s="17" t="s">
        <v>187</v>
      </c>
      <c r="G369" s="18">
        <v>1</v>
      </c>
      <c r="H369" s="17"/>
      <c r="I369" s="18">
        <v>0</v>
      </c>
      <c r="J369" s="19">
        <v>63.72</v>
      </c>
      <c r="K369" s="20">
        <v>473</v>
      </c>
      <c r="L369" s="19">
        <f>J369+ROUND(K369, 2)</f>
        <v>536.72</v>
      </c>
      <c r="M369" s="19">
        <v>0</v>
      </c>
      <c r="N369" s="19">
        <v>0</v>
      </c>
      <c r="O369" s="19">
        <f>M369+N369</f>
        <v>0</v>
      </c>
      <c r="P369" s="19">
        <v>63.72</v>
      </c>
      <c r="Q369" s="21">
        <v>473</v>
      </c>
      <c r="R369" s="19">
        <f>P369+ROUND(Q369, 2)</f>
        <v>536.72</v>
      </c>
      <c r="S369" s="19">
        <v>0</v>
      </c>
      <c r="T369" s="19">
        <v>0</v>
      </c>
      <c r="U369" s="19">
        <f>S369+T369</f>
        <v>0</v>
      </c>
      <c r="V369" s="9">
        <f>ROUND(P369 / 1.2, 2)</f>
        <v>53.1</v>
      </c>
      <c r="W369" s="9">
        <f>ROUND(Q369 / 1.2, 2)</f>
        <v>394.17</v>
      </c>
      <c r="X369" s="9">
        <f>ROUND(R369 / 1.2, 2)</f>
        <v>447.27</v>
      </c>
      <c r="Y369" s="9">
        <f t="shared" si="72"/>
        <v>0</v>
      </c>
      <c r="Z369" s="9">
        <f>ROUND(T369 / 1.2, 2)</f>
        <v>0</v>
      </c>
      <c r="AA369" s="9">
        <f>Y369+Z369</f>
        <v>0</v>
      </c>
      <c r="AD369" s="5">
        <v>355116756</v>
      </c>
      <c r="AE369" s="5">
        <v>27137957</v>
      </c>
      <c r="AG369" s="5" t="s">
        <v>1249</v>
      </c>
      <c r="AH369" s="5" t="s">
        <v>1250</v>
      </c>
      <c r="AI369" s="5" t="s">
        <v>584</v>
      </c>
      <c r="AK369" s="19">
        <f t="shared" si="70"/>
        <v>0</v>
      </c>
      <c r="AL369" s="19">
        <f>T369-N369</f>
        <v>0</v>
      </c>
      <c r="AM369" s="19">
        <f>U369-O369</f>
        <v>0</v>
      </c>
      <c r="AN369" s="22">
        <f t="shared" si="71"/>
        <v>0</v>
      </c>
      <c r="AO369" s="22">
        <f>IFERROR(AL369/N369,0)</f>
        <v>0</v>
      </c>
      <c r="AP369" s="22">
        <f>IFERROR(AM369/O369,0)</f>
        <v>0</v>
      </c>
    </row>
    <row r="370" spans="1:42" ht="36" x14ac:dyDescent="0.3">
      <c r="A370" s="12" t="s">
        <v>1272</v>
      </c>
      <c r="B370" s="12"/>
      <c r="C370" s="27" t="s">
        <v>1028</v>
      </c>
      <c r="D370" s="17"/>
      <c r="E370" s="17"/>
      <c r="F370" s="28" t="s">
        <v>96</v>
      </c>
      <c r="G370" s="29">
        <v>1.4999999999999999E-2</v>
      </c>
      <c r="H370" s="17"/>
      <c r="I370" s="29">
        <v>0</v>
      </c>
      <c r="J370" s="30">
        <v>88.8</v>
      </c>
      <c r="M370" s="31">
        <f>ROUND(ROUND(J370, 2)*I370, 2)</f>
        <v>0</v>
      </c>
      <c r="P370" s="32">
        <v>88.8</v>
      </c>
      <c r="S370" s="31">
        <f>ROUND(ROUND(P370, 2)*I370, 2)</f>
        <v>0</v>
      </c>
      <c r="V370" s="9">
        <f>ROUND(ROUND(P370, 2)/1.2, 2)</f>
        <v>74</v>
      </c>
      <c r="Y370" s="9">
        <f t="shared" si="72"/>
        <v>0</v>
      </c>
      <c r="AD370" s="5" t="s">
        <v>1273</v>
      </c>
      <c r="AE370" s="5" t="s">
        <v>1274</v>
      </c>
      <c r="AF370" s="5" t="s">
        <v>1031</v>
      </c>
      <c r="AK370" s="31">
        <f t="shared" si="70"/>
        <v>0</v>
      </c>
      <c r="AL370" s="31"/>
      <c r="AM370" s="31"/>
      <c r="AN370" s="33">
        <f t="shared" si="71"/>
        <v>0</v>
      </c>
      <c r="AO370" s="31"/>
      <c r="AP370" s="31"/>
    </row>
    <row r="371" spans="1:42" ht="18" x14ac:dyDescent="0.3">
      <c r="A371" s="12" t="s">
        <v>1275</v>
      </c>
      <c r="B371" s="12"/>
      <c r="C371" s="27" t="s">
        <v>1263</v>
      </c>
      <c r="D371" s="17"/>
      <c r="E371" s="17"/>
      <c r="F371" s="28" t="s">
        <v>96</v>
      </c>
      <c r="G371" s="29">
        <v>0.04</v>
      </c>
      <c r="H371" s="17"/>
      <c r="I371" s="29">
        <v>0</v>
      </c>
      <c r="J371" s="30">
        <v>47.44</v>
      </c>
      <c r="M371" s="31">
        <f>ROUND(ROUND(J371, 2)*I371, 2)</f>
        <v>0</v>
      </c>
      <c r="P371" s="32">
        <v>47.44</v>
      </c>
      <c r="S371" s="31">
        <f>ROUND(ROUND(P371, 2)*I371, 2)</f>
        <v>0</v>
      </c>
      <c r="V371" s="9">
        <f>ROUND(ROUND(P371, 2)/1.2, 2)</f>
        <v>39.53</v>
      </c>
      <c r="Y371" s="9">
        <f t="shared" ref="Y371:Y402" si="73">ROUND(S371 / 1.2, 2)</f>
        <v>0</v>
      </c>
      <c r="AD371" s="5" t="s">
        <v>1276</v>
      </c>
      <c r="AE371" s="5" t="s">
        <v>1277</v>
      </c>
      <c r="AF371" s="5" t="s">
        <v>1267</v>
      </c>
      <c r="AK371" s="31">
        <f t="shared" si="70"/>
        <v>0</v>
      </c>
      <c r="AL371" s="31"/>
      <c r="AM371" s="31"/>
      <c r="AN371" s="33">
        <f t="shared" si="71"/>
        <v>0</v>
      </c>
      <c r="AO371" s="31"/>
      <c r="AP371" s="31"/>
    </row>
    <row r="372" spans="1:42" ht="90" x14ac:dyDescent="0.3">
      <c r="A372" s="12" t="s">
        <v>1278</v>
      </c>
      <c r="B372" s="12"/>
      <c r="C372" s="41" t="s">
        <v>1279</v>
      </c>
      <c r="D372" s="17"/>
      <c r="E372" s="17" t="s">
        <v>1280</v>
      </c>
      <c r="F372" s="28" t="s">
        <v>79</v>
      </c>
      <c r="G372" s="29">
        <v>0.11</v>
      </c>
      <c r="H372" s="17"/>
      <c r="I372" s="29">
        <v>0</v>
      </c>
      <c r="J372" s="30">
        <v>447.41</v>
      </c>
      <c r="M372" s="31">
        <f>ROUND(ROUND(J372, 2)*I372, 2)</f>
        <v>0</v>
      </c>
      <c r="P372" s="32">
        <v>447.41</v>
      </c>
      <c r="S372" s="31">
        <f>ROUND(ROUND(P372, 2)*I372, 2)</f>
        <v>0</v>
      </c>
      <c r="V372" s="9">
        <f>ROUND(ROUND(P372, 2)/1.2, 2)</f>
        <v>372.84</v>
      </c>
      <c r="Y372" s="9">
        <f t="shared" si="73"/>
        <v>0</v>
      </c>
      <c r="AD372" s="5" t="s">
        <v>1281</v>
      </c>
      <c r="AE372" s="5" t="s">
        <v>1282</v>
      </c>
      <c r="AF372" s="5" t="s">
        <v>1283</v>
      </c>
      <c r="AK372" s="31">
        <f t="shared" si="70"/>
        <v>0</v>
      </c>
      <c r="AL372" s="31"/>
      <c r="AM372" s="31"/>
      <c r="AN372" s="33">
        <f t="shared" si="71"/>
        <v>0</v>
      </c>
      <c r="AO372" s="31"/>
      <c r="AP372" s="31"/>
    </row>
    <row r="373" spans="1:42" ht="54" x14ac:dyDescent="0.3">
      <c r="A373" s="12" t="s">
        <v>1284</v>
      </c>
      <c r="B373" s="12"/>
      <c r="C373" s="41" t="s">
        <v>1252</v>
      </c>
      <c r="D373" s="17"/>
      <c r="E373" s="17" t="s">
        <v>1046</v>
      </c>
      <c r="F373" s="28" t="s">
        <v>96</v>
      </c>
      <c r="G373" s="29">
        <v>0.7</v>
      </c>
      <c r="H373" s="17"/>
      <c r="I373" s="39">
        <v>0</v>
      </c>
      <c r="J373" s="30">
        <v>16.11</v>
      </c>
      <c r="M373" s="31">
        <f>ROUND(ROUND(J373, 2)*I373, 2)</f>
        <v>0</v>
      </c>
      <c r="P373" s="32">
        <v>16.11</v>
      </c>
      <c r="S373" s="31">
        <f>ROUND(ROUND(P373, 2)*I373, 2)</f>
        <v>0</v>
      </c>
      <c r="V373" s="9">
        <f>ROUND(ROUND(P373, 2)/1.2, 2)</f>
        <v>13.43</v>
      </c>
      <c r="Y373" s="9">
        <f t="shared" si="73"/>
        <v>0</v>
      </c>
      <c r="AD373" s="5" t="s">
        <v>1285</v>
      </c>
      <c r="AE373" s="5" t="s">
        <v>1286</v>
      </c>
      <c r="AF373" s="5" t="s">
        <v>1255</v>
      </c>
      <c r="AK373" s="31">
        <f t="shared" si="70"/>
        <v>0</v>
      </c>
      <c r="AL373" s="31"/>
      <c r="AM373" s="31"/>
      <c r="AN373" s="33">
        <f t="shared" si="71"/>
        <v>0</v>
      </c>
      <c r="AO373" s="31"/>
      <c r="AP373" s="31"/>
    </row>
    <row r="374" spans="1:42" ht="36" x14ac:dyDescent="0.3">
      <c r="A374" s="12" t="s">
        <v>1287</v>
      </c>
      <c r="B374" s="12" t="s">
        <v>1247</v>
      </c>
      <c r="C374" s="16" t="s">
        <v>1248</v>
      </c>
      <c r="D374" s="17"/>
      <c r="E374" s="17" t="s">
        <v>1148</v>
      </c>
      <c r="F374" s="17" t="s">
        <v>187</v>
      </c>
      <c r="G374" s="18">
        <v>1</v>
      </c>
      <c r="H374" s="17"/>
      <c r="I374" s="18">
        <v>0</v>
      </c>
      <c r="J374" s="19">
        <v>375.15</v>
      </c>
      <c r="K374" s="20">
        <v>473</v>
      </c>
      <c r="L374" s="19">
        <f>J374+ROUND(K374, 2)</f>
        <v>848.15</v>
      </c>
      <c r="M374" s="19">
        <v>0</v>
      </c>
      <c r="N374" s="19">
        <v>0</v>
      </c>
      <c r="O374" s="19">
        <f>M374+N374</f>
        <v>0</v>
      </c>
      <c r="P374" s="19">
        <v>375.15</v>
      </c>
      <c r="Q374" s="21">
        <v>473</v>
      </c>
      <c r="R374" s="19">
        <f>P374+ROUND(Q374, 2)</f>
        <v>848.15</v>
      </c>
      <c r="S374" s="19">
        <v>0</v>
      </c>
      <c r="T374" s="19">
        <v>0</v>
      </c>
      <c r="U374" s="19">
        <f>S374+T374</f>
        <v>0</v>
      </c>
      <c r="V374" s="9">
        <f>ROUND(P374 / 1.2, 2)</f>
        <v>312.63</v>
      </c>
      <c r="W374" s="9">
        <f>ROUND(Q374 / 1.2, 2)</f>
        <v>394.17</v>
      </c>
      <c r="X374" s="9">
        <f>ROUND(R374 / 1.2, 2)</f>
        <v>706.79</v>
      </c>
      <c r="Y374" s="9">
        <f t="shared" si="73"/>
        <v>0</v>
      </c>
      <c r="Z374" s="9">
        <f>ROUND(T374 / 1.2, 2)</f>
        <v>0</v>
      </c>
      <c r="AA374" s="9">
        <f>Y374+Z374</f>
        <v>0</v>
      </c>
      <c r="AD374" s="5">
        <v>355116757</v>
      </c>
      <c r="AE374" s="5">
        <v>27137884</v>
      </c>
      <c r="AG374" s="5" t="s">
        <v>1249</v>
      </c>
      <c r="AH374" s="5" t="s">
        <v>1250</v>
      </c>
      <c r="AI374" s="5" t="s">
        <v>584</v>
      </c>
      <c r="AK374" s="19">
        <f t="shared" si="70"/>
        <v>0</v>
      </c>
      <c r="AL374" s="19">
        <f>T374-N374</f>
        <v>0</v>
      </c>
      <c r="AM374" s="19">
        <f>U374-O374</f>
        <v>0</v>
      </c>
      <c r="AN374" s="22">
        <f t="shared" si="71"/>
        <v>0</v>
      </c>
      <c r="AO374" s="22">
        <f>IFERROR(AL374/N374,0)</f>
        <v>0</v>
      </c>
      <c r="AP374" s="22">
        <f>IFERROR(AM374/O374,0)</f>
        <v>0</v>
      </c>
    </row>
    <row r="375" spans="1:42" ht="72" x14ac:dyDescent="0.3">
      <c r="A375" s="12" t="s">
        <v>1288</v>
      </c>
      <c r="B375" s="12"/>
      <c r="C375" s="41" t="s">
        <v>1252</v>
      </c>
      <c r="D375" s="17"/>
      <c r="E375" s="17" t="s">
        <v>1289</v>
      </c>
      <c r="F375" s="28" t="s">
        <v>96</v>
      </c>
      <c r="G375" s="29">
        <v>0.7</v>
      </c>
      <c r="H375" s="17"/>
      <c r="I375" s="39">
        <v>0</v>
      </c>
      <c r="J375" s="30">
        <v>16.11</v>
      </c>
      <c r="M375" s="31">
        <f>ROUND(ROUND(J375, 2)*I375, 2)</f>
        <v>0</v>
      </c>
      <c r="P375" s="32">
        <v>16.11</v>
      </c>
      <c r="S375" s="31">
        <f>ROUND(ROUND(P375, 2)*I375, 2)</f>
        <v>0</v>
      </c>
      <c r="V375" s="9">
        <f>ROUND(ROUND(P375, 2)/1.2, 2)</f>
        <v>13.43</v>
      </c>
      <c r="Y375" s="9">
        <f t="shared" si="73"/>
        <v>0</v>
      </c>
      <c r="AD375" s="5" t="s">
        <v>1290</v>
      </c>
      <c r="AE375" s="5" t="s">
        <v>1291</v>
      </c>
      <c r="AF375" s="5" t="s">
        <v>1255</v>
      </c>
      <c r="AK375" s="31">
        <f t="shared" si="70"/>
        <v>0</v>
      </c>
      <c r="AL375" s="31"/>
      <c r="AM375" s="31"/>
      <c r="AN375" s="33">
        <f t="shared" si="71"/>
        <v>0</v>
      </c>
      <c r="AO375" s="31"/>
      <c r="AP375" s="31"/>
    </row>
    <row r="376" spans="1:42" ht="54" x14ac:dyDescent="0.3">
      <c r="A376" s="12" t="s">
        <v>1292</v>
      </c>
      <c r="B376" s="12"/>
      <c r="C376" s="27" t="s">
        <v>1257</v>
      </c>
      <c r="D376" s="17"/>
      <c r="E376" s="17" t="s">
        <v>1293</v>
      </c>
      <c r="F376" s="28" t="s">
        <v>102</v>
      </c>
      <c r="G376" s="29">
        <v>1.84</v>
      </c>
      <c r="H376" s="17"/>
      <c r="I376" s="39">
        <v>0</v>
      </c>
      <c r="J376" s="30">
        <v>196</v>
      </c>
      <c r="M376" s="31">
        <f>ROUND(ROUND(J376, 2)*I376, 2)</f>
        <v>0</v>
      </c>
      <c r="P376" s="32">
        <v>196</v>
      </c>
      <c r="S376" s="31">
        <f>ROUND(ROUND(P376, 2)*I376, 2)</f>
        <v>0</v>
      </c>
      <c r="V376" s="9">
        <f>ROUND(ROUND(P376, 2)/1.2, 2)</f>
        <v>163.33000000000001</v>
      </c>
      <c r="Y376" s="9">
        <f t="shared" si="73"/>
        <v>0</v>
      </c>
      <c r="AD376" s="5" t="s">
        <v>1294</v>
      </c>
      <c r="AE376" s="5" t="s">
        <v>1295</v>
      </c>
      <c r="AF376" s="5" t="s">
        <v>1261</v>
      </c>
      <c r="AK376" s="31">
        <f t="shared" si="70"/>
        <v>0</v>
      </c>
      <c r="AL376" s="31"/>
      <c r="AM376" s="31"/>
      <c r="AN376" s="33">
        <f t="shared" si="71"/>
        <v>0</v>
      </c>
      <c r="AO376" s="31"/>
      <c r="AP376" s="31"/>
    </row>
    <row r="377" spans="1:42" ht="54" x14ac:dyDescent="0.3">
      <c r="A377" s="12" t="s">
        <v>1296</v>
      </c>
      <c r="B377" s="12"/>
      <c r="C377" s="27" t="s">
        <v>1263</v>
      </c>
      <c r="D377" s="17"/>
      <c r="E377" s="17" t="s">
        <v>1297</v>
      </c>
      <c r="F377" s="28" t="s">
        <v>96</v>
      </c>
      <c r="G377" s="29">
        <v>0.04</v>
      </c>
      <c r="H377" s="17"/>
      <c r="I377" s="29">
        <v>0</v>
      </c>
      <c r="J377" s="30">
        <v>47.44</v>
      </c>
      <c r="M377" s="31">
        <f>ROUND(ROUND(J377, 2)*I377, 2)</f>
        <v>0</v>
      </c>
      <c r="P377" s="32">
        <v>47.44</v>
      </c>
      <c r="S377" s="31">
        <f>ROUND(ROUND(P377, 2)*I377, 2)</f>
        <v>0</v>
      </c>
      <c r="V377" s="9">
        <f>ROUND(ROUND(P377, 2)/1.2, 2)</f>
        <v>39.53</v>
      </c>
      <c r="Y377" s="9">
        <f t="shared" si="73"/>
        <v>0</v>
      </c>
      <c r="AD377" s="5" t="s">
        <v>1298</v>
      </c>
      <c r="AE377" s="5" t="s">
        <v>1299</v>
      </c>
      <c r="AF377" s="5" t="s">
        <v>1267</v>
      </c>
      <c r="AK377" s="31">
        <f t="shared" si="70"/>
        <v>0</v>
      </c>
      <c r="AL377" s="31"/>
      <c r="AM377" s="31"/>
      <c r="AN377" s="33">
        <f t="shared" si="71"/>
        <v>0</v>
      </c>
      <c r="AO377" s="31"/>
      <c r="AP377" s="31"/>
    </row>
    <row r="378" spans="1:42" ht="36" x14ac:dyDescent="0.3">
      <c r="A378" s="12" t="s">
        <v>1300</v>
      </c>
      <c r="B378" s="12"/>
      <c r="C378" s="27" t="s">
        <v>1028</v>
      </c>
      <c r="D378" s="17"/>
      <c r="E378" s="17"/>
      <c r="F378" s="28" t="s">
        <v>96</v>
      </c>
      <c r="G378" s="29">
        <v>1.4999999999999999E-2</v>
      </c>
      <c r="H378" s="17"/>
      <c r="I378" s="29">
        <v>0</v>
      </c>
      <c r="J378" s="30">
        <v>88.8</v>
      </c>
      <c r="M378" s="31">
        <f>ROUND(ROUND(J378, 2)*I378, 2)</f>
        <v>0</v>
      </c>
      <c r="P378" s="32">
        <v>88.8</v>
      </c>
      <c r="S378" s="31">
        <f>ROUND(ROUND(P378, 2)*I378, 2)</f>
        <v>0</v>
      </c>
      <c r="V378" s="9">
        <f>ROUND(ROUND(P378, 2)/1.2, 2)</f>
        <v>74</v>
      </c>
      <c r="Y378" s="9">
        <f t="shared" si="73"/>
        <v>0</v>
      </c>
      <c r="AD378" s="5" t="s">
        <v>1301</v>
      </c>
      <c r="AE378" s="5" t="s">
        <v>1302</v>
      </c>
      <c r="AF378" s="5" t="s">
        <v>1031</v>
      </c>
      <c r="AK378" s="31">
        <f t="shared" si="70"/>
        <v>0</v>
      </c>
      <c r="AL378" s="31"/>
      <c r="AM378" s="31"/>
      <c r="AN378" s="33">
        <f t="shared" si="71"/>
        <v>0</v>
      </c>
      <c r="AO378" s="31"/>
      <c r="AP378" s="31"/>
    </row>
    <row r="379" spans="1:42" ht="36" x14ac:dyDescent="0.3">
      <c r="A379" s="12" t="s">
        <v>1303</v>
      </c>
      <c r="B379" s="12" t="s">
        <v>1247</v>
      </c>
      <c r="C379" s="16" t="s">
        <v>1248</v>
      </c>
      <c r="D379" s="17"/>
      <c r="E379" s="17" t="s">
        <v>1304</v>
      </c>
      <c r="F379" s="17" t="s">
        <v>187</v>
      </c>
      <c r="G379" s="18">
        <v>1</v>
      </c>
      <c r="H379" s="17"/>
      <c r="I379" s="18">
        <v>106.3</v>
      </c>
      <c r="J379" s="19">
        <v>381.39</v>
      </c>
      <c r="K379" s="20">
        <v>472.99</v>
      </c>
      <c r="L379" s="19">
        <f>J379+ROUND(K379, 2)</f>
        <v>854.38</v>
      </c>
      <c r="M379" s="19">
        <v>40541.760000000002</v>
      </c>
      <c r="N379" s="19">
        <v>50278.84</v>
      </c>
      <c r="O379" s="19">
        <f>M379+N379</f>
        <v>90820.6</v>
      </c>
      <c r="P379" s="19">
        <v>375.15</v>
      </c>
      <c r="Q379" s="21">
        <v>567.6</v>
      </c>
      <c r="R379" s="19">
        <f>P379+ROUND(Q379, 2)</f>
        <v>942.75</v>
      </c>
      <c r="S379" s="19">
        <v>39878.449999999997</v>
      </c>
      <c r="T379" s="19">
        <v>60335.88</v>
      </c>
      <c r="U379" s="19">
        <f>S379+T379</f>
        <v>100214.32999999999</v>
      </c>
      <c r="V379" s="9">
        <f>ROUND(P379 / 1.2, 2)</f>
        <v>312.63</v>
      </c>
      <c r="W379" s="9">
        <f>ROUND(Q379 / 1.2, 2)</f>
        <v>473</v>
      </c>
      <c r="X379" s="9">
        <f>ROUND(R379 / 1.2, 2)</f>
        <v>785.63</v>
      </c>
      <c r="Y379" s="9">
        <f t="shared" si="73"/>
        <v>33232.04</v>
      </c>
      <c r="Z379" s="9">
        <f>ROUND(T379 / 1.2, 2)</f>
        <v>50279.9</v>
      </c>
      <c r="AA379" s="9">
        <f>Y379+Z379</f>
        <v>83511.94</v>
      </c>
      <c r="AD379" s="5">
        <v>355116758</v>
      </c>
      <c r="AE379" s="5">
        <v>28674973</v>
      </c>
      <c r="AG379" s="5" t="s">
        <v>1249</v>
      </c>
      <c r="AH379" s="5" t="s">
        <v>1250</v>
      </c>
      <c r="AI379" s="5" t="s">
        <v>584</v>
      </c>
      <c r="AK379" s="19">
        <f t="shared" si="70"/>
        <v>-663.31000000000495</v>
      </c>
      <c r="AL379" s="19">
        <f>T379-N379</f>
        <v>10057.040000000001</v>
      </c>
      <c r="AM379" s="19">
        <f>U379-O379</f>
        <v>9393.7299999999814</v>
      </c>
      <c r="AN379" s="22">
        <f t="shared" si="71"/>
        <v>-1.6361154523138733E-2</v>
      </c>
      <c r="AO379" s="22">
        <f>IFERROR(AL379/N379,0)</f>
        <v>0.2000252989130219</v>
      </c>
      <c r="AP379" s="22">
        <f>IFERROR(AM379/O379,0)</f>
        <v>0.10343171042692936</v>
      </c>
    </row>
    <row r="380" spans="1:42" ht="36" x14ac:dyDescent="0.3">
      <c r="A380" s="12" t="s">
        <v>1305</v>
      </c>
      <c r="B380" s="12"/>
      <c r="C380" s="27" t="s">
        <v>1028</v>
      </c>
      <c r="D380" s="17"/>
      <c r="E380" s="17"/>
      <c r="F380" s="28" t="s">
        <v>96</v>
      </c>
      <c r="G380" s="29">
        <v>1.4999999999999999E-2</v>
      </c>
      <c r="H380" s="17"/>
      <c r="I380" s="29">
        <v>1.595</v>
      </c>
      <c r="J380" s="30">
        <v>90.28</v>
      </c>
      <c r="M380" s="31">
        <f>ROUND(ROUND(J380, 2)*I380, 2)</f>
        <v>144</v>
      </c>
      <c r="P380" s="32">
        <v>88.8</v>
      </c>
      <c r="S380" s="31">
        <f>ROUND(ROUND(P380, 2)*I380, 2)</f>
        <v>141.63999999999999</v>
      </c>
      <c r="V380" s="9">
        <f>ROUND(ROUND(P380, 2)/1.2, 2)</f>
        <v>74</v>
      </c>
      <c r="Y380" s="9">
        <f t="shared" si="73"/>
        <v>118.03</v>
      </c>
      <c r="AD380" s="5" t="s">
        <v>1306</v>
      </c>
      <c r="AE380" s="5" t="s">
        <v>1307</v>
      </c>
      <c r="AF380" s="5" t="s">
        <v>1031</v>
      </c>
      <c r="AK380" s="31">
        <f t="shared" si="70"/>
        <v>-2.3600000000000136</v>
      </c>
      <c r="AL380" s="31"/>
      <c r="AM380" s="31"/>
      <c r="AN380" s="33">
        <f t="shared" si="71"/>
        <v>-1.6388888888888984E-2</v>
      </c>
      <c r="AO380" s="31"/>
      <c r="AP380" s="31"/>
    </row>
    <row r="381" spans="1:42" ht="36" x14ac:dyDescent="0.3">
      <c r="A381" s="12" t="s">
        <v>1308</v>
      </c>
      <c r="B381" s="12"/>
      <c r="C381" s="27" t="s">
        <v>1263</v>
      </c>
      <c r="D381" s="17"/>
      <c r="E381" s="17" t="s">
        <v>1309</v>
      </c>
      <c r="F381" s="28" t="s">
        <v>96</v>
      </c>
      <c r="G381" s="29">
        <v>0.04</v>
      </c>
      <c r="H381" s="17"/>
      <c r="I381" s="29">
        <v>4.2519999999999998</v>
      </c>
      <c r="J381" s="30">
        <v>48.23</v>
      </c>
      <c r="M381" s="31">
        <f>ROUND(ROUND(J381, 2)*I381, 2)</f>
        <v>205.07</v>
      </c>
      <c r="P381" s="32">
        <v>47.44</v>
      </c>
      <c r="S381" s="31">
        <f>ROUND(ROUND(P381, 2)*I381, 2)</f>
        <v>201.71</v>
      </c>
      <c r="V381" s="9">
        <f>ROUND(ROUND(P381, 2)/1.2, 2)</f>
        <v>39.53</v>
      </c>
      <c r="Y381" s="9">
        <f t="shared" si="73"/>
        <v>168.09</v>
      </c>
      <c r="AD381" s="5" t="s">
        <v>1310</v>
      </c>
      <c r="AE381" s="5" t="s">
        <v>1311</v>
      </c>
      <c r="AF381" s="5" t="s">
        <v>1267</v>
      </c>
      <c r="AK381" s="31">
        <f t="shared" si="70"/>
        <v>-3.3599999999999852</v>
      </c>
      <c r="AL381" s="31"/>
      <c r="AM381" s="31"/>
      <c r="AN381" s="33">
        <f t="shared" si="71"/>
        <v>-1.6384649144194595E-2</v>
      </c>
      <c r="AO381" s="31"/>
      <c r="AP381" s="31"/>
    </row>
    <row r="382" spans="1:42" ht="54" x14ac:dyDescent="0.3">
      <c r="A382" s="12" t="s">
        <v>1312</v>
      </c>
      <c r="B382" s="12"/>
      <c r="C382" s="27" t="s">
        <v>1257</v>
      </c>
      <c r="D382" s="17"/>
      <c r="E382" s="17" t="s">
        <v>1293</v>
      </c>
      <c r="F382" s="28" t="s">
        <v>102</v>
      </c>
      <c r="G382" s="29">
        <v>1.84</v>
      </c>
      <c r="H382" s="17"/>
      <c r="I382" s="39">
        <v>195.59200000000001</v>
      </c>
      <c r="J382" s="30">
        <v>199.26</v>
      </c>
      <c r="M382" s="31">
        <f>ROUND(ROUND(J382, 2)*I382, 2)</f>
        <v>38973.660000000003</v>
      </c>
      <c r="P382" s="32">
        <v>196</v>
      </c>
      <c r="S382" s="31">
        <f>ROUND(ROUND(P382, 2)*I382, 2)</f>
        <v>38336.03</v>
      </c>
      <c r="V382" s="9">
        <f>ROUND(ROUND(P382, 2)/1.2, 2)</f>
        <v>163.33000000000001</v>
      </c>
      <c r="Y382" s="9">
        <f t="shared" si="73"/>
        <v>31946.69</v>
      </c>
      <c r="AD382" s="5" t="s">
        <v>1313</v>
      </c>
      <c r="AE382" s="5" t="s">
        <v>1314</v>
      </c>
      <c r="AF382" s="5" t="s">
        <v>1261</v>
      </c>
      <c r="AK382" s="31">
        <f t="shared" si="70"/>
        <v>-637.63000000000466</v>
      </c>
      <c r="AL382" s="31"/>
      <c r="AM382" s="31"/>
      <c r="AN382" s="33">
        <f t="shared" si="71"/>
        <v>-1.6360536834364659E-2</v>
      </c>
      <c r="AO382" s="31"/>
      <c r="AP382" s="31"/>
    </row>
    <row r="383" spans="1:42" ht="36" x14ac:dyDescent="0.3">
      <c r="A383" s="12" t="s">
        <v>1315</v>
      </c>
      <c r="B383" s="12"/>
      <c r="C383" s="41" t="s">
        <v>1252</v>
      </c>
      <c r="D383" s="17"/>
      <c r="E383" s="17"/>
      <c r="F383" s="28" t="s">
        <v>96</v>
      </c>
      <c r="G383" s="29">
        <v>0.7</v>
      </c>
      <c r="H383" s="17"/>
      <c r="I383" s="39">
        <v>74.41</v>
      </c>
      <c r="J383" s="30">
        <v>16.38</v>
      </c>
      <c r="M383" s="31">
        <f>ROUND(ROUND(J383, 2)*I383, 2)</f>
        <v>1218.8399999999999</v>
      </c>
      <c r="P383" s="32">
        <v>16.11</v>
      </c>
      <c r="S383" s="31">
        <f>ROUND(ROUND(P383, 2)*I383, 2)</f>
        <v>1198.75</v>
      </c>
      <c r="V383" s="9">
        <f>ROUND(ROUND(P383, 2)/1.2, 2)</f>
        <v>13.43</v>
      </c>
      <c r="Y383" s="9">
        <f t="shared" si="73"/>
        <v>998.96</v>
      </c>
      <c r="AD383" s="5" t="s">
        <v>1316</v>
      </c>
      <c r="AE383" s="5" t="s">
        <v>1317</v>
      </c>
      <c r="AF383" s="5" t="s">
        <v>1255</v>
      </c>
      <c r="AK383" s="31">
        <f t="shared" si="70"/>
        <v>-20.089999999999918</v>
      </c>
      <c r="AL383" s="31"/>
      <c r="AM383" s="31"/>
      <c r="AN383" s="33">
        <f t="shared" si="71"/>
        <v>-1.6482885366413902E-2</v>
      </c>
      <c r="AO383" s="31"/>
      <c r="AP383" s="31"/>
    </row>
    <row r="384" spans="1:42" ht="36" x14ac:dyDescent="0.3">
      <c r="A384" s="12" t="s">
        <v>1318</v>
      </c>
      <c r="B384" s="12" t="s">
        <v>1247</v>
      </c>
      <c r="C384" s="16" t="s">
        <v>1248</v>
      </c>
      <c r="D384" s="17"/>
      <c r="E384" s="17" t="s">
        <v>1319</v>
      </c>
      <c r="F384" s="17" t="s">
        <v>187</v>
      </c>
      <c r="G384" s="18">
        <v>1</v>
      </c>
      <c r="H384" s="17"/>
      <c r="I384" s="18">
        <v>34.5</v>
      </c>
      <c r="J384" s="19">
        <v>64.790000000000006</v>
      </c>
      <c r="K384" s="20">
        <v>472.99</v>
      </c>
      <c r="L384" s="19">
        <f>J384+ROUND(K384, 2)</f>
        <v>537.78</v>
      </c>
      <c r="M384" s="19">
        <v>2235.2600000000002</v>
      </c>
      <c r="N384" s="19">
        <v>16318.16</v>
      </c>
      <c r="O384" s="19">
        <f>M384+N384</f>
        <v>18553.419999999998</v>
      </c>
      <c r="P384" s="19">
        <v>63.72</v>
      </c>
      <c r="Q384" s="21">
        <v>567.6</v>
      </c>
      <c r="R384" s="19">
        <f>P384+ROUND(Q384, 2)</f>
        <v>631.32000000000005</v>
      </c>
      <c r="S384" s="19">
        <v>2198.34</v>
      </c>
      <c r="T384" s="19">
        <v>19582.2</v>
      </c>
      <c r="U384" s="19">
        <f>S384+T384</f>
        <v>21780.54</v>
      </c>
      <c r="V384" s="9">
        <f>ROUND(P384 / 1.2, 2)</f>
        <v>53.1</v>
      </c>
      <c r="W384" s="9">
        <f>ROUND(Q384 / 1.2, 2)</f>
        <v>473</v>
      </c>
      <c r="X384" s="9">
        <f>ROUND(R384 / 1.2, 2)</f>
        <v>526.1</v>
      </c>
      <c r="Y384" s="9">
        <f t="shared" si="73"/>
        <v>1831.95</v>
      </c>
      <c r="Z384" s="9">
        <f>ROUND(T384 / 1.2, 2)</f>
        <v>16318.5</v>
      </c>
      <c r="AA384" s="9">
        <f>Y384+Z384</f>
        <v>18150.45</v>
      </c>
      <c r="AD384" s="5">
        <v>355116759</v>
      </c>
      <c r="AE384" s="5">
        <v>28674974</v>
      </c>
      <c r="AG384" s="5" t="s">
        <v>1249</v>
      </c>
      <c r="AH384" s="5" t="s">
        <v>1250</v>
      </c>
      <c r="AI384" s="5" t="s">
        <v>584</v>
      </c>
      <c r="AK384" s="19">
        <f t="shared" si="70"/>
        <v>-36.920000000000073</v>
      </c>
      <c r="AL384" s="19">
        <f>T384-N384</f>
        <v>3264.0400000000009</v>
      </c>
      <c r="AM384" s="19">
        <f>U384-O384</f>
        <v>3227.1200000000026</v>
      </c>
      <c r="AN384" s="22">
        <f t="shared" si="71"/>
        <v>-1.6517094208280052E-2</v>
      </c>
      <c r="AO384" s="22">
        <f>IFERROR(AL384/N384,0)</f>
        <v>0.20002500281894534</v>
      </c>
      <c r="AP384" s="22">
        <f>IFERROR(AM384/O384,0)</f>
        <v>0.17393666504612104</v>
      </c>
    </row>
    <row r="385" spans="1:42" ht="36" x14ac:dyDescent="0.3">
      <c r="A385" s="12" t="s">
        <v>1320</v>
      </c>
      <c r="B385" s="12"/>
      <c r="C385" s="41" t="s">
        <v>1252</v>
      </c>
      <c r="D385" s="17"/>
      <c r="E385" s="17"/>
      <c r="F385" s="28" t="s">
        <v>96</v>
      </c>
      <c r="G385" s="29">
        <v>0.7</v>
      </c>
      <c r="H385" s="17"/>
      <c r="I385" s="39">
        <v>24.15</v>
      </c>
      <c r="J385" s="30">
        <v>16.38</v>
      </c>
      <c r="M385" s="31">
        <f>ROUND(ROUND(J385, 2)*I385, 2)</f>
        <v>395.58</v>
      </c>
      <c r="P385" s="32">
        <v>16.11</v>
      </c>
      <c r="S385" s="31">
        <f>ROUND(ROUND(P385, 2)*I385, 2)</f>
        <v>389.06</v>
      </c>
      <c r="V385" s="9">
        <f>ROUND(ROUND(P385, 2)/1.2, 2)</f>
        <v>13.43</v>
      </c>
      <c r="Y385" s="9">
        <f t="shared" si="73"/>
        <v>324.22000000000003</v>
      </c>
      <c r="AD385" s="5" t="s">
        <v>1321</v>
      </c>
      <c r="AE385" s="5" t="s">
        <v>1322</v>
      </c>
      <c r="AF385" s="5" t="s">
        <v>1255</v>
      </c>
      <c r="AK385" s="31">
        <f t="shared" si="70"/>
        <v>-6.5199999999999818</v>
      </c>
      <c r="AL385" s="31"/>
      <c r="AM385" s="31"/>
      <c r="AN385" s="33">
        <f t="shared" si="71"/>
        <v>-1.6482127508974119E-2</v>
      </c>
      <c r="AO385" s="31"/>
      <c r="AP385" s="31"/>
    </row>
    <row r="386" spans="1:42" ht="72" x14ac:dyDescent="0.3">
      <c r="A386" s="12" t="s">
        <v>1323</v>
      </c>
      <c r="B386" s="12"/>
      <c r="C386" s="41" t="s">
        <v>1279</v>
      </c>
      <c r="D386" s="17"/>
      <c r="E386" s="17" t="s">
        <v>1324</v>
      </c>
      <c r="F386" s="28" t="s">
        <v>79</v>
      </c>
      <c r="G386" s="29">
        <v>0.11</v>
      </c>
      <c r="H386" s="17"/>
      <c r="I386" s="29">
        <v>3.7949999999999999</v>
      </c>
      <c r="J386" s="30">
        <v>454.86</v>
      </c>
      <c r="M386" s="31">
        <f>ROUND(ROUND(J386, 2)*I386, 2)</f>
        <v>1726.19</v>
      </c>
      <c r="P386" s="32">
        <v>447.41</v>
      </c>
      <c r="S386" s="31">
        <f>ROUND(ROUND(P386, 2)*I386, 2)</f>
        <v>1697.92</v>
      </c>
      <c r="V386" s="9">
        <f>ROUND(ROUND(P386, 2)/1.2, 2)</f>
        <v>372.84</v>
      </c>
      <c r="Y386" s="9">
        <f t="shared" si="73"/>
        <v>1414.93</v>
      </c>
      <c r="AD386" s="5" t="s">
        <v>1325</v>
      </c>
      <c r="AE386" s="5" t="s">
        <v>1326</v>
      </c>
      <c r="AF386" s="5" t="s">
        <v>1283</v>
      </c>
      <c r="AK386" s="31">
        <f t="shared" si="70"/>
        <v>-28.269999999999982</v>
      </c>
      <c r="AL386" s="31"/>
      <c r="AM386" s="31"/>
      <c r="AN386" s="33">
        <f t="shared" si="71"/>
        <v>-1.6377107966098738E-2</v>
      </c>
      <c r="AO386" s="31"/>
      <c r="AP386" s="31"/>
    </row>
    <row r="387" spans="1:42" ht="18" x14ac:dyDescent="0.3">
      <c r="A387" s="12" t="s">
        <v>1327</v>
      </c>
      <c r="B387" s="12"/>
      <c r="C387" s="27" t="s">
        <v>1263</v>
      </c>
      <c r="D387" s="17"/>
      <c r="E387" s="17"/>
      <c r="F387" s="28" t="s">
        <v>96</v>
      </c>
      <c r="G387" s="29">
        <v>0.04</v>
      </c>
      <c r="H387" s="17"/>
      <c r="I387" s="29">
        <v>1.38</v>
      </c>
      <c r="J387" s="30">
        <v>48.23</v>
      </c>
      <c r="M387" s="31">
        <f>ROUND(ROUND(J387, 2)*I387, 2)</f>
        <v>66.56</v>
      </c>
      <c r="P387" s="32">
        <v>47.44</v>
      </c>
      <c r="S387" s="31">
        <f>ROUND(ROUND(P387, 2)*I387, 2)</f>
        <v>65.47</v>
      </c>
      <c r="V387" s="9">
        <f>ROUND(ROUND(P387, 2)/1.2, 2)</f>
        <v>39.53</v>
      </c>
      <c r="Y387" s="9">
        <f t="shared" si="73"/>
        <v>54.56</v>
      </c>
      <c r="AD387" s="5" t="s">
        <v>1328</v>
      </c>
      <c r="AE387" s="5" t="s">
        <v>1329</v>
      </c>
      <c r="AF387" s="5" t="s">
        <v>1267</v>
      </c>
      <c r="AK387" s="31">
        <f t="shared" si="70"/>
        <v>-1.0900000000000034</v>
      </c>
      <c r="AL387" s="31"/>
      <c r="AM387" s="31"/>
      <c r="AN387" s="33">
        <f t="shared" si="71"/>
        <v>-1.6376201923076972E-2</v>
      </c>
      <c r="AO387" s="31"/>
      <c r="AP387" s="31"/>
    </row>
    <row r="388" spans="1:42" ht="36" x14ac:dyDescent="0.3">
      <c r="A388" s="12" t="s">
        <v>1330</v>
      </c>
      <c r="B388" s="12"/>
      <c r="C388" s="27" t="s">
        <v>1028</v>
      </c>
      <c r="D388" s="17"/>
      <c r="E388" s="17"/>
      <c r="F388" s="28" t="s">
        <v>96</v>
      </c>
      <c r="G388" s="29">
        <v>1.4999999999999999E-2</v>
      </c>
      <c r="H388" s="17"/>
      <c r="I388" s="29">
        <v>0.51800000000000002</v>
      </c>
      <c r="J388" s="30">
        <v>90.28</v>
      </c>
      <c r="M388" s="31">
        <f>ROUND(ROUND(J388, 2)*I388, 2)</f>
        <v>46.77</v>
      </c>
      <c r="P388" s="32">
        <v>88.8</v>
      </c>
      <c r="S388" s="31">
        <f>ROUND(ROUND(P388, 2)*I388, 2)</f>
        <v>46</v>
      </c>
      <c r="V388" s="9">
        <f>ROUND(ROUND(P388, 2)/1.2, 2)</f>
        <v>74</v>
      </c>
      <c r="Y388" s="9">
        <f t="shared" si="73"/>
        <v>38.33</v>
      </c>
      <c r="AD388" s="5" t="s">
        <v>1331</v>
      </c>
      <c r="AE388" s="5" t="s">
        <v>1332</v>
      </c>
      <c r="AF388" s="5" t="s">
        <v>1031</v>
      </c>
      <c r="AK388" s="31">
        <f t="shared" si="70"/>
        <v>-0.77000000000000313</v>
      </c>
      <c r="AL388" s="31"/>
      <c r="AM388" s="31"/>
      <c r="AN388" s="33">
        <f t="shared" si="71"/>
        <v>-1.6463545007483496E-2</v>
      </c>
      <c r="AO388" s="31"/>
      <c r="AP388" s="31"/>
    </row>
    <row r="389" spans="1:42" ht="36" x14ac:dyDescent="0.3">
      <c r="A389" s="12" t="s">
        <v>1333</v>
      </c>
      <c r="B389" s="12" t="s">
        <v>1247</v>
      </c>
      <c r="C389" s="16" t="s">
        <v>1248</v>
      </c>
      <c r="D389" s="17"/>
      <c r="E389" s="17" t="s">
        <v>1148</v>
      </c>
      <c r="F389" s="17" t="s">
        <v>187</v>
      </c>
      <c r="G389" s="18">
        <v>1</v>
      </c>
      <c r="H389" s="17"/>
      <c r="I389" s="18">
        <v>268.2</v>
      </c>
      <c r="J389" s="19">
        <v>381.39</v>
      </c>
      <c r="K389" s="20">
        <v>472.99</v>
      </c>
      <c r="L389" s="19">
        <f>J389+ROUND(K389, 2)</f>
        <v>854.38</v>
      </c>
      <c r="M389" s="19">
        <v>102288.8</v>
      </c>
      <c r="N389" s="19">
        <v>126855.92</v>
      </c>
      <c r="O389" s="19">
        <f>M389+N389</f>
        <v>229144.72</v>
      </c>
      <c r="P389" s="19">
        <v>375.15</v>
      </c>
      <c r="Q389" s="21">
        <v>567.6</v>
      </c>
      <c r="R389" s="19">
        <f>P389+ROUND(Q389, 2)</f>
        <v>942.75</v>
      </c>
      <c r="S389" s="19">
        <v>100615.23</v>
      </c>
      <c r="T389" s="19">
        <v>152230.32</v>
      </c>
      <c r="U389" s="19">
        <f>S389+T389</f>
        <v>252845.55</v>
      </c>
      <c r="V389" s="9">
        <f>ROUND(P389 / 1.2, 2)</f>
        <v>312.63</v>
      </c>
      <c r="W389" s="9">
        <f>ROUND(Q389 / 1.2, 2)</f>
        <v>473</v>
      </c>
      <c r="X389" s="9">
        <f>ROUND(R389 / 1.2, 2)</f>
        <v>785.63</v>
      </c>
      <c r="Y389" s="9">
        <f t="shared" si="73"/>
        <v>83846.03</v>
      </c>
      <c r="Z389" s="9">
        <f>ROUND(T389 / 1.2, 2)</f>
        <v>126858.6</v>
      </c>
      <c r="AA389" s="9">
        <f>Y389+Z389</f>
        <v>210704.63</v>
      </c>
      <c r="AD389" s="5">
        <v>355116760</v>
      </c>
      <c r="AE389" s="5">
        <v>28674967</v>
      </c>
      <c r="AG389" s="5" t="s">
        <v>1249</v>
      </c>
      <c r="AH389" s="5" t="s">
        <v>1250</v>
      </c>
      <c r="AI389" s="5" t="s">
        <v>584</v>
      </c>
      <c r="AK389" s="19">
        <f t="shared" si="70"/>
        <v>-1673.570000000007</v>
      </c>
      <c r="AL389" s="19">
        <f>T389-N389</f>
        <v>25374.400000000009</v>
      </c>
      <c r="AM389" s="19">
        <f>U389-O389</f>
        <v>23700.829999999987</v>
      </c>
      <c r="AN389" s="22">
        <f t="shared" si="71"/>
        <v>-1.6361224298261461E-2</v>
      </c>
      <c r="AO389" s="22">
        <f>IFERROR(AL389/N389,0)</f>
        <v>0.20002535159573168</v>
      </c>
      <c r="AP389" s="22">
        <f>IFERROR(AM389/O389,0)</f>
        <v>0.1034317090090489</v>
      </c>
    </row>
    <row r="390" spans="1:42" ht="36" x14ac:dyDescent="0.3">
      <c r="A390" s="12" t="s">
        <v>1334</v>
      </c>
      <c r="B390" s="12"/>
      <c r="C390" s="27" t="s">
        <v>1028</v>
      </c>
      <c r="D390" s="17"/>
      <c r="E390" s="17"/>
      <c r="F390" s="28" t="s">
        <v>96</v>
      </c>
      <c r="G390" s="29">
        <v>1.4999999999999999E-2</v>
      </c>
      <c r="H390" s="17"/>
      <c r="I390" s="29">
        <v>4.0229999999999997</v>
      </c>
      <c r="J390" s="30">
        <v>90.28</v>
      </c>
      <c r="M390" s="31">
        <f>ROUND(ROUND(J390, 2)*I390, 2)</f>
        <v>363.2</v>
      </c>
      <c r="P390" s="32">
        <v>88.8</v>
      </c>
      <c r="S390" s="31">
        <f>ROUND(ROUND(P390, 2)*I390, 2)</f>
        <v>357.24</v>
      </c>
      <c r="V390" s="9">
        <f>ROUND(ROUND(P390, 2)/1.2, 2)</f>
        <v>74</v>
      </c>
      <c r="Y390" s="9">
        <f t="shared" si="73"/>
        <v>297.7</v>
      </c>
      <c r="AD390" s="5" t="s">
        <v>1335</v>
      </c>
      <c r="AE390" s="5" t="s">
        <v>1336</v>
      </c>
      <c r="AF390" s="5" t="s">
        <v>1031</v>
      </c>
      <c r="AK390" s="31">
        <f t="shared" si="70"/>
        <v>-5.9599999999999795</v>
      </c>
      <c r="AL390" s="31"/>
      <c r="AM390" s="31"/>
      <c r="AN390" s="33">
        <f t="shared" si="71"/>
        <v>-1.640969162995589E-2</v>
      </c>
      <c r="AO390" s="31"/>
      <c r="AP390" s="31"/>
    </row>
    <row r="391" spans="1:42" ht="36" x14ac:dyDescent="0.3">
      <c r="A391" s="12" t="s">
        <v>1337</v>
      </c>
      <c r="B391" s="12"/>
      <c r="C391" s="27" t="s">
        <v>1263</v>
      </c>
      <c r="D391" s="17"/>
      <c r="E391" s="17" t="s">
        <v>1338</v>
      </c>
      <c r="F391" s="28" t="s">
        <v>96</v>
      </c>
      <c r="G391" s="29">
        <v>0.04</v>
      </c>
      <c r="H391" s="17"/>
      <c r="I391" s="29">
        <v>10.728</v>
      </c>
      <c r="J391" s="30">
        <v>48.23</v>
      </c>
      <c r="M391" s="31">
        <f>ROUND(ROUND(J391, 2)*I391, 2)</f>
        <v>517.41</v>
      </c>
      <c r="P391" s="32">
        <v>47.44</v>
      </c>
      <c r="S391" s="31">
        <f>ROUND(ROUND(P391, 2)*I391, 2)</f>
        <v>508.94</v>
      </c>
      <c r="V391" s="9">
        <f>ROUND(ROUND(P391, 2)/1.2, 2)</f>
        <v>39.53</v>
      </c>
      <c r="Y391" s="9">
        <f t="shared" si="73"/>
        <v>424.12</v>
      </c>
      <c r="AD391" s="5" t="s">
        <v>1339</v>
      </c>
      <c r="AE391" s="5" t="s">
        <v>1340</v>
      </c>
      <c r="AF391" s="5" t="s">
        <v>1267</v>
      </c>
      <c r="AK391" s="31">
        <f t="shared" si="70"/>
        <v>-8.4699999999999704</v>
      </c>
      <c r="AL391" s="31"/>
      <c r="AM391" s="31"/>
      <c r="AN391" s="33">
        <f t="shared" si="71"/>
        <v>-1.6369996714404381E-2</v>
      </c>
      <c r="AO391" s="31"/>
      <c r="AP391" s="31"/>
    </row>
    <row r="392" spans="1:42" ht="54" x14ac:dyDescent="0.3">
      <c r="A392" s="12" t="s">
        <v>1341</v>
      </c>
      <c r="B392" s="12"/>
      <c r="C392" s="27" t="s">
        <v>1257</v>
      </c>
      <c r="D392" s="17"/>
      <c r="E392" s="17" t="s">
        <v>1293</v>
      </c>
      <c r="F392" s="28" t="s">
        <v>102</v>
      </c>
      <c r="G392" s="29">
        <v>1.84</v>
      </c>
      <c r="H392" s="17"/>
      <c r="I392" s="39">
        <v>493.488</v>
      </c>
      <c r="J392" s="30">
        <v>199.26</v>
      </c>
      <c r="M392" s="31">
        <f>ROUND(ROUND(J392, 2)*I392, 2)</f>
        <v>98332.42</v>
      </c>
      <c r="P392" s="32">
        <v>196</v>
      </c>
      <c r="S392" s="31">
        <f>ROUND(ROUND(P392, 2)*I392, 2)</f>
        <v>96723.65</v>
      </c>
      <c r="V392" s="9">
        <f>ROUND(ROUND(P392, 2)/1.2, 2)</f>
        <v>163.33000000000001</v>
      </c>
      <c r="Y392" s="9">
        <f t="shared" si="73"/>
        <v>80603.039999999994</v>
      </c>
      <c r="AD392" s="5" t="s">
        <v>1342</v>
      </c>
      <c r="AE392" s="5" t="s">
        <v>1343</v>
      </c>
      <c r="AF392" s="5" t="s">
        <v>1261</v>
      </c>
      <c r="AK392" s="31">
        <f t="shared" si="70"/>
        <v>-1608.7700000000041</v>
      </c>
      <c r="AL392" s="31"/>
      <c r="AM392" s="31"/>
      <c r="AN392" s="33">
        <f t="shared" si="71"/>
        <v>-1.6360524840129065E-2</v>
      </c>
      <c r="AO392" s="31"/>
      <c r="AP392" s="31"/>
    </row>
    <row r="393" spans="1:42" ht="36" x14ac:dyDescent="0.3">
      <c r="A393" s="12" t="s">
        <v>1344</v>
      </c>
      <c r="B393" s="12"/>
      <c r="C393" s="41" t="s">
        <v>1252</v>
      </c>
      <c r="D393" s="17"/>
      <c r="E393" s="17"/>
      <c r="F393" s="28" t="s">
        <v>96</v>
      </c>
      <c r="G393" s="29">
        <v>0.7</v>
      </c>
      <c r="H393" s="17"/>
      <c r="I393" s="39">
        <v>187.74</v>
      </c>
      <c r="J393" s="30">
        <v>16.38</v>
      </c>
      <c r="M393" s="31">
        <f>ROUND(ROUND(J393, 2)*I393, 2)</f>
        <v>3075.18</v>
      </c>
      <c r="P393" s="32">
        <v>16.11</v>
      </c>
      <c r="S393" s="31">
        <f>ROUND(ROUND(P393, 2)*I393, 2)</f>
        <v>3024.49</v>
      </c>
      <c r="V393" s="9">
        <f>ROUND(ROUND(P393, 2)/1.2, 2)</f>
        <v>13.43</v>
      </c>
      <c r="Y393" s="9">
        <f t="shared" si="73"/>
        <v>2520.41</v>
      </c>
      <c r="AD393" s="5" t="s">
        <v>1345</v>
      </c>
      <c r="AE393" s="5" t="s">
        <v>1346</v>
      </c>
      <c r="AF393" s="5" t="s">
        <v>1255</v>
      </c>
      <c r="AK393" s="31">
        <f t="shared" si="70"/>
        <v>-50.690000000000055</v>
      </c>
      <c r="AL393" s="31"/>
      <c r="AM393" s="31"/>
      <c r="AN393" s="33">
        <f t="shared" si="71"/>
        <v>-1.6483587952575152E-2</v>
      </c>
      <c r="AO393" s="31"/>
      <c r="AP393" s="31"/>
    </row>
    <row r="394" spans="1:42" ht="54" x14ac:dyDescent="0.3">
      <c r="A394" s="12" t="s">
        <v>1347</v>
      </c>
      <c r="B394" s="12" t="s">
        <v>1348</v>
      </c>
      <c r="C394" s="16" t="s">
        <v>1349</v>
      </c>
      <c r="D394" s="17"/>
      <c r="E394" s="17" t="s">
        <v>1350</v>
      </c>
      <c r="F394" s="17" t="s">
        <v>79</v>
      </c>
      <c r="G394" s="18">
        <v>1</v>
      </c>
      <c r="H394" s="17"/>
      <c r="I394" s="18">
        <v>0</v>
      </c>
      <c r="J394" s="19">
        <v>616.69000000000005</v>
      </c>
      <c r="K394" s="20">
        <v>1655</v>
      </c>
      <c r="L394" s="19">
        <f>J394+ROUND(K394, 2)</f>
        <v>2271.69</v>
      </c>
      <c r="M394" s="19">
        <v>0</v>
      </c>
      <c r="N394" s="19">
        <v>0</v>
      </c>
      <c r="O394" s="19">
        <f>M394+N394</f>
        <v>0</v>
      </c>
      <c r="P394" s="19">
        <v>616.69000000000005</v>
      </c>
      <c r="Q394" s="21">
        <v>1655</v>
      </c>
      <c r="R394" s="19">
        <f>P394+ROUND(Q394, 2)</f>
        <v>2271.69</v>
      </c>
      <c r="S394" s="19">
        <v>0</v>
      </c>
      <c r="T394" s="19">
        <v>0</v>
      </c>
      <c r="U394" s="19">
        <f>S394+T394</f>
        <v>0</v>
      </c>
      <c r="V394" s="9">
        <f>ROUND(P394 / 1.2, 2)</f>
        <v>513.91</v>
      </c>
      <c r="W394" s="9">
        <f>ROUND(Q394 / 1.2, 2)</f>
        <v>1379.17</v>
      </c>
      <c r="X394" s="9">
        <f>ROUND(R394 / 1.2, 2)</f>
        <v>1893.08</v>
      </c>
      <c r="Y394" s="9">
        <f t="shared" si="73"/>
        <v>0</v>
      </c>
      <c r="Z394" s="9">
        <f>ROUND(T394 / 1.2, 2)</f>
        <v>0</v>
      </c>
      <c r="AA394" s="9">
        <f>Y394+Z394</f>
        <v>0</v>
      </c>
      <c r="AD394" s="5">
        <v>355116625</v>
      </c>
      <c r="AE394" s="5">
        <v>27137883</v>
      </c>
      <c r="AG394" s="5" t="s">
        <v>1351</v>
      </c>
      <c r="AH394" s="5" t="s">
        <v>1352</v>
      </c>
      <c r="AI394" s="5" t="s">
        <v>584</v>
      </c>
      <c r="AK394" s="19">
        <f t="shared" si="70"/>
        <v>0</v>
      </c>
      <c r="AL394" s="19">
        <f>T394-N394</f>
        <v>0</v>
      </c>
      <c r="AM394" s="19">
        <f>U394-O394</f>
        <v>0</v>
      </c>
      <c r="AN394" s="22">
        <f t="shared" si="71"/>
        <v>0</v>
      </c>
      <c r="AO394" s="22">
        <f>IFERROR(AL394/N394,0)</f>
        <v>0</v>
      </c>
      <c r="AP394" s="22">
        <f>IFERROR(AM394/O394,0)</f>
        <v>0</v>
      </c>
    </row>
    <row r="395" spans="1:42" ht="54" x14ac:dyDescent="0.3">
      <c r="A395" s="12" t="s">
        <v>1353</v>
      </c>
      <c r="B395" s="12"/>
      <c r="C395" s="41" t="s">
        <v>1045</v>
      </c>
      <c r="D395" s="17"/>
      <c r="E395" s="17" t="s">
        <v>1046</v>
      </c>
      <c r="F395" s="28" t="s">
        <v>96</v>
      </c>
      <c r="G395" s="29">
        <v>7</v>
      </c>
      <c r="H395" s="17"/>
      <c r="I395" s="29">
        <v>0</v>
      </c>
      <c r="J395" s="30">
        <v>16.11</v>
      </c>
      <c r="M395" s="31">
        <f>ROUND(ROUND(J395, 2)*I395, 2)</f>
        <v>0</v>
      </c>
      <c r="P395" s="32">
        <v>16.11</v>
      </c>
      <c r="S395" s="31">
        <f>ROUND(ROUND(P395, 2)*I395, 2)</f>
        <v>0</v>
      </c>
      <c r="V395" s="9">
        <f>ROUND(ROUND(P395, 2)/1.2, 2)</f>
        <v>13.43</v>
      </c>
      <c r="Y395" s="9">
        <f t="shared" si="73"/>
        <v>0</v>
      </c>
      <c r="AD395" s="5" t="s">
        <v>1354</v>
      </c>
      <c r="AE395" s="5" t="s">
        <v>1355</v>
      </c>
      <c r="AF395" s="5" t="s">
        <v>1049</v>
      </c>
      <c r="AK395" s="31">
        <f t="shared" si="70"/>
        <v>0</v>
      </c>
      <c r="AL395" s="31"/>
      <c r="AM395" s="31"/>
      <c r="AN395" s="33">
        <f t="shared" si="71"/>
        <v>0</v>
      </c>
      <c r="AO395" s="31"/>
      <c r="AP395" s="31"/>
    </row>
    <row r="396" spans="1:42" ht="36" x14ac:dyDescent="0.3">
      <c r="A396" s="12" t="s">
        <v>1356</v>
      </c>
      <c r="B396" s="12"/>
      <c r="C396" s="27" t="s">
        <v>1028</v>
      </c>
      <c r="D396" s="17"/>
      <c r="E396" s="17"/>
      <c r="F396" s="28" t="s">
        <v>96</v>
      </c>
      <c r="G396" s="29">
        <v>0.15</v>
      </c>
      <c r="H396" s="17"/>
      <c r="I396" s="29">
        <v>0</v>
      </c>
      <c r="J396" s="30">
        <v>88.8</v>
      </c>
      <c r="M396" s="31">
        <f>ROUND(ROUND(J396, 2)*I396, 2)</f>
        <v>0</v>
      </c>
      <c r="P396" s="32">
        <v>88.8</v>
      </c>
      <c r="S396" s="31">
        <f>ROUND(ROUND(P396, 2)*I396, 2)</f>
        <v>0</v>
      </c>
      <c r="V396" s="9">
        <f>ROUND(ROUND(P396, 2)/1.2, 2)</f>
        <v>74</v>
      </c>
      <c r="Y396" s="9">
        <f t="shared" si="73"/>
        <v>0</v>
      </c>
      <c r="AD396" s="5" t="s">
        <v>1357</v>
      </c>
      <c r="AE396" s="5" t="s">
        <v>1358</v>
      </c>
      <c r="AF396" s="5" t="s">
        <v>1031</v>
      </c>
      <c r="AK396" s="31">
        <f t="shared" si="70"/>
        <v>0</v>
      </c>
      <c r="AL396" s="31"/>
      <c r="AM396" s="31"/>
      <c r="AN396" s="33">
        <f t="shared" si="71"/>
        <v>0</v>
      </c>
      <c r="AO396" s="31"/>
      <c r="AP396" s="31"/>
    </row>
    <row r="397" spans="1:42" ht="54" x14ac:dyDescent="0.3">
      <c r="A397" s="12" t="s">
        <v>1359</v>
      </c>
      <c r="B397" s="12"/>
      <c r="C397" s="41" t="s">
        <v>1279</v>
      </c>
      <c r="D397" s="17"/>
      <c r="E397" s="17" t="s">
        <v>1360</v>
      </c>
      <c r="F397" s="28" t="s">
        <v>79</v>
      </c>
      <c r="G397" s="29">
        <v>1.07</v>
      </c>
      <c r="H397" s="17"/>
      <c r="I397" s="39">
        <v>0</v>
      </c>
      <c r="J397" s="30">
        <v>447.41</v>
      </c>
      <c r="M397" s="31">
        <f>ROUND(ROUND(J397, 2)*I397, 2)</f>
        <v>0</v>
      </c>
      <c r="P397" s="32">
        <v>447.41</v>
      </c>
      <c r="S397" s="31">
        <f>ROUND(ROUND(P397, 2)*I397, 2)</f>
        <v>0</v>
      </c>
      <c r="V397" s="9">
        <f>ROUND(ROUND(P397, 2)/1.2, 2)</f>
        <v>372.84</v>
      </c>
      <c r="Y397" s="9">
        <f t="shared" si="73"/>
        <v>0</v>
      </c>
      <c r="AD397" s="5" t="s">
        <v>1361</v>
      </c>
      <c r="AE397" s="5" t="s">
        <v>1362</v>
      </c>
      <c r="AF397" s="5" t="s">
        <v>1283</v>
      </c>
      <c r="AK397" s="31">
        <f t="shared" si="70"/>
        <v>0</v>
      </c>
      <c r="AL397" s="31"/>
      <c r="AM397" s="31"/>
      <c r="AN397" s="33">
        <f t="shared" si="71"/>
        <v>0</v>
      </c>
      <c r="AO397" s="31"/>
      <c r="AP397" s="31"/>
    </row>
    <row r="398" spans="1:42" ht="18" x14ac:dyDescent="0.3">
      <c r="A398" s="12" t="s">
        <v>1363</v>
      </c>
      <c r="B398" s="12"/>
      <c r="C398" s="27" t="s">
        <v>1263</v>
      </c>
      <c r="D398" s="17"/>
      <c r="E398" s="17"/>
      <c r="F398" s="28" t="s">
        <v>96</v>
      </c>
      <c r="G398" s="29">
        <v>0.25</v>
      </c>
      <c r="H398" s="17"/>
      <c r="I398" s="39">
        <v>0</v>
      </c>
      <c r="J398" s="30">
        <v>47.44</v>
      </c>
      <c r="M398" s="31">
        <f>ROUND(ROUND(J398, 2)*I398, 2)</f>
        <v>0</v>
      </c>
      <c r="P398" s="32">
        <v>47.44</v>
      </c>
      <c r="S398" s="31">
        <f>ROUND(ROUND(P398, 2)*I398, 2)</f>
        <v>0</v>
      </c>
      <c r="V398" s="9">
        <f>ROUND(ROUND(P398, 2)/1.2, 2)</f>
        <v>39.53</v>
      </c>
      <c r="Y398" s="9">
        <f t="shared" si="73"/>
        <v>0</v>
      </c>
      <c r="AD398" s="5" t="s">
        <v>1364</v>
      </c>
      <c r="AE398" s="5" t="s">
        <v>1365</v>
      </c>
      <c r="AF398" s="5" t="s">
        <v>1267</v>
      </c>
      <c r="AK398" s="31">
        <f t="shared" si="70"/>
        <v>0</v>
      </c>
      <c r="AL398" s="31"/>
      <c r="AM398" s="31"/>
      <c r="AN398" s="33">
        <f t="shared" si="71"/>
        <v>0</v>
      </c>
      <c r="AO398" s="31"/>
      <c r="AP398" s="31"/>
    </row>
    <row r="399" spans="1:42" ht="54" x14ac:dyDescent="0.3">
      <c r="A399" s="12" t="s">
        <v>1366</v>
      </c>
      <c r="B399" s="12" t="s">
        <v>1348</v>
      </c>
      <c r="C399" s="16" t="s">
        <v>1349</v>
      </c>
      <c r="D399" s="17"/>
      <c r="E399" s="17" t="s">
        <v>1367</v>
      </c>
      <c r="F399" s="17" t="s">
        <v>79</v>
      </c>
      <c r="G399" s="18">
        <v>1</v>
      </c>
      <c r="H399" s="17"/>
      <c r="I399" s="18">
        <v>0</v>
      </c>
      <c r="J399" s="19">
        <v>616.67999999999995</v>
      </c>
      <c r="K399" s="20">
        <v>1655</v>
      </c>
      <c r="L399" s="19">
        <f>J399+ROUND(K399, 2)</f>
        <v>2271.6799999999998</v>
      </c>
      <c r="M399" s="19">
        <v>0</v>
      </c>
      <c r="N399" s="19">
        <v>0</v>
      </c>
      <c r="O399" s="19">
        <f>M399+N399</f>
        <v>0</v>
      </c>
      <c r="P399" s="19">
        <v>616.67999999999995</v>
      </c>
      <c r="Q399" s="21">
        <v>1655</v>
      </c>
      <c r="R399" s="19">
        <f>P399+ROUND(Q399, 2)</f>
        <v>2271.6799999999998</v>
      </c>
      <c r="S399" s="19">
        <v>0</v>
      </c>
      <c r="T399" s="19">
        <v>0</v>
      </c>
      <c r="U399" s="19">
        <f>S399+T399</f>
        <v>0</v>
      </c>
      <c r="V399" s="9">
        <f>ROUND(P399 / 1.2, 2)</f>
        <v>513.9</v>
      </c>
      <c r="W399" s="9">
        <f>ROUND(Q399 / 1.2, 2)</f>
        <v>1379.17</v>
      </c>
      <c r="X399" s="9">
        <f>ROUND(R399 / 1.2, 2)</f>
        <v>1893.07</v>
      </c>
      <c r="Y399" s="9">
        <f t="shared" si="73"/>
        <v>0</v>
      </c>
      <c r="Z399" s="9">
        <f>ROUND(T399 / 1.2, 2)</f>
        <v>0</v>
      </c>
      <c r="AA399" s="9">
        <f>Y399+Z399</f>
        <v>0</v>
      </c>
      <c r="AD399" s="5">
        <v>355116761</v>
      </c>
      <c r="AE399" s="5">
        <v>27137963</v>
      </c>
      <c r="AG399" s="5" t="s">
        <v>1351</v>
      </c>
      <c r="AH399" s="5" t="s">
        <v>1352</v>
      </c>
      <c r="AI399" s="5" t="s">
        <v>584</v>
      </c>
      <c r="AK399" s="19">
        <f t="shared" si="70"/>
        <v>0</v>
      </c>
      <c r="AL399" s="19">
        <f>T399-N399</f>
        <v>0</v>
      </c>
      <c r="AM399" s="19">
        <f>U399-O399</f>
        <v>0</v>
      </c>
      <c r="AN399" s="22">
        <f t="shared" si="71"/>
        <v>0</v>
      </c>
      <c r="AO399" s="22">
        <f>IFERROR(AL399/N399,0)</f>
        <v>0</v>
      </c>
      <c r="AP399" s="22">
        <f>IFERROR(AM399/O399,0)</f>
        <v>0</v>
      </c>
    </row>
    <row r="400" spans="1:42" ht="18" x14ac:dyDescent="0.3">
      <c r="A400" s="12" t="s">
        <v>1368</v>
      </c>
      <c r="B400" s="12"/>
      <c r="C400" s="27" t="s">
        <v>1263</v>
      </c>
      <c r="D400" s="17"/>
      <c r="E400" s="17"/>
      <c r="F400" s="28" t="s">
        <v>96</v>
      </c>
      <c r="G400" s="29">
        <v>0.25</v>
      </c>
      <c r="H400" s="17"/>
      <c r="I400" s="39">
        <v>0</v>
      </c>
      <c r="J400" s="30">
        <v>47.44</v>
      </c>
      <c r="M400" s="31">
        <f>ROUND(ROUND(J400, 2)*I400, 2)</f>
        <v>0</v>
      </c>
      <c r="P400" s="32">
        <v>47.44</v>
      </c>
      <c r="S400" s="31">
        <f>ROUND(ROUND(P400, 2)*I400, 2)</f>
        <v>0</v>
      </c>
      <c r="V400" s="9">
        <f>ROUND(ROUND(P400, 2)/1.2, 2)</f>
        <v>39.53</v>
      </c>
      <c r="Y400" s="9">
        <f t="shared" si="73"/>
        <v>0</v>
      </c>
      <c r="AD400" s="5" t="s">
        <v>1369</v>
      </c>
      <c r="AE400" s="5" t="s">
        <v>1370</v>
      </c>
      <c r="AF400" s="5" t="s">
        <v>1267</v>
      </c>
      <c r="AK400" s="31">
        <f t="shared" ref="AK400:AK463" si="74">S400-M400</f>
        <v>0</v>
      </c>
      <c r="AL400" s="31"/>
      <c r="AM400" s="31"/>
      <c r="AN400" s="33">
        <f t="shared" ref="AN400:AN463" si="75">IFERROR(AK400/M400,0)</f>
        <v>0</v>
      </c>
      <c r="AO400" s="31"/>
      <c r="AP400" s="31"/>
    </row>
    <row r="401" spans="1:42" ht="36" x14ac:dyDescent="0.3">
      <c r="A401" s="12" t="s">
        <v>1371</v>
      </c>
      <c r="B401" s="12"/>
      <c r="C401" s="41" t="s">
        <v>1279</v>
      </c>
      <c r="D401" s="17"/>
      <c r="E401" s="17" t="s">
        <v>1372</v>
      </c>
      <c r="F401" s="28" t="s">
        <v>79</v>
      </c>
      <c r="G401" s="29">
        <v>1.07</v>
      </c>
      <c r="H401" s="17"/>
      <c r="I401" s="39">
        <v>0</v>
      </c>
      <c r="J401" s="30">
        <v>447.41</v>
      </c>
      <c r="M401" s="31">
        <f>ROUND(ROUND(J401, 2)*I401, 2)</f>
        <v>0</v>
      </c>
      <c r="P401" s="32">
        <v>447.41</v>
      </c>
      <c r="S401" s="31">
        <f>ROUND(ROUND(P401, 2)*I401, 2)</f>
        <v>0</v>
      </c>
      <c r="V401" s="9">
        <f>ROUND(ROUND(P401, 2)/1.2, 2)</f>
        <v>372.84</v>
      </c>
      <c r="Y401" s="9">
        <f t="shared" si="73"/>
        <v>0</v>
      </c>
      <c r="AD401" s="5" t="s">
        <v>1373</v>
      </c>
      <c r="AE401" s="5" t="s">
        <v>1374</v>
      </c>
      <c r="AF401" s="5" t="s">
        <v>1283</v>
      </c>
      <c r="AK401" s="31">
        <f t="shared" si="74"/>
        <v>0</v>
      </c>
      <c r="AL401" s="31"/>
      <c r="AM401" s="31"/>
      <c r="AN401" s="33">
        <f t="shared" si="75"/>
        <v>0</v>
      </c>
      <c r="AO401" s="31"/>
      <c r="AP401" s="31"/>
    </row>
    <row r="402" spans="1:42" ht="36" x14ac:dyDescent="0.3">
      <c r="A402" s="12" t="s">
        <v>1375</v>
      </c>
      <c r="B402" s="12"/>
      <c r="C402" s="27" t="s">
        <v>1028</v>
      </c>
      <c r="D402" s="17"/>
      <c r="E402" s="17"/>
      <c r="F402" s="28" t="s">
        <v>96</v>
      </c>
      <c r="G402" s="29">
        <v>0.15</v>
      </c>
      <c r="H402" s="17"/>
      <c r="I402" s="29">
        <v>0</v>
      </c>
      <c r="J402" s="30">
        <v>88.8</v>
      </c>
      <c r="M402" s="31">
        <f>ROUND(ROUND(J402, 2)*I402, 2)</f>
        <v>0</v>
      </c>
      <c r="P402" s="32">
        <v>88.8</v>
      </c>
      <c r="S402" s="31">
        <f>ROUND(ROUND(P402, 2)*I402, 2)</f>
        <v>0</v>
      </c>
      <c r="V402" s="9">
        <f>ROUND(ROUND(P402, 2)/1.2, 2)</f>
        <v>74</v>
      </c>
      <c r="Y402" s="9">
        <f t="shared" si="73"/>
        <v>0</v>
      </c>
      <c r="AD402" s="5" t="s">
        <v>1376</v>
      </c>
      <c r="AE402" s="5" t="s">
        <v>1377</v>
      </c>
      <c r="AF402" s="5" t="s">
        <v>1031</v>
      </c>
      <c r="AK402" s="31">
        <f t="shared" si="74"/>
        <v>0</v>
      </c>
      <c r="AL402" s="31"/>
      <c r="AM402" s="31"/>
      <c r="AN402" s="33">
        <f t="shared" si="75"/>
        <v>0</v>
      </c>
      <c r="AO402" s="31"/>
      <c r="AP402" s="31"/>
    </row>
    <row r="403" spans="1:42" ht="54" x14ac:dyDescent="0.3">
      <c r="A403" s="12" t="s">
        <v>1378</v>
      </c>
      <c r="B403" s="12"/>
      <c r="C403" s="41" t="s">
        <v>1045</v>
      </c>
      <c r="D403" s="17"/>
      <c r="E403" s="17" t="s">
        <v>1046</v>
      </c>
      <c r="F403" s="28" t="s">
        <v>96</v>
      </c>
      <c r="G403" s="29">
        <v>7</v>
      </c>
      <c r="H403" s="17"/>
      <c r="I403" s="29">
        <v>0</v>
      </c>
      <c r="J403" s="30">
        <v>16.11</v>
      </c>
      <c r="M403" s="31">
        <f>ROUND(ROUND(J403, 2)*I403, 2)</f>
        <v>0</v>
      </c>
      <c r="P403" s="32">
        <v>16.11</v>
      </c>
      <c r="S403" s="31">
        <f>ROUND(ROUND(P403, 2)*I403, 2)</f>
        <v>0</v>
      </c>
      <c r="V403" s="9">
        <f>ROUND(ROUND(P403, 2)/1.2, 2)</f>
        <v>13.43</v>
      </c>
      <c r="Y403" s="9">
        <f t="shared" ref="Y403:Y433" si="76">ROUND(S403 / 1.2, 2)</f>
        <v>0</v>
      </c>
      <c r="AD403" s="5" t="s">
        <v>1379</v>
      </c>
      <c r="AE403" s="5" t="s">
        <v>1380</v>
      </c>
      <c r="AF403" s="5" t="s">
        <v>1049</v>
      </c>
      <c r="AK403" s="31">
        <f t="shared" si="74"/>
        <v>0</v>
      </c>
      <c r="AL403" s="31"/>
      <c r="AM403" s="31"/>
      <c r="AN403" s="33">
        <f t="shared" si="75"/>
        <v>0</v>
      </c>
      <c r="AO403" s="31"/>
      <c r="AP403" s="31"/>
    </row>
    <row r="404" spans="1:42" ht="54" x14ac:dyDescent="0.3">
      <c r="A404" s="12" t="s">
        <v>1381</v>
      </c>
      <c r="B404" s="12" t="s">
        <v>1348</v>
      </c>
      <c r="C404" s="16" t="s">
        <v>1349</v>
      </c>
      <c r="D404" s="17"/>
      <c r="E404" s="17" t="s">
        <v>1350</v>
      </c>
      <c r="F404" s="17" t="s">
        <v>79</v>
      </c>
      <c r="G404" s="18">
        <v>1</v>
      </c>
      <c r="H404" s="17"/>
      <c r="I404" s="18">
        <v>25.81</v>
      </c>
      <c r="J404" s="19">
        <v>626.97</v>
      </c>
      <c r="K404" s="20">
        <v>1655</v>
      </c>
      <c r="L404" s="19">
        <f>J404+ROUND(K404, 2)</f>
        <v>2281.9700000000003</v>
      </c>
      <c r="M404" s="19">
        <v>16182.1</v>
      </c>
      <c r="N404" s="19">
        <v>42715.55</v>
      </c>
      <c r="O404" s="19">
        <f>M404+N404</f>
        <v>58897.65</v>
      </c>
      <c r="P404" s="19">
        <v>616.69000000000005</v>
      </c>
      <c r="Q404" s="21">
        <v>1986</v>
      </c>
      <c r="R404" s="19">
        <f>P404+ROUND(Q404, 2)</f>
        <v>2602.69</v>
      </c>
      <c r="S404" s="19">
        <v>15916.77</v>
      </c>
      <c r="T404" s="19">
        <v>51258.66</v>
      </c>
      <c r="U404" s="19">
        <f>S404+T404</f>
        <v>67175.430000000008</v>
      </c>
      <c r="V404" s="9">
        <f>ROUND(P404 / 1.2, 2)</f>
        <v>513.91</v>
      </c>
      <c r="W404" s="9">
        <f>ROUND(Q404 / 1.2, 2)</f>
        <v>1655</v>
      </c>
      <c r="X404" s="9">
        <f>ROUND(R404 / 1.2, 2)</f>
        <v>2168.91</v>
      </c>
      <c r="Y404" s="9">
        <f t="shared" si="76"/>
        <v>13263.98</v>
      </c>
      <c r="Z404" s="9">
        <f>ROUND(T404 / 1.2, 2)</f>
        <v>42715.55</v>
      </c>
      <c r="AA404" s="9">
        <f>Y404+Z404</f>
        <v>55979.53</v>
      </c>
      <c r="AD404" s="5">
        <v>355116762</v>
      </c>
      <c r="AE404" s="5">
        <v>28674965</v>
      </c>
      <c r="AG404" s="5" t="s">
        <v>1351</v>
      </c>
      <c r="AH404" s="5" t="s">
        <v>1352</v>
      </c>
      <c r="AI404" s="5" t="s">
        <v>584</v>
      </c>
      <c r="AK404" s="19">
        <f t="shared" si="74"/>
        <v>-265.32999999999993</v>
      </c>
      <c r="AL404" s="19">
        <f>T404-N404</f>
        <v>8543.11</v>
      </c>
      <c r="AM404" s="19">
        <f>U404-O404</f>
        <v>8277.7800000000061</v>
      </c>
      <c r="AN404" s="22">
        <f t="shared" si="75"/>
        <v>-1.6396512195574118E-2</v>
      </c>
      <c r="AO404" s="22">
        <f>IFERROR(AL404/N404,0)</f>
        <v>0.2</v>
      </c>
      <c r="AP404" s="22">
        <f>IFERROR(AM404/O404,0)</f>
        <v>0.14054516606350179</v>
      </c>
    </row>
    <row r="405" spans="1:42" ht="36" x14ac:dyDescent="0.3">
      <c r="A405" s="12" t="s">
        <v>1382</v>
      </c>
      <c r="B405" s="12"/>
      <c r="C405" s="41" t="s">
        <v>1045</v>
      </c>
      <c r="D405" s="17"/>
      <c r="E405" s="17"/>
      <c r="F405" s="28" t="s">
        <v>96</v>
      </c>
      <c r="G405" s="29">
        <v>7</v>
      </c>
      <c r="H405" s="17"/>
      <c r="I405" s="29">
        <v>180.67</v>
      </c>
      <c r="J405" s="30">
        <v>16.38</v>
      </c>
      <c r="M405" s="31">
        <f>ROUND(ROUND(J405, 2)*I405, 2)</f>
        <v>2959.37</v>
      </c>
      <c r="P405" s="32">
        <v>16.11</v>
      </c>
      <c r="S405" s="31">
        <f>ROUND(ROUND(P405, 2)*I405, 2)</f>
        <v>2910.59</v>
      </c>
      <c r="V405" s="9">
        <f>ROUND(ROUND(P405, 2)/1.2, 2)</f>
        <v>13.43</v>
      </c>
      <c r="Y405" s="9">
        <f t="shared" si="76"/>
        <v>2425.4899999999998</v>
      </c>
      <c r="AD405" s="5" t="s">
        <v>1383</v>
      </c>
      <c r="AE405" s="5" t="s">
        <v>1384</v>
      </c>
      <c r="AF405" s="5" t="s">
        <v>1049</v>
      </c>
      <c r="AK405" s="31">
        <f t="shared" si="74"/>
        <v>-48.779999999999745</v>
      </c>
      <c r="AL405" s="31"/>
      <c r="AM405" s="31"/>
      <c r="AN405" s="33">
        <f t="shared" si="75"/>
        <v>-1.6483237986463249E-2</v>
      </c>
      <c r="AO405" s="31"/>
      <c r="AP405" s="31"/>
    </row>
    <row r="406" spans="1:42" ht="36" x14ac:dyDescent="0.3">
      <c r="A406" s="12" t="s">
        <v>1385</v>
      </c>
      <c r="B406" s="12"/>
      <c r="C406" s="27" t="s">
        <v>1028</v>
      </c>
      <c r="D406" s="17"/>
      <c r="E406" s="17"/>
      <c r="F406" s="28" t="s">
        <v>96</v>
      </c>
      <c r="G406" s="29">
        <v>0.15</v>
      </c>
      <c r="H406" s="17"/>
      <c r="I406" s="29">
        <v>3.8719999999999999</v>
      </c>
      <c r="J406" s="30">
        <v>90.28</v>
      </c>
      <c r="M406" s="31">
        <f>ROUND(ROUND(J406, 2)*I406, 2)</f>
        <v>349.56</v>
      </c>
      <c r="P406" s="32">
        <v>88.8</v>
      </c>
      <c r="S406" s="31">
        <f>ROUND(ROUND(P406, 2)*I406, 2)</f>
        <v>343.83</v>
      </c>
      <c r="V406" s="9">
        <f>ROUND(ROUND(P406, 2)/1.2, 2)</f>
        <v>74</v>
      </c>
      <c r="Y406" s="9">
        <f t="shared" si="76"/>
        <v>286.52999999999997</v>
      </c>
      <c r="AD406" s="5" t="s">
        <v>1386</v>
      </c>
      <c r="AE406" s="5" t="s">
        <v>1387</v>
      </c>
      <c r="AF406" s="5" t="s">
        <v>1031</v>
      </c>
      <c r="AK406" s="31">
        <f t="shared" si="74"/>
        <v>-5.7300000000000182</v>
      </c>
      <c r="AL406" s="31"/>
      <c r="AM406" s="31"/>
      <c r="AN406" s="33">
        <f t="shared" si="75"/>
        <v>-1.6392035702025454E-2</v>
      </c>
      <c r="AO406" s="31"/>
      <c r="AP406" s="31"/>
    </row>
    <row r="407" spans="1:42" ht="54" x14ac:dyDescent="0.3">
      <c r="A407" s="12" t="s">
        <v>1388</v>
      </c>
      <c r="B407" s="12"/>
      <c r="C407" s="41" t="s">
        <v>1279</v>
      </c>
      <c r="D407" s="17"/>
      <c r="E407" s="17" t="s">
        <v>1360</v>
      </c>
      <c r="F407" s="28" t="s">
        <v>79</v>
      </c>
      <c r="G407" s="29">
        <v>1.07</v>
      </c>
      <c r="H407" s="17"/>
      <c r="I407" s="39">
        <v>27.617000000000001</v>
      </c>
      <c r="J407" s="30">
        <v>454.86</v>
      </c>
      <c r="M407" s="31">
        <f>ROUND(ROUND(J407, 2)*I407, 2)</f>
        <v>12561.87</v>
      </c>
      <c r="P407" s="32">
        <v>447.41</v>
      </c>
      <c r="S407" s="31">
        <f>ROUND(ROUND(P407, 2)*I407, 2)</f>
        <v>12356.12</v>
      </c>
      <c r="V407" s="9">
        <f>ROUND(ROUND(P407, 2)/1.2, 2)</f>
        <v>372.84</v>
      </c>
      <c r="Y407" s="9">
        <f t="shared" si="76"/>
        <v>10296.77</v>
      </c>
      <c r="AD407" s="5" t="s">
        <v>1389</v>
      </c>
      <c r="AE407" s="5" t="s">
        <v>1390</v>
      </c>
      <c r="AF407" s="5" t="s">
        <v>1283</v>
      </c>
      <c r="AK407" s="31">
        <f t="shared" si="74"/>
        <v>-205.75</v>
      </c>
      <c r="AL407" s="31"/>
      <c r="AM407" s="31"/>
      <c r="AN407" s="33">
        <f t="shared" si="75"/>
        <v>-1.6378930843895054E-2</v>
      </c>
      <c r="AO407" s="31"/>
      <c r="AP407" s="31"/>
    </row>
    <row r="408" spans="1:42" ht="18" x14ac:dyDescent="0.3">
      <c r="A408" s="12" t="s">
        <v>1391</v>
      </c>
      <c r="B408" s="12"/>
      <c r="C408" s="27" t="s">
        <v>1263</v>
      </c>
      <c r="D408" s="17"/>
      <c r="E408" s="17"/>
      <c r="F408" s="28" t="s">
        <v>96</v>
      </c>
      <c r="G408" s="29">
        <v>0.25</v>
      </c>
      <c r="H408" s="17"/>
      <c r="I408" s="39">
        <v>6.4530000000000003</v>
      </c>
      <c r="J408" s="30">
        <v>48.23</v>
      </c>
      <c r="M408" s="31">
        <f>ROUND(ROUND(J408, 2)*I408, 2)</f>
        <v>311.23</v>
      </c>
      <c r="P408" s="32">
        <v>47.44</v>
      </c>
      <c r="S408" s="31">
        <f>ROUND(ROUND(P408, 2)*I408, 2)</f>
        <v>306.13</v>
      </c>
      <c r="V408" s="9">
        <f>ROUND(ROUND(P408, 2)/1.2, 2)</f>
        <v>39.53</v>
      </c>
      <c r="Y408" s="9">
        <f t="shared" si="76"/>
        <v>255.11</v>
      </c>
      <c r="AD408" s="5" t="s">
        <v>1392</v>
      </c>
      <c r="AE408" s="5" t="s">
        <v>1393</v>
      </c>
      <c r="AF408" s="5" t="s">
        <v>1267</v>
      </c>
      <c r="AK408" s="31">
        <f t="shared" si="74"/>
        <v>-5.1000000000000227</v>
      </c>
      <c r="AL408" s="31"/>
      <c r="AM408" s="31"/>
      <c r="AN408" s="33">
        <f t="shared" si="75"/>
        <v>-1.6386595122578229E-2</v>
      </c>
      <c r="AO408" s="31"/>
      <c r="AP408" s="31"/>
    </row>
    <row r="409" spans="1:42" ht="54" x14ac:dyDescent="0.3">
      <c r="A409" s="12" t="s">
        <v>1394</v>
      </c>
      <c r="B409" s="12" t="s">
        <v>1348</v>
      </c>
      <c r="C409" s="16" t="s">
        <v>1349</v>
      </c>
      <c r="D409" s="17"/>
      <c r="E409" s="17" t="s">
        <v>1367</v>
      </c>
      <c r="F409" s="17" t="s">
        <v>79</v>
      </c>
      <c r="G409" s="18">
        <v>1</v>
      </c>
      <c r="H409" s="17"/>
      <c r="I409" s="18">
        <v>54.1</v>
      </c>
      <c r="J409" s="19">
        <v>626.96</v>
      </c>
      <c r="K409" s="20">
        <v>1655</v>
      </c>
      <c r="L409" s="19">
        <f>J409+ROUND(K409, 2)</f>
        <v>2281.96</v>
      </c>
      <c r="M409" s="19">
        <v>33918.54</v>
      </c>
      <c r="N409" s="19">
        <v>89535.5</v>
      </c>
      <c r="O409" s="19">
        <f>M409+N409</f>
        <v>123454.04000000001</v>
      </c>
      <c r="P409" s="19">
        <v>616.67999999999995</v>
      </c>
      <c r="Q409" s="21">
        <v>1986</v>
      </c>
      <c r="R409" s="19">
        <f>P409+ROUND(Q409, 2)</f>
        <v>2602.6799999999998</v>
      </c>
      <c r="S409" s="19">
        <v>33362.39</v>
      </c>
      <c r="T409" s="19">
        <v>107442.6</v>
      </c>
      <c r="U409" s="19">
        <f>S409+T409</f>
        <v>140804.99</v>
      </c>
      <c r="V409" s="9">
        <f>ROUND(P409 / 1.2, 2)</f>
        <v>513.9</v>
      </c>
      <c r="W409" s="9">
        <f>ROUND(Q409 / 1.2, 2)</f>
        <v>1655</v>
      </c>
      <c r="X409" s="9">
        <f>ROUND(R409 / 1.2, 2)</f>
        <v>2168.9</v>
      </c>
      <c r="Y409" s="9">
        <f t="shared" si="76"/>
        <v>27801.99</v>
      </c>
      <c r="Z409" s="9">
        <f>ROUND(T409 / 1.2, 2)</f>
        <v>89535.5</v>
      </c>
      <c r="AA409" s="9">
        <f>Y409+Z409</f>
        <v>117337.49</v>
      </c>
      <c r="AD409" s="5">
        <v>355116763</v>
      </c>
      <c r="AE409" s="5">
        <v>28674978</v>
      </c>
      <c r="AG409" s="5" t="s">
        <v>1351</v>
      </c>
      <c r="AH409" s="5" t="s">
        <v>1352</v>
      </c>
      <c r="AI409" s="5" t="s">
        <v>584</v>
      </c>
      <c r="AK409" s="19">
        <f t="shared" si="74"/>
        <v>-556.15000000000146</v>
      </c>
      <c r="AL409" s="19">
        <f>T409-N409</f>
        <v>17907.100000000006</v>
      </c>
      <c r="AM409" s="19">
        <f>U409-O409</f>
        <v>17350.949999999983</v>
      </c>
      <c r="AN409" s="22">
        <f t="shared" si="75"/>
        <v>-1.6396637355263564E-2</v>
      </c>
      <c r="AO409" s="22">
        <f>IFERROR(AL409/N409,0)</f>
        <v>0.20000000000000007</v>
      </c>
      <c r="AP409" s="22">
        <f>IFERROR(AM409/O409,0)</f>
        <v>0.14054582579881533</v>
      </c>
    </row>
    <row r="410" spans="1:42" ht="18" x14ac:dyDescent="0.3">
      <c r="A410" s="12" t="s">
        <v>1395</v>
      </c>
      <c r="B410" s="12"/>
      <c r="C410" s="27" t="s">
        <v>1263</v>
      </c>
      <c r="D410" s="17"/>
      <c r="E410" s="17"/>
      <c r="F410" s="28" t="s">
        <v>96</v>
      </c>
      <c r="G410" s="29">
        <v>0.25</v>
      </c>
      <c r="H410" s="17"/>
      <c r="I410" s="39">
        <v>13.525</v>
      </c>
      <c r="J410" s="30">
        <v>48.23</v>
      </c>
      <c r="M410" s="31">
        <f>ROUND(ROUND(J410, 2)*I410, 2)</f>
        <v>652.30999999999995</v>
      </c>
      <c r="P410" s="32">
        <v>47.44</v>
      </c>
      <c r="S410" s="31">
        <f>ROUND(ROUND(P410, 2)*I410, 2)</f>
        <v>641.63</v>
      </c>
      <c r="V410" s="9">
        <f>ROUND(ROUND(P410, 2)/1.2, 2)</f>
        <v>39.53</v>
      </c>
      <c r="Y410" s="9">
        <f t="shared" si="76"/>
        <v>534.69000000000005</v>
      </c>
      <c r="AD410" s="5" t="s">
        <v>1396</v>
      </c>
      <c r="AE410" s="5" t="s">
        <v>1397</v>
      </c>
      <c r="AF410" s="5" t="s">
        <v>1267</v>
      </c>
      <c r="AK410" s="31">
        <f t="shared" si="74"/>
        <v>-10.67999999999995</v>
      </c>
      <c r="AL410" s="31"/>
      <c r="AM410" s="31"/>
      <c r="AN410" s="33">
        <f t="shared" si="75"/>
        <v>-1.6372583587557988E-2</v>
      </c>
      <c r="AO410" s="31"/>
      <c r="AP410" s="31"/>
    </row>
    <row r="411" spans="1:42" ht="36" x14ac:dyDescent="0.3">
      <c r="A411" s="12" t="s">
        <v>1398</v>
      </c>
      <c r="B411" s="12"/>
      <c r="C411" s="41" t="s">
        <v>1279</v>
      </c>
      <c r="D411" s="17"/>
      <c r="E411" s="17" t="s">
        <v>1372</v>
      </c>
      <c r="F411" s="28" t="s">
        <v>79</v>
      </c>
      <c r="G411" s="29">
        <v>1.07</v>
      </c>
      <c r="H411" s="17"/>
      <c r="I411" s="39">
        <v>57.887</v>
      </c>
      <c r="J411" s="30">
        <v>454.86</v>
      </c>
      <c r="M411" s="31">
        <f>ROUND(ROUND(J411, 2)*I411, 2)</f>
        <v>26330.48</v>
      </c>
      <c r="P411" s="32">
        <v>447.41</v>
      </c>
      <c r="S411" s="31">
        <f>ROUND(ROUND(P411, 2)*I411, 2)</f>
        <v>25899.22</v>
      </c>
      <c r="V411" s="9">
        <f>ROUND(ROUND(P411, 2)/1.2, 2)</f>
        <v>372.84</v>
      </c>
      <c r="Y411" s="9">
        <f t="shared" si="76"/>
        <v>21582.68</v>
      </c>
      <c r="AD411" s="5" t="s">
        <v>1399</v>
      </c>
      <c r="AE411" s="5" t="s">
        <v>1400</v>
      </c>
      <c r="AF411" s="5" t="s">
        <v>1283</v>
      </c>
      <c r="AK411" s="31">
        <f t="shared" si="74"/>
        <v>-431.2599999999984</v>
      </c>
      <c r="AL411" s="31"/>
      <c r="AM411" s="31"/>
      <c r="AN411" s="33">
        <f t="shared" si="75"/>
        <v>-1.6378736734005549E-2</v>
      </c>
      <c r="AO411" s="31"/>
      <c r="AP411" s="31"/>
    </row>
    <row r="412" spans="1:42" ht="36" x14ac:dyDescent="0.3">
      <c r="A412" s="12" t="s">
        <v>1401</v>
      </c>
      <c r="B412" s="12"/>
      <c r="C412" s="27" t="s">
        <v>1028</v>
      </c>
      <c r="D412" s="17"/>
      <c r="E412" s="17"/>
      <c r="F412" s="28" t="s">
        <v>96</v>
      </c>
      <c r="G412" s="29">
        <v>0.15</v>
      </c>
      <c r="H412" s="17"/>
      <c r="I412" s="29">
        <v>8.1150000000000002</v>
      </c>
      <c r="J412" s="30">
        <v>90.28</v>
      </c>
      <c r="M412" s="31">
        <f>ROUND(ROUND(J412, 2)*I412, 2)</f>
        <v>732.62</v>
      </c>
      <c r="P412" s="32">
        <v>88.8</v>
      </c>
      <c r="S412" s="31">
        <f>ROUND(ROUND(P412, 2)*I412, 2)</f>
        <v>720.61</v>
      </c>
      <c r="V412" s="9">
        <f>ROUND(ROUND(P412, 2)/1.2, 2)</f>
        <v>74</v>
      </c>
      <c r="Y412" s="9">
        <f t="shared" si="76"/>
        <v>600.51</v>
      </c>
      <c r="AD412" s="5" t="s">
        <v>1402</v>
      </c>
      <c r="AE412" s="5" t="s">
        <v>1403</v>
      </c>
      <c r="AF412" s="5" t="s">
        <v>1031</v>
      </c>
      <c r="AK412" s="31">
        <f t="shared" si="74"/>
        <v>-12.009999999999991</v>
      </c>
      <c r="AL412" s="31"/>
      <c r="AM412" s="31"/>
      <c r="AN412" s="33">
        <f t="shared" si="75"/>
        <v>-1.6393218858344012E-2</v>
      </c>
      <c r="AO412" s="31"/>
      <c r="AP412" s="31"/>
    </row>
    <row r="413" spans="1:42" ht="36" x14ac:dyDescent="0.3">
      <c r="A413" s="12" t="s">
        <v>1404</v>
      </c>
      <c r="B413" s="12"/>
      <c r="C413" s="41" t="s">
        <v>1045</v>
      </c>
      <c r="D413" s="17"/>
      <c r="E413" s="17"/>
      <c r="F413" s="28" t="s">
        <v>96</v>
      </c>
      <c r="G413" s="29">
        <v>7</v>
      </c>
      <c r="H413" s="17"/>
      <c r="I413" s="29">
        <v>378.7</v>
      </c>
      <c r="J413" s="30">
        <v>16.38</v>
      </c>
      <c r="M413" s="31">
        <f>ROUND(ROUND(J413, 2)*I413, 2)</f>
        <v>6203.11</v>
      </c>
      <c r="P413" s="32">
        <v>16.11</v>
      </c>
      <c r="S413" s="31">
        <f>ROUND(ROUND(P413, 2)*I413, 2)</f>
        <v>6100.86</v>
      </c>
      <c r="V413" s="9">
        <f>ROUND(ROUND(P413, 2)/1.2, 2)</f>
        <v>13.43</v>
      </c>
      <c r="Y413" s="9">
        <f t="shared" si="76"/>
        <v>5084.05</v>
      </c>
      <c r="AD413" s="5" t="s">
        <v>1405</v>
      </c>
      <c r="AE413" s="5" t="s">
        <v>1406</v>
      </c>
      <c r="AF413" s="5" t="s">
        <v>1049</v>
      </c>
      <c r="AK413" s="31">
        <f t="shared" si="74"/>
        <v>-102.25</v>
      </c>
      <c r="AL413" s="31"/>
      <c r="AM413" s="31"/>
      <c r="AN413" s="33">
        <f t="shared" si="75"/>
        <v>-1.6483667063779298E-2</v>
      </c>
      <c r="AO413" s="31"/>
      <c r="AP413" s="31"/>
    </row>
    <row r="414" spans="1:42" ht="54" x14ac:dyDescent="0.3">
      <c r="A414" s="12" t="s">
        <v>1407</v>
      </c>
      <c r="B414" s="12" t="s">
        <v>1408</v>
      </c>
      <c r="C414" s="16" t="s">
        <v>1409</v>
      </c>
      <c r="D414" s="17"/>
      <c r="E414" s="17" t="s">
        <v>1410</v>
      </c>
      <c r="F414" s="17" t="s">
        <v>79</v>
      </c>
      <c r="G414" s="18">
        <v>1</v>
      </c>
      <c r="H414" s="17"/>
      <c r="I414" s="18">
        <v>0</v>
      </c>
      <c r="J414" s="19">
        <v>2233.0300000000002</v>
      </c>
      <c r="K414" s="20">
        <v>2785</v>
      </c>
      <c r="L414" s="19">
        <f>J414+ROUND(K414, 2)</f>
        <v>5018.0300000000007</v>
      </c>
      <c r="M414" s="19">
        <v>0</v>
      </c>
      <c r="N414" s="19">
        <v>0</v>
      </c>
      <c r="O414" s="19">
        <f>M414+N414</f>
        <v>0</v>
      </c>
      <c r="P414" s="19">
        <v>1530.85</v>
      </c>
      <c r="Q414" s="21">
        <v>2785</v>
      </c>
      <c r="R414" s="19">
        <f>P414+ROUND(Q414, 2)</f>
        <v>4315.8500000000004</v>
      </c>
      <c r="S414" s="19">
        <v>0</v>
      </c>
      <c r="T414" s="19">
        <v>0</v>
      </c>
      <c r="U414" s="19">
        <f>S414+T414</f>
        <v>0</v>
      </c>
      <c r="V414" s="9">
        <f>ROUND(P414 / 1.2, 2)</f>
        <v>1275.71</v>
      </c>
      <c r="W414" s="9">
        <f>ROUND(Q414 / 1.2, 2)</f>
        <v>2320.83</v>
      </c>
      <c r="X414" s="9">
        <f>ROUND(R414 / 1.2, 2)</f>
        <v>3596.54</v>
      </c>
      <c r="Y414" s="9">
        <f t="shared" si="76"/>
        <v>0</v>
      </c>
      <c r="Z414" s="9">
        <f>ROUND(T414 / 1.2, 2)</f>
        <v>0</v>
      </c>
      <c r="AA414" s="9">
        <f>Y414+Z414</f>
        <v>0</v>
      </c>
      <c r="AD414" s="5">
        <v>355116626</v>
      </c>
      <c r="AE414" s="5">
        <v>27137882</v>
      </c>
      <c r="AG414" s="5" t="s">
        <v>1411</v>
      </c>
      <c r="AH414" s="5" t="s">
        <v>1412</v>
      </c>
      <c r="AI414" s="5" t="s">
        <v>584</v>
      </c>
      <c r="AK414" s="19">
        <f t="shared" si="74"/>
        <v>0</v>
      </c>
      <c r="AL414" s="19">
        <f>T414-N414</f>
        <v>0</v>
      </c>
      <c r="AM414" s="19">
        <f>U414-O414</f>
        <v>0</v>
      </c>
      <c r="AN414" s="22">
        <f t="shared" si="75"/>
        <v>0</v>
      </c>
      <c r="AO414" s="22">
        <f>IFERROR(AL414/N414,0)</f>
        <v>0</v>
      </c>
      <c r="AP414" s="22">
        <f>IFERROR(AM414/O414,0)</f>
        <v>0</v>
      </c>
    </row>
    <row r="415" spans="1:42" ht="54" x14ac:dyDescent="0.3">
      <c r="A415" s="12" t="s">
        <v>1413</v>
      </c>
      <c r="B415" s="12"/>
      <c r="C415" s="41" t="s">
        <v>1414</v>
      </c>
      <c r="D415" s="17"/>
      <c r="E415" s="17" t="s">
        <v>1046</v>
      </c>
      <c r="F415" s="28" t="s">
        <v>96</v>
      </c>
      <c r="G415" s="29">
        <v>1.2</v>
      </c>
      <c r="H415" s="17"/>
      <c r="I415" s="39">
        <v>0</v>
      </c>
      <c r="J415" s="30">
        <v>16.11</v>
      </c>
      <c r="M415" s="31">
        <f>ROUND(ROUND(J415, 2)*I415, 2)</f>
        <v>0</v>
      </c>
      <c r="P415" s="32">
        <v>16.11</v>
      </c>
      <c r="S415" s="31">
        <f>ROUND(ROUND(P415, 2)*I415, 2)</f>
        <v>0</v>
      </c>
      <c r="V415" s="9">
        <f>ROUND(ROUND(P415, 2)/1.2, 2)</f>
        <v>13.43</v>
      </c>
      <c r="Y415" s="9">
        <f t="shared" si="76"/>
        <v>0</v>
      </c>
      <c r="AD415" s="5" t="s">
        <v>1415</v>
      </c>
      <c r="AE415" s="5" t="s">
        <v>1416</v>
      </c>
      <c r="AF415" s="5" t="s">
        <v>1417</v>
      </c>
      <c r="AK415" s="31">
        <f t="shared" si="74"/>
        <v>0</v>
      </c>
      <c r="AL415" s="31"/>
      <c r="AM415" s="31"/>
      <c r="AN415" s="33">
        <f t="shared" si="75"/>
        <v>0</v>
      </c>
      <c r="AO415" s="31"/>
      <c r="AP415" s="31"/>
    </row>
    <row r="416" spans="1:42" ht="36" x14ac:dyDescent="0.3">
      <c r="A416" s="12" t="s">
        <v>1418</v>
      </c>
      <c r="B416" s="12"/>
      <c r="C416" s="27" t="s">
        <v>1028</v>
      </c>
      <c r="D416" s="17"/>
      <c r="E416" s="17"/>
      <c r="F416" s="28" t="s">
        <v>96</v>
      </c>
      <c r="G416" s="29">
        <v>0.15</v>
      </c>
      <c r="H416" s="17"/>
      <c r="I416" s="29">
        <v>0</v>
      </c>
      <c r="J416" s="30">
        <v>88.8</v>
      </c>
      <c r="M416" s="31">
        <f>ROUND(ROUND(J416, 2)*I416, 2)</f>
        <v>0</v>
      </c>
      <c r="P416" s="32">
        <v>88.8</v>
      </c>
      <c r="S416" s="31">
        <f>ROUND(ROUND(P416, 2)*I416, 2)</f>
        <v>0</v>
      </c>
      <c r="V416" s="9">
        <f>ROUND(ROUND(P416, 2)/1.2, 2)</f>
        <v>74</v>
      </c>
      <c r="Y416" s="9">
        <f t="shared" si="76"/>
        <v>0</v>
      </c>
      <c r="AD416" s="5" t="s">
        <v>1419</v>
      </c>
      <c r="AE416" s="5" t="s">
        <v>1420</v>
      </c>
      <c r="AF416" s="5" t="s">
        <v>1031</v>
      </c>
      <c r="AK416" s="31">
        <f t="shared" si="74"/>
        <v>0</v>
      </c>
      <c r="AL416" s="31"/>
      <c r="AM416" s="31"/>
      <c r="AN416" s="33">
        <f t="shared" si="75"/>
        <v>0</v>
      </c>
      <c r="AO416" s="31"/>
      <c r="AP416" s="31"/>
    </row>
    <row r="417" spans="1:42" ht="72" x14ac:dyDescent="0.3">
      <c r="A417" s="12" t="s">
        <v>1421</v>
      </c>
      <c r="B417" s="12"/>
      <c r="C417" s="27" t="s">
        <v>1422</v>
      </c>
      <c r="D417" s="17"/>
      <c r="E417" s="17" t="s">
        <v>1423</v>
      </c>
      <c r="F417" s="28" t="s">
        <v>79</v>
      </c>
      <c r="G417" s="29">
        <v>1.2</v>
      </c>
      <c r="H417" s="17"/>
      <c r="I417" s="39">
        <v>0</v>
      </c>
      <c r="J417" s="30">
        <v>1809.15</v>
      </c>
      <c r="M417" s="31">
        <f>ROUND(ROUND(J417, 2)*I417, 2)</f>
        <v>0</v>
      </c>
      <c r="P417" s="32">
        <v>1224</v>
      </c>
      <c r="S417" s="31">
        <f>ROUND(ROUND(P417, 2)*I417, 2)</f>
        <v>0</v>
      </c>
      <c r="V417" s="9">
        <f>ROUND(ROUND(P417, 2)/1.2, 2)</f>
        <v>1020</v>
      </c>
      <c r="Y417" s="9">
        <f t="shared" si="76"/>
        <v>0</v>
      </c>
      <c r="AD417" s="5" t="s">
        <v>1424</v>
      </c>
      <c r="AE417" s="5" t="s">
        <v>1425</v>
      </c>
      <c r="AF417" s="5" t="s">
        <v>1426</v>
      </c>
      <c r="AK417" s="31">
        <f t="shared" si="74"/>
        <v>0</v>
      </c>
      <c r="AL417" s="31"/>
      <c r="AM417" s="31"/>
      <c r="AN417" s="33">
        <f t="shared" si="75"/>
        <v>0</v>
      </c>
      <c r="AO417" s="31"/>
      <c r="AP417" s="31"/>
    </row>
    <row r="418" spans="1:42" ht="36" x14ac:dyDescent="0.3">
      <c r="A418" s="12" t="s">
        <v>1427</v>
      </c>
      <c r="B418" s="12"/>
      <c r="C418" s="27" t="s">
        <v>1051</v>
      </c>
      <c r="D418" s="17"/>
      <c r="E418" s="17"/>
      <c r="F418" s="28" t="s">
        <v>96</v>
      </c>
      <c r="G418" s="29">
        <v>0.25</v>
      </c>
      <c r="H418" s="17"/>
      <c r="I418" s="39">
        <v>0</v>
      </c>
      <c r="J418" s="30">
        <v>40.270000000000003</v>
      </c>
      <c r="M418" s="31">
        <f>ROUND(ROUND(J418, 2)*I418, 2)</f>
        <v>0</v>
      </c>
      <c r="P418" s="32">
        <v>40.270000000000003</v>
      </c>
      <c r="S418" s="31">
        <f>ROUND(ROUND(P418, 2)*I418, 2)</f>
        <v>0</v>
      </c>
      <c r="V418" s="9">
        <f>ROUND(ROUND(P418, 2)/1.2, 2)</f>
        <v>33.56</v>
      </c>
      <c r="Y418" s="9">
        <f t="shared" si="76"/>
        <v>0</v>
      </c>
      <c r="AD418" s="5" t="s">
        <v>1428</v>
      </c>
      <c r="AE418" s="5" t="s">
        <v>1429</v>
      </c>
      <c r="AF418" s="5" t="s">
        <v>1054</v>
      </c>
      <c r="AK418" s="31">
        <f t="shared" si="74"/>
        <v>0</v>
      </c>
      <c r="AL418" s="31"/>
      <c r="AM418" s="31"/>
      <c r="AN418" s="33">
        <f t="shared" si="75"/>
        <v>0</v>
      </c>
      <c r="AO418" s="31"/>
      <c r="AP418" s="31"/>
    </row>
    <row r="419" spans="1:42" ht="54" x14ac:dyDescent="0.3">
      <c r="A419" s="12" t="s">
        <v>1430</v>
      </c>
      <c r="B419" s="12" t="s">
        <v>1408</v>
      </c>
      <c r="C419" s="16" t="s">
        <v>1409</v>
      </c>
      <c r="D419" s="17"/>
      <c r="E419" s="17" t="s">
        <v>1431</v>
      </c>
      <c r="F419" s="17" t="s">
        <v>79</v>
      </c>
      <c r="G419" s="18">
        <v>1</v>
      </c>
      <c r="H419" s="17"/>
      <c r="I419" s="18">
        <v>0</v>
      </c>
      <c r="J419" s="19">
        <v>2233.0300000000002</v>
      </c>
      <c r="K419" s="20">
        <v>2785</v>
      </c>
      <c r="L419" s="19">
        <f>J419+ROUND(K419, 2)</f>
        <v>5018.0300000000007</v>
      </c>
      <c r="M419" s="19">
        <v>0</v>
      </c>
      <c r="N419" s="19">
        <v>0</v>
      </c>
      <c r="O419" s="19">
        <f>M419+N419</f>
        <v>0</v>
      </c>
      <c r="P419" s="19">
        <v>1530.85</v>
      </c>
      <c r="Q419" s="21">
        <v>2785</v>
      </c>
      <c r="R419" s="19">
        <f>P419+ROUND(Q419, 2)</f>
        <v>4315.8500000000004</v>
      </c>
      <c r="S419" s="19">
        <v>0</v>
      </c>
      <c r="T419" s="19">
        <v>0</v>
      </c>
      <c r="U419" s="19">
        <f>S419+T419</f>
        <v>0</v>
      </c>
      <c r="V419" s="9">
        <f>ROUND(P419 / 1.2, 2)</f>
        <v>1275.71</v>
      </c>
      <c r="W419" s="9">
        <f>ROUND(Q419 / 1.2, 2)</f>
        <v>2320.83</v>
      </c>
      <c r="X419" s="9">
        <f>ROUND(R419 / 1.2, 2)</f>
        <v>3596.54</v>
      </c>
      <c r="Y419" s="9">
        <f t="shared" si="76"/>
        <v>0</v>
      </c>
      <c r="Z419" s="9">
        <f>ROUND(T419 / 1.2, 2)</f>
        <v>0</v>
      </c>
      <c r="AA419" s="9">
        <f>Y419+Z419</f>
        <v>0</v>
      </c>
      <c r="AD419" s="5">
        <v>355116764</v>
      </c>
      <c r="AE419" s="5">
        <v>27137962</v>
      </c>
      <c r="AG419" s="5" t="s">
        <v>1411</v>
      </c>
      <c r="AH419" s="5" t="s">
        <v>1412</v>
      </c>
      <c r="AI419" s="5" t="s">
        <v>584</v>
      </c>
      <c r="AK419" s="19">
        <f t="shared" si="74"/>
        <v>0</v>
      </c>
      <c r="AL419" s="19">
        <f>T419-N419</f>
        <v>0</v>
      </c>
      <c r="AM419" s="19">
        <f>U419-O419</f>
        <v>0</v>
      </c>
      <c r="AN419" s="22">
        <f t="shared" si="75"/>
        <v>0</v>
      </c>
      <c r="AO419" s="22">
        <f>IFERROR(AL419/N419,0)</f>
        <v>0</v>
      </c>
      <c r="AP419" s="22">
        <f>IFERROR(AM419/O419,0)</f>
        <v>0</v>
      </c>
    </row>
    <row r="420" spans="1:42" ht="36" x14ac:dyDescent="0.3">
      <c r="A420" s="12" t="s">
        <v>1432</v>
      </c>
      <c r="B420" s="12"/>
      <c r="C420" s="27" t="s">
        <v>1051</v>
      </c>
      <c r="D420" s="17"/>
      <c r="E420" s="17"/>
      <c r="F420" s="28" t="s">
        <v>96</v>
      </c>
      <c r="G420" s="29">
        <v>0.25</v>
      </c>
      <c r="H420" s="17"/>
      <c r="I420" s="39">
        <v>0</v>
      </c>
      <c r="J420" s="30">
        <v>40.270000000000003</v>
      </c>
      <c r="M420" s="31">
        <f>ROUND(ROUND(J420, 2)*I420, 2)</f>
        <v>0</v>
      </c>
      <c r="P420" s="32">
        <v>40.270000000000003</v>
      </c>
      <c r="S420" s="31">
        <f>ROUND(ROUND(P420, 2)*I420, 2)</f>
        <v>0</v>
      </c>
      <c r="V420" s="9">
        <f>ROUND(ROUND(P420, 2)/1.2, 2)</f>
        <v>33.56</v>
      </c>
      <c r="Y420" s="9">
        <f t="shared" si="76"/>
        <v>0</v>
      </c>
      <c r="AD420" s="5" t="s">
        <v>1433</v>
      </c>
      <c r="AE420" s="5" t="s">
        <v>1434</v>
      </c>
      <c r="AF420" s="5" t="s">
        <v>1054</v>
      </c>
      <c r="AK420" s="31">
        <f t="shared" si="74"/>
        <v>0</v>
      </c>
      <c r="AL420" s="31"/>
      <c r="AM420" s="31"/>
      <c r="AN420" s="33">
        <f t="shared" si="75"/>
        <v>0</v>
      </c>
      <c r="AO420" s="31"/>
      <c r="AP420" s="31"/>
    </row>
    <row r="421" spans="1:42" ht="72" x14ac:dyDescent="0.3">
      <c r="A421" s="12" t="s">
        <v>1435</v>
      </c>
      <c r="B421" s="12"/>
      <c r="C421" s="27" t="s">
        <v>1422</v>
      </c>
      <c r="D421" s="17"/>
      <c r="E421" s="17" t="s">
        <v>1423</v>
      </c>
      <c r="F421" s="28" t="s">
        <v>79</v>
      </c>
      <c r="G421" s="29">
        <v>1.2</v>
      </c>
      <c r="H421" s="17"/>
      <c r="I421" s="39">
        <v>0</v>
      </c>
      <c r="J421" s="30">
        <v>1809.15</v>
      </c>
      <c r="M421" s="31">
        <f>ROUND(ROUND(J421, 2)*I421, 2)</f>
        <v>0</v>
      </c>
      <c r="P421" s="32">
        <v>1224</v>
      </c>
      <c r="S421" s="31">
        <f>ROUND(ROUND(P421, 2)*I421, 2)</f>
        <v>0</v>
      </c>
      <c r="V421" s="9">
        <f>ROUND(ROUND(P421, 2)/1.2, 2)</f>
        <v>1020</v>
      </c>
      <c r="Y421" s="9">
        <f t="shared" si="76"/>
        <v>0</v>
      </c>
      <c r="AD421" s="5" t="s">
        <v>1436</v>
      </c>
      <c r="AE421" s="5" t="s">
        <v>1437</v>
      </c>
      <c r="AF421" s="5" t="s">
        <v>1426</v>
      </c>
      <c r="AK421" s="31">
        <f t="shared" si="74"/>
        <v>0</v>
      </c>
      <c r="AL421" s="31"/>
      <c r="AM421" s="31"/>
      <c r="AN421" s="33">
        <f t="shared" si="75"/>
        <v>0</v>
      </c>
      <c r="AO421" s="31"/>
      <c r="AP421" s="31"/>
    </row>
    <row r="422" spans="1:42" ht="36" x14ac:dyDescent="0.3">
      <c r="A422" s="12" t="s">
        <v>1438</v>
      </c>
      <c r="B422" s="12"/>
      <c r="C422" s="27" t="s">
        <v>1028</v>
      </c>
      <c r="D422" s="17"/>
      <c r="E422" s="17"/>
      <c r="F422" s="28" t="s">
        <v>96</v>
      </c>
      <c r="G422" s="29">
        <v>0.15</v>
      </c>
      <c r="H422" s="17"/>
      <c r="I422" s="29">
        <v>0</v>
      </c>
      <c r="J422" s="30">
        <v>88.8</v>
      </c>
      <c r="M422" s="31">
        <f>ROUND(ROUND(J422, 2)*I422, 2)</f>
        <v>0</v>
      </c>
      <c r="P422" s="32">
        <v>88.8</v>
      </c>
      <c r="S422" s="31">
        <f>ROUND(ROUND(P422, 2)*I422, 2)</f>
        <v>0</v>
      </c>
      <c r="V422" s="9">
        <f>ROUND(ROUND(P422, 2)/1.2, 2)</f>
        <v>74</v>
      </c>
      <c r="Y422" s="9">
        <f t="shared" si="76"/>
        <v>0</v>
      </c>
      <c r="AD422" s="5" t="s">
        <v>1439</v>
      </c>
      <c r="AE422" s="5" t="s">
        <v>1440</v>
      </c>
      <c r="AF422" s="5" t="s">
        <v>1031</v>
      </c>
      <c r="AK422" s="31">
        <f t="shared" si="74"/>
        <v>0</v>
      </c>
      <c r="AL422" s="31"/>
      <c r="AM422" s="31"/>
      <c r="AN422" s="33">
        <f t="shared" si="75"/>
        <v>0</v>
      </c>
      <c r="AO422" s="31"/>
      <c r="AP422" s="31"/>
    </row>
    <row r="423" spans="1:42" ht="54" x14ac:dyDescent="0.3">
      <c r="A423" s="12" t="s">
        <v>1441</v>
      </c>
      <c r="B423" s="12"/>
      <c r="C423" s="41" t="s">
        <v>1414</v>
      </c>
      <c r="D423" s="17"/>
      <c r="E423" s="17" t="s">
        <v>1046</v>
      </c>
      <c r="F423" s="28" t="s">
        <v>96</v>
      </c>
      <c r="G423" s="29">
        <v>1.2</v>
      </c>
      <c r="H423" s="17"/>
      <c r="I423" s="39">
        <v>0</v>
      </c>
      <c r="J423" s="30">
        <v>16.11</v>
      </c>
      <c r="M423" s="31">
        <f>ROUND(ROUND(J423, 2)*I423, 2)</f>
        <v>0</v>
      </c>
      <c r="P423" s="32">
        <v>16.11</v>
      </c>
      <c r="S423" s="31">
        <f>ROUND(ROUND(P423, 2)*I423, 2)</f>
        <v>0</v>
      </c>
      <c r="V423" s="9">
        <f>ROUND(ROUND(P423, 2)/1.2, 2)</f>
        <v>13.43</v>
      </c>
      <c r="Y423" s="9">
        <f t="shared" si="76"/>
        <v>0</v>
      </c>
      <c r="AD423" s="5" t="s">
        <v>1442</v>
      </c>
      <c r="AE423" s="5" t="s">
        <v>1443</v>
      </c>
      <c r="AF423" s="5" t="s">
        <v>1417</v>
      </c>
      <c r="AK423" s="31">
        <f t="shared" si="74"/>
        <v>0</v>
      </c>
      <c r="AL423" s="31"/>
      <c r="AM423" s="31"/>
      <c r="AN423" s="33">
        <f t="shared" si="75"/>
        <v>0</v>
      </c>
      <c r="AO423" s="31"/>
      <c r="AP423" s="31"/>
    </row>
    <row r="424" spans="1:42" ht="54" x14ac:dyDescent="0.3">
      <c r="A424" s="12" t="s">
        <v>1444</v>
      </c>
      <c r="B424" s="12" t="s">
        <v>1408</v>
      </c>
      <c r="C424" s="16" t="s">
        <v>1409</v>
      </c>
      <c r="D424" s="17"/>
      <c r="E424" s="17" t="s">
        <v>1410</v>
      </c>
      <c r="F424" s="17" t="s">
        <v>79</v>
      </c>
      <c r="G424" s="18">
        <v>1</v>
      </c>
      <c r="H424" s="17"/>
      <c r="I424" s="18">
        <v>331.7</v>
      </c>
      <c r="J424" s="19">
        <v>2329.23</v>
      </c>
      <c r="K424" s="20">
        <v>2785</v>
      </c>
      <c r="L424" s="19">
        <f>J424+ROUND(K424, 2)</f>
        <v>5114.2299999999996</v>
      </c>
      <c r="M424" s="19">
        <v>772605.59</v>
      </c>
      <c r="N424" s="19">
        <v>923784.5</v>
      </c>
      <c r="O424" s="19">
        <f>M424+N424</f>
        <v>1696390.0899999999</v>
      </c>
      <c r="P424" s="19">
        <v>1588.85</v>
      </c>
      <c r="Q424" s="21">
        <v>3342</v>
      </c>
      <c r="R424" s="19">
        <f>P424+ROUND(Q424, 2)</f>
        <v>4930.8500000000004</v>
      </c>
      <c r="S424" s="19">
        <v>527021.55000000005</v>
      </c>
      <c r="T424" s="19">
        <v>1108541.3999999999</v>
      </c>
      <c r="U424" s="19">
        <f>S424+T424</f>
        <v>1635562.95</v>
      </c>
      <c r="V424" s="9">
        <f>ROUND(P424 / 1.2, 2)</f>
        <v>1324.04</v>
      </c>
      <c r="W424" s="9">
        <f>ROUND(Q424 / 1.2, 2)</f>
        <v>2785</v>
      </c>
      <c r="X424" s="9">
        <f>ROUND(R424 / 1.2, 2)</f>
        <v>4109.04</v>
      </c>
      <c r="Y424" s="9">
        <f t="shared" si="76"/>
        <v>439184.63</v>
      </c>
      <c r="Z424" s="9">
        <f>ROUND(T424 / 1.2, 2)</f>
        <v>923784.5</v>
      </c>
      <c r="AA424" s="9">
        <f>Y424+Z424</f>
        <v>1362969.13</v>
      </c>
      <c r="AD424" s="5">
        <v>355116765</v>
      </c>
      <c r="AE424" s="5">
        <v>28674963</v>
      </c>
      <c r="AG424" s="5" t="s">
        <v>1411</v>
      </c>
      <c r="AH424" s="5" t="s">
        <v>1412</v>
      </c>
      <c r="AI424" s="5" t="s">
        <v>584</v>
      </c>
      <c r="AK424" s="19">
        <f t="shared" si="74"/>
        <v>-245584.03999999992</v>
      </c>
      <c r="AL424" s="19">
        <f>T424-N424</f>
        <v>184756.89999999991</v>
      </c>
      <c r="AM424" s="19">
        <f>U424-O424</f>
        <v>-60827.139999999898</v>
      </c>
      <c r="AN424" s="22">
        <f t="shared" si="75"/>
        <v>-0.31786469471441431</v>
      </c>
      <c r="AO424" s="22">
        <f>IFERROR(AL424/N424,0)</f>
        <v>0.1999999999999999</v>
      </c>
      <c r="AP424" s="22">
        <f>IFERROR(AM424/O424,0)</f>
        <v>-3.5856811684156858E-2</v>
      </c>
    </row>
    <row r="425" spans="1:42" ht="36" x14ac:dyDescent="0.3">
      <c r="A425" s="12" t="s">
        <v>1445</v>
      </c>
      <c r="B425" s="12"/>
      <c r="C425" s="41" t="s">
        <v>1414</v>
      </c>
      <c r="D425" s="17"/>
      <c r="E425" s="17"/>
      <c r="F425" s="28" t="s">
        <v>96</v>
      </c>
      <c r="G425" s="29">
        <v>1.2</v>
      </c>
      <c r="H425" s="17"/>
      <c r="I425" s="39">
        <v>1990.2</v>
      </c>
      <c r="J425" s="30">
        <v>16.38</v>
      </c>
      <c r="M425" s="31">
        <f>ROUND(ROUND(J425, 2)*I425, 2)</f>
        <v>32599.48</v>
      </c>
      <c r="P425" s="32">
        <v>16.11</v>
      </c>
      <c r="S425" s="31">
        <f>ROUND(ROUND(P425, 2)*I425, 2)</f>
        <v>32062.12</v>
      </c>
      <c r="V425" s="9">
        <f>ROUND(ROUND(P425, 2)/1.2, 2)</f>
        <v>13.43</v>
      </c>
      <c r="Y425" s="9">
        <f t="shared" si="76"/>
        <v>26718.43</v>
      </c>
      <c r="AD425" s="5" t="s">
        <v>1446</v>
      </c>
      <c r="AE425" s="5" t="s">
        <v>1447</v>
      </c>
      <c r="AF425" s="5" t="s">
        <v>1417</v>
      </c>
      <c r="AK425" s="31">
        <f t="shared" si="74"/>
        <v>-537.36000000000058</v>
      </c>
      <c r="AL425" s="31"/>
      <c r="AM425" s="31"/>
      <c r="AN425" s="33">
        <f t="shared" si="75"/>
        <v>-1.6483698512982432E-2</v>
      </c>
      <c r="AO425" s="31"/>
      <c r="AP425" s="31"/>
    </row>
    <row r="426" spans="1:42" ht="36" x14ac:dyDescent="0.3">
      <c r="A426" s="12" t="s">
        <v>1448</v>
      </c>
      <c r="B426" s="12"/>
      <c r="C426" s="27" t="s">
        <v>1028</v>
      </c>
      <c r="D426" s="17"/>
      <c r="E426" s="17"/>
      <c r="F426" s="28" t="s">
        <v>96</v>
      </c>
      <c r="G426" s="29">
        <v>0.15</v>
      </c>
      <c r="H426" s="17"/>
      <c r="I426" s="29">
        <v>49.755000000000003</v>
      </c>
      <c r="J426" s="30">
        <v>90.28</v>
      </c>
      <c r="M426" s="31">
        <f>ROUND(ROUND(J426, 2)*I426, 2)</f>
        <v>4491.88</v>
      </c>
      <c r="P426" s="32">
        <v>88.8</v>
      </c>
      <c r="S426" s="31">
        <f>ROUND(ROUND(P426, 2)*I426, 2)</f>
        <v>4418.24</v>
      </c>
      <c r="V426" s="9">
        <f>ROUND(ROUND(P426, 2)/1.2, 2)</f>
        <v>74</v>
      </c>
      <c r="Y426" s="9">
        <f t="shared" si="76"/>
        <v>3681.87</v>
      </c>
      <c r="AD426" s="5" t="s">
        <v>1449</v>
      </c>
      <c r="AE426" s="5" t="s">
        <v>1450</v>
      </c>
      <c r="AF426" s="5" t="s">
        <v>1031</v>
      </c>
      <c r="AK426" s="31">
        <f t="shared" si="74"/>
        <v>-73.640000000000327</v>
      </c>
      <c r="AL426" s="31"/>
      <c r="AM426" s="31"/>
      <c r="AN426" s="33">
        <f t="shared" si="75"/>
        <v>-1.6394026554583011E-2</v>
      </c>
      <c r="AO426" s="31"/>
      <c r="AP426" s="31"/>
    </row>
    <row r="427" spans="1:42" ht="72" x14ac:dyDescent="0.3">
      <c r="A427" s="12" t="s">
        <v>1451</v>
      </c>
      <c r="B427" s="12"/>
      <c r="C427" s="27" t="s">
        <v>1422</v>
      </c>
      <c r="D427" s="17"/>
      <c r="E427" s="17" t="s">
        <v>1423</v>
      </c>
      <c r="F427" s="28" t="s">
        <v>79</v>
      </c>
      <c r="G427" s="29">
        <v>1.2</v>
      </c>
      <c r="H427" s="17"/>
      <c r="I427" s="39">
        <v>398.04</v>
      </c>
      <c r="J427" s="30">
        <v>1839.31</v>
      </c>
      <c r="M427" s="31">
        <f>ROUND(ROUND(J427, 2)*I427, 2)</f>
        <v>732118.95</v>
      </c>
      <c r="P427" s="32">
        <v>1224</v>
      </c>
      <c r="S427" s="31">
        <f>ROUND(ROUND(P427, 2)*I427, 2)</f>
        <v>487200.96</v>
      </c>
      <c r="V427" s="9">
        <f>ROUND(ROUND(P427, 2)/1.2, 2)</f>
        <v>1020</v>
      </c>
      <c r="Y427" s="9">
        <f t="shared" si="76"/>
        <v>406000.8</v>
      </c>
      <c r="AD427" s="5" t="s">
        <v>1452</v>
      </c>
      <c r="AE427" s="5" t="s">
        <v>1453</v>
      </c>
      <c r="AF427" s="5" t="s">
        <v>1426</v>
      </c>
      <c r="AK427" s="31">
        <f t="shared" si="74"/>
        <v>-244917.98999999993</v>
      </c>
      <c r="AL427" s="31"/>
      <c r="AM427" s="31"/>
      <c r="AN427" s="33">
        <f t="shared" si="75"/>
        <v>-0.33453305641112002</v>
      </c>
      <c r="AO427" s="31"/>
      <c r="AP427" s="31"/>
    </row>
    <row r="428" spans="1:42" ht="36" x14ac:dyDescent="0.3">
      <c r="A428" s="12" t="s">
        <v>1454</v>
      </c>
      <c r="B428" s="12"/>
      <c r="C428" s="27" t="s">
        <v>1051</v>
      </c>
      <c r="D428" s="17"/>
      <c r="E428" s="17"/>
      <c r="F428" s="28" t="s">
        <v>96</v>
      </c>
      <c r="G428" s="29">
        <v>0.25</v>
      </c>
      <c r="H428" s="17"/>
      <c r="I428" s="39">
        <v>82.924999999999997</v>
      </c>
      <c r="J428" s="30">
        <v>40.94</v>
      </c>
      <c r="M428" s="31">
        <f>ROUND(ROUND(J428, 2)*I428, 2)</f>
        <v>3394.95</v>
      </c>
      <c r="P428" s="32">
        <v>40.270000000000003</v>
      </c>
      <c r="S428" s="31">
        <f>ROUND(ROUND(P428, 2)*I428, 2)</f>
        <v>3339.39</v>
      </c>
      <c r="V428" s="9">
        <f>ROUND(ROUND(P428, 2)/1.2, 2)</f>
        <v>33.56</v>
      </c>
      <c r="Y428" s="9">
        <f t="shared" si="76"/>
        <v>2782.83</v>
      </c>
      <c r="AD428" s="5" t="s">
        <v>1455</v>
      </c>
      <c r="AE428" s="5" t="s">
        <v>1456</v>
      </c>
      <c r="AF428" s="5" t="s">
        <v>1054</v>
      </c>
      <c r="AK428" s="31">
        <f t="shared" si="74"/>
        <v>-55.559999999999945</v>
      </c>
      <c r="AL428" s="31"/>
      <c r="AM428" s="31"/>
      <c r="AN428" s="33">
        <f t="shared" si="75"/>
        <v>-1.6365484027747079E-2</v>
      </c>
      <c r="AO428" s="31"/>
      <c r="AP428" s="31"/>
    </row>
    <row r="429" spans="1:42" ht="54" x14ac:dyDescent="0.3">
      <c r="A429" s="12" t="s">
        <v>1457</v>
      </c>
      <c r="B429" s="12" t="s">
        <v>1408</v>
      </c>
      <c r="C429" s="16" t="s">
        <v>1409</v>
      </c>
      <c r="D429" s="17"/>
      <c r="E429" s="17" t="s">
        <v>1431</v>
      </c>
      <c r="F429" s="17" t="s">
        <v>79</v>
      </c>
      <c r="G429" s="18">
        <v>1</v>
      </c>
      <c r="H429" s="17"/>
      <c r="I429" s="18">
        <v>339.3</v>
      </c>
      <c r="J429" s="19">
        <v>2329.23</v>
      </c>
      <c r="K429" s="20">
        <v>2785</v>
      </c>
      <c r="L429" s="19">
        <f>J429+ROUND(K429, 2)</f>
        <v>5114.2299999999996</v>
      </c>
      <c r="M429" s="19">
        <v>790307.74</v>
      </c>
      <c r="N429" s="19">
        <v>944950.5</v>
      </c>
      <c r="O429" s="19">
        <f>M429+N429</f>
        <v>1735258.24</v>
      </c>
      <c r="P429" s="19">
        <v>1588.85</v>
      </c>
      <c r="Q429" s="21">
        <v>3342</v>
      </c>
      <c r="R429" s="19">
        <f>P429+ROUND(Q429, 2)</f>
        <v>4930.8500000000004</v>
      </c>
      <c r="S429" s="19">
        <v>539096.81000000006</v>
      </c>
      <c r="T429" s="19">
        <v>1133940.6000000001</v>
      </c>
      <c r="U429" s="19">
        <f>S429+T429</f>
        <v>1673037.4100000001</v>
      </c>
      <c r="V429" s="9">
        <f>ROUND(P429 / 1.2, 2)</f>
        <v>1324.04</v>
      </c>
      <c r="W429" s="9">
        <f>ROUND(Q429 / 1.2, 2)</f>
        <v>2785</v>
      </c>
      <c r="X429" s="9">
        <f>ROUND(R429 / 1.2, 2)</f>
        <v>4109.04</v>
      </c>
      <c r="Y429" s="9">
        <f t="shared" si="76"/>
        <v>449247.34</v>
      </c>
      <c r="Z429" s="9">
        <f>ROUND(T429 / 1.2, 2)</f>
        <v>944950.5</v>
      </c>
      <c r="AA429" s="9">
        <f>Y429+Z429</f>
        <v>1394197.84</v>
      </c>
      <c r="AD429" s="5">
        <v>355116766</v>
      </c>
      <c r="AE429" s="5">
        <v>28674976</v>
      </c>
      <c r="AG429" s="5" t="s">
        <v>1411</v>
      </c>
      <c r="AH429" s="5" t="s">
        <v>1412</v>
      </c>
      <c r="AI429" s="5" t="s">
        <v>584</v>
      </c>
      <c r="AK429" s="19">
        <f t="shared" si="74"/>
        <v>-251210.92999999993</v>
      </c>
      <c r="AL429" s="19">
        <f>T429-N429</f>
        <v>188990.10000000009</v>
      </c>
      <c r="AM429" s="19">
        <f>U429-O429</f>
        <v>-62220.829999999842</v>
      </c>
      <c r="AN429" s="22">
        <f t="shared" si="75"/>
        <v>-0.31786469660540073</v>
      </c>
      <c r="AO429" s="22">
        <f>IFERROR(AL429/N429,0)</f>
        <v>0.20000000000000009</v>
      </c>
      <c r="AP429" s="22">
        <f>IFERROR(AM429/O429,0)</f>
        <v>-3.5856812874145952E-2</v>
      </c>
    </row>
    <row r="430" spans="1:42" ht="36" x14ac:dyDescent="0.3">
      <c r="A430" s="12" t="s">
        <v>1458</v>
      </c>
      <c r="B430" s="12"/>
      <c r="C430" s="27" t="s">
        <v>1051</v>
      </c>
      <c r="D430" s="17"/>
      <c r="E430" s="17"/>
      <c r="F430" s="28" t="s">
        <v>96</v>
      </c>
      <c r="G430" s="29">
        <v>0.25</v>
      </c>
      <c r="H430" s="17"/>
      <c r="I430" s="39">
        <v>84.825000000000003</v>
      </c>
      <c r="J430" s="30">
        <v>40.94</v>
      </c>
      <c r="M430" s="31">
        <f>ROUND(ROUND(J430, 2)*I430, 2)</f>
        <v>3472.74</v>
      </c>
      <c r="P430" s="32">
        <v>40.270000000000003</v>
      </c>
      <c r="S430" s="31">
        <f>ROUND(ROUND(P430, 2)*I430, 2)</f>
        <v>3415.9</v>
      </c>
      <c r="V430" s="9">
        <f>ROUND(ROUND(P430, 2)/1.2, 2)</f>
        <v>33.56</v>
      </c>
      <c r="Y430" s="9">
        <f t="shared" si="76"/>
        <v>2846.58</v>
      </c>
      <c r="AD430" s="5" t="s">
        <v>1459</v>
      </c>
      <c r="AE430" s="5" t="s">
        <v>1460</v>
      </c>
      <c r="AF430" s="5" t="s">
        <v>1054</v>
      </c>
      <c r="AK430" s="31">
        <f t="shared" si="74"/>
        <v>-56.839999999999691</v>
      </c>
      <c r="AL430" s="31"/>
      <c r="AM430" s="31"/>
      <c r="AN430" s="33">
        <f t="shared" si="75"/>
        <v>-1.6367479281489457E-2</v>
      </c>
      <c r="AO430" s="31"/>
      <c r="AP430" s="31"/>
    </row>
    <row r="431" spans="1:42" ht="72" x14ac:dyDescent="0.3">
      <c r="A431" s="12" t="s">
        <v>1461</v>
      </c>
      <c r="B431" s="12"/>
      <c r="C431" s="27" t="s">
        <v>1422</v>
      </c>
      <c r="D431" s="17"/>
      <c r="E431" s="17" t="s">
        <v>1423</v>
      </c>
      <c r="F431" s="28" t="s">
        <v>79</v>
      </c>
      <c r="G431" s="29">
        <v>1.2</v>
      </c>
      <c r="H431" s="17"/>
      <c r="I431" s="39">
        <v>407.16</v>
      </c>
      <c r="J431" s="30">
        <v>1839.31</v>
      </c>
      <c r="M431" s="31">
        <f>ROUND(ROUND(J431, 2)*I431, 2)</f>
        <v>748893.46</v>
      </c>
      <c r="P431" s="32">
        <v>1224</v>
      </c>
      <c r="S431" s="31">
        <f>ROUND(ROUND(P431, 2)*I431, 2)</f>
        <v>498363.84</v>
      </c>
      <c r="V431" s="9">
        <f>ROUND(ROUND(P431, 2)/1.2, 2)</f>
        <v>1020</v>
      </c>
      <c r="Y431" s="9">
        <f t="shared" si="76"/>
        <v>415303.2</v>
      </c>
      <c r="AD431" s="5" t="s">
        <v>1462</v>
      </c>
      <c r="AE431" s="5" t="s">
        <v>1463</v>
      </c>
      <c r="AF431" s="5" t="s">
        <v>1426</v>
      </c>
      <c r="AK431" s="31">
        <f t="shared" si="74"/>
        <v>-250529.61999999994</v>
      </c>
      <c r="AL431" s="31"/>
      <c r="AM431" s="31"/>
      <c r="AN431" s="33">
        <f t="shared" si="75"/>
        <v>-0.33453305894806445</v>
      </c>
      <c r="AO431" s="31"/>
      <c r="AP431" s="31"/>
    </row>
    <row r="432" spans="1:42" ht="36" x14ac:dyDescent="0.3">
      <c r="A432" s="12" t="s">
        <v>1464</v>
      </c>
      <c r="B432" s="12"/>
      <c r="C432" s="27" t="s">
        <v>1028</v>
      </c>
      <c r="D432" s="17"/>
      <c r="E432" s="17"/>
      <c r="F432" s="28" t="s">
        <v>96</v>
      </c>
      <c r="G432" s="29">
        <v>0.15</v>
      </c>
      <c r="H432" s="17"/>
      <c r="I432" s="29">
        <v>50.895000000000003</v>
      </c>
      <c r="J432" s="30">
        <v>90.28</v>
      </c>
      <c r="M432" s="31">
        <f>ROUND(ROUND(J432, 2)*I432, 2)</f>
        <v>4594.8</v>
      </c>
      <c r="P432" s="32">
        <v>88.8</v>
      </c>
      <c r="S432" s="31">
        <f>ROUND(ROUND(P432, 2)*I432, 2)</f>
        <v>4519.4799999999996</v>
      </c>
      <c r="V432" s="9">
        <f>ROUND(ROUND(P432, 2)/1.2, 2)</f>
        <v>74</v>
      </c>
      <c r="Y432" s="9">
        <f t="shared" si="76"/>
        <v>3766.23</v>
      </c>
      <c r="AD432" s="5" t="s">
        <v>1465</v>
      </c>
      <c r="AE432" s="5" t="s">
        <v>1466</v>
      </c>
      <c r="AF432" s="5" t="s">
        <v>1031</v>
      </c>
      <c r="AK432" s="31">
        <f t="shared" si="74"/>
        <v>-75.320000000000618</v>
      </c>
      <c r="AL432" s="31"/>
      <c r="AM432" s="31"/>
      <c r="AN432" s="33">
        <f t="shared" si="75"/>
        <v>-1.6392443631931881E-2</v>
      </c>
      <c r="AO432" s="31"/>
      <c r="AP432" s="31"/>
    </row>
    <row r="433" spans="1:42" ht="36" x14ac:dyDescent="0.3">
      <c r="A433" s="12" t="s">
        <v>1467</v>
      </c>
      <c r="B433" s="12"/>
      <c r="C433" s="41" t="s">
        <v>1414</v>
      </c>
      <c r="D433" s="17"/>
      <c r="E433" s="17"/>
      <c r="F433" s="28" t="s">
        <v>96</v>
      </c>
      <c r="G433" s="29">
        <v>1.2</v>
      </c>
      <c r="H433" s="17"/>
      <c r="I433" s="39">
        <v>2035.8</v>
      </c>
      <c r="J433" s="30">
        <v>16.38</v>
      </c>
      <c r="M433" s="31">
        <f>ROUND(ROUND(J433, 2)*I433, 2)</f>
        <v>33346.400000000001</v>
      </c>
      <c r="P433" s="32">
        <v>16.11</v>
      </c>
      <c r="S433" s="31">
        <f>ROUND(ROUND(P433, 2)*I433, 2)</f>
        <v>32796.74</v>
      </c>
      <c r="V433" s="9">
        <f>ROUND(ROUND(P433, 2)/1.2, 2)</f>
        <v>13.43</v>
      </c>
      <c r="Y433" s="9">
        <f t="shared" si="76"/>
        <v>27330.62</v>
      </c>
      <c r="AD433" s="5" t="s">
        <v>1468</v>
      </c>
      <c r="AE433" s="5" t="s">
        <v>1469</v>
      </c>
      <c r="AF433" s="5" t="s">
        <v>1417</v>
      </c>
      <c r="AK433" s="31">
        <f t="shared" si="74"/>
        <v>-549.66000000000349</v>
      </c>
      <c r="AL433" s="31"/>
      <c r="AM433" s="31"/>
      <c r="AN433" s="33">
        <f t="shared" si="75"/>
        <v>-1.6483338531295837E-2</v>
      </c>
      <c r="AO433" s="31"/>
      <c r="AP433" s="31"/>
    </row>
    <row r="434" spans="1:42" ht="16.95" customHeight="1" x14ac:dyDescent="0.3">
      <c r="A434" s="12" t="s">
        <v>1470</v>
      </c>
      <c r="B434" s="12" t="s">
        <v>1471</v>
      </c>
      <c r="C434" s="74" t="s">
        <v>1472</v>
      </c>
      <c r="D434" s="75"/>
      <c r="E434" s="75"/>
      <c r="F434" s="75"/>
      <c r="G434" s="75"/>
      <c r="H434" s="75"/>
      <c r="I434" s="76"/>
      <c r="M434" s="6">
        <f>SUM(M435,M555,M806,M920)</f>
        <v>11722874.319999998</v>
      </c>
      <c r="N434" s="6">
        <f>SUM(N435,N555,N806,N920)</f>
        <v>47698277.759999998</v>
      </c>
      <c r="O434" s="6">
        <f>SUM(O435,O555,O806,O920)</f>
        <v>59421152.080000006</v>
      </c>
      <c r="S434" s="6">
        <f>SUM(S435,S555,S806,S920)</f>
        <v>14120611.27</v>
      </c>
      <c r="T434" s="6">
        <f>SUM(T435,T555,T806,T920)</f>
        <v>57892913.300000012</v>
      </c>
      <c r="U434" s="6">
        <f>SUM(U435,U555,U806,U920)</f>
        <v>72013524.569999993</v>
      </c>
      <c r="Y434" s="9">
        <f>SUM(Y435,Y555,Y806,Y920)</f>
        <v>11767176.1</v>
      </c>
      <c r="Z434" s="9">
        <f>SUM(Z435,Z555,Z806,Z920)</f>
        <v>48244094.43</v>
      </c>
      <c r="AA434" s="9">
        <f>SUM(AA435,AA555,AA806,AA920)</f>
        <v>60011270.530000001</v>
      </c>
      <c r="AD434" s="5">
        <v>355116627</v>
      </c>
      <c r="AE434" s="5">
        <v>27137788</v>
      </c>
      <c r="AK434" s="6">
        <f t="shared" si="74"/>
        <v>2397736.9500000011</v>
      </c>
      <c r="AL434" s="6">
        <f t="shared" ref="AL434:AM436" si="77">T434-N434</f>
        <v>10194635.540000014</v>
      </c>
      <c r="AM434" s="6">
        <f t="shared" si="77"/>
        <v>12592372.489999987</v>
      </c>
      <c r="AN434" s="10">
        <f t="shared" si="75"/>
        <v>0.20453490198298069</v>
      </c>
      <c r="AO434" s="10">
        <f t="shared" ref="AO434:AP436" si="78">IFERROR(AL434/N434,0)</f>
        <v>0.21373173243897045</v>
      </c>
      <c r="AP434" s="10">
        <f t="shared" si="78"/>
        <v>0.21191734002475413</v>
      </c>
    </row>
    <row r="435" spans="1:42" ht="16.95" customHeight="1" x14ac:dyDescent="0.3">
      <c r="A435" s="12" t="s">
        <v>1473</v>
      </c>
      <c r="B435" s="12" t="s">
        <v>1474</v>
      </c>
      <c r="C435" s="74" t="s">
        <v>1475</v>
      </c>
      <c r="D435" s="75"/>
      <c r="E435" s="75"/>
      <c r="F435" s="75"/>
      <c r="G435" s="75"/>
      <c r="H435" s="75"/>
      <c r="I435" s="76"/>
      <c r="M435" s="6">
        <f>SUM(M436,M439,M442,M446,M451,M454,M457,M460,M463,M466,M469,M472,M475,M478,M483,M488,M493,M498,M503,M508,M513,M518,M523,M527,M531,M535,M539,M543,M547,M551)</f>
        <v>6733674.5599999996</v>
      </c>
      <c r="N435" s="6">
        <f>SUM(N436,N439,N442,N446,N451,N454,N457,N460,N463,N466,N469,N472,N475,N478,N483,N488,N493,N498,N503,N508,N513,N518,N523,N527,N531,N535,N539,N543,N547,N551)</f>
        <v>34198555.399999999</v>
      </c>
      <c r="O435" s="6">
        <f>SUM(O436,O439,O442,O446,O451,O454,O457,O460,O463,O466,O469,O472,O475,O478,O483,O488,O493,O498,O503,O508,O513,O518,O523,O527,O531,O535,O539,O543,O547,O551)</f>
        <v>40932229.960000001</v>
      </c>
      <c r="S435" s="6">
        <f>SUM(S436,S439,S442,S446,S451,S454,S457,S460,S463,S466,S469,S472,S475,S478,S483,S488,S493,S498,S503,S508,S513,S518,S523,S527,S531,S535,S539,S543,S547,S551)</f>
        <v>6658587.1199999992</v>
      </c>
      <c r="T435" s="6">
        <f>SUM(T436,T439,T442,T446,T451,T454,T457,T460,T463,T466,T469,T472,T475,T478,T483,T488,T493,T498,T503,T508,T513,T518,T523,T527,T531,T535,T539,T543,T547,T551)</f>
        <v>41038266.480000012</v>
      </c>
      <c r="U435" s="6">
        <f>SUM(U436,U439,U442,U446,U451,U454,U457,U460,U463,U466,U469,U472,U475,U478,U483,U488,U493,U498,U503,U508,U513,U518,U523,U527,U531,U535,U539,U543,U547,U551)</f>
        <v>47696853.599999994</v>
      </c>
      <c r="Y435" s="9">
        <f>SUM(Y436,Y439,Y442,Y446,Y451,Y454,Y457,Y460,Y463,Y466,Y469,Y472,Y475,Y478,Y483,Y488,Y493,Y498,Y503,Y508,Y513,Y518,Y523,Y527,Y531,Y535,Y539,Y543,Y547,Y551)</f>
        <v>5548822.6099999994</v>
      </c>
      <c r="Z435" s="9">
        <f>SUM(Z436,Z439,Z442,Z446,Z451,Z454,Z457,Z460,Z463,Z466,Z469,Z472,Z475,Z478,Z483,Z488,Z493,Z498,Z503,Z508,Z513,Z518,Z523,Z527,Z531,Z535,Z539,Z543,Z547,Z551)</f>
        <v>34198555.399999999</v>
      </c>
      <c r="AA435" s="9">
        <f>SUM(AA436,AA439,AA442,AA446,AA451,AA454,AA457,AA460,AA463,AA466,AA469,AA472,AA475,AA478,AA483,AA488,AA493,AA498,AA503,AA508,AA513,AA518,AA523,AA527,AA531,AA535,AA539,AA543,AA547,AA551)</f>
        <v>39747378.010000005</v>
      </c>
      <c r="AD435" s="5">
        <v>355116628</v>
      </c>
      <c r="AE435" s="5">
        <v>27137815</v>
      </c>
      <c r="AK435" s="6">
        <f t="shared" si="74"/>
        <v>-75087.44000000041</v>
      </c>
      <c r="AL435" s="6">
        <f t="shared" si="77"/>
        <v>6839711.0800000131</v>
      </c>
      <c r="AM435" s="6">
        <f t="shared" si="77"/>
        <v>6764623.6399999931</v>
      </c>
      <c r="AN435" s="10">
        <f t="shared" si="75"/>
        <v>-1.1151034896465269E-2</v>
      </c>
      <c r="AO435" s="10">
        <f t="shared" si="78"/>
        <v>0.2000000000000004</v>
      </c>
      <c r="AP435" s="10">
        <f t="shared" si="78"/>
        <v>0.16526398993190825</v>
      </c>
    </row>
    <row r="436" spans="1:42" ht="54" x14ac:dyDescent="0.3">
      <c r="A436" s="12" t="s">
        <v>1476</v>
      </c>
      <c r="B436" s="12" t="s">
        <v>1477</v>
      </c>
      <c r="C436" s="16" t="s">
        <v>1478</v>
      </c>
      <c r="D436" s="17"/>
      <c r="E436" s="17" t="s">
        <v>1479</v>
      </c>
      <c r="F436" s="17" t="s">
        <v>187</v>
      </c>
      <c r="G436" s="18">
        <v>1</v>
      </c>
      <c r="H436" s="17"/>
      <c r="I436" s="18">
        <v>0</v>
      </c>
      <c r="J436" s="19">
        <v>11.32</v>
      </c>
      <c r="K436" s="20">
        <v>28</v>
      </c>
      <c r="L436" s="19">
        <f>J436+ROUND(K436, 2)</f>
        <v>39.32</v>
      </c>
      <c r="M436" s="19">
        <v>0</v>
      </c>
      <c r="N436" s="19">
        <v>0</v>
      </c>
      <c r="O436" s="19">
        <f>M436+N436</f>
        <v>0</v>
      </c>
      <c r="P436" s="19">
        <v>11.32</v>
      </c>
      <c r="Q436" s="21">
        <v>28</v>
      </c>
      <c r="R436" s="19">
        <f>P436+ROUND(Q436, 2)</f>
        <v>39.32</v>
      </c>
      <c r="S436" s="19">
        <v>0</v>
      </c>
      <c r="T436" s="19">
        <v>0</v>
      </c>
      <c r="U436" s="19">
        <f>S436+T436</f>
        <v>0</v>
      </c>
      <c r="V436" s="9">
        <f>ROUND(P436 / 1.2, 2)</f>
        <v>9.43</v>
      </c>
      <c r="W436" s="9">
        <f>ROUND(Q436 / 1.2, 2)</f>
        <v>23.33</v>
      </c>
      <c r="X436" s="9">
        <f>ROUND(R436 / 1.2, 2)</f>
        <v>32.770000000000003</v>
      </c>
      <c r="Y436" s="9">
        <f>ROUND(S436 / 1.2, 2)</f>
        <v>0</v>
      </c>
      <c r="Z436" s="9">
        <f>ROUND(T436 / 1.2, 2)</f>
        <v>0</v>
      </c>
      <c r="AA436" s="9">
        <f>Y436+Z436</f>
        <v>0</v>
      </c>
      <c r="AD436" s="5">
        <v>355116630</v>
      </c>
      <c r="AE436" s="5">
        <v>27137952</v>
      </c>
      <c r="AG436" s="5" t="s">
        <v>1480</v>
      </c>
      <c r="AH436" s="5" t="s">
        <v>1481</v>
      </c>
      <c r="AI436" s="5" t="s">
        <v>584</v>
      </c>
      <c r="AK436" s="19">
        <f t="shared" si="74"/>
        <v>0</v>
      </c>
      <c r="AL436" s="19">
        <f t="shared" si="77"/>
        <v>0</v>
      </c>
      <c r="AM436" s="19">
        <f t="shared" si="77"/>
        <v>0</v>
      </c>
      <c r="AN436" s="22">
        <f t="shared" si="75"/>
        <v>0</v>
      </c>
      <c r="AO436" s="22">
        <f t="shared" si="78"/>
        <v>0</v>
      </c>
      <c r="AP436" s="22">
        <f t="shared" si="78"/>
        <v>0</v>
      </c>
    </row>
    <row r="437" spans="1:42" ht="36" x14ac:dyDescent="0.3">
      <c r="A437" s="12" t="s">
        <v>1482</v>
      </c>
      <c r="B437" s="12"/>
      <c r="C437" s="41" t="s">
        <v>1483</v>
      </c>
      <c r="D437" s="17"/>
      <c r="E437" s="17"/>
      <c r="F437" s="28" t="s">
        <v>96</v>
      </c>
      <c r="G437" s="29">
        <v>0.3</v>
      </c>
      <c r="H437" s="17"/>
      <c r="I437" s="39">
        <v>0</v>
      </c>
      <c r="J437" s="30">
        <v>12.07</v>
      </c>
      <c r="M437" s="31">
        <f>ROUND(ROUND(J437, 2)*I437, 2)</f>
        <v>0</v>
      </c>
      <c r="P437" s="32">
        <v>12.07</v>
      </c>
      <c r="S437" s="31">
        <f>ROUND(ROUND(P437, 2)*I437, 2)</f>
        <v>0</v>
      </c>
      <c r="V437" s="9">
        <f>ROUND(ROUND(P437, 2)/1.2, 2)</f>
        <v>10.06</v>
      </c>
      <c r="Y437" s="9">
        <f t="shared" ref="Y437:Y468" si="79">ROUND(S437 / 1.2, 2)</f>
        <v>0</v>
      </c>
      <c r="AD437" s="5" t="s">
        <v>1484</v>
      </c>
      <c r="AE437" s="5" t="s">
        <v>1485</v>
      </c>
      <c r="AF437" s="5" t="s">
        <v>1486</v>
      </c>
      <c r="AK437" s="31">
        <f t="shared" si="74"/>
        <v>0</v>
      </c>
      <c r="AL437" s="31"/>
      <c r="AM437" s="31"/>
      <c r="AN437" s="33">
        <f t="shared" si="75"/>
        <v>0</v>
      </c>
      <c r="AO437" s="31"/>
      <c r="AP437" s="31"/>
    </row>
    <row r="438" spans="1:42" ht="18" x14ac:dyDescent="0.3">
      <c r="A438" s="12" t="s">
        <v>1487</v>
      </c>
      <c r="B438" s="12"/>
      <c r="C438" s="27" t="s">
        <v>1488</v>
      </c>
      <c r="D438" s="17"/>
      <c r="E438" s="17"/>
      <c r="F438" s="28" t="s">
        <v>187</v>
      </c>
      <c r="G438" s="29">
        <v>1.1000000000000001</v>
      </c>
      <c r="H438" s="17"/>
      <c r="I438" s="39">
        <v>0</v>
      </c>
      <c r="J438" s="30">
        <v>7</v>
      </c>
      <c r="M438" s="31">
        <f>ROUND(ROUND(J438, 2)*I438, 2)</f>
        <v>0</v>
      </c>
      <c r="P438" s="32">
        <v>7</v>
      </c>
      <c r="S438" s="31">
        <f>ROUND(ROUND(P438, 2)*I438, 2)</f>
        <v>0</v>
      </c>
      <c r="V438" s="9">
        <f>ROUND(ROUND(P438, 2)/1.2, 2)</f>
        <v>5.83</v>
      </c>
      <c r="Y438" s="9">
        <f t="shared" si="79"/>
        <v>0</v>
      </c>
      <c r="AD438" s="5" t="s">
        <v>1489</v>
      </c>
      <c r="AE438" s="5" t="s">
        <v>1490</v>
      </c>
      <c r="AF438" s="5" t="s">
        <v>1491</v>
      </c>
      <c r="AK438" s="31">
        <f t="shared" si="74"/>
        <v>0</v>
      </c>
      <c r="AL438" s="31"/>
      <c r="AM438" s="31"/>
      <c r="AN438" s="33">
        <f t="shared" si="75"/>
        <v>0</v>
      </c>
      <c r="AO438" s="31"/>
      <c r="AP438" s="31"/>
    </row>
    <row r="439" spans="1:42" ht="54" x14ac:dyDescent="0.3">
      <c r="A439" s="12" t="s">
        <v>1492</v>
      </c>
      <c r="B439" s="12" t="s">
        <v>1477</v>
      </c>
      <c r="C439" s="16" t="s">
        <v>1478</v>
      </c>
      <c r="D439" s="17"/>
      <c r="E439" s="17" t="s">
        <v>1493</v>
      </c>
      <c r="F439" s="17" t="s">
        <v>187</v>
      </c>
      <c r="G439" s="18">
        <v>1</v>
      </c>
      <c r="H439" s="17"/>
      <c r="I439" s="18">
        <v>3479</v>
      </c>
      <c r="J439" s="19">
        <v>11.5</v>
      </c>
      <c r="K439" s="20">
        <v>28</v>
      </c>
      <c r="L439" s="19">
        <f>J439+ROUND(K439, 2)</f>
        <v>39.5</v>
      </c>
      <c r="M439" s="19">
        <v>40008.5</v>
      </c>
      <c r="N439" s="19">
        <v>97412</v>
      </c>
      <c r="O439" s="19">
        <f>M439+N439</f>
        <v>137420.5</v>
      </c>
      <c r="P439" s="19">
        <v>11.32</v>
      </c>
      <c r="Q439" s="21">
        <v>33.6</v>
      </c>
      <c r="R439" s="19">
        <f>P439+ROUND(Q439, 2)</f>
        <v>44.92</v>
      </c>
      <c r="S439" s="19">
        <v>39382.28</v>
      </c>
      <c r="T439" s="19">
        <v>116894.39999999999</v>
      </c>
      <c r="U439" s="19">
        <f>S439+T439</f>
        <v>156276.68</v>
      </c>
      <c r="V439" s="9">
        <f>ROUND(P439 / 1.2, 2)</f>
        <v>9.43</v>
      </c>
      <c r="W439" s="9">
        <f>ROUND(Q439 / 1.2, 2)</f>
        <v>28</v>
      </c>
      <c r="X439" s="9">
        <f>ROUND(R439 / 1.2, 2)</f>
        <v>37.43</v>
      </c>
      <c r="Y439" s="9">
        <f t="shared" si="79"/>
        <v>32818.57</v>
      </c>
      <c r="Z439" s="9">
        <f>ROUND(T439 / 1.2, 2)</f>
        <v>97412</v>
      </c>
      <c r="AA439" s="9">
        <f>Y439+Z439</f>
        <v>130230.57</v>
      </c>
      <c r="AD439" s="5">
        <v>355116767</v>
      </c>
      <c r="AE439" s="5">
        <v>28724862</v>
      </c>
      <c r="AG439" s="5" t="s">
        <v>1480</v>
      </c>
      <c r="AH439" s="5" t="s">
        <v>1481</v>
      </c>
      <c r="AI439" s="5" t="s">
        <v>584</v>
      </c>
      <c r="AK439" s="19">
        <f t="shared" si="74"/>
        <v>-626.22000000000116</v>
      </c>
      <c r="AL439" s="19">
        <f>T439-N439</f>
        <v>19482.399999999994</v>
      </c>
      <c r="AM439" s="19">
        <f>U439-O439</f>
        <v>18856.179999999993</v>
      </c>
      <c r="AN439" s="22">
        <f t="shared" si="75"/>
        <v>-1.5652173913043507E-2</v>
      </c>
      <c r="AO439" s="22">
        <f>IFERROR(AL439/N439,0)</f>
        <v>0.19999999999999993</v>
      </c>
      <c r="AP439" s="22">
        <f>IFERROR(AM439/O439,0)</f>
        <v>0.13721518987341766</v>
      </c>
    </row>
    <row r="440" spans="1:42" ht="18" x14ac:dyDescent="0.3">
      <c r="A440" s="12" t="s">
        <v>1494</v>
      </c>
      <c r="B440" s="12"/>
      <c r="C440" s="27" t="s">
        <v>1488</v>
      </c>
      <c r="D440" s="17"/>
      <c r="E440" s="17"/>
      <c r="F440" s="28" t="s">
        <v>187</v>
      </c>
      <c r="G440" s="29">
        <v>1.1000000000000001</v>
      </c>
      <c r="H440" s="17"/>
      <c r="I440" s="39">
        <v>3826.9</v>
      </c>
      <c r="J440" s="30">
        <v>7.11</v>
      </c>
      <c r="M440" s="31">
        <f>ROUND(ROUND(J440, 2)*I440, 2)</f>
        <v>27209.26</v>
      </c>
      <c r="P440" s="32">
        <v>7</v>
      </c>
      <c r="S440" s="31">
        <f>ROUND(ROUND(P440, 2)*I440, 2)</f>
        <v>26788.3</v>
      </c>
      <c r="V440" s="9">
        <f>ROUND(ROUND(P440, 2)/1.2, 2)</f>
        <v>5.83</v>
      </c>
      <c r="Y440" s="9">
        <f t="shared" si="79"/>
        <v>22323.58</v>
      </c>
      <c r="AD440" s="5" t="s">
        <v>1495</v>
      </c>
      <c r="AE440" s="5" t="s">
        <v>1496</v>
      </c>
      <c r="AF440" s="5" t="s">
        <v>1491</v>
      </c>
      <c r="AK440" s="31">
        <f t="shared" si="74"/>
        <v>-420.95999999999913</v>
      </c>
      <c r="AL440" s="31"/>
      <c r="AM440" s="31"/>
      <c r="AN440" s="33">
        <f t="shared" si="75"/>
        <v>-1.5471203553496096E-2</v>
      </c>
      <c r="AO440" s="31"/>
      <c r="AP440" s="31"/>
    </row>
    <row r="441" spans="1:42" ht="36" x14ac:dyDescent="0.3">
      <c r="A441" s="12" t="s">
        <v>1497</v>
      </c>
      <c r="B441" s="12"/>
      <c r="C441" s="41" t="s">
        <v>1483</v>
      </c>
      <c r="D441" s="17"/>
      <c r="E441" s="17"/>
      <c r="F441" s="28" t="s">
        <v>96</v>
      </c>
      <c r="G441" s="29">
        <v>0.3</v>
      </c>
      <c r="H441" s="17"/>
      <c r="I441" s="39">
        <v>1043.7</v>
      </c>
      <c r="J441" s="30">
        <v>12.26</v>
      </c>
      <c r="M441" s="31">
        <f>ROUND(ROUND(J441, 2)*I441, 2)</f>
        <v>12795.76</v>
      </c>
      <c r="P441" s="32">
        <v>12.07</v>
      </c>
      <c r="S441" s="31">
        <f>ROUND(ROUND(P441, 2)*I441, 2)</f>
        <v>12597.46</v>
      </c>
      <c r="V441" s="9">
        <f>ROUND(ROUND(P441, 2)/1.2, 2)</f>
        <v>10.06</v>
      </c>
      <c r="Y441" s="9">
        <f t="shared" si="79"/>
        <v>10497.88</v>
      </c>
      <c r="AD441" s="5" t="s">
        <v>1498</v>
      </c>
      <c r="AE441" s="5" t="s">
        <v>1499</v>
      </c>
      <c r="AF441" s="5" t="s">
        <v>1486</v>
      </c>
      <c r="AK441" s="31">
        <f t="shared" si="74"/>
        <v>-198.30000000000109</v>
      </c>
      <c r="AL441" s="31"/>
      <c r="AM441" s="31"/>
      <c r="AN441" s="33">
        <f t="shared" si="75"/>
        <v>-1.549732098757722E-2</v>
      </c>
      <c r="AO441" s="31"/>
      <c r="AP441" s="31"/>
    </row>
    <row r="442" spans="1:42" ht="54" x14ac:dyDescent="0.3">
      <c r="A442" s="12" t="s">
        <v>1500</v>
      </c>
      <c r="B442" s="12" t="s">
        <v>1501</v>
      </c>
      <c r="C442" s="16" t="s">
        <v>1502</v>
      </c>
      <c r="D442" s="17"/>
      <c r="E442" s="17" t="s">
        <v>581</v>
      </c>
      <c r="F442" s="17" t="s">
        <v>79</v>
      </c>
      <c r="G442" s="18">
        <v>1</v>
      </c>
      <c r="H442" s="17"/>
      <c r="I442" s="18">
        <v>0</v>
      </c>
      <c r="J442" s="19">
        <v>0</v>
      </c>
      <c r="K442" s="20">
        <v>826</v>
      </c>
      <c r="L442" s="19">
        <f>J442+ROUND(K442, 2)</f>
        <v>826</v>
      </c>
      <c r="M442" s="19">
        <v>0</v>
      </c>
      <c r="N442" s="19">
        <v>0</v>
      </c>
      <c r="O442" s="19">
        <f>M442+N442</f>
        <v>0</v>
      </c>
      <c r="P442" s="19">
        <v>183.25</v>
      </c>
      <c r="Q442" s="21">
        <v>826</v>
      </c>
      <c r="R442" s="19">
        <f>P442+ROUND(Q442, 2)</f>
        <v>1009.25</v>
      </c>
      <c r="S442" s="19">
        <v>0</v>
      </c>
      <c r="T442" s="19">
        <v>0</v>
      </c>
      <c r="U442" s="19">
        <f>S442+T442</f>
        <v>0</v>
      </c>
      <c r="V442" s="9">
        <f>ROUND(P442 / 1.2, 2)</f>
        <v>152.71</v>
      </c>
      <c r="W442" s="9">
        <f>ROUND(Q442 / 1.2, 2)</f>
        <v>688.33</v>
      </c>
      <c r="X442" s="9">
        <f>ROUND(R442 / 1.2, 2)</f>
        <v>841.04</v>
      </c>
      <c r="Y442" s="9">
        <f t="shared" si="79"/>
        <v>0</v>
      </c>
      <c r="Z442" s="9">
        <f>ROUND(T442 / 1.2, 2)</f>
        <v>0</v>
      </c>
      <c r="AA442" s="9">
        <f>Y442+Z442</f>
        <v>0</v>
      </c>
      <c r="AD442" s="5">
        <v>355116632</v>
      </c>
      <c r="AE442" s="5">
        <v>27137864</v>
      </c>
      <c r="AG442" s="5" t="s">
        <v>1503</v>
      </c>
      <c r="AH442" s="5" t="s">
        <v>1504</v>
      </c>
      <c r="AI442" s="5" t="s">
        <v>584</v>
      </c>
      <c r="AK442" s="19">
        <f t="shared" si="74"/>
        <v>0</v>
      </c>
      <c r="AL442" s="19">
        <f>T442-N442</f>
        <v>0</v>
      </c>
      <c r="AM442" s="19">
        <f>U442-O442</f>
        <v>0</v>
      </c>
      <c r="AN442" s="22">
        <f t="shared" si="75"/>
        <v>0</v>
      </c>
      <c r="AO442" s="22">
        <f>IFERROR(AL442/N442,0)</f>
        <v>0</v>
      </c>
      <c r="AP442" s="22">
        <f>IFERROR(AM442/O442,0)</f>
        <v>0</v>
      </c>
    </row>
    <row r="443" spans="1:42" ht="36" x14ac:dyDescent="0.3">
      <c r="A443" s="12" t="s">
        <v>1505</v>
      </c>
      <c r="B443" s="12"/>
      <c r="C443" s="41" t="s">
        <v>1506</v>
      </c>
      <c r="D443" s="17"/>
      <c r="E443" s="17" t="s">
        <v>1507</v>
      </c>
      <c r="F443" s="28" t="s">
        <v>96</v>
      </c>
      <c r="G443" s="29">
        <v>1</v>
      </c>
      <c r="H443" s="17"/>
      <c r="I443" s="39">
        <v>0</v>
      </c>
      <c r="J443" s="30">
        <v>7.59</v>
      </c>
      <c r="M443" s="31">
        <f>ROUND(ROUND(J443, 2)*I443, 2)</f>
        <v>0</v>
      </c>
      <c r="P443" s="32">
        <v>7.59</v>
      </c>
      <c r="S443" s="31">
        <f>ROUND(ROUND(P443, 2)*I443, 2)</f>
        <v>0</v>
      </c>
      <c r="V443" s="9">
        <f>ROUND(ROUND(P443, 2)/1.2, 2)</f>
        <v>6.33</v>
      </c>
      <c r="Y443" s="9">
        <f t="shared" si="79"/>
        <v>0</v>
      </c>
      <c r="AD443" s="5" t="s">
        <v>1508</v>
      </c>
      <c r="AE443" s="5" t="s">
        <v>1509</v>
      </c>
      <c r="AF443" s="5" t="s">
        <v>1510</v>
      </c>
      <c r="AK443" s="31">
        <f t="shared" si="74"/>
        <v>0</v>
      </c>
      <c r="AL443" s="31"/>
      <c r="AM443" s="31"/>
      <c r="AN443" s="33">
        <f t="shared" si="75"/>
        <v>0</v>
      </c>
      <c r="AO443" s="31"/>
      <c r="AP443" s="31"/>
    </row>
    <row r="444" spans="1:42" ht="18" x14ac:dyDescent="0.3">
      <c r="A444" s="12" t="s">
        <v>1511</v>
      </c>
      <c r="B444" s="12"/>
      <c r="C444" s="27" t="s">
        <v>1512</v>
      </c>
      <c r="D444" s="17"/>
      <c r="E444" s="17"/>
      <c r="F444" s="28" t="s">
        <v>96</v>
      </c>
      <c r="G444" s="29">
        <v>0.25</v>
      </c>
      <c r="H444" s="17"/>
      <c r="I444" s="29">
        <v>0</v>
      </c>
      <c r="J444" s="30">
        <v>100</v>
      </c>
      <c r="M444" s="31">
        <f>ROUND(ROUND(J444, 2)*I444, 2)</f>
        <v>0</v>
      </c>
      <c r="P444" s="32">
        <v>100</v>
      </c>
      <c r="S444" s="31">
        <f>ROUND(ROUND(P444, 2)*I444, 2)</f>
        <v>0</v>
      </c>
      <c r="V444" s="9">
        <f>ROUND(ROUND(P444, 2)/1.2, 2)</f>
        <v>83.33</v>
      </c>
      <c r="Y444" s="9">
        <f t="shared" si="79"/>
        <v>0</v>
      </c>
      <c r="AD444" s="5" t="s">
        <v>1513</v>
      </c>
      <c r="AE444" s="5" t="s">
        <v>1514</v>
      </c>
      <c r="AF444" s="5" t="s">
        <v>1515</v>
      </c>
      <c r="AK444" s="31">
        <f t="shared" si="74"/>
        <v>0</v>
      </c>
      <c r="AL444" s="31"/>
      <c r="AM444" s="31"/>
      <c r="AN444" s="33">
        <f t="shared" si="75"/>
        <v>0</v>
      </c>
      <c r="AO444" s="31"/>
      <c r="AP444" s="31"/>
    </row>
    <row r="445" spans="1:42" ht="18" x14ac:dyDescent="0.3">
      <c r="A445" s="12" t="s">
        <v>1516</v>
      </c>
      <c r="B445" s="12"/>
      <c r="C445" s="27" t="s">
        <v>1517</v>
      </c>
      <c r="D445" s="17"/>
      <c r="E445" s="17"/>
      <c r="F445" s="28" t="s">
        <v>187</v>
      </c>
      <c r="G445" s="29">
        <v>1.05</v>
      </c>
      <c r="H445" s="17"/>
      <c r="I445" s="39">
        <v>0</v>
      </c>
      <c r="J445" s="30">
        <v>15.76</v>
      </c>
      <c r="M445" s="31">
        <f>ROUND(ROUND(J445, 2)*I445, 2)</f>
        <v>0</v>
      </c>
      <c r="P445" s="32">
        <v>15.76</v>
      </c>
      <c r="S445" s="31">
        <f>ROUND(ROUND(P445, 2)*I445, 2)</f>
        <v>0</v>
      </c>
      <c r="V445" s="9">
        <f>ROUND(ROUND(P445, 2)/1.2, 2)</f>
        <v>13.13</v>
      </c>
      <c r="Y445" s="9">
        <f t="shared" si="79"/>
        <v>0</v>
      </c>
      <c r="AD445" s="5" t="s">
        <v>1518</v>
      </c>
      <c r="AE445" s="5" t="s">
        <v>1519</v>
      </c>
      <c r="AF445" s="5" t="s">
        <v>1520</v>
      </c>
      <c r="AK445" s="31">
        <f t="shared" si="74"/>
        <v>0</v>
      </c>
      <c r="AL445" s="31"/>
      <c r="AM445" s="31"/>
      <c r="AN445" s="33">
        <f t="shared" si="75"/>
        <v>0</v>
      </c>
      <c r="AO445" s="31"/>
      <c r="AP445" s="31"/>
    </row>
    <row r="446" spans="1:42" ht="54" x14ac:dyDescent="0.3">
      <c r="A446" s="12" t="s">
        <v>1521</v>
      </c>
      <c r="B446" s="12" t="s">
        <v>1522</v>
      </c>
      <c r="C446" s="16" t="s">
        <v>1523</v>
      </c>
      <c r="D446" s="17"/>
      <c r="E446" s="17" t="s">
        <v>1524</v>
      </c>
      <c r="F446" s="17" t="s">
        <v>79</v>
      </c>
      <c r="G446" s="18">
        <v>1</v>
      </c>
      <c r="H446" s="17"/>
      <c r="I446" s="18">
        <v>0</v>
      </c>
      <c r="J446" s="19">
        <v>0</v>
      </c>
      <c r="K446" s="20">
        <v>329</v>
      </c>
      <c r="L446" s="19">
        <f>J446+ROUND(K446, 2)</f>
        <v>329</v>
      </c>
      <c r="M446" s="19">
        <v>0</v>
      </c>
      <c r="N446" s="19">
        <v>0</v>
      </c>
      <c r="O446" s="19">
        <f>M446+N446</f>
        <v>0</v>
      </c>
      <c r="P446" s="19">
        <v>41.64</v>
      </c>
      <c r="Q446" s="21">
        <v>329</v>
      </c>
      <c r="R446" s="19">
        <f>P446+ROUND(Q446, 2)</f>
        <v>370.64</v>
      </c>
      <c r="S446" s="19">
        <v>0</v>
      </c>
      <c r="T446" s="19">
        <v>0</v>
      </c>
      <c r="U446" s="19">
        <f>S446+T446</f>
        <v>0</v>
      </c>
      <c r="V446" s="9">
        <f>ROUND(P446 / 1.2, 2)</f>
        <v>34.700000000000003</v>
      </c>
      <c r="W446" s="9">
        <f>ROUND(Q446 / 1.2, 2)</f>
        <v>274.17</v>
      </c>
      <c r="X446" s="9">
        <f>ROUND(R446 / 1.2, 2)</f>
        <v>308.87</v>
      </c>
      <c r="Y446" s="9">
        <f t="shared" si="79"/>
        <v>0</v>
      </c>
      <c r="Z446" s="9">
        <f>ROUND(T446 / 1.2, 2)</f>
        <v>0</v>
      </c>
      <c r="AA446" s="9">
        <f>Y446+Z446</f>
        <v>0</v>
      </c>
      <c r="AD446" s="5">
        <v>355116634</v>
      </c>
      <c r="AE446" s="5">
        <v>27137946</v>
      </c>
      <c r="AG446" s="5" t="s">
        <v>1525</v>
      </c>
      <c r="AH446" s="5" t="s">
        <v>1526</v>
      </c>
      <c r="AI446" s="5" t="s">
        <v>584</v>
      </c>
      <c r="AK446" s="19">
        <f t="shared" si="74"/>
        <v>0</v>
      </c>
      <c r="AL446" s="19">
        <f>T446-N446</f>
        <v>0</v>
      </c>
      <c r="AM446" s="19">
        <f>U446-O446</f>
        <v>0</v>
      </c>
      <c r="AN446" s="22">
        <f t="shared" si="75"/>
        <v>0</v>
      </c>
      <c r="AO446" s="22">
        <f>IFERROR(AL446/N446,0)</f>
        <v>0</v>
      </c>
      <c r="AP446" s="22">
        <f>IFERROR(AM446/O446,0)</f>
        <v>0</v>
      </c>
    </row>
    <row r="447" spans="1:42" ht="36" x14ac:dyDescent="0.3">
      <c r="A447" s="12" t="s">
        <v>1527</v>
      </c>
      <c r="B447" s="12"/>
      <c r="C447" s="41" t="s">
        <v>1483</v>
      </c>
      <c r="D447" s="17"/>
      <c r="E447" s="17" t="s">
        <v>1528</v>
      </c>
      <c r="F447" s="28" t="s">
        <v>96</v>
      </c>
      <c r="G447" s="29">
        <v>1.8</v>
      </c>
      <c r="H447" s="17"/>
      <c r="I447" s="29">
        <v>0</v>
      </c>
      <c r="J447" s="30">
        <v>12.58</v>
      </c>
      <c r="M447" s="31">
        <f>ROUND(ROUND(J447, 2)*I447, 2)</f>
        <v>0</v>
      </c>
      <c r="P447" s="32">
        <v>12.58</v>
      </c>
      <c r="S447" s="31">
        <f>ROUND(ROUND(P447, 2)*I447, 2)</f>
        <v>0</v>
      </c>
      <c r="V447" s="9">
        <f>ROUND(ROUND(P447, 2)/1.2, 2)</f>
        <v>10.48</v>
      </c>
      <c r="Y447" s="9">
        <f t="shared" si="79"/>
        <v>0</v>
      </c>
      <c r="AD447" s="5" t="s">
        <v>1529</v>
      </c>
      <c r="AE447" s="5" t="s">
        <v>1530</v>
      </c>
      <c r="AF447" s="5" t="s">
        <v>1531</v>
      </c>
      <c r="AK447" s="31">
        <f t="shared" si="74"/>
        <v>0</v>
      </c>
      <c r="AL447" s="31"/>
      <c r="AM447" s="31"/>
      <c r="AN447" s="33">
        <f t="shared" si="75"/>
        <v>0</v>
      </c>
      <c r="AO447" s="31"/>
      <c r="AP447" s="31"/>
    </row>
    <row r="448" spans="1:42" ht="18" x14ac:dyDescent="0.3">
      <c r="A448" s="12" t="s">
        <v>1532</v>
      </c>
      <c r="B448" s="12"/>
      <c r="C448" s="27" t="s">
        <v>1533</v>
      </c>
      <c r="D448" s="17"/>
      <c r="E448" s="17"/>
      <c r="F448" s="28" t="s">
        <v>102</v>
      </c>
      <c r="G448" s="29">
        <v>0.3</v>
      </c>
      <c r="H448" s="17"/>
      <c r="I448" s="39">
        <v>0</v>
      </c>
      <c r="J448" s="30">
        <v>73.099999999999994</v>
      </c>
      <c r="M448" s="31">
        <f>ROUND(ROUND(J448, 2)*I448, 2)</f>
        <v>0</v>
      </c>
      <c r="P448" s="32">
        <v>73.099999999999994</v>
      </c>
      <c r="S448" s="31">
        <f>ROUND(ROUND(P448, 2)*I448, 2)</f>
        <v>0</v>
      </c>
      <c r="V448" s="9">
        <f>ROUND(ROUND(P448, 2)/1.2, 2)</f>
        <v>60.92</v>
      </c>
      <c r="Y448" s="9">
        <f t="shared" si="79"/>
        <v>0</v>
      </c>
      <c r="AD448" s="5" t="s">
        <v>1534</v>
      </c>
      <c r="AE448" s="5" t="s">
        <v>1535</v>
      </c>
      <c r="AF448" s="5" t="s">
        <v>1536</v>
      </c>
      <c r="AK448" s="31">
        <f t="shared" si="74"/>
        <v>0</v>
      </c>
      <c r="AL448" s="31"/>
      <c r="AM448" s="31"/>
      <c r="AN448" s="33">
        <f t="shared" si="75"/>
        <v>0</v>
      </c>
      <c r="AO448" s="31"/>
      <c r="AP448" s="31"/>
    </row>
    <row r="449" spans="1:42" ht="18" x14ac:dyDescent="0.3">
      <c r="A449" s="12" t="s">
        <v>1537</v>
      </c>
      <c r="B449" s="12"/>
      <c r="C449" s="27" t="s">
        <v>1538</v>
      </c>
      <c r="D449" s="17"/>
      <c r="E449" s="17"/>
      <c r="F449" s="28" t="s">
        <v>187</v>
      </c>
      <c r="G449" s="29">
        <v>1</v>
      </c>
      <c r="H449" s="17"/>
      <c r="I449" s="39">
        <v>0</v>
      </c>
      <c r="J449" s="30">
        <v>7</v>
      </c>
      <c r="M449" s="31">
        <f>ROUND(ROUND(J449, 2)*I449, 2)</f>
        <v>0</v>
      </c>
      <c r="P449" s="32">
        <v>7</v>
      </c>
      <c r="S449" s="31">
        <f>ROUND(ROUND(P449, 2)*I449, 2)</f>
        <v>0</v>
      </c>
      <c r="V449" s="9">
        <f>ROUND(ROUND(P449, 2)/1.2, 2)</f>
        <v>5.83</v>
      </c>
      <c r="Y449" s="9">
        <f t="shared" si="79"/>
        <v>0</v>
      </c>
      <c r="AD449" s="5" t="s">
        <v>1539</v>
      </c>
      <c r="AE449" s="5" t="s">
        <v>1540</v>
      </c>
      <c r="AF449" s="5" t="s">
        <v>1541</v>
      </c>
      <c r="AK449" s="31">
        <f t="shared" si="74"/>
        <v>0</v>
      </c>
      <c r="AL449" s="31"/>
      <c r="AM449" s="31"/>
      <c r="AN449" s="33">
        <f t="shared" si="75"/>
        <v>0</v>
      </c>
      <c r="AO449" s="31"/>
      <c r="AP449" s="31"/>
    </row>
    <row r="450" spans="1:42" ht="36" x14ac:dyDescent="0.3">
      <c r="A450" s="12" t="s">
        <v>1542</v>
      </c>
      <c r="B450" s="12"/>
      <c r="C450" s="27" t="s">
        <v>1028</v>
      </c>
      <c r="D450" s="17"/>
      <c r="E450" s="17"/>
      <c r="F450" s="28" t="s">
        <v>96</v>
      </c>
      <c r="G450" s="29">
        <v>0.15</v>
      </c>
      <c r="H450" s="17"/>
      <c r="I450" s="29">
        <v>0</v>
      </c>
      <c r="J450" s="30">
        <v>88.8</v>
      </c>
      <c r="M450" s="31">
        <f>ROUND(ROUND(J450, 2)*I450, 2)</f>
        <v>0</v>
      </c>
      <c r="P450" s="32">
        <v>88.8</v>
      </c>
      <c r="S450" s="31">
        <f>ROUND(ROUND(P450, 2)*I450, 2)</f>
        <v>0</v>
      </c>
      <c r="V450" s="9">
        <f>ROUND(ROUND(P450, 2)/1.2, 2)</f>
        <v>74</v>
      </c>
      <c r="Y450" s="9">
        <f t="shared" si="79"/>
        <v>0</v>
      </c>
      <c r="AD450" s="5" t="s">
        <v>1543</v>
      </c>
      <c r="AE450" s="5" t="s">
        <v>1544</v>
      </c>
      <c r="AF450" s="5" t="s">
        <v>1031</v>
      </c>
      <c r="AK450" s="31">
        <f t="shared" si="74"/>
        <v>0</v>
      </c>
      <c r="AL450" s="31"/>
      <c r="AM450" s="31"/>
      <c r="AN450" s="33">
        <f t="shared" si="75"/>
        <v>0</v>
      </c>
      <c r="AO450" s="31"/>
      <c r="AP450" s="31"/>
    </row>
    <row r="451" spans="1:42" ht="54" x14ac:dyDescent="0.3">
      <c r="A451" s="12" t="s">
        <v>1545</v>
      </c>
      <c r="B451" s="12" t="s">
        <v>1522</v>
      </c>
      <c r="C451" s="16" t="s">
        <v>1523</v>
      </c>
      <c r="D451" s="17"/>
      <c r="E451" s="17" t="s">
        <v>1546</v>
      </c>
      <c r="F451" s="17" t="s">
        <v>79</v>
      </c>
      <c r="G451" s="18">
        <v>1</v>
      </c>
      <c r="H451" s="17"/>
      <c r="I451" s="18">
        <v>0</v>
      </c>
      <c r="J451" s="19">
        <v>0</v>
      </c>
      <c r="K451" s="20">
        <v>329</v>
      </c>
      <c r="L451" s="19">
        <f>J451+ROUND(K451, 2)</f>
        <v>329</v>
      </c>
      <c r="M451" s="19">
        <v>0</v>
      </c>
      <c r="N451" s="19">
        <v>0</v>
      </c>
      <c r="O451" s="19">
        <f>M451+N451</f>
        <v>0</v>
      </c>
      <c r="P451" s="19">
        <v>35.96</v>
      </c>
      <c r="Q451" s="21">
        <v>329</v>
      </c>
      <c r="R451" s="19">
        <f>P451+ROUND(Q451, 2)</f>
        <v>364.96</v>
      </c>
      <c r="S451" s="19">
        <v>0</v>
      </c>
      <c r="T451" s="19">
        <v>0</v>
      </c>
      <c r="U451" s="19">
        <f>S451+T451</f>
        <v>0</v>
      </c>
      <c r="V451" s="9">
        <f>ROUND(P451 / 1.2, 2)</f>
        <v>29.97</v>
      </c>
      <c r="W451" s="9">
        <f>ROUND(Q451 / 1.2, 2)</f>
        <v>274.17</v>
      </c>
      <c r="X451" s="9">
        <f>ROUND(R451 / 1.2, 2)</f>
        <v>304.13</v>
      </c>
      <c r="Y451" s="9">
        <f t="shared" si="79"/>
        <v>0</v>
      </c>
      <c r="Z451" s="9">
        <f>ROUND(T451 / 1.2, 2)</f>
        <v>0</v>
      </c>
      <c r="AA451" s="9">
        <f>Y451+Z451</f>
        <v>0</v>
      </c>
      <c r="AD451" s="5">
        <v>355116768</v>
      </c>
      <c r="AE451" s="5">
        <v>27137947</v>
      </c>
      <c r="AG451" s="5" t="s">
        <v>1525</v>
      </c>
      <c r="AH451" s="5" t="s">
        <v>1526</v>
      </c>
      <c r="AI451" s="5" t="s">
        <v>584</v>
      </c>
      <c r="AK451" s="19">
        <f t="shared" si="74"/>
        <v>0</v>
      </c>
      <c r="AL451" s="19">
        <f>T451-N451</f>
        <v>0</v>
      </c>
      <c r="AM451" s="19">
        <f>U451-O451</f>
        <v>0</v>
      </c>
      <c r="AN451" s="22">
        <f t="shared" si="75"/>
        <v>0</v>
      </c>
      <c r="AO451" s="22">
        <f>IFERROR(AL451/N451,0)</f>
        <v>0</v>
      </c>
      <c r="AP451" s="22">
        <f>IFERROR(AM451/O451,0)</f>
        <v>0</v>
      </c>
    </row>
    <row r="452" spans="1:42" ht="36" x14ac:dyDescent="0.3">
      <c r="A452" s="12" t="s">
        <v>1547</v>
      </c>
      <c r="B452" s="12"/>
      <c r="C452" s="27" t="s">
        <v>1028</v>
      </c>
      <c r="D452" s="17"/>
      <c r="E452" s="17"/>
      <c r="F452" s="28" t="s">
        <v>96</v>
      </c>
      <c r="G452" s="29">
        <v>0.15</v>
      </c>
      <c r="H452" s="17"/>
      <c r="I452" s="29">
        <v>0</v>
      </c>
      <c r="J452" s="30">
        <v>88.8</v>
      </c>
      <c r="M452" s="31">
        <f>ROUND(ROUND(J452, 2)*I452, 2)</f>
        <v>0</v>
      </c>
      <c r="P452" s="32">
        <v>88.8</v>
      </c>
      <c r="S452" s="31">
        <f>ROUND(ROUND(P452, 2)*I452, 2)</f>
        <v>0</v>
      </c>
      <c r="V452" s="9">
        <f>ROUND(ROUND(P452, 2)/1.2, 2)</f>
        <v>74</v>
      </c>
      <c r="Y452" s="9">
        <f t="shared" si="79"/>
        <v>0</v>
      </c>
      <c r="AD452" s="5" t="s">
        <v>1548</v>
      </c>
      <c r="AE452" s="5" t="s">
        <v>1549</v>
      </c>
      <c r="AF452" s="5" t="s">
        <v>1031</v>
      </c>
      <c r="AK452" s="31">
        <f t="shared" si="74"/>
        <v>0</v>
      </c>
      <c r="AL452" s="31"/>
      <c r="AM452" s="31"/>
      <c r="AN452" s="33">
        <f t="shared" si="75"/>
        <v>0</v>
      </c>
      <c r="AO452" s="31"/>
      <c r="AP452" s="31"/>
    </row>
    <row r="453" spans="1:42" ht="36" x14ac:dyDescent="0.3">
      <c r="A453" s="12" t="s">
        <v>1550</v>
      </c>
      <c r="B453" s="12"/>
      <c r="C453" s="41" t="s">
        <v>1483</v>
      </c>
      <c r="D453" s="17"/>
      <c r="E453" s="17" t="s">
        <v>1551</v>
      </c>
      <c r="F453" s="28" t="s">
        <v>96</v>
      </c>
      <c r="G453" s="29">
        <v>1.8</v>
      </c>
      <c r="H453" s="17"/>
      <c r="I453" s="29">
        <v>0</v>
      </c>
      <c r="J453" s="30">
        <v>12.58</v>
      </c>
      <c r="M453" s="31">
        <f>ROUND(ROUND(J453, 2)*I453, 2)</f>
        <v>0</v>
      </c>
      <c r="P453" s="32">
        <v>12.58</v>
      </c>
      <c r="S453" s="31">
        <f>ROUND(ROUND(P453, 2)*I453, 2)</f>
        <v>0</v>
      </c>
      <c r="V453" s="9">
        <f>ROUND(ROUND(P453, 2)/1.2, 2)</f>
        <v>10.48</v>
      </c>
      <c r="Y453" s="9">
        <f t="shared" si="79"/>
        <v>0</v>
      </c>
      <c r="AD453" s="5" t="s">
        <v>1552</v>
      </c>
      <c r="AE453" s="5" t="s">
        <v>1553</v>
      </c>
      <c r="AF453" s="5" t="s">
        <v>1531</v>
      </c>
      <c r="AK453" s="31">
        <f t="shared" si="74"/>
        <v>0</v>
      </c>
      <c r="AL453" s="31"/>
      <c r="AM453" s="31"/>
      <c r="AN453" s="33">
        <f t="shared" si="75"/>
        <v>0</v>
      </c>
      <c r="AO453" s="31"/>
      <c r="AP453" s="31"/>
    </row>
    <row r="454" spans="1:42" ht="54" x14ac:dyDescent="0.3">
      <c r="A454" s="12" t="s">
        <v>1554</v>
      </c>
      <c r="B454" s="12" t="s">
        <v>1555</v>
      </c>
      <c r="C454" s="16" t="s">
        <v>1556</v>
      </c>
      <c r="D454" s="17"/>
      <c r="E454" s="17" t="s">
        <v>1557</v>
      </c>
      <c r="F454" s="17" t="s">
        <v>79</v>
      </c>
      <c r="G454" s="18">
        <v>1</v>
      </c>
      <c r="H454" s="17"/>
      <c r="I454" s="18">
        <v>0</v>
      </c>
      <c r="J454" s="19">
        <v>73.319999999999993</v>
      </c>
      <c r="K454" s="20">
        <v>508</v>
      </c>
      <c r="L454" s="19">
        <f>J454+ROUND(K454, 2)</f>
        <v>581.31999999999994</v>
      </c>
      <c r="M454" s="19">
        <v>0</v>
      </c>
      <c r="N454" s="19">
        <v>0</v>
      </c>
      <c r="O454" s="19">
        <f>M454+N454</f>
        <v>0</v>
      </c>
      <c r="P454" s="19">
        <v>26.02</v>
      </c>
      <c r="Q454" s="21">
        <v>508</v>
      </c>
      <c r="R454" s="19">
        <f>P454+ROUND(Q454, 2)</f>
        <v>534.02</v>
      </c>
      <c r="S454" s="19">
        <v>0</v>
      </c>
      <c r="T454" s="19">
        <v>0</v>
      </c>
      <c r="U454" s="19">
        <f>S454+T454</f>
        <v>0</v>
      </c>
      <c r="V454" s="9">
        <f>ROUND(P454 / 1.2, 2)</f>
        <v>21.68</v>
      </c>
      <c r="W454" s="9">
        <f>ROUND(Q454 / 1.2, 2)</f>
        <v>423.33</v>
      </c>
      <c r="X454" s="9">
        <f>ROUND(R454 / 1.2, 2)</f>
        <v>445.02</v>
      </c>
      <c r="Y454" s="9">
        <f t="shared" si="79"/>
        <v>0</v>
      </c>
      <c r="Z454" s="9">
        <f>ROUND(T454 / 1.2, 2)</f>
        <v>0</v>
      </c>
      <c r="AA454" s="9">
        <f>Y454+Z454</f>
        <v>0</v>
      </c>
      <c r="AD454" s="5">
        <v>355116636</v>
      </c>
      <c r="AE454" s="5">
        <v>27137945</v>
      </c>
      <c r="AG454" s="5" t="s">
        <v>1558</v>
      </c>
      <c r="AH454" s="5" t="s">
        <v>1559</v>
      </c>
      <c r="AI454" s="5" t="s">
        <v>584</v>
      </c>
      <c r="AK454" s="19">
        <f t="shared" si="74"/>
        <v>0</v>
      </c>
      <c r="AL454" s="19">
        <f>T454-N454</f>
        <v>0</v>
      </c>
      <c r="AM454" s="19">
        <f>U454-O454</f>
        <v>0</v>
      </c>
      <c r="AN454" s="22">
        <f t="shared" si="75"/>
        <v>0</v>
      </c>
      <c r="AO454" s="22">
        <f>IFERROR(AL454/N454,0)</f>
        <v>0</v>
      </c>
      <c r="AP454" s="22">
        <f>IFERROR(AM454/O454,0)</f>
        <v>0</v>
      </c>
    </row>
    <row r="455" spans="1:42" ht="36" x14ac:dyDescent="0.3">
      <c r="A455" s="12" t="s">
        <v>1560</v>
      </c>
      <c r="B455" s="12"/>
      <c r="C455" s="27" t="s">
        <v>1561</v>
      </c>
      <c r="D455" s="17"/>
      <c r="E455" s="17"/>
      <c r="F455" s="28" t="s">
        <v>96</v>
      </c>
      <c r="G455" s="29">
        <v>1</v>
      </c>
      <c r="H455" s="17"/>
      <c r="I455" s="29">
        <v>0</v>
      </c>
      <c r="J455" s="30">
        <v>60</v>
      </c>
      <c r="M455" s="31">
        <f>ROUND(ROUND(J455, 2)*I455, 2)</f>
        <v>0</v>
      </c>
      <c r="P455" s="32">
        <v>12.7</v>
      </c>
      <c r="S455" s="31">
        <f>ROUND(ROUND(P455, 2)*I455, 2)</f>
        <v>0</v>
      </c>
      <c r="V455" s="9">
        <f>ROUND(ROUND(P455, 2)/1.2, 2)</f>
        <v>10.58</v>
      </c>
      <c r="Y455" s="9">
        <f t="shared" si="79"/>
        <v>0</v>
      </c>
      <c r="AD455" s="5" t="s">
        <v>1562</v>
      </c>
      <c r="AE455" s="5" t="s">
        <v>1563</v>
      </c>
      <c r="AF455" s="5" t="s">
        <v>1564</v>
      </c>
      <c r="AK455" s="31">
        <f t="shared" si="74"/>
        <v>0</v>
      </c>
      <c r="AL455" s="31"/>
      <c r="AM455" s="31"/>
      <c r="AN455" s="33">
        <f t="shared" si="75"/>
        <v>0</v>
      </c>
      <c r="AO455" s="31"/>
      <c r="AP455" s="31"/>
    </row>
    <row r="456" spans="1:42" ht="36" x14ac:dyDescent="0.3">
      <c r="A456" s="12" t="s">
        <v>1565</v>
      </c>
      <c r="B456" s="12"/>
      <c r="C456" s="27" t="s">
        <v>1028</v>
      </c>
      <c r="D456" s="17"/>
      <c r="E456" s="17"/>
      <c r="F456" s="28" t="s">
        <v>96</v>
      </c>
      <c r="G456" s="29">
        <v>0.15</v>
      </c>
      <c r="H456" s="17"/>
      <c r="I456" s="29">
        <v>0</v>
      </c>
      <c r="J456" s="30">
        <v>88.8</v>
      </c>
      <c r="M456" s="31">
        <f>ROUND(ROUND(J456, 2)*I456, 2)</f>
        <v>0</v>
      </c>
      <c r="P456" s="32">
        <v>88.8</v>
      </c>
      <c r="S456" s="31">
        <f>ROUND(ROUND(P456, 2)*I456, 2)</f>
        <v>0</v>
      </c>
      <c r="V456" s="9">
        <f>ROUND(ROUND(P456, 2)/1.2, 2)</f>
        <v>74</v>
      </c>
      <c r="Y456" s="9">
        <f t="shared" si="79"/>
        <v>0</v>
      </c>
      <c r="AD456" s="5" t="s">
        <v>1566</v>
      </c>
      <c r="AE456" s="5" t="s">
        <v>1567</v>
      </c>
      <c r="AF456" s="5" t="s">
        <v>1031</v>
      </c>
      <c r="AK456" s="31">
        <f t="shared" si="74"/>
        <v>0</v>
      </c>
      <c r="AL456" s="31"/>
      <c r="AM456" s="31"/>
      <c r="AN456" s="33">
        <f t="shared" si="75"/>
        <v>0</v>
      </c>
      <c r="AO456" s="31"/>
      <c r="AP456" s="31"/>
    </row>
    <row r="457" spans="1:42" ht="54" x14ac:dyDescent="0.3">
      <c r="A457" s="12" t="s">
        <v>1568</v>
      </c>
      <c r="B457" s="12" t="s">
        <v>1555</v>
      </c>
      <c r="C457" s="16" t="s">
        <v>1556</v>
      </c>
      <c r="D457" s="17"/>
      <c r="E457" s="17" t="s">
        <v>1569</v>
      </c>
      <c r="F457" s="17" t="s">
        <v>79</v>
      </c>
      <c r="G457" s="18">
        <v>1</v>
      </c>
      <c r="H457" s="17"/>
      <c r="I457" s="18">
        <v>0</v>
      </c>
      <c r="J457" s="19">
        <v>73.319999999999993</v>
      </c>
      <c r="K457" s="20">
        <v>508</v>
      </c>
      <c r="L457" s="19">
        <f>J457+ROUND(K457, 2)</f>
        <v>581.31999999999994</v>
      </c>
      <c r="M457" s="19">
        <v>0</v>
      </c>
      <c r="N457" s="19">
        <v>0</v>
      </c>
      <c r="O457" s="19">
        <f>M457+N457</f>
        <v>0</v>
      </c>
      <c r="P457" s="19">
        <v>26.02</v>
      </c>
      <c r="Q457" s="21">
        <v>508</v>
      </c>
      <c r="R457" s="19">
        <f>P457+ROUND(Q457, 2)</f>
        <v>534.02</v>
      </c>
      <c r="S457" s="19">
        <v>0</v>
      </c>
      <c r="T457" s="19">
        <v>0</v>
      </c>
      <c r="U457" s="19">
        <f>S457+T457</f>
        <v>0</v>
      </c>
      <c r="V457" s="9">
        <f>ROUND(P457 / 1.2, 2)</f>
        <v>21.68</v>
      </c>
      <c r="W457" s="9">
        <f>ROUND(Q457 / 1.2, 2)</f>
        <v>423.33</v>
      </c>
      <c r="X457" s="9">
        <f>ROUND(R457 / 1.2, 2)</f>
        <v>445.02</v>
      </c>
      <c r="Y457" s="9">
        <f t="shared" si="79"/>
        <v>0</v>
      </c>
      <c r="Z457" s="9">
        <f>ROUND(T457 / 1.2, 2)</f>
        <v>0</v>
      </c>
      <c r="AA457" s="9">
        <f>Y457+Z457</f>
        <v>0</v>
      </c>
      <c r="AD457" s="5">
        <v>355116769</v>
      </c>
      <c r="AE457" s="5">
        <v>27138016</v>
      </c>
      <c r="AG457" s="5" t="s">
        <v>1558</v>
      </c>
      <c r="AH457" s="5" t="s">
        <v>1559</v>
      </c>
      <c r="AI457" s="5" t="s">
        <v>584</v>
      </c>
      <c r="AK457" s="19">
        <f t="shared" si="74"/>
        <v>0</v>
      </c>
      <c r="AL457" s="19">
        <f>T457-N457</f>
        <v>0</v>
      </c>
      <c r="AM457" s="19">
        <f>U457-O457</f>
        <v>0</v>
      </c>
      <c r="AN457" s="22">
        <f t="shared" si="75"/>
        <v>0</v>
      </c>
      <c r="AO457" s="22">
        <f>IFERROR(AL457/N457,0)</f>
        <v>0</v>
      </c>
      <c r="AP457" s="22">
        <f>IFERROR(AM457/O457,0)</f>
        <v>0</v>
      </c>
    </row>
    <row r="458" spans="1:42" ht="36" x14ac:dyDescent="0.3">
      <c r="A458" s="12" t="s">
        <v>1570</v>
      </c>
      <c r="B458" s="12"/>
      <c r="C458" s="27" t="s">
        <v>1028</v>
      </c>
      <c r="D458" s="17"/>
      <c r="E458" s="17"/>
      <c r="F458" s="28" t="s">
        <v>96</v>
      </c>
      <c r="G458" s="29">
        <v>0.15</v>
      </c>
      <c r="H458" s="17"/>
      <c r="I458" s="29">
        <v>0</v>
      </c>
      <c r="J458" s="30">
        <v>88.8</v>
      </c>
      <c r="M458" s="31">
        <f>ROUND(ROUND(J458, 2)*I458, 2)</f>
        <v>0</v>
      </c>
      <c r="P458" s="32">
        <v>88.8</v>
      </c>
      <c r="S458" s="31">
        <f>ROUND(ROUND(P458, 2)*I458, 2)</f>
        <v>0</v>
      </c>
      <c r="V458" s="9">
        <f>ROUND(ROUND(P458, 2)/1.2, 2)</f>
        <v>74</v>
      </c>
      <c r="Y458" s="9">
        <f t="shared" si="79"/>
        <v>0</v>
      </c>
      <c r="AD458" s="5" t="s">
        <v>1571</v>
      </c>
      <c r="AE458" s="5" t="s">
        <v>1572</v>
      </c>
      <c r="AF458" s="5" t="s">
        <v>1031</v>
      </c>
      <c r="AK458" s="31">
        <f t="shared" si="74"/>
        <v>0</v>
      </c>
      <c r="AL458" s="31"/>
      <c r="AM458" s="31"/>
      <c r="AN458" s="33">
        <f t="shared" si="75"/>
        <v>0</v>
      </c>
      <c r="AO458" s="31"/>
      <c r="AP458" s="31"/>
    </row>
    <row r="459" spans="1:42" ht="36" x14ac:dyDescent="0.3">
      <c r="A459" s="12" t="s">
        <v>1573</v>
      </c>
      <c r="B459" s="12"/>
      <c r="C459" s="27" t="s">
        <v>1561</v>
      </c>
      <c r="D459" s="17"/>
      <c r="E459" s="17"/>
      <c r="F459" s="28" t="s">
        <v>96</v>
      </c>
      <c r="G459" s="29">
        <v>1</v>
      </c>
      <c r="H459" s="17"/>
      <c r="I459" s="29">
        <v>0</v>
      </c>
      <c r="J459" s="30">
        <v>60</v>
      </c>
      <c r="M459" s="31">
        <f>ROUND(ROUND(J459, 2)*I459, 2)</f>
        <v>0</v>
      </c>
      <c r="P459" s="32">
        <v>12.7</v>
      </c>
      <c r="S459" s="31">
        <f>ROUND(ROUND(P459, 2)*I459, 2)</f>
        <v>0</v>
      </c>
      <c r="V459" s="9">
        <f>ROUND(ROUND(P459, 2)/1.2, 2)</f>
        <v>10.58</v>
      </c>
      <c r="Y459" s="9">
        <f t="shared" si="79"/>
        <v>0</v>
      </c>
      <c r="AD459" s="5" t="s">
        <v>1574</v>
      </c>
      <c r="AE459" s="5" t="s">
        <v>1575</v>
      </c>
      <c r="AF459" s="5" t="s">
        <v>1564</v>
      </c>
      <c r="AK459" s="31">
        <f t="shared" si="74"/>
        <v>0</v>
      </c>
      <c r="AL459" s="31"/>
      <c r="AM459" s="31"/>
      <c r="AN459" s="33">
        <f t="shared" si="75"/>
        <v>0</v>
      </c>
      <c r="AO459" s="31"/>
      <c r="AP459" s="31"/>
    </row>
    <row r="460" spans="1:42" ht="36" x14ac:dyDescent="0.3">
      <c r="A460" s="12" t="s">
        <v>1576</v>
      </c>
      <c r="B460" s="12" t="s">
        <v>1555</v>
      </c>
      <c r="C460" s="16" t="s">
        <v>1556</v>
      </c>
      <c r="D460" s="17"/>
      <c r="E460" s="17" t="s">
        <v>1577</v>
      </c>
      <c r="F460" s="17" t="s">
        <v>79</v>
      </c>
      <c r="G460" s="18">
        <v>1</v>
      </c>
      <c r="H460" s="17"/>
      <c r="I460" s="18">
        <v>0</v>
      </c>
      <c r="J460" s="19">
        <v>35.049999999999997</v>
      </c>
      <c r="K460" s="20">
        <v>508</v>
      </c>
      <c r="L460" s="19">
        <f>J460+ROUND(K460, 2)</f>
        <v>543.04999999999995</v>
      </c>
      <c r="M460" s="19">
        <v>0</v>
      </c>
      <c r="N460" s="19">
        <v>0</v>
      </c>
      <c r="O460" s="19">
        <f>M460+N460</f>
        <v>0</v>
      </c>
      <c r="P460" s="19">
        <v>35.049999999999997</v>
      </c>
      <c r="Q460" s="21">
        <v>508</v>
      </c>
      <c r="R460" s="19">
        <f>P460+ROUND(Q460, 2)</f>
        <v>543.04999999999995</v>
      </c>
      <c r="S460" s="19">
        <v>0</v>
      </c>
      <c r="T460" s="19">
        <v>0</v>
      </c>
      <c r="U460" s="19">
        <f>S460+T460</f>
        <v>0</v>
      </c>
      <c r="V460" s="9">
        <f>ROUND(P460 / 1.2, 2)</f>
        <v>29.21</v>
      </c>
      <c r="W460" s="9">
        <f>ROUND(Q460 / 1.2, 2)</f>
        <v>423.33</v>
      </c>
      <c r="X460" s="9">
        <f>ROUND(R460 / 1.2, 2)</f>
        <v>452.54</v>
      </c>
      <c r="Y460" s="9">
        <f t="shared" si="79"/>
        <v>0</v>
      </c>
      <c r="Z460" s="9">
        <f>ROUND(T460 / 1.2, 2)</f>
        <v>0</v>
      </c>
      <c r="AA460" s="9">
        <f>Y460+Z460</f>
        <v>0</v>
      </c>
      <c r="AD460" s="5">
        <v>355116770</v>
      </c>
      <c r="AE460" s="5">
        <v>27137942</v>
      </c>
      <c r="AG460" s="5" t="s">
        <v>1558</v>
      </c>
      <c r="AH460" s="5" t="s">
        <v>1559</v>
      </c>
      <c r="AI460" s="5" t="s">
        <v>584</v>
      </c>
      <c r="AK460" s="19">
        <f t="shared" si="74"/>
        <v>0</v>
      </c>
      <c r="AL460" s="19">
        <f>T460-N460</f>
        <v>0</v>
      </c>
      <c r="AM460" s="19">
        <f>U460-O460</f>
        <v>0</v>
      </c>
      <c r="AN460" s="22">
        <f t="shared" si="75"/>
        <v>0</v>
      </c>
      <c r="AO460" s="22">
        <f>IFERROR(AL460/N460,0)</f>
        <v>0</v>
      </c>
      <c r="AP460" s="22">
        <f>IFERROR(AM460/O460,0)</f>
        <v>0</v>
      </c>
    </row>
    <row r="461" spans="1:42" ht="36" x14ac:dyDescent="0.3">
      <c r="A461" s="12" t="s">
        <v>1578</v>
      </c>
      <c r="B461" s="12"/>
      <c r="C461" s="41" t="s">
        <v>1483</v>
      </c>
      <c r="D461" s="17"/>
      <c r="E461" s="17"/>
      <c r="F461" s="28" t="s">
        <v>96</v>
      </c>
      <c r="G461" s="29">
        <v>1.8</v>
      </c>
      <c r="H461" s="17"/>
      <c r="I461" s="29">
        <v>0</v>
      </c>
      <c r="J461" s="30">
        <v>12.07</v>
      </c>
      <c r="M461" s="31">
        <f>ROUND(ROUND(J461, 2)*I461, 2)</f>
        <v>0</v>
      </c>
      <c r="P461" s="32">
        <v>12.07</v>
      </c>
      <c r="S461" s="31">
        <f>ROUND(ROUND(P461, 2)*I461, 2)</f>
        <v>0</v>
      </c>
      <c r="V461" s="9">
        <f>ROUND(ROUND(P461, 2)/1.2, 2)</f>
        <v>10.06</v>
      </c>
      <c r="Y461" s="9">
        <f t="shared" si="79"/>
        <v>0</v>
      </c>
      <c r="AD461" s="5" t="s">
        <v>1579</v>
      </c>
      <c r="AE461" s="5" t="s">
        <v>1580</v>
      </c>
      <c r="AF461" s="5" t="s">
        <v>1531</v>
      </c>
      <c r="AK461" s="31">
        <f t="shared" si="74"/>
        <v>0</v>
      </c>
      <c r="AL461" s="31"/>
      <c r="AM461" s="31"/>
      <c r="AN461" s="33">
        <f t="shared" si="75"/>
        <v>0</v>
      </c>
      <c r="AO461" s="31"/>
      <c r="AP461" s="31"/>
    </row>
    <row r="462" spans="1:42" ht="36" x14ac:dyDescent="0.3">
      <c r="A462" s="12" t="s">
        <v>1581</v>
      </c>
      <c r="B462" s="12"/>
      <c r="C462" s="27" t="s">
        <v>1028</v>
      </c>
      <c r="D462" s="17"/>
      <c r="E462" s="17"/>
      <c r="F462" s="28" t="s">
        <v>96</v>
      </c>
      <c r="G462" s="29">
        <v>0.15</v>
      </c>
      <c r="H462" s="17"/>
      <c r="I462" s="29">
        <v>0</v>
      </c>
      <c r="J462" s="30">
        <v>88.8</v>
      </c>
      <c r="M462" s="31">
        <f>ROUND(ROUND(J462, 2)*I462, 2)</f>
        <v>0</v>
      </c>
      <c r="P462" s="32">
        <v>88.8</v>
      </c>
      <c r="S462" s="31">
        <f>ROUND(ROUND(P462, 2)*I462, 2)</f>
        <v>0</v>
      </c>
      <c r="V462" s="9">
        <f>ROUND(ROUND(P462, 2)/1.2, 2)</f>
        <v>74</v>
      </c>
      <c r="Y462" s="9">
        <f t="shared" si="79"/>
        <v>0</v>
      </c>
      <c r="AD462" s="5" t="s">
        <v>1582</v>
      </c>
      <c r="AE462" s="5" t="s">
        <v>1583</v>
      </c>
      <c r="AF462" s="5" t="s">
        <v>1031</v>
      </c>
      <c r="AK462" s="31">
        <f t="shared" si="74"/>
        <v>0</v>
      </c>
      <c r="AL462" s="31"/>
      <c r="AM462" s="31"/>
      <c r="AN462" s="33">
        <f t="shared" si="75"/>
        <v>0</v>
      </c>
      <c r="AO462" s="31"/>
      <c r="AP462" s="31"/>
    </row>
    <row r="463" spans="1:42" ht="36" x14ac:dyDescent="0.3">
      <c r="A463" s="12" t="s">
        <v>1584</v>
      </c>
      <c r="B463" s="12" t="s">
        <v>1555</v>
      </c>
      <c r="C463" s="16" t="s">
        <v>1556</v>
      </c>
      <c r="D463" s="17"/>
      <c r="E463" s="17" t="s">
        <v>1585</v>
      </c>
      <c r="F463" s="17" t="s">
        <v>79</v>
      </c>
      <c r="G463" s="18">
        <v>1</v>
      </c>
      <c r="H463" s="17"/>
      <c r="I463" s="18">
        <v>0</v>
      </c>
      <c r="J463" s="19">
        <v>35.049999999999997</v>
      </c>
      <c r="K463" s="20">
        <v>508</v>
      </c>
      <c r="L463" s="19">
        <f>J463+ROUND(K463, 2)</f>
        <v>543.04999999999995</v>
      </c>
      <c r="M463" s="19">
        <v>0</v>
      </c>
      <c r="N463" s="19">
        <v>0</v>
      </c>
      <c r="O463" s="19">
        <f>M463+N463</f>
        <v>0</v>
      </c>
      <c r="P463" s="19">
        <v>35.049999999999997</v>
      </c>
      <c r="Q463" s="21">
        <v>508</v>
      </c>
      <c r="R463" s="19">
        <f>P463+ROUND(Q463, 2)</f>
        <v>543.04999999999995</v>
      </c>
      <c r="S463" s="19">
        <v>0</v>
      </c>
      <c r="T463" s="19">
        <v>0</v>
      </c>
      <c r="U463" s="19">
        <f>S463+T463</f>
        <v>0</v>
      </c>
      <c r="V463" s="9">
        <f>ROUND(P463 / 1.2, 2)</f>
        <v>29.21</v>
      </c>
      <c r="W463" s="9">
        <f>ROUND(Q463 / 1.2, 2)</f>
        <v>423.33</v>
      </c>
      <c r="X463" s="9">
        <f>ROUND(R463 / 1.2, 2)</f>
        <v>452.54</v>
      </c>
      <c r="Y463" s="9">
        <f t="shared" si="79"/>
        <v>0</v>
      </c>
      <c r="Z463" s="9">
        <f>ROUND(T463 / 1.2, 2)</f>
        <v>0</v>
      </c>
      <c r="AA463" s="9">
        <f>Y463+Z463</f>
        <v>0</v>
      </c>
      <c r="AD463" s="5">
        <v>355116771</v>
      </c>
      <c r="AE463" s="5">
        <v>27138013</v>
      </c>
      <c r="AG463" s="5" t="s">
        <v>1558</v>
      </c>
      <c r="AH463" s="5" t="s">
        <v>1559</v>
      </c>
      <c r="AI463" s="5" t="s">
        <v>584</v>
      </c>
      <c r="AK463" s="19">
        <f t="shared" si="74"/>
        <v>0</v>
      </c>
      <c r="AL463" s="19">
        <f>T463-N463</f>
        <v>0</v>
      </c>
      <c r="AM463" s="19">
        <f>U463-O463</f>
        <v>0</v>
      </c>
      <c r="AN463" s="22">
        <f t="shared" si="75"/>
        <v>0</v>
      </c>
      <c r="AO463" s="22">
        <f>IFERROR(AL463/N463,0)</f>
        <v>0</v>
      </c>
      <c r="AP463" s="22">
        <f>IFERROR(AM463/O463,0)</f>
        <v>0</v>
      </c>
    </row>
    <row r="464" spans="1:42" ht="36" x14ac:dyDescent="0.3">
      <c r="A464" s="12" t="s">
        <v>1586</v>
      </c>
      <c r="B464" s="12"/>
      <c r="C464" s="27" t="s">
        <v>1028</v>
      </c>
      <c r="D464" s="17"/>
      <c r="E464" s="17"/>
      <c r="F464" s="28" t="s">
        <v>96</v>
      </c>
      <c r="G464" s="29">
        <v>0.15</v>
      </c>
      <c r="H464" s="17"/>
      <c r="I464" s="29">
        <v>0</v>
      </c>
      <c r="J464" s="30">
        <v>88.8</v>
      </c>
      <c r="M464" s="31">
        <f>ROUND(ROUND(J464, 2)*I464, 2)</f>
        <v>0</v>
      </c>
      <c r="P464" s="32">
        <v>88.8</v>
      </c>
      <c r="S464" s="31">
        <f>ROUND(ROUND(P464, 2)*I464, 2)</f>
        <v>0</v>
      </c>
      <c r="V464" s="9">
        <f>ROUND(ROUND(P464, 2)/1.2, 2)</f>
        <v>74</v>
      </c>
      <c r="Y464" s="9">
        <f t="shared" si="79"/>
        <v>0</v>
      </c>
      <c r="AD464" s="5" t="s">
        <v>1587</v>
      </c>
      <c r="AE464" s="5" t="s">
        <v>1588</v>
      </c>
      <c r="AF464" s="5" t="s">
        <v>1031</v>
      </c>
      <c r="AK464" s="31">
        <f t="shared" ref="AK464:AK527" si="80">S464-M464</f>
        <v>0</v>
      </c>
      <c r="AL464" s="31"/>
      <c r="AM464" s="31"/>
      <c r="AN464" s="33">
        <f t="shared" ref="AN464:AN527" si="81">IFERROR(AK464/M464,0)</f>
        <v>0</v>
      </c>
      <c r="AO464" s="31"/>
      <c r="AP464" s="31"/>
    </row>
    <row r="465" spans="1:42" ht="36" x14ac:dyDescent="0.3">
      <c r="A465" s="12" t="s">
        <v>1589</v>
      </c>
      <c r="B465" s="12"/>
      <c r="C465" s="41" t="s">
        <v>1483</v>
      </c>
      <c r="D465" s="17"/>
      <c r="E465" s="17"/>
      <c r="F465" s="28" t="s">
        <v>96</v>
      </c>
      <c r="G465" s="29">
        <v>1.8</v>
      </c>
      <c r="H465" s="17"/>
      <c r="I465" s="29">
        <v>0</v>
      </c>
      <c r="J465" s="30">
        <v>12.07</v>
      </c>
      <c r="M465" s="31">
        <f>ROUND(ROUND(J465, 2)*I465, 2)</f>
        <v>0</v>
      </c>
      <c r="P465" s="32">
        <v>12.07</v>
      </c>
      <c r="S465" s="31">
        <f>ROUND(ROUND(P465, 2)*I465, 2)</f>
        <v>0</v>
      </c>
      <c r="V465" s="9">
        <f>ROUND(ROUND(P465, 2)/1.2, 2)</f>
        <v>10.06</v>
      </c>
      <c r="Y465" s="9">
        <f t="shared" si="79"/>
        <v>0</v>
      </c>
      <c r="AD465" s="5" t="s">
        <v>1590</v>
      </c>
      <c r="AE465" s="5" t="s">
        <v>1591</v>
      </c>
      <c r="AF465" s="5" t="s">
        <v>1531</v>
      </c>
      <c r="AK465" s="31">
        <f t="shared" si="80"/>
        <v>0</v>
      </c>
      <c r="AL465" s="31"/>
      <c r="AM465" s="31"/>
      <c r="AN465" s="33">
        <f t="shared" si="81"/>
        <v>0</v>
      </c>
      <c r="AO465" s="31"/>
      <c r="AP465" s="31"/>
    </row>
    <row r="466" spans="1:42" ht="54" x14ac:dyDescent="0.3">
      <c r="A466" s="12" t="s">
        <v>1592</v>
      </c>
      <c r="B466" s="12" t="s">
        <v>1555</v>
      </c>
      <c r="C466" s="16" t="s">
        <v>1556</v>
      </c>
      <c r="D466" s="17"/>
      <c r="E466" s="17" t="s">
        <v>1557</v>
      </c>
      <c r="F466" s="17" t="s">
        <v>79</v>
      </c>
      <c r="G466" s="18">
        <v>1</v>
      </c>
      <c r="H466" s="17"/>
      <c r="I466" s="18">
        <v>8128.4</v>
      </c>
      <c r="J466" s="19">
        <v>35.61</v>
      </c>
      <c r="K466" s="20">
        <v>508</v>
      </c>
      <c r="L466" s="19">
        <f>J466+ROUND(K466, 2)</f>
        <v>543.61</v>
      </c>
      <c r="M466" s="19">
        <v>289452.32</v>
      </c>
      <c r="N466" s="19">
        <v>4129227.2</v>
      </c>
      <c r="O466" s="19">
        <f>M466+N466</f>
        <v>4418679.5200000005</v>
      </c>
      <c r="P466" s="19">
        <v>36.18</v>
      </c>
      <c r="Q466" s="21">
        <v>609.6</v>
      </c>
      <c r="R466" s="19">
        <f>P466+ROUND(Q466, 2)</f>
        <v>645.78</v>
      </c>
      <c r="S466" s="19">
        <v>294085.51</v>
      </c>
      <c r="T466" s="19">
        <v>4955072.6399999997</v>
      </c>
      <c r="U466" s="19">
        <f>S466+T466</f>
        <v>5249158.1499999994</v>
      </c>
      <c r="V466" s="9">
        <f>ROUND(P466 / 1.2, 2)</f>
        <v>30.15</v>
      </c>
      <c r="W466" s="9">
        <f>ROUND(Q466 / 1.2, 2)</f>
        <v>508</v>
      </c>
      <c r="X466" s="9">
        <f>ROUND(R466 / 1.2, 2)</f>
        <v>538.15</v>
      </c>
      <c r="Y466" s="9">
        <f t="shared" si="79"/>
        <v>245071.26</v>
      </c>
      <c r="Z466" s="9">
        <f>ROUND(T466 / 1.2, 2)</f>
        <v>4129227.2</v>
      </c>
      <c r="AA466" s="9">
        <f>Y466+Z466</f>
        <v>4374298.46</v>
      </c>
      <c r="AD466" s="5">
        <v>355116772</v>
      </c>
      <c r="AE466" s="5">
        <v>28724853</v>
      </c>
      <c r="AG466" s="5" t="s">
        <v>1558</v>
      </c>
      <c r="AH466" s="5" t="s">
        <v>1559</v>
      </c>
      <c r="AI466" s="5" t="s">
        <v>584</v>
      </c>
      <c r="AK466" s="19">
        <f t="shared" si="80"/>
        <v>4633.1900000000023</v>
      </c>
      <c r="AL466" s="19">
        <f>T466-N466</f>
        <v>825845.43999999948</v>
      </c>
      <c r="AM466" s="19">
        <f>U466-O466</f>
        <v>830478.62999999896</v>
      </c>
      <c r="AN466" s="22">
        <f t="shared" si="81"/>
        <v>1.6006746810666442E-2</v>
      </c>
      <c r="AO466" s="22">
        <f>IFERROR(AL466/N466,0)</f>
        <v>0.19999999999999987</v>
      </c>
      <c r="AP466" s="22">
        <f>IFERROR(AM466/O466,0)</f>
        <v>0.18794724221140141</v>
      </c>
    </row>
    <row r="467" spans="1:42" ht="36" x14ac:dyDescent="0.3">
      <c r="A467" s="12" t="s">
        <v>1593</v>
      </c>
      <c r="B467" s="12"/>
      <c r="C467" s="41" t="s">
        <v>1483</v>
      </c>
      <c r="D467" s="17"/>
      <c r="E467" s="17"/>
      <c r="F467" s="28" t="s">
        <v>96</v>
      </c>
      <c r="G467" s="29">
        <v>1.8</v>
      </c>
      <c r="H467" s="17"/>
      <c r="I467" s="29">
        <v>14631.12</v>
      </c>
      <c r="J467" s="30">
        <v>12.26</v>
      </c>
      <c r="M467" s="31">
        <f>ROUND(ROUND(J467, 2)*I467, 2)</f>
        <v>179377.53</v>
      </c>
      <c r="P467" s="32">
        <v>12.7</v>
      </c>
      <c r="S467" s="31">
        <f>ROUND(ROUND(P467, 2)*I467, 2)</f>
        <v>185815.22</v>
      </c>
      <c r="V467" s="9">
        <f>ROUND(ROUND(P467, 2)/1.2, 2)</f>
        <v>10.58</v>
      </c>
      <c r="Y467" s="9">
        <f t="shared" si="79"/>
        <v>154846.01999999999</v>
      </c>
      <c r="AD467" s="5" t="s">
        <v>1594</v>
      </c>
      <c r="AE467" s="5" t="s">
        <v>1595</v>
      </c>
      <c r="AF467" s="5" t="s">
        <v>1531</v>
      </c>
      <c r="AK467" s="31">
        <f t="shared" si="80"/>
        <v>6437.6900000000023</v>
      </c>
      <c r="AL467" s="31"/>
      <c r="AM467" s="31"/>
      <c r="AN467" s="33">
        <f t="shared" si="81"/>
        <v>3.5889054777373745E-2</v>
      </c>
      <c r="AO467" s="31"/>
      <c r="AP467" s="31"/>
    </row>
    <row r="468" spans="1:42" ht="36" x14ac:dyDescent="0.3">
      <c r="A468" s="12" t="s">
        <v>1596</v>
      </c>
      <c r="B468" s="12"/>
      <c r="C468" s="27" t="s">
        <v>1028</v>
      </c>
      <c r="D468" s="17"/>
      <c r="E468" s="17"/>
      <c r="F468" s="28" t="s">
        <v>96</v>
      </c>
      <c r="G468" s="29">
        <v>0.15</v>
      </c>
      <c r="H468" s="17"/>
      <c r="I468" s="29">
        <v>1219.26</v>
      </c>
      <c r="J468" s="30">
        <v>90.28</v>
      </c>
      <c r="M468" s="31">
        <f>ROUND(ROUND(J468, 2)*I468, 2)</f>
        <v>110074.79</v>
      </c>
      <c r="P468" s="32">
        <v>88.8</v>
      </c>
      <c r="S468" s="31">
        <f>ROUND(ROUND(P468, 2)*I468, 2)</f>
        <v>108270.29</v>
      </c>
      <c r="V468" s="9">
        <f>ROUND(ROUND(P468, 2)/1.2, 2)</f>
        <v>74</v>
      </c>
      <c r="Y468" s="9">
        <f t="shared" si="79"/>
        <v>90225.24</v>
      </c>
      <c r="AD468" s="5" t="s">
        <v>1597</v>
      </c>
      <c r="AE468" s="5" t="s">
        <v>1598</v>
      </c>
      <c r="AF468" s="5" t="s">
        <v>1031</v>
      </c>
      <c r="AK468" s="31">
        <f t="shared" si="80"/>
        <v>-1804.5</v>
      </c>
      <c r="AL468" s="31"/>
      <c r="AM468" s="31"/>
      <c r="AN468" s="33">
        <f t="shared" si="81"/>
        <v>-1.6393399433239891E-2</v>
      </c>
      <c r="AO468" s="31"/>
      <c r="AP468" s="31"/>
    </row>
    <row r="469" spans="1:42" ht="54" x14ac:dyDescent="0.3">
      <c r="A469" s="12" t="s">
        <v>1599</v>
      </c>
      <c r="B469" s="12" t="s">
        <v>1555</v>
      </c>
      <c r="C469" s="16" t="s">
        <v>1556</v>
      </c>
      <c r="D469" s="17"/>
      <c r="E469" s="17" t="s">
        <v>1569</v>
      </c>
      <c r="F469" s="17" t="s">
        <v>79</v>
      </c>
      <c r="G469" s="18">
        <v>1</v>
      </c>
      <c r="H469" s="17"/>
      <c r="I469" s="18">
        <v>7374</v>
      </c>
      <c r="J469" s="19">
        <v>35.61</v>
      </c>
      <c r="K469" s="20">
        <v>508</v>
      </c>
      <c r="L469" s="19">
        <f>J469+ROUND(K469, 2)</f>
        <v>543.61</v>
      </c>
      <c r="M469" s="19">
        <v>262588.14</v>
      </c>
      <c r="N469" s="19">
        <v>3745992</v>
      </c>
      <c r="O469" s="19">
        <f>M469+N469</f>
        <v>4008580.14</v>
      </c>
      <c r="P469" s="19">
        <v>36.18</v>
      </c>
      <c r="Q469" s="21">
        <v>609.6</v>
      </c>
      <c r="R469" s="19">
        <f>P469+ROUND(Q469, 2)</f>
        <v>645.78</v>
      </c>
      <c r="S469" s="19">
        <v>266791.32</v>
      </c>
      <c r="T469" s="19">
        <v>4495190.4000000004</v>
      </c>
      <c r="U469" s="19">
        <f>S469+T469</f>
        <v>4761981.7200000007</v>
      </c>
      <c r="V469" s="9">
        <f>ROUND(P469 / 1.2, 2)</f>
        <v>30.15</v>
      </c>
      <c r="W469" s="9">
        <f>ROUND(Q469 / 1.2, 2)</f>
        <v>508</v>
      </c>
      <c r="X469" s="9">
        <f>ROUND(R469 / 1.2, 2)</f>
        <v>538.15</v>
      </c>
      <c r="Y469" s="9">
        <f t="shared" ref="Y469:Y500" si="82">ROUND(S469 / 1.2, 2)</f>
        <v>222326.1</v>
      </c>
      <c r="Z469" s="9">
        <f>ROUND(T469 / 1.2, 2)</f>
        <v>3745992</v>
      </c>
      <c r="AA469" s="9">
        <f>Y469+Z469</f>
        <v>3968318.1</v>
      </c>
      <c r="AD469" s="5">
        <v>355116773</v>
      </c>
      <c r="AE469" s="5">
        <v>28724885</v>
      </c>
      <c r="AG469" s="5" t="s">
        <v>1558</v>
      </c>
      <c r="AH469" s="5" t="s">
        <v>1559</v>
      </c>
      <c r="AI469" s="5" t="s">
        <v>584</v>
      </c>
      <c r="AK469" s="19">
        <f t="shared" si="80"/>
        <v>4203.179999999993</v>
      </c>
      <c r="AL469" s="19">
        <f>T469-N469</f>
        <v>749198.40000000037</v>
      </c>
      <c r="AM469" s="19">
        <f>U469-O469</f>
        <v>753401.58000000054</v>
      </c>
      <c r="AN469" s="22">
        <f t="shared" si="81"/>
        <v>1.6006739679865181E-2</v>
      </c>
      <c r="AO469" s="22">
        <f>IFERROR(AL469/N469,0)</f>
        <v>0.20000000000000009</v>
      </c>
      <c r="AP469" s="22">
        <f>IFERROR(AM469/O469,0)</f>
        <v>0.18794724158863904</v>
      </c>
    </row>
    <row r="470" spans="1:42" ht="36" x14ac:dyDescent="0.3">
      <c r="A470" s="12" t="s">
        <v>1600</v>
      </c>
      <c r="B470" s="12"/>
      <c r="C470" s="27" t="s">
        <v>1028</v>
      </c>
      <c r="D470" s="17"/>
      <c r="E470" s="17"/>
      <c r="F470" s="28" t="s">
        <v>96</v>
      </c>
      <c r="G470" s="29">
        <v>0.15</v>
      </c>
      <c r="H470" s="17"/>
      <c r="I470" s="29">
        <v>1106.0999999999999</v>
      </c>
      <c r="J470" s="30">
        <v>90.28</v>
      </c>
      <c r="M470" s="31">
        <f>ROUND(ROUND(J470, 2)*I470, 2)</f>
        <v>99858.71</v>
      </c>
      <c r="P470" s="32">
        <v>88.8</v>
      </c>
      <c r="S470" s="31">
        <f>ROUND(ROUND(P470, 2)*I470, 2)</f>
        <v>98221.68</v>
      </c>
      <c r="V470" s="9">
        <f>ROUND(ROUND(P470, 2)/1.2, 2)</f>
        <v>74</v>
      </c>
      <c r="Y470" s="9">
        <f t="shared" si="82"/>
        <v>81851.399999999994</v>
      </c>
      <c r="AD470" s="5" t="s">
        <v>1601</v>
      </c>
      <c r="AE470" s="5" t="s">
        <v>1602</v>
      </c>
      <c r="AF470" s="5" t="s">
        <v>1031</v>
      </c>
      <c r="AK470" s="31">
        <f t="shared" si="80"/>
        <v>-1637.0300000000134</v>
      </c>
      <c r="AL470" s="31"/>
      <c r="AM470" s="31"/>
      <c r="AN470" s="33">
        <f t="shared" si="81"/>
        <v>-1.6393462322916181E-2</v>
      </c>
      <c r="AO470" s="31"/>
      <c r="AP470" s="31"/>
    </row>
    <row r="471" spans="1:42" ht="36" x14ac:dyDescent="0.3">
      <c r="A471" s="12" t="s">
        <v>1603</v>
      </c>
      <c r="B471" s="12"/>
      <c r="C471" s="41" t="s">
        <v>1483</v>
      </c>
      <c r="D471" s="17"/>
      <c r="E471" s="17"/>
      <c r="F471" s="28" t="s">
        <v>96</v>
      </c>
      <c r="G471" s="29">
        <v>1.8</v>
      </c>
      <c r="H471" s="17"/>
      <c r="I471" s="29">
        <v>13273.2</v>
      </c>
      <c r="J471" s="30">
        <v>12.26</v>
      </c>
      <c r="M471" s="31">
        <f>ROUND(ROUND(J471, 2)*I471, 2)</f>
        <v>162729.43</v>
      </c>
      <c r="P471" s="32">
        <v>12.7</v>
      </c>
      <c r="S471" s="31">
        <f>ROUND(ROUND(P471, 2)*I471, 2)</f>
        <v>168569.64</v>
      </c>
      <c r="V471" s="9">
        <f>ROUND(ROUND(P471, 2)/1.2, 2)</f>
        <v>10.58</v>
      </c>
      <c r="Y471" s="9">
        <f t="shared" si="82"/>
        <v>140474.70000000001</v>
      </c>
      <c r="AD471" s="5" t="s">
        <v>1604</v>
      </c>
      <c r="AE471" s="5" t="s">
        <v>1605</v>
      </c>
      <c r="AF471" s="5" t="s">
        <v>1531</v>
      </c>
      <c r="AK471" s="31">
        <f t="shared" si="80"/>
        <v>5840.210000000021</v>
      </c>
      <c r="AL471" s="31"/>
      <c r="AM471" s="31"/>
      <c r="AN471" s="33">
        <f t="shared" si="81"/>
        <v>3.5889082878247783E-2</v>
      </c>
      <c r="AO471" s="31"/>
      <c r="AP471" s="31"/>
    </row>
    <row r="472" spans="1:42" ht="36" x14ac:dyDescent="0.3">
      <c r="A472" s="12" t="s">
        <v>1606</v>
      </c>
      <c r="B472" s="12" t="s">
        <v>1555</v>
      </c>
      <c r="C472" s="16" t="s">
        <v>1556</v>
      </c>
      <c r="D472" s="17"/>
      <c r="E472" s="17" t="s">
        <v>1577</v>
      </c>
      <c r="F472" s="17" t="s">
        <v>79</v>
      </c>
      <c r="G472" s="18">
        <v>1</v>
      </c>
      <c r="H472" s="17"/>
      <c r="I472" s="18">
        <v>8128.4</v>
      </c>
      <c r="J472" s="19">
        <v>35.61</v>
      </c>
      <c r="K472" s="20">
        <v>508</v>
      </c>
      <c r="L472" s="19">
        <f>J472+ROUND(K472, 2)</f>
        <v>543.61</v>
      </c>
      <c r="M472" s="19">
        <v>289452.32</v>
      </c>
      <c r="N472" s="19">
        <v>4129227.2</v>
      </c>
      <c r="O472" s="19">
        <f>M472+N472</f>
        <v>4418679.5200000005</v>
      </c>
      <c r="P472" s="19">
        <v>36.18</v>
      </c>
      <c r="Q472" s="21">
        <v>609.6</v>
      </c>
      <c r="R472" s="19">
        <f>P472+ROUND(Q472, 2)</f>
        <v>645.78</v>
      </c>
      <c r="S472" s="19">
        <v>294085.51</v>
      </c>
      <c r="T472" s="19">
        <v>4955072.6399999997</v>
      </c>
      <c r="U472" s="19">
        <f>S472+T472</f>
        <v>5249158.1499999994</v>
      </c>
      <c r="V472" s="9">
        <f>ROUND(P472 / 1.2, 2)</f>
        <v>30.15</v>
      </c>
      <c r="W472" s="9">
        <f>ROUND(Q472 / 1.2, 2)</f>
        <v>508</v>
      </c>
      <c r="X472" s="9">
        <f>ROUND(R472 / 1.2, 2)</f>
        <v>538.15</v>
      </c>
      <c r="Y472" s="9">
        <f t="shared" si="82"/>
        <v>245071.26</v>
      </c>
      <c r="Z472" s="9">
        <f>ROUND(T472 / 1.2, 2)</f>
        <v>4129227.2</v>
      </c>
      <c r="AA472" s="9">
        <f>Y472+Z472</f>
        <v>4374298.46</v>
      </c>
      <c r="AD472" s="5">
        <v>355116774</v>
      </c>
      <c r="AE472" s="5">
        <v>28724851</v>
      </c>
      <c r="AG472" s="5" t="s">
        <v>1558</v>
      </c>
      <c r="AH472" s="5" t="s">
        <v>1559</v>
      </c>
      <c r="AI472" s="5" t="s">
        <v>584</v>
      </c>
      <c r="AK472" s="19">
        <f t="shared" si="80"/>
        <v>4633.1900000000023</v>
      </c>
      <c r="AL472" s="19">
        <f>T472-N472</f>
        <v>825845.43999999948</v>
      </c>
      <c r="AM472" s="19">
        <f>U472-O472</f>
        <v>830478.62999999896</v>
      </c>
      <c r="AN472" s="22">
        <f t="shared" si="81"/>
        <v>1.6006746810666442E-2</v>
      </c>
      <c r="AO472" s="22">
        <f>IFERROR(AL472/N472,0)</f>
        <v>0.19999999999999987</v>
      </c>
      <c r="AP472" s="22">
        <f>IFERROR(AM472/O472,0)</f>
        <v>0.18794724221140141</v>
      </c>
    </row>
    <row r="473" spans="1:42" ht="36" x14ac:dyDescent="0.3">
      <c r="A473" s="12" t="s">
        <v>1607</v>
      </c>
      <c r="B473" s="12"/>
      <c r="C473" s="41" t="s">
        <v>1483</v>
      </c>
      <c r="D473" s="17"/>
      <c r="E473" s="17"/>
      <c r="F473" s="28" t="s">
        <v>96</v>
      </c>
      <c r="G473" s="29">
        <v>1.8</v>
      </c>
      <c r="H473" s="17"/>
      <c r="I473" s="29">
        <v>14631.12</v>
      </c>
      <c r="J473" s="30">
        <v>12.26</v>
      </c>
      <c r="M473" s="31">
        <f>ROUND(ROUND(J473, 2)*I473, 2)</f>
        <v>179377.53</v>
      </c>
      <c r="P473" s="32">
        <v>12.7</v>
      </c>
      <c r="S473" s="31">
        <f>ROUND(ROUND(P473, 2)*I473, 2)</f>
        <v>185815.22</v>
      </c>
      <c r="V473" s="9">
        <f>ROUND(ROUND(P473, 2)/1.2, 2)</f>
        <v>10.58</v>
      </c>
      <c r="Y473" s="9">
        <f t="shared" si="82"/>
        <v>154846.01999999999</v>
      </c>
      <c r="AD473" s="5" t="s">
        <v>1608</v>
      </c>
      <c r="AE473" s="5" t="s">
        <v>1609</v>
      </c>
      <c r="AF473" s="5" t="s">
        <v>1531</v>
      </c>
      <c r="AK473" s="31">
        <f t="shared" si="80"/>
        <v>6437.6900000000023</v>
      </c>
      <c r="AL473" s="31"/>
      <c r="AM473" s="31"/>
      <c r="AN473" s="33">
        <f t="shared" si="81"/>
        <v>3.5889054777373745E-2</v>
      </c>
      <c r="AO473" s="31"/>
      <c r="AP473" s="31"/>
    </row>
    <row r="474" spans="1:42" ht="36" x14ac:dyDescent="0.3">
      <c r="A474" s="12" t="s">
        <v>1610</v>
      </c>
      <c r="B474" s="12"/>
      <c r="C474" s="27" t="s">
        <v>1028</v>
      </c>
      <c r="D474" s="17"/>
      <c r="E474" s="17"/>
      <c r="F474" s="28" t="s">
        <v>96</v>
      </c>
      <c r="G474" s="29">
        <v>0.15</v>
      </c>
      <c r="H474" s="17"/>
      <c r="I474" s="29">
        <v>1219.26</v>
      </c>
      <c r="J474" s="30">
        <v>90.28</v>
      </c>
      <c r="M474" s="31">
        <f>ROUND(ROUND(J474, 2)*I474, 2)</f>
        <v>110074.79</v>
      </c>
      <c r="P474" s="32">
        <v>88.8</v>
      </c>
      <c r="S474" s="31">
        <f>ROUND(ROUND(P474, 2)*I474, 2)</f>
        <v>108270.29</v>
      </c>
      <c r="V474" s="9">
        <f>ROUND(ROUND(P474, 2)/1.2, 2)</f>
        <v>74</v>
      </c>
      <c r="Y474" s="9">
        <f t="shared" si="82"/>
        <v>90225.24</v>
      </c>
      <c r="AD474" s="5" t="s">
        <v>1611</v>
      </c>
      <c r="AE474" s="5" t="s">
        <v>1612</v>
      </c>
      <c r="AF474" s="5" t="s">
        <v>1031</v>
      </c>
      <c r="AK474" s="31">
        <f t="shared" si="80"/>
        <v>-1804.5</v>
      </c>
      <c r="AL474" s="31"/>
      <c r="AM474" s="31"/>
      <c r="AN474" s="33">
        <f t="shared" si="81"/>
        <v>-1.6393399433239891E-2</v>
      </c>
      <c r="AO474" s="31"/>
      <c r="AP474" s="31"/>
    </row>
    <row r="475" spans="1:42" ht="36" x14ac:dyDescent="0.3">
      <c r="A475" s="12" t="s">
        <v>1613</v>
      </c>
      <c r="B475" s="12" t="s">
        <v>1555</v>
      </c>
      <c r="C475" s="16" t="s">
        <v>1556</v>
      </c>
      <c r="D475" s="17"/>
      <c r="E475" s="17" t="s">
        <v>1585</v>
      </c>
      <c r="F475" s="17" t="s">
        <v>79</v>
      </c>
      <c r="G475" s="18">
        <v>1</v>
      </c>
      <c r="H475" s="17"/>
      <c r="I475" s="18">
        <v>7374</v>
      </c>
      <c r="J475" s="19">
        <v>35.61</v>
      </c>
      <c r="K475" s="20">
        <v>508</v>
      </c>
      <c r="L475" s="19">
        <f>J475+ROUND(K475, 2)</f>
        <v>543.61</v>
      </c>
      <c r="M475" s="19">
        <v>262588.14</v>
      </c>
      <c r="N475" s="19">
        <v>3745992</v>
      </c>
      <c r="O475" s="19">
        <f>M475+N475</f>
        <v>4008580.14</v>
      </c>
      <c r="P475" s="19">
        <v>36.18</v>
      </c>
      <c r="Q475" s="21">
        <v>609.6</v>
      </c>
      <c r="R475" s="19">
        <f>P475+ROUND(Q475, 2)</f>
        <v>645.78</v>
      </c>
      <c r="S475" s="19">
        <v>266791.32</v>
      </c>
      <c r="T475" s="19">
        <v>4495190.4000000004</v>
      </c>
      <c r="U475" s="19">
        <f>S475+T475</f>
        <v>4761981.7200000007</v>
      </c>
      <c r="V475" s="9">
        <f>ROUND(P475 / 1.2, 2)</f>
        <v>30.15</v>
      </c>
      <c r="W475" s="9">
        <f>ROUND(Q475 / 1.2, 2)</f>
        <v>508</v>
      </c>
      <c r="X475" s="9">
        <f>ROUND(R475 / 1.2, 2)</f>
        <v>538.15</v>
      </c>
      <c r="Y475" s="9">
        <f t="shared" si="82"/>
        <v>222326.1</v>
      </c>
      <c r="Z475" s="9">
        <f>ROUND(T475 / 1.2, 2)</f>
        <v>3745992</v>
      </c>
      <c r="AA475" s="9">
        <f>Y475+Z475</f>
        <v>3968318.1</v>
      </c>
      <c r="AD475" s="5">
        <v>355116775</v>
      </c>
      <c r="AE475" s="5">
        <v>28724883</v>
      </c>
      <c r="AG475" s="5" t="s">
        <v>1558</v>
      </c>
      <c r="AH475" s="5" t="s">
        <v>1559</v>
      </c>
      <c r="AI475" s="5" t="s">
        <v>584</v>
      </c>
      <c r="AK475" s="19">
        <f t="shared" si="80"/>
        <v>4203.179999999993</v>
      </c>
      <c r="AL475" s="19">
        <f>T475-N475</f>
        <v>749198.40000000037</v>
      </c>
      <c r="AM475" s="19">
        <f>U475-O475</f>
        <v>753401.58000000054</v>
      </c>
      <c r="AN475" s="22">
        <f t="shared" si="81"/>
        <v>1.6006739679865181E-2</v>
      </c>
      <c r="AO475" s="22">
        <f>IFERROR(AL475/N475,0)</f>
        <v>0.20000000000000009</v>
      </c>
      <c r="AP475" s="22">
        <f>IFERROR(AM475/O475,0)</f>
        <v>0.18794724158863904</v>
      </c>
    </row>
    <row r="476" spans="1:42" ht="36" x14ac:dyDescent="0.3">
      <c r="A476" s="12" t="s">
        <v>1614</v>
      </c>
      <c r="B476" s="12"/>
      <c r="C476" s="27" t="s">
        <v>1028</v>
      </c>
      <c r="D476" s="17"/>
      <c r="E476" s="17"/>
      <c r="F476" s="28" t="s">
        <v>96</v>
      </c>
      <c r="G476" s="29">
        <v>0.15</v>
      </c>
      <c r="H476" s="17"/>
      <c r="I476" s="29">
        <v>1106.0999999999999</v>
      </c>
      <c r="J476" s="30">
        <v>90.28</v>
      </c>
      <c r="M476" s="31">
        <f>ROUND(ROUND(J476, 2)*I476, 2)</f>
        <v>99858.71</v>
      </c>
      <c r="P476" s="32">
        <v>88.8</v>
      </c>
      <c r="S476" s="31">
        <f>ROUND(ROUND(P476, 2)*I476, 2)</f>
        <v>98221.68</v>
      </c>
      <c r="V476" s="9">
        <f>ROUND(ROUND(P476, 2)/1.2, 2)</f>
        <v>74</v>
      </c>
      <c r="Y476" s="9">
        <f t="shared" si="82"/>
        <v>81851.399999999994</v>
      </c>
      <c r="AD476" s="5" t="s">
        <v>1615</v>
      </c>
      <c r="AE476" s="5" t="s">
        <v>1616</v>
      </c>
      <c r="AF476" s="5" t="s">
        <v>1031</v>
      </c>
      <c r="AK476" s="31">
        <f t="shared" si="80"/>
        <v>-1637.0300000000134</v>
      </c>
      <c r="AL476" s="31"/>
      <c r="AM476" s="31"/>
      <c r="AN476" s="33">
        <f t="shared" si="81"/>
        <v>-1.6393462322916181E-2</v>
      </c>
      <c r="AO476" s="31"/>
      <c r="AP476" s="31"/>
    </row>
    <row r="477" spans="1:42" ht="36" x14ac:dyDescent="0.3">
      <c r="A477" s="12" t="s">
        <v>1617</v>
      </c>
      <c r="B477" s="12"/>
      <c r="C477" s="41" t="s">
        <v>1483</v>
      </c>
      <c r="D477" s="17"/>
      <c r="E477" s="17"/>
      <c r="F477" s="28" t="s">
        <v>96</v>
      </c>
      <c r="G477" s="29">
        <v>1.8</v>
      </c>
      <c r="H477" s="17"/>
      <c r="I477" s="29">
        <v>13273.2</v>
      </c>
      <c r="J477" s="30">
        <v>12.26</v>
      </c>
      <c r="M477" s="31">
        <f>ROUND(ROUND(J477, 2)*I477, 2)</f>
        <v>162729.43</v>
      </c>
      <c r="P477" s="32">
        <v>12.7</v>
      </c>
      <c r="S477" s="31">
        <f>ROUND(ROUND(P477, 2)*I477, 2)</f>
        <v>168569.64</v>
      </c>
      <c r="V477" s="9">
        <f>ROUND(ROUND(P477, 2)/1.2, 2)</f>
        <v>10.58</v>
      </c>
      <c r="Y477" s="9">
        <f t="shared" si="82"/>
        <v>140474.70000000001</v>
      </c>
      <c r="AD477" s="5" t="s">
        <v>1618</v>
      </c>
      <c r="AE477" s="5" t="s">
        <v>1619</v>
      </c>
      <c r="AF477" s="5" t="s">
        <v>1531</v>
      </c>
      <c r="AK477" s="31">
        <f t="shared" si="80"/>
        <v>5840.210000000021</v>
      </c>
      <c r="AL477" s="31"/>
      <c r="AM477" s="31"/>
      <c r="AN477" s="33">
        <f t="shared" si="81"/>
        <v>3.5889082878247783E-2</v>
      </c>
      <c r="AO477" s="31"/>
      <c r="AP477" s="31"/>
    </row>
    <row r="478" spans="1:42" ht="72" x14ac:dyDescent="0.3">
      <c r="A478" s="12" t="s">
        <v>1620</v>
      </c>
      <c r="B478" s="12" t="s">
        <v>1621</v>
      </c>
      <c r="C478" s="16" t="s">
        <v>1622</v>
      </c>
      <c r="D478" s="17"/>
      <c r="E478" s="17" t="s">
        <v>581</v>
      </c>
      <c r="F478" s="17" t="s">
        <v>79</v>
      </c>
      <c r="G478" s="18">
        <v>1</v>
      </c>
      <c r="H478" s="17"/>
      <c r="I478" s="18">
        <v>0</v>
      </c>
      <c r="J478" s="19">
        <v>0</v>
      </c>
      <c r="K478" s="20">
        <v>873</v>
      </c>
      <c r="L478" s="19">
        <f>J478+ROUND(K478, 2)</f>
        <v>873</v>
      </c>
      <c r="M478" s="19">
        <v>0</v>
      </c>
      <c r="N478" s="19">
        <v>0</v>
      </c>
      <c r="O478" s="19">
        <f>M478+N478</f>
        <v>0</v>
      </c>
      <c r="P478" s="19">
        <v>287.24</v>
      </c>
      <c r="Q478" s="21">
        <v>873</v>
      </c>
      <c r="R478" s="19">
        <f>P478+ROUND(Q478, 2)</f>
        <v>1160.24</v>
      </c>
      <c r="S478" s="19">
        <v>0</v>
      </c>
      <c r="T478" s="19">
        <v>0</v>
      </c>
      <c r="U478" s="19">
        <f>S478+T478</f>
        <v>0</v>
      </c>
      <c r="V478" s="9">
        <f>ROUND(P478 / 1.2, 2)</f>
        <v>239.37</v>
      </c>
      <c r="W478" s="9">
        <f>ROUND(Q478 / 1.2, 2)</f>
        <v>727.5</v>
      </c>
      <c r="X478" s="9">
        <f>ROUND(R478 / 1.2, 2)</f>
        <v>966.87</v>
      </c>
      <c r="Y478" s="9">
        <f t="shared" si="82"/>
        <v>0</v>
      </c>
      <c r="Z478" s="9">
        <f>ROUND(T478 / 1.2, 2)</f>
        <v>0</v>
      </c>
      <c r="AA478" s="9">
        <f>Y478+Z478</f>
        <v>0</v>
      </c>
      <c r="AD478" s="5">
        <v>355116638</v>
      </c>
      <c r="AE478" s="5">
        <v>27137862</v>
      </c>
      <c r="AG478" s="5" t="s">
        <v>1623</v>
      </c>
      <c r="AH478" s="5" t="s">
        <v>1624</v>
      </c>
      <c r="AI478" s="5" t="s">
        <v>584</v>
      </c>
      <c r="AK478" s="19">
        <f t="shared" si="80"/>
        <v>0</v>
      </c>
      <c r="AL478" s="19">
        <f>T478-N478</f>
        <v>0</v>
      </c>
      <c r="AM478" s="19">
        <f>U478-O478</f>
        <v>0</v>
      </c>
      <c r="AN478" s="22">
        <f t="shared" si="81"/>
        <v>0</v>
      </c>
      <c r="AO478" s="22">
        <f>IFERROR(AL478/N478,0)</f>
        <v>0</v>
      </c>
      <c r="AP478" s="22">
        <f>IFERROR(AM478/O478,0)</f>
        <v>0</v>
      </c>
    </row>
    <row r="479" spans="1:42" ht="36" x14ac:dyDescent="0.3">
      <c r="A479" s="12" t="s">
        <v>1625</v>
      </c>
      <c r="B479" s="12"/>
      <c r="C479" s="27" t="s">
        <v>1626</v>
      </c>
      <c r="D479" s="17"/>
      <c r="E479" s="17" t="s">
        <v>1627</v>
      </c>
      <c r="F479" s="28" t="s">
        <v>96</v>
      </c>
      <c r="G479" s="29">
        <v>1.3</v>
      </c>
      <c r="H479" s="17"/>
      <c r="I479" s="39">
        <v>0</v>
      </c>
      <c r="J479" s="30">
        <v>8.6</v>
      </c>
      <c r="M479" s="31">
        <f>ROUND(ROUND(J479, 2)*I479, 2)</f>
        <v>0</v>
      </c>
      <c r="P479" s="32">
        <v>8.6</v>
      </c>
      <c r="S479" s="31">
        <f>ROUND(ROUND(P479, 2)*I479, 2)</f>
        <v>0</v>
      </c>
      <c r="V479" s="9">
        <f>ROUND(ROUND(P479, 2)/1.2, 2)</f>
        <v>7.17</v>
      </c>
      <c r="Y479" s="9">
        <f t="shared" si="82"/>
        <v>0</v>
      </c>
      <c r="AD479" s="5" t="s">
        <v>1628</v>
      </c>
      <c r="AE479" s="5" t="s">
        <v>1629</v>
      </c>
      <c r="AF479" s="5" t="s">
        <v>1630</v>
      </c>
      <c r="AK479" s="31">
        <f t="shared" si="80"/>
        <v>0</v>
      </c>
      <c r="AL479" s="31"/>
      <c r="AM479" s="31"/>
      <c r="AN479" s="33">
        <f t="shared" si="81"/>
        <v>0</v>
      </c>
      <c r="AO479" s="31"/>
      <c r="AP479" s="31"/>
    </row>
    <row r="480" spans="1:42" ht="18" x14ac:dyDescent="0.3">
      <c r="A480" s="12" t="s">
        <v>1631</v>
      </c>
      <c r="B480" s="12"/>
      <c r="C480" s="27" t="s">
        <v>1632</v>
      </c>
      <c r="D480" s="17"/>
      <c r="E480" s="17"/>
      <c r="F480" s="28" t="s">
        <v>79</v>
      </c>
      <c r="G480" s="29">
        <v>1.1000000000000001</v>
      </c>
      <c r="H480" s="17"/>
      <c r="I480" s="29">
        <v>0</v>
      </c>
      <c r="J480" s="30">
        <v>26</v>
      </c>
      <c r="M480" s="31">
        <f>ROUND(ROUND(J480, 2)*I480, 2)</f>
        <v>0</v>
      </c>
      <c r="P480" s="32">
        <v>26</v>
      </c>
      <c r="S480" s="31">
        <f>ROUND(ROUND(P480, 2)*I480, 2)</f>
        <v>0</v>
      </c>
      <c r="V480" s="9">
        <f>ROUND(ROUND(P480, 2)/1.2, 2)</f>
        <v>21.67</v>
      </c>
      <c r="Y480" s="9">
        <f t="shared" si="82"/>
        <v>0</v>
      </c>
      <c r="AD480" s="5" t="s">
        <v>1633</v>
      </c>
      <c r="AE480" s="5" t="s">
        <v>1634</v>
      </c>
      <c r="AF480" s="5" t="s">
        <v>1635</v>
      </c>
      <c r="AK480" s="31">
        <f t="shared" si="80"/>
        <v>0</v>
      </c>
      <c r="AL480" s="31"/>
      <c r="AM480" s="31"/>
      <c r="AN480" s="33">
        <f t="shared" si="81"/>
        <v>0</v>
      </c>
      <c r="AO480" s="31"/>
      <c r="AP480" s="31"/>
    </row>
    <row r="481" spans="1:42" ht="18" x14ac:dyDescent="0.3">
      <c r="A481" s="12" t="s">
        <v>1636</v>
      </c>
      <c r="B481" s="12"/>
      <c r="C481" s="27" t="s">
        <v>1517</v>
      </c>
      <c r="D481" s="17"/>
      <c r="E481" s="17"/>
      <c r="F481" s="28" t="s">
        <v>187</v>
      </c>
      <c r="G481" s="29">
        <v>1</v>
      </c>
      <c r="H481" s="17"/>
      <c r="I481" s="39">
        <v>0</v>
      </c>
      <c r="J481" s="30">
        <v>15.76</v>
      </c>
      <c r="M481" s="31">
        <f>ROUND(ROUND(J481, 2)*I481, 2)</f>
        <v>0</v>
      </c>
      <c r="P481" s="32">
        <v>15.76</v>
      </c>
      <c r="S481" s="31">
        <f>ROUND(ROUND(P481, 2)*I481, 2)</f>
        <v>0</v>
      </c>
      <c r="V481" s="9">
        <f>ROUND(ROUND(P481, 2)/1.2, 2)</f>
        <v>13.13</v>
      </c>
      <c r="Y481" s="9">
        <f t="shared" si="82"/>
        <v>0</v>
      </c>
      <c r="AD481" s="5" t="s">
        <v>1637</v>
      </c>
      <c r="AE481" s="5" t="s">
        <v>1638</v>
      </c>
      <c r="AF481" s="5" t="s">
        <v>1520</v>
      </c>
      <c r="AK481" s="31">
        <f t="shared" si="80"/>
        <v>0</v>
      </c>
      <c r="AL481" s="31"/>
      <c r="AM481" s="31"/>
      <c r="AN481" s="33">
        <f t="shared" si="81"/>
        <v>0</v>
      </c>
      <c r="AO481" s="31"/>
      <c r="AP481" s="31"/>
    </row>
    <row r="482" spans="1:42" ht="18" x14ac:dyDescent="0.3">
      <c r="A482" s="12" t="s">
        <v>1639</v>
      </c>
      <c r="B482" s="12"/>
      <c r="C482" s="27" t="s">
        <v>1512</v>
      </c>
      <c r="D482" s="17"/>
      <c r="E482" s="17"/>
      <c r="F482" s="28" t="s">
        <v>96</v>
      </c>
      <c r="G482" s="29">
        <v>0.25</v>
      </c>
      <c r="H482" s="17"/>
      <c r="I482" s="29">
        <v>0</v>
      </c>
      <c r="J482" s="30">
        <v>100</v>
      </c>
      <c r="M482" s="31">
        <f>ROUND(ROUND(J482, 2)*I482, 2)</f>
        <v>0</v>
      </c>
      <c r="P482" s="32">
        <v>100</v>
      </c>
      <c r="S482" s="31">
        <f>ROUND(ROUND(P482, 2)*I482, 2)</f>
        <v>0</v>
      </c>
      <c r="V482" s="9">
        <f>ROUND(ROUND(P482, 2)/1.2, 2)</f>
        <v>83.33</v>
      </c>
      <c r="Y482" s="9">
        <f t="shared" si="82"/>
        <v>0</v>
      </c>
      <c r="AD482" s="5" t="s">
        <v>1640</v>
      </c>
      <c r="AE482" s="5" t="s">
        <v>1641</v>
      </c>
      <c r="AF482" s="5" t="s">
        <v>1515</v>
      </c>
      <c r="AK482" s="31">
        <f t="shared" si="80"/>
        <v>0</v>
      </c>
      <c r="AL482" s="31"/>
      <c r="AM482" s="31"/>
      <c r="AN482" s="33">
        <f t="shared" si="81"/>
        <v>0</v>
      </c>
      <c r="AO482" s="31"/>
      <c r="AP482" s="31"/>
    </row>
    <row r="483" spans="1:42" ht="72" x14ac:dyDescent="0.3">
      <c r="A483" s="12" t="s">
        <v>1642</v>
      </c>
      <c r="B483" s="12" t="s">
        <v>1643</v>
      </c>
      <c r="C483" s="16" t="s">
        <v>1644</v>
      </c>
      <c r="D483" s="17"/>
      <c r="E483" s="17" t="s">
        <v>1645</v>
      </c>
      <c r="F483" s="17" t="s">
        <v>79</v>
      </c>
      <c r="G483" s="18">
        <v>1</v>
      </c>
      <c r="H483" s="17"/>
      <c r="I483" s="18">
        <v>0</v>
      </c>
      <c r="J483" s="19">
        <v>460.66</v>
      </c>
      <c r="K483" s="20">
        <v>1067</v>
      </c>
      <c r="L483" s="19">
        <f>J483+ROUND(K483, 2)</f>
        <v>1527.66</v>
      </c>
      <c r="M483" s="19">
        <v>0</v>
      </c>
      <c r="N483" s="19">
        <v>0</v>
      </c>
      <c r="O483" s="19">
        <f>M483+N483</f>
        <v>0</v>
      </c>
      <c r="P483" s="19">
        <v>460.66</v>
      </c>
      <c r="Q483" s="21">
        <v>1067</v>
      </c>
      <c r="R483" s="19">
        <f>P483+ROUND(Q483, 2)</f>
        <v>1527.66</v>
      </c>
      <c r="S483" s="19">
        <v>0</v>
      </c>
      <c r="T483" s="19">
        <v>0</v>
      </c>
      <c r="U483" s="19">
        <f>S483+T483</f>
        <v>0</v>
      </c>
      <c r="V483" s="9">
        <f>ROUND(P483 / 1.2, 2)</f>
        <v>383.88</v>
      </c>
      <c r="W483" s="9">
        <f>ROUND(Q483 / 1.2, 2)</f>
        <v>889.17</v>
      </c>
      <c r="X483" s="9">
        <f>ROUND(R483 / 1.2, 2)</f>
        <v>1273.05</v>
      </c>
      <c r="Y483" s="9">
        <f t="shared" si="82"/>
        <v>0</v>
      </c>
      <c r="Z483" s="9">
        <f>ROUND(T483 / 1.2, 2)</f>
        <v>0</v>
      </c>
      <c r="AA483" s="9">
        <f>Y483+Z483</f>
        <v>0</v>
      </c>
      <c r="AD483" s="5">
        <v>355116639</v>
      </c>
      <c r="AE483" s="5">
        <v>27137949</v>
      </c>
      <c r="AG483" s="5" t="s">
        <v>1646</v>
      </c>
      <c r="AH483" s="5" t="s">
        <v>1647</v>
      </c>
      <c r="AI483" s="5" t="s">
        <v>584</v>
      </c>
      <c r="AK483" s="19">
        <f t="shared" si="80"/>
        <v>0</v>
      </c>
      <c r="AL483" s="19">
        <f>T483-N483</f>
        <v>0</v>
      </c>
      <c r="AM483" s="19">
        <f>U483-O483</f>
        <v>0</v>
      </c>
      <c r="AN483" s="22">
        <f t="shared" si="81"/>
        <v>0</v>
      </c>
      <c r="AO483" s="22">
        <f>IFERROR(AL483/N483,0)</f>
        <v>0</v>
      </c>
      <c r="AP483" s="22">
        <f>IFERROR(AM483/O483,0)</f>
        <v>0</v>
      </c>
    </row>
    <row r="484" spans="1:42" ht="18" x14ac:dyDescent="0.3">
      <c r="A484" s="12" t="s">
        <v>1648</v>
      </c>
      <c r="B484" s="12"/>
      <c r="C484" s="27" t="s">
        <v>1626</v>
      </c>
      <c r="D484" s="17"/>
      <c r="E484" s="17"/>
      <c r="F484" s="28" t="s">
        <v>96</v>
      </c>
      <c r="G484" s="29">
        <v>1.3</v>
      </c>
      <c r="H484" s="17"/>
      <c r="I484" s="39">
        <v>0</v>
      </c>
      <c r="J484" s="30">
        <v>8.6</v>
      </c>
      <c r="M484" s="31">
        <f>ROUND(ROUND(J484, 2)*I484, 2)</f>
        <v>0</v>
      </c>
      <c r="P484" s="32">
        <v>8.6</v>
      </c>
      <c r="S484" s="31">
        <f>ROUND(ROUND(P484, 2)*I484, 2)</f>
        <v>0</v>
      </c>
      <c r="V484" s="9">
        <f>ROUND(ROUND(P484, 2)/1.2, 2)</f>
        <v>7.17</v>
      </c>
      <c r="Y484" s="9">
        <f t="shared" si="82"/>
        <v>0</v>
      </c>
      <c r="AD484" s="5" t="s">
        <v>1649</v>
      </c>
      <c r="AE484" s="5" t="s">
        <v>1650</v>
      </c>
      <c r="AF484" s="5" t="s">
        <v>1630</v>
      </c>
      <c r="AK484" s="31">
        <f t="shared" si="80"/>
        <v>0</v>
      </c>
      <c r="AL484" s="31"/>
      <c r="AM484" s="31"/>
      <c r="AN484" s="33">
        <f t="shared" si="81"/>
        <v>0</v>
      </c>
      <c r="AO484" s="31"/>
      <c r="AP484" s="31"/>
    </row>
    <row r="485" spans="1:42" ht="18" x14ac:dyDescent="0.3">
      <c r="A485" s="12" t="s">
        <v>1651</v>
      </c>
      <c r="B485" s="12"/>
      <c r="C485" s="27" t="s">
        <v>1632</v>
      </c>
      <c r="D485" s="17"/>
      <c r="E485" s="17"/>
      <c r="F485" s="28" t="s">
        <v>79</v>
      </c>
      <c r="G485" s="29">
        <v>1.1000000000000001</v>
      </c>
      <c r="H485" s="17"/>
      <c r="I485" s="29">
        <v>0</v>
      </c>
      <c r="J485" s="30">
        <v>26</v>
      </c>
      <c r="M485" s="31">
        <f>ROUND(ROUND(J485, 2)*I485, 2)</f>
        <v>0</v>
      </c>
      <c r="P485" s="32">
        <v>26</v>
      </c>
      <c r="S485" s="31">
        <f>ROUND(ROUND(P485, 2)*I485, 2)</f>
        <v>0</v>
      </c>
      <c r="V485" s="9">
        <f>ROUND(ROUND(P485, 2)/1.2, 2)</f>
        <v>21.67</v>
      </c>
      <c r="Y485" s="9">
        <f t="shared" si="82"/>
        <v>0</v>
      </c>
      <c r="AD485" s="5" t="s">
        <v>1652</v>
      </c>
      <c r="AE485" s="5" t="s">
        <v>1653</v>
      </c>
      <c r="AF485" s="5" t="s">
        <v>1635</v>
      </c>
      <c r="AK485" s="31">
        <f t="shared" si="80"/>
        <v>0</v>
      </c>
      <c r="AL485" s="31"/>
      <c r="AM485" s="31"/>
      <c r="AN485" s="33">
        <f t="shared" si="81"/>
        <v>0</v>
      </c>
      <c r="AO485" s="31"/>
      <c r="AP485" s="31"/>
    </row>
    <row r="486" spans="1:42" ht="18" x14ac:dyDescent="0.3">
      <c r="A486" s="12" t="s">
        <v>1654</v>
      </c>
      <c r="B486" s="12"/>
      <c r="C486" s="27" t="s">
        <v>1517</v>
      </c>
      <c r="D486" s="17"/>
      <c r="E486" s="17"/>
      <c r="F486" s="28" t="s">
        <v>187</v>
      </c>
      <c r="G486" s="29">
        <v>1</v>
      </c>
      <c r="H486" s="17"/>
      <c r="I486" s="39">
        <v>0</v>
      </c>
      <c r="J486" s="30">
        <v>15.76</v>
      </c>
      <c r="M486" s="31">
        <f>ROUND(ROUND(J486, 2)*I486, 2)</f>
        <v>0</v>
      </c>
      <c r="P486" s="32">
        <v>15.76</v>
      </c>
      <c r="S486" s="31">
        <f>ROUND(ROUND(P486, 2)*I486, 2)</f>
        <v>0</v>
      </c>
      <c r="V486" s="9">
        <f>ROUND(ROUND(P486, 2)/1.2, 2)</f>
        <v>13.13</v>
      </c>
      <c r="Y486" s="9">
        <f t="shared" si="82"/>
        <v>0</v>
      </c>
      <c r="AD486" s="5" t="s">
        <v>1655</v>
      </c>
      <c r="AE486" s="5" t="s">
        <v>1656</v>
      </c>
      <c r="AF486" s="5" t="s">
        <v>1520</v>
      </c>
      <c r="AK486" s="31">
        <f t="shared" si="80"/>
        <v>0</v>
      </c>
      <c r="AL486" s="31"/>
      <c r="AM486" s="31"/>
      <c r="AN486" s="33">
        <f t="shared" si="81"/>
        <v>0</v>
      </c>
      <c r="AO486" s="31"/>
      <c r="AP486" s="31"/>
    </row>
    <row r="487" spans="1:42" ht="18" x14ac:dyDescent="0.3">
      <c r="A487" s="12" t="s">
        <v>1657</v>
      </c>
      <c r="B487" s="12"/>
      <c r="C487" s="27" t="s">
        <v>1512</v>
      </c>
      <c r="D487" s="17"/>
      <c r="E487" s="17"/>
      <c r="F487" s="28" t="s">
        <v>96</v>
      </c>
      <c r="G487" s="29">
        <v>0.25</v>
      </c>
      <c r="H487" s="17"/>
      <c r="I487" s="29">
        <v>0</v>
      </c>
      <c r="J487" s="30">
        <v>100</v>
      </c>
      <c r="M487" s="31">
        <f>ROUND(ROUND(J487, 2)*I487, 2)</f>
        <v>0</v>
      </c>
      <c r="P487" s="32">
        <v>100</v>
      </c>
      <c r="S487" s="31">
        <f>ROUND(ROUND(P487, 2)*I487, 2)</f>
        <v>0</v>
      </c>
      <c r="V487" s="9">
        <f>ROUND(ROUND(P487, 2)/1.2, 2)</f>
        <v>83.33</v>
      </c>
      <c r="Y487" s="9">
        <f t="shared" si="82"/>
        <v>0</v>
      </c>
      <c r="AD487" s="5" t="s">
        <v>1658</v>
      </c>
      <c r="AE487" s="5" t="s">
        <v>1659</v>
      </c>
      <c r="AF487" s="5" t="s">
        <v>1515</v>
      </c>
      <c r="AK487" s="31">
        <f t="shared" si="80"/>
        <v>0</v>
      </c>
      <c r="AL487" s="31"/>
      <c r="AM487" s="31"/>
      <c r="AN487" s="33">
        <f t="shared" si="81"/>
        <v>0</v>
      </c>
      <c r="AO487" s="31"/>
      <c r="AP487" s="31"/>
    </row>
    <row r="488" spans="1:42" ht="72" x14ac:dyDescent="0.3">
      <c r="A488" s="12" t="s">
        <v>1660</v>
      </c>
      <c r="B488" s="12" t="s">
        <v>1643</v>
      </c>
      <c r="C488" s="16" t="s">
        <v>1644</v>
      </c>
      <c r="D488" s="17"/>
      <c r="E488" s="17" t="s">
        <v>1661</v>
      </c>
      <c r="F488" s="17" t="s">
        <v>79</v>
      </c>
      <c r="G488" s="18">
        <v>1</v>
      </c>
      <c r="H488" s="17"/>
      <c r="I488" s="18">
        <v>0</v>
      </c>
      <c r="J488" s="19">
        <v>448.98</v>
      </c>
      <c r="K488" s="20">
        <v>1067</v>
      </c>
      <c r="L488" s="19">
        <f>J488+ROUND(K488, 2)</f>
        <v>1515.98</v>
      </c>
      <c r="M488" s="19">
        <v>0</v>
      </c>
      <c r="N488" s="19">
        <v>0</v>
      </c>
      <c r="O488" s="19">
        <f>M488+N488</f>
        <v>0</v>
      </c>
      <c r="P488" s="19">
        <v>448.98</v>
      </c>
      <c r="Q488" s="21">
        <v>1067</v>
      </c>
      <c r="R488" s="19">
        <f>P488+ROUND(Q488, 2)</f>
        <v>1515.98</v>
      </c>
      <c r="S488" s="19">
        <v>0</v>
      </c>
      <c r="T488" s="19">
        <v>0</v>
      </c>
      <c r="U488" s="19">
        <f>S488+T488</f>
        <v>0</v>
      </c>
      <c r="V488" s="9">
        <f>ROUND(P488 / 1.2, 2)</f>
        <v>374.15</v>
      </c>
      <c r="W488" s="9">
        <f>ROUND(Q488 / 1.2, 2)</f>
        <v>889.17</v>
      </c>
      <c r="X488" s="9">
        <f>ROUND(R488 / 1.2, 2)</f>
        <v>1263.32</v>
      </c>
      <c r="Y488" s="9">
        <f t="shared" si="82"/>
        <v>0</v>
      </c>
      <c r="Z488" s="9">
        <f>ROUND(T488 / 1.2, 2)</f>
        <v>0</v>
      </c>
      <c r="AA488" s="9">
        <f>Y488+Z488</f>
        <v>0</v>
      </c>
      <c r="AD488" s="5">
        <v>355116776</v>
      </c>
      <c r="AE488" s="5">
        <v>27137951</v>
      </c>
      <c r="AG488" s="5" t="s">
        <v>1646</v>
      </c>
      <c r="AH488" s="5" t="s">
        <v>1647</v>
      </c>
      <c r="AI488" s="5" t="s">
        <v>584</v>
      </c>
      <c r="AK488" s="19">
        <f t="shared" si="80"/>
        <v>0</v>
      </c>
      <c r="AL488" s="19">
        <f>T488-N488</f>
        <v>0</v>
      </c>
      <c r="AM488" s="19">
        <f>U488-O488</f>
        <v>0</v>
      </c>
      <c r="AN488" s="22">
        <f t="shared" si="81"/>
        <v>0</v>
      </c>
      <c r="AO488" s="22">
        <f>IFERROR(AL488/N488,0)</f>
        <v>0</v>
      </c>
      <c r="AP488" s="22">
        <f>IFERROR(AM488/O488,0)</f>
        <v>0</v>
      </c>
    </row>
    <row r="489" spans="1:42" ht="36" x14ac:dyDescent="0.3">
      <c r="A489" s="12" t="s">
        <v>1662</v>
      </c>
      <c r="B489" s="12"/>
      <c r="C489" s="27" t="s">
        <v>1028</v>
      </c>
      <c r="D489" s="17"/>
      <c r="E489" s="17"/>
      <c r="F489" s="28" t="s">
        <v>96</v>
      </c>
      <c r="G489" s="29">
        <v>0.15</v>
      </c>
      <c r="H489" s="17"/>
      <c r="I489" s="29">
        <v>0</v>
      </c>
      <c r="J489" s="30">
        <v>88.8</v>
      </c>
      <c r="M489" s="31">
        <f>ROUND(ROUND(J489, 2)*I489, 2)</f>
        <v>0</v>
      </c>
      <c r="P489" s="32">
        <v>88.8</v>
      </c>
      <c r="S489" s="31">
        <f>ROUND(ROUND(P489, 2)*I489, 2)</f>
        <v>0</v>
      </c>
      <c r="V489" s="9">
        <f>ROUND(ROUND(P489, 2)/1.2, 2)</f>
        <v>74</v>
      </c>
      <c r="Y489" s="9">
        <f t="shared" si="82"/>
        <v>0</v>
      </c>
      <c r="AD489" s="5" t="s">
        <v>1663</v>
      </c>
      <c r="AE489" s="5" t="s">
        <v>1664</v>
      </c>
      <c r="AF489" s="5" t="s">
        <v>1031</v>
      </c>
      <c r="AK489" s="31">
        <f t="shared" si="80"/>
        <v>0</v>
      </c>
      <c r="AL489" s="31"/>
      <c r="AM489" s="31"/>
      <c r="AN489" s="33">
        <f t="shared" si="81"/>
        <v>0</v>
      </c>
      <c r="AO489" s="31"/>
      <c r="AP489" s="31"/>
    </row>
    <row r="490" spans="1:42" ht="18" x14ac:dyDescent="0.3">
      <c r="A490" s="12" t="s">
        <v>1665</v>
      </c>
      <c r="B490" s="12"/>
      <c r="C490" s="27" t="s">
        <v>1517</v>
      </c>
      <c r="D490" s="17"/>
      <c r="E490" s="17"/>
      <c r="F490" s="28" t="s">
        <v>187</v>
      </c>
      <c r="G490" s="29">
        <v>1</v>
      </c>
      <c r="H490" s="17"/>
      <c r="I490" s="39">
        <v>0</v>
      </c>
      <c r="J490" s="30">
        <v>15.76</v>
      </c>
      <c r="M490" s="31">
        <f>ROUND(ROUND(J490, 2)*I490, 2)</f>
        <v>0</v>
      </c>
      <c r="P490" s="32">
        <v>15.76</v>
      </c>
      <c r="S490" s="31">
        <f>ROUND(ROUND(P490, 2)*I490, 2)</f>
        <v>0</v>
      </c>
      <c r="V490" s="9">
        <f>ROUND(ROUND(P490, 2)/1.2, 2)</f>
        <v>13.13</v>
      </c>
      <c r="Y490" s="9">
        <f t="shared" si="82"/>
        <v>0</v>
      </c>
      <c r="AD490" s="5" t="s">
        <v>1666</v>
      </c>
      <c r="AE490" s="5" t="s">
        <v>1667</v>
      </c>
      <c r="AF490" s="5" t="s">
        <v>1520</v>
      </c>
      <c r="AK490" s="31">
        <f t="shared" si="80"/>
        <v>0</v>
      </c>
      <c r="AL490" s="31"/>
      <c r="AM490" s="31"/>
      <c r="AN490" s="33">
        <f t="shared" si="81"/>
        <v>0</v>
      </c>
      <c r="AO490" s="31"/>
      <c r="AP490" s="31"/>
    </row>
    <row r="491" spans="1:42" ht="18" x14ac:dyDescent="0.3">
      <c r="A491" s="12" t="s">
        <v>1668</v>
      </c>
      <c r="B491" s="12"/>
      <c r="C491" s="27" t="s">
        <v>1632</v>
      </c>
      <c r="D491" s="17"/>
      <c r="E491" s="17"/>
      <c r="F491" s="28" t="s">
        <v>79</v>
      </c>
      <c r="G491" s="29">
        <v>1.1000000000000001</v>
      </c>
      <c r="H491" s="17"/>
      <c r="I491" s="29">
        <v>0</v>
      </c>
      <c r="J491" s="30">
        <v>26</v>
      </c>
      <c r="M491" s="31">
        <f>ROUND(ROUND(J491, 2)*I491, 2)</f>
        <v>0</v>
      </c>
      <c r="P491" s="32">
        <v>26</v>
      </c>
      <c r="S491" s="31">
        <f>ROUND(ROUND(P491, 2)*I491, 2)</f>
        <v>0</v>
      </c>
      <c r="V491" s="9">
        <f>ROUND(ROUND(P491, 2)/1.2, 2)</f>
        <v>21.67</v>
      </c>
      <c r="Y491" s="9">
        <f t="shared" si="82"/>
        <v>0</v>
      </c>
      <c r="AD491" s="5" t="s">
        <v>1669</v>
      </c>
      <c r="AE491" s="5" t="s">
        <v>1670</v>
      </c>
      <c r="AF491" s="5" t="s">
        <v>1635</v>
      </c>
      <c r="AK491" s="31">
        <f t="shared" si="80"/>
        <v>0</v>
      </c>
      <c r="AL491" s="31"/>
      <c r="AM491" s="31"/>
      <c r="AN491" s="33">
        <f t="shared" si="81"/>
        <v>0</v>
      </c>
      <c r="AO491" s="31"/>
      <c r="AP491" s="31"/>
    </row>
    <row r="492" spans="1:42" ht="18" x14ac:dyDescent="0.3">
      <c r="A492" s="12" t="s">
        <v>1671</v>
      </c>
      <c r="B492" s="12"/>
      <c r="C492" s="27" t="s">
        <v>1626</v>
      </c>
      <c r="D492" s="17"/>
      <c r="E492" s="17"/>
      <c r="F492" s="28" t="s">
        <v>96</v>
      </c>
      <c r="G492" s="29">
        <v>1.3</v>
      </c>
      <c r="H492" s="17"/>
      <c r="I492" s="39">
        <v>0</v>
      </c>
      <c r="J492" s="30">
        <v>8.6</v>
      </c>
      <c r="M492" s="31">
        <f>ROUND(ROUND(J492, 2)*I492, 2)</f>
        <v>0</v>
      </c>
      <c r="P492" s="32">
        <v>8.6</v>
      </c>
      <c r="S492" s="31">
        <f>ROUND(ROUND(P492, 2)*I492, 2)</f>
        <v>0</v>
      </c>
      <c r="V492" s="9">
        <f>ROUND(ROUND(P492, 2)/1.2, 2)</f>
        <v>7.17</v>
      </c>
      <c r="Y492" s="9">
        <f t="shared" si="82"/>
        <v>0</v>
      </c>
      <c r="AD492" s="5" t="s">
        <v>1672</v>
      </c>
      <c r="AE492" s="5" t="s">
        <v>1673</v>
      </c>
      <c r="AF492" s="5" t="s">
        <v>1630</v>
      </c>
      <c r="AK492" s="31">
        <f t="shared" si="80"/>
        <v>0</v>
      </c>
      <c r="AL492" s="31"/>
      <c r="AM492" s="31"/>
      <c r="AN492" s="33">
        <f t="shared" si="81"/>
        <v>0</v>
      </c>
      <c r="AO492" s="31"/>
      <c r="AP492" s="31"/>
    </row>
    <row r="493" spans="1:42" ht="72" x14ac:dyDescent="0.3">
      <c r="A493" s="12" t="s">
        <v>1674</v>
      </c>
      <c r="B493" s="12" t="s">
        <v>1643</v>
      </c>
      <c r="C493" s="16" t="s">
        <v>1644</v>
      </c>
      <c r="D493" s="17"/>
      <c r="E493" s="17" t="s">
        <v>1675</v>
      </c>
      <c r="F493" s="17" t="s">
        <v>79</v>
      </c>
      <c r="G493" s="18">
        <v>1</v>
      </c>
      <c r="H493" s="17"/>
      <c r="I493" s="18">
        <v>0</v>
      </c>
      <c r="J493" s="19">
        <v>460.66</v>
      </c>
      <c r="K493" s="20">
        <v>1067</v>
      </c>
      <c r="L493" s="19">
        <f>J493+ROUND(K493, 2)</f>
        <v>1527.66</v>
      </c>
      <c r="M493" s="19">
        <v>0</v>
      </c>
      <c r="N493" s="19">
        <v>0</v>
      </c>
      <c r="O493" s="19">
        <f>M493+N493</f>
        <v>0</v>
      </c>
      <c r="P493" s="19">
        <v>460.66</v>
      </c>
      <c r="Q493" s="21">
        <v>1067</v>
      </c>
      <c r="R493" s="19">
        <f>P493+ROUND(Q493, 2)</f>
        <v>1527.66</v>
      </c>
      <c r="S493" s="19">
        <v>0</v>
      </c>
      <c r="T493" s="19">
        <v>0</v>
      </c>
      <c r="U493" s="19">
        <f>S493+T493</f>
        <v>0</v>
      </c>
      <c r="V493" s="9">
        <f>ROUND(P493 / 1.2, 2)</f>
        <v>383.88</v>
      </c>
      <c r="W493" s="9">
        <f>ROUND(Q493 / 1.2, 2)</f>
        <v>889.17</v>
      </c>
      <c r="X493" s="9">
        <f>ROUND(R493 / 1.2, 2)</f>
        <v>1273.05</v>
      </c>
      <c r="Y493" s="9">
        <f t="shared" si="82"/>
        <v>0</v>
      </c>
      <c r="Z493" s="9">
        <f>ROUND(T493 / 1.2, 2)</f>
        <v>0</v>
      </c>
      <c r="AA493" s="9">
        <f>Y493+Z493</f>
        <v>0</v>
      </c>
      <c r="AD493" s="5">
        <v>355116777</v>
      </c>
      <c r="AE493" s="5">
        <v>27138018</v>
      </c>
      <c r="AG493" s="5" t="s">
        <v>1646</v>
      </c>
      <c r="AH493" s="5" t="s">
        <v>1647</v>
      </c>
      <c r="AI493" s="5" t="s">
        <v>584</v>
      </c>
      <c r="AK493" s="19">
        <f t="shared" si="80"/>
        <v>0</v>
      </c>
      <c r="AL493" s="19">
        <f>T493-N493</f>
        <v>0</v>
      </c>
      <c r="AM493" s="19">
        <f>U493-O493</f>
        <v>0</v>
      </c>
      <c r="AN493" s="22">
        <f t="shared" si="81"/>
        <v>0</v>
      </c>
      <c r="AO493" s="22">
        <f>IFERROR(AL493/N493,0)</f>
        <v>0</v>
      </c>
      <c r="AP493" s="22">
        <f>IFERROR(AM493/O493,0)</f>
        <v>0</v>
      </c>
    </row>
    <row r="494" spans="1:42" ht="18" x14ac:dyDescent="0.3">
      <c r="A494" s="12" t="s">
        <v>1676</v>
      </c>
      <c r="B494" s="12"/>
      <c r="C494" s="27" t="s">
        <v>1626</v>
      </c>
      <c r="D494" s="17"/>
      <c r="E494" s="17"/>
      <c r="F494" s="28" t="s">
        <v>96</v>
      </c>
      <c r="G494" s="29">
        <v>1.3</v>
      </c>
      <c r="H494" s="17"/>
      <c r="I494" s="39">
        <v>0</v>
      </c>
      <c r="J494" s="30">
        <v>8.6</v>
      </c>
      <c r="M494" s="31">
        <f>ROUND(ROUND(J494, 2)*I494, 2)</f>
        <v>0</v>
      </c>
      <c r="P494" s="32">
        <v>8.6</v>
      </c>
      <c r="S494" s="31">
        <f>ROUND(ROUND(P494, 2)*I494, 2)</f>
        <v>0</v>
      </c>
      <c r="V494" s="9">
        <f>ROUND(ROUND(P494, 2)/1.2, 2)</f>
        <v>7.17</v>
      </c>
      <c r="Y494" s="9">
        <f t="shared" si="82"/>
        <v>0</v>
      </c>
      <c r="AD494" s="5" t="s">
        <v>1677</v>
      </c>
      <c r="AE494" s="5" t="s">
        <v>1678</v>
      </c>
      <c r="AF494" s="5" t="s">
        <v>1630</v>
      </c>
      <c r="AK494" s="31">
        <f t="shared" si="80"/>
        <v>0</v>
      </c>
      <c r="AL494" s="31"/>
      <c r="AM494" s="31"/>
      <c r="AN494" s="33">
        <f t="shared" si="81"/>
        <v>0</v>
      </c>
      <c r="AO494" s="31"/>
      <c r="AP494" s="31"/>
    </row>
    <row r="495" spans="1:42" ht="18" x14ac:dyDescent="0.3">
      <c r="A495" s="12" t="s">
        <v>1679</v>
      </c>
      <c r="B495" s="12"/>
      <c r="C495" s="27" t="s">
        <v>1632</v>
      </c>
      <c r="D495" s="17"/>
      <c r="E495" s="17"/>
      <c r="F495" s="28" t="s">
        <v>79</v>
      </c>
      <c r="G495" s="29">
        <v>1.1000000000000001</v>
      </c>
      <c r="H495" s="17"/>
      <c r="I495" s="29">
        <v>0</v>
      </c>
      <c r="J495" s="30">
        <v>26</v>
      </c>
      <c r="M495" s="31">
        <f>ROUND(ROUND(J495, 2)*I495, 2)</f>
        <v>0</v>
      </c>
      <c r="P495" s="32">
        <v>26</v>
      </c>
      <c r="S495" s="31">
        <f>ROUND(ROUND(P495, 2)*I495, 2)</f>
        <v>0</v>
      </c>
      <c r="V495" s="9">
        <f>ROUND(ROUND(P495, 2)/1.2, 2)</f>
        <v>21.67</v>
      </c>
      <c r="Y495" s="9">
        <f t="shared" si="82"/>
        <v>0</v>
      </c>
      <c r="AD495" s="5" t="s">
        <v>1680</v>
      </c>
      <c r="AE495" s="5" t="s">
        <v>1681</v>
      </c>
      <c r="AF495" s="5" t="s">
        <v>1635</v>
      </c>
      <c r="AK495" s="31">
        <f t="shared" si="80"/>
        <v>0</v>
      </c>
      <c r="AL495" s="31"/>
      <c r="AM495" s="31"/>
      <c r="AN495" s="33">
        <f t="shared" si="81"/>
        <v>0</v>
      </c>
      <c r="AO495" s="31"/>
      <c r="AP495" s="31"/>
    </row>
    <row r="496" spans="1:42" ht="18" x14ac:dyDescent="0.3">
      <c r="A496" s="12" t="s">
        <v>1682</v>
      </c>
      <c r="B496" s="12"/>
      <c r="C496" s="27" t="s">
        <v>1517</v>
      </c>
      <c r="D496" s="17"/>
      <c r="E496" s="17"/>
      <c r="F496" s="28" t="s">
        <v>187</v>
      </c>
      <c r="G496" s="29">
        <v>1</v>
      </c>
      <c r="H496" s="17"/>
      <c r="I496" s="39">
        <v>0</v>
      </c>
      <c r="J496" s="30">
        <v>15.76</v>
      </c>
      <c r="M496" s="31">
        <f>ROUND(ROUND(J496, 2)*I496, 2)</f>
        <v>0</v>
      </c>
      <c r="P496" s="32">
        <v>15.76</v>
      </c>
      <c r="S496" s="31">
        <f>ROUND(ROUND(P496, 2)*I496, 2)</f>
        <v>0</v>
      </c>
      <c r="V496" s="9">
        <f>ROUND(ROUND(P496, 2)/1.2, 2)</f>
        <v>13.13</v>
      </c>
      <c r="Y496" s="9">
        <f t="shared" si="82"/>
        <v>0</v>
      </c>
      <c r="AD496" s="5" t="s">
        <v>1683</v>
      </c>
      <c r="AE496" s="5" t="s">
        <v>1684</v>
      </c>
      <c r="AF496" s="5" t="s">
        <v>1520</v>
      </c>
      <c r="AK496" s="31">
        <f t="shared" si="80"/>
        <v>0</v>
      </c>
      <c r="AL496" s="31"/>
      <c r="AM496" s="31"/>
      <c r="AN496" s="33">
        <f t="shared" si="81"/>
        <v>0</v>
      </c>
      <c r="AO496" s="31"/>
      <c r="AP496" s="31"/>
    </row>
    <row r="497" spans="1:42" ht="18" x14ac:dyDescent="0.3">
      <c r="A497" s="12" t="s">
        <v>1685</v>
      </c>
      <c r="B497" s="12"/>
      <c r="C497" s="27" t="s">
        <v>1512</v>
      </c>
      <c r="D497" s="17"/>
      <c r="E497" s="17"/>
      <c r="F497" s="28" t="s">
        <v>96</v>
      </c>
      <c r="G497" s="29">
        <v>0.25</v>
      </c>
      <c r="H497" s="17"/>
      <c r="I497" s="29">
        <v>0</v>
      </c>
      <c r="J497" s="30">
        <v>100</v>
      </c>
      <c r="M497" s="31">
        <f>ROUND(ROUND(J497, 2)*I497, 2)</f>
        <v>0</v>
      </c>
      <c r="P497" s="32">
        <v>100</v>
      </c>
      <c r="S497" s="31">
        <f>ROUND(ROUND(P497, 2)*I497, 2)</f>
        <v>0</v>
      </c>
      <c r="V497" s="9">
        <f>ROUND(ROUND(P497, 2)/1.2, 2)</f>
        <v>83.33</v>
      </c>
      <c r="Y497" s="9">
        <f t="shared" si="82"/>
        <v>0</v>
      </c>
      <c r="AD497" s="5" t="s">
        <v>1686</v>
      </c>
      <c r="AE497" s="5" t="s">
        <v>1687</v>
      </c>
      <c r="AF497" s="5" t="s">
        <v>1515</v>
      </c>
      <c r="AK497" s="31">
        <f t="shared" si="80"/>
        <v>0</v>
      </c>
      <c r="AL497" s="31"/>
      <c r="AM497" s="31"/>
      <c r="AN497" s="33">
        <f t="shared" si="81"/>
        <v>0</v>
      </c>
      <c r="AO497" s="31"/>
      <c r="AP497" s="31"/>
    </row>
    <row r="498" spans="1:42" ht="72" x14ac:dyDescent="0.3">
      <c r="A498" s="12" t="s">
        <v>1688</v>
      </c>
      <c r="B498" s="12" t="s">
        <v>1643</v>
      </c>
      <c r="C498" s="16" t="s">
        <v>1644</v>
      </c>
      <c r="D498" s="17"/>
      <c r="E498" s="17" t="s">
        <v>1689</v>
      </c>
      <c r="F498" s="17" t="s">
        <v>79</v>
      </c>
      <c r="G498" s="18">
        <v>1</v>
      </c>
      <c r="H498" s="17"/>
      <c r="I498" s="18">
        <v>0</v>
      </c>
      <c r="J498" s="19">
        <v>448.98</v>
      </c>
      <c r="K498" s="20">
        <v>1067</v>
      </c>
      <c r="L498" s="19">
        <f>J498+ROUND(K498, 2)</f>
        <v>1515.98</v>
      </c>
      <c r="M498" s="19">
        <v>0</v>
      </c>
      <c r="N498" s="19">
        <v>0</v>
      </c>
      <c r="O498" s="19">
        <f>M498+N498</f>
        <v>0</v>
      </c>
      <c r="P498" s="19">
        <v>448.98</v>
      </c>
      <c r="Q498" s="21">
        <v>1067</v>
      </c>
      <c r="R498" s="19">
        <f>P498+ROUND(Q498, 2)</f>
        <v>1515.98</v>
      </c>
      <c r="S498" s="19">
        <v>0</v>
      </c>
      <c r="T498" s="19">
        <v>0</v>
      </c>
      <c r="U498" s="19">
        <f>S498+T498</f>
        <v>0</v>
      </c>
      <c r="V498" s="9">
        <f>ROUND(P498 / 1.2, 2)</f>
        <v>374.15</v>
      </c>
      <c r="W498" s="9">
        <f>ROUND(Q498 / 1.2, 2)</f>
        <v>889.17</v>
      </c>
      <c r="X498" s="9">
        <f>ROUND(R498 / 1.2, 2)</f>
        <v>1263.32</v>
      </c>
      <c r="Y498" s="9">
        <f t="shared" si="82"/>
        <v>0</v>
      </c>
      <c r="Z498" s="9">
        <f>ROUND(T498 / 1.2, 2)</f>
        <v>0</v>
      </c>
      <c r="AA498" s="9">
        <f>Y498+Z498</f>
        <v>0</v>
      </c>
      <c r="AD498" s="5">
        <v>355116778</v>
      </c>
      <c r="AE498" s="5">
        <v>27138020</v>
      </c>
      <c r="AG498" s="5" t="s">
        <v>1646</v>
      </c>
      <c r="AH498" s="5" t="s">
        <v>1647</v>
      </c>
      <c r="AI498" s="5" t="s">
        <v>584</v>
      </c>
      <c r="AK498" s="19">
        <f t="shared" si="80"/>
        <v>0</v>
      </c>
      <c r="AL498" s="19">
        <f>T498-N498</f>
        <v>0</v>
      </c>
      <c r="AM498" s="19">
        <f>U498-O498</f>
        <v>0</v>
      </c>
      <c r="AN498" s="22">
        <f t="shared" si="81"/>
        <v>0</v>
      </c>
      <c r="AO498" s="22">
        <f>IFERROR(AL498/N498,0)</f>
        <v>0</v>
      </c>
      <c r="AP498" s="22">
        <f>IFERROR(AM498/O498,0)</f>
        <v>0</v>
      </c>
    </row>
    <row r="499" spans="1:42" ht="36" x14ac:dyDescent="0.3">
      <c r="A499" s="12" t="s">
        <v>1690</v>
      </c>
      <c r="B499" s="12"/>
      <c r="C499" s="27" t="s">
        <v>1028</v>
      </c>
      <c r="D499" s="17"/>
      <c r="E499" s="17"/>
      <c r="F499" s="28" t="s">
        <v>96</v>
      </c>
      <c r="G499" s="29">
        <v>0.15</v>
      </c>
      <c r="H499" s="17"/>
      <c r="I499" s="29">
        <v>0</v>
      </c>
      <c r="J499" s="30">
        <v>88.8</v>
      </c>
      <c r="M499" s="31">
        <f>ROUND(ROUND(J499, 2)*I499, 2)</f>
        <v>0</v>
      </c>
      <c r="P499" s="32">
        <v>88.8</v>
      </c>
      <c r="S499" s="31">
        <f>ROUND(ROUND(P499, 2)*I499, 2)</f>
        <v>0</v>
      </c>
      <c r="V499" s="9">
        <f>ROUND(ROUND(P499, 2)/1.2, 2)</f>
        <v>74</v>
      </c>
      <c r="Y499" s="9">
        <f t="shared" si="82"/>
        <v>0</v>
      </c>
      <c r="AD499" s="5" t="s">
        <v>1691</v>
      </c>
      <c r="AE499" s="5" t="s">
        <v>1692</v>
      </c>
      <c r="AF499" s="5" t="s">
        <v>1031</v>
      </c>
      <c r="AK499" s="31">
        <f t="shared" si="80"/>
        <v>0</v>
      </c>
      <c r="AL499" s="31"/>
      <c r="AM499" s="31"/>
      <c r="AN499" s="33">
        <f t="shared" si="81"/>
        <v>0</v>
      </c>
      <c r="AO499" s="31"/>
      <c r="AP499" s="31"/>
    </row>
    <row r="500" spans="1:42" ht="18" x14ac:dyDescent="0.3">
      <c r="A500" s="12" t="s">
        <v>1693</v>
      </c>
      <c r="B500" s="12"/>
      <c r="C500" s="27" t="s">
        <v>1517</v>
      </c>
      <c r="D500" s="17"/>
      <c r="E500" s="17"/>
      <c r="F500" s="28" t="s">
        <v>187</v>
      </c>
      <c r="G500" s="29">
        <v>1</v>
      </c>
      <c r="H500" s="17"/>
      <c r="I500" s="39">
        <v>0</v>
      </c>
      <c r="J500" s="30">
        <v>15.76</v>
      </c>
      <c r="M500" s="31">
        <f>ROUND(ROUND(J500, 2)*I500, 2)</f>
        <v>0</v>
      </c>
      <c r="P500" s="32">
        <v>15.76</v>
      </c>
      <c r="S500" s="31">
        <f>ROUND(ROUND(P500, 2)*I500, 2)</f>
        <v>0</v>
      </c>
      <c r="V500" s="9">
        <f>ROUND(ROUND(P500, 2)/1.2, 2)</f>
        <v>13.13</v>
      </c>
      <c r="Y500" s="9">
        <f t="shared" si="82"/>
        <v>0</v>
      </c>
      <c r="AD500" s="5" t="s">
        <v>1694</v>
      </c>
      <c r="AE500" s="5" t="s">
        <v>1695</v>
      </c>
      <c r="AF500" s="5" t="s">
        <v>1520</v>
      </c>
      <c r="AK500" s="31">
        <f t="shared" si="80"/>
        <v>0</v>
      </c>
      <c r="AL500" s="31"/>
      <c r="AM500" s="31"/>
      <c r="AN500" s="33">
        <f t="shared" si="81"/>
        <v>0</v>
      </c>
      <c r="AO500" s="31"/>
      <c r="AP500" s="31"/>
    </row>
    <row r="501" spans="1:42" ht="18" x14ac:dyDescent="0.3">
      <c r="A501" s="12" t="s">
        <v>1696</v>
      </c>
      <c r="B501" s="12"/>
      <c r="C501" s="27" t="s">
        <v>1632</v>
      </c>
      <c r="D501" s="17"/>
      <c r="E501" s="17"/>
      <c r="F501" s="28" t="s">
        <v>79</v>
      </c>
      <c r="G501" s="29">
        <v>1.1000000000000001</v>
      </c>
      <c r="H501" s="17"/>
      <c r="I501" s="29">
        <v>0</v>
      </c>
      <c r="J501" s="30">
        <v>26</v>
      </c>
      <c r="M501" s="31">
        <f>ROUND(ROUND(J501, 2)*I501, 2)</f>
        <v>0</v>
      </c>
      <c r="P501" s="32">
        <v>26</v>
      </c>
      <c r="S501" s="31">
        <f>ROUND(ROUND(P501, 2)*I501, 2)</f>
        <v>0</v>
      </c>
      <c r="V501" s="9">
        <f>ROUND(ROUND(P501, 2)/1.2, 2)</f>
        <v>21.67</v>
      </c>
      <c r="Y501" s="9">
        <f t="shared" ref="Y501:Y532" si="83">ROUND(S501 / 1.2, 2)</f>
        <v>0</v>
      </c>
      <c r="AD501" s="5" t="s">
        <v>1697</v>
      </c>
      <c r="AE501" s="5" t="s">
        <v>1698</v>
      </c>
      <c r="AF501" s="5" t="s">
        <v>1635</v>
      </c>
      <c r="AK501" s="31">
        <f t="shared" si="80"/>
        <v>0</v>
      </c>
      <c r="AL501" s="31"/>
      <c r="AM501" s="31"/>
      <c r="AN501" s="33">
        <f t="shared" si="81"/>
        <v>0</v>
      </c>
      <c r="AO501" s="31"/>
      <c r="AP501" s="31"/>
    </row>
    <row r="502" spans="1:42" ht="18" x14ac:dyDescent="0.3">
      <c r="A502" s="12" t="s">
        <v>1699</v>
      </c>
      <c r="B502" s="12"/>
      <c r="C502" s="27" t="s">
        <v>1626</v>
      </c>
      <c r="D502" s="17"/>
      <c r="E502" s="17"/>
      <c r="F502" s="28" t="s">
        <v>96</v>
      </c>
      <c r="G502" s="29">
        <v>1.3</v>
      </c>
      <c r="H502" s="17"/>
      <c r="I502" s="39">
        <v>0</v>
      </c>
      <c r="J502" s="30">
        <v>8.6</v>
      </c>
      <c r="M502" s="31">
        <f>ROUND(ROUND(J502, 2)*I502, 2)</f>
        <v>0</v>
      </c>
      <c r="P502" s="32">
        <v>8.6</v>
      </c>
      <c r="S502" s="31">
        <f>ROUND(ROUND(P502, 2)*I502, 2)</f>
        <v>0</v>
      </c>
      <c r="V502" s="9">
        <f>ROUND(ROUND(P502, 2)/1.2, 2)</f>
        <v>7.17</v>
      </c>
      <c r="Y502" s="9">
        <f t="shared" si="83"/>
        <v>0</v>
      </c>
      <c r="AD502" s="5" t="s">
        <v>1700</v>
      </c>
      <c r="AE502" s="5" t="s">
        <v>1701</v>
      </c>
      <c r="AF502" s="5" t="s">
        <v>1630</v>
      </c>
      <c r="AK502" s="31">
        <f t="shared" si="80"/>
        <v>0</v>
      </c>
      <c r="AL502" s="31"/>
      <c r="AM502" s="31"/>
      <c r="AN502" s="33">
        <f t="shared" si="81"/>
        <v>0</v>
      </c>
      <c r="AO502" s="31"/>
      <c r="AP502" s="31"/>
    </row>
    <row r="503" spans="1:42" ht="72" x14ac:dyDescent="0.3">
      <c r="A503" s="12" t="s">
        <v>1702</v>
      </c>
      <c r="B503" s="12" t="s">
        <v>1643</v>
      </c>
      <c r="C503" s="16" t="s">
        <v>1644</v>
      </c>
      <c r="D503" s="17"/>
      <c r="E503" s="17" t="s">
        <v>1645</v>
      </c>
      <c r="F503" s="17" t="s">
        <v>79</v>
      </c>
      <c r="G503" s="18">
        <v>1</v>
      </c>
      <c r="H503" s="17"/>
      <c r="I503" s="18">
        <v>174.8</v>
      </c>
      <c r="J503" s="19">
        <v>468.64</v>
      </c>
      <c r="K503" s="20">
        <v>1067</v>
      </c>
      <c r="L503" s="19">
        <f>J503+ROUND(K503, 2)</f>
        <v>1535.6399999999999</v>
      </c>
      <c r="M503" s="19">
        <v>81918.27</v>
      </c>
      <c r="N503" s="19">
        <v>186511.6</v>
      </c>
      <c r="O503" s="19">
        <f>M503+N503</f>
        <v>268429.87</v>
      </c>
      <c r="P503" s="19">
        <v>460.66</v>
      </c>
      <c r="Q503" s="21">
        <v>1280.4000000000001</v>
      </c>
      <c r="R503" s="19">
        <f>P503+ROUND(Q503, 2)</f>
        <v>1741.0600000000002</v>
      </c>
      <c r="S503" s="19">
        <v>80523.37</v>
      </c>
      <c r="T503" s="19">
        <v>223813.92</v>
      </c>
      <c r="U503" s="19">
        <f>S503+T503</f>
        <v>304337.29000000004</v>
      </c>
      <c r="V503" s="9">
        <f>ROUND(P503 / 1.2, 2)</f>
        <v>383.88</v>
      </c>
      <c r="W503" s="9">
        <f>ROUND(Q503 / 1.2, 2)</f>
        <v>1067</v>
      </c>
      <c r="X503" s="9">
        <f>ROUND(R503 / 1.2, 2)</f>
        <v>1450.88</v>
      </c>
      <c r="Y503" s="9">
        <f t="shared" si="83"/>
        <v>67102.81</v>
      </c>
      <c r="Z503" s="9">
        <f>ROUND(T503 / 1.2, 2)</f>
        <v>186511.6</v>
      </c>
      <c r="AA503" s="9">
        <f>Y503+Z503</f>
        <v>253614.41</v>
      </c>
      <c r="AD503" s="5">
        <v>355116779</v>
      </c>
      <c r="AE503" s="5">
        <v>28724857</v>
      </c>
      <c r="AG503" s="5" t="s">
        <v>1646</v>
      </c>
      <c r="AH503" s="5" t="s">
        <v>1647</v>
      </c>
      <c r="AI503" s="5" t="s">
        <v>584</v>
      </c>
      <c r="AK503" s="19">
        <f t="shared" si="80"/>
        <v>-1394.9000000000087</v>
      </c>
      <c r="AL503" s="19">
        <f>T503-N503</f>
        <v>37302.320000000007</v>
      </c>
      <c r="AM503" s="19">
        <f>U503-O503</f>
        <v>35907.420000000042</v>
      </c>
      <c r="AN503" s="22">
        <f t="shared" si="81"/>
        <v>-1.7027947489613841E-2</v>
      </c>
      <c r="AO503" s="22">
        <f>IFERROR(AL503/N503,0)</f>
        <v>0.20000000000000004</v>
      </c>
      <c r="AP503" s="22">
        <f>IFERROR(AM503/O503,0)</f>
        <v>0.13376834701741666</v>
      </c>
    </row>
    <row r="504" spans="1:42" ht="18" x14ac:dyDescent="0.3">
      <c r="A504" s="12" t="s">
        <v>1703</v>
      </c>
      <c r="B504" s="12"/>
      <c r="C504" s="27" t="s">
        <v>1626</v>
      </c>
      <c r="D504" s="17"/>
      <c r="E504" s="17"/>
      <c r="F504" s="28" t="s">
        <v>96</v>
      </c>
      <c r="G504" s="29">
        <v>1.3</v>
      </c>
      <c r="H504" s="17"/>
      <c r="I504" s="39">
        <v>7953.4</v>
      </c>
      <c r="J504" s="30">
        <v>8.75</v>
      </c>
      <c r="M504" s="31">
        <f>ROUND(ROUND(J504, 2)*I504, 2)</f>
        <v>69592.25</v>
      </c>
      <c r="P504" s="32">
        <v>8.6</v>
      </c>
      <c r="S504" s="31">
        <f>ROUND(ROUND(P504, 2)*I504, 2)</f>
        <v>68399.240000000005</v>
      </c>
      <c r="V504" s="9">
        <f>ROUND(ROUND(P504, 2)/1.2, 2)</f>
        <v>7.17</v>
      </c>
      <c r="Y504" s="9">
        <f t="shared" si="83"/>
        <v>56999.37</v>
      </c>
      <c r="AD504" s="5" t="s">
        <v>1704</v>
      </c>
      <c r="AE504" s="5" t="s">
        <v>1705</v>
      </c>
      <c r="AF504" s="5" t="s">
        <v>1630</v>
      </c>
      <c r="AK504" s="31">
        <f t="shared" si="80"/>
        <v>-1193.0099999999948</v>
      </c>
      <c r="AL504" s="31"/>
      <c r="AM504" s="31"/>
      <c r="AN504" s="33">
        <f t="shared" si="81"/>
        <v>-1.7142857142857067E-2</v>
      </c>
      <c r="AO504" s="31"/>
      <c r="AP504" s="31"/>
    </row>
    <row r="505" spans="1:42" ht="18" x14ac:dyDescent="0.3">
      <c r="A505" s="12" t="s">
        <v>1706</v>
      </c>
      <c r="B505" s="12"/>
      <c r="C505" s="27" t="s">
        <v>1632</v>
      </c>
      <c r="D505" s="17"/>
      <c r="E505" s="17"/>
      <c r="F505" s="28" t="s">
        <v>79</v>
      </c>
      <c r="G505" s="29">
        <v>1.1000000000000001</v>
      </c>
      <c r="H505" s="17"/>
      <c r="I505" s="29">
        <v>192.28</v>
      </c>
      <c r="J505" s="30">
        <v>26.44</v>
      </c>
      <c r="M505" s="31">
        <f>ROUND(ROUND(J505, 2)*I505, 2)</f>
        <v>5083.88</v>
      </c>
      <c r="P505" s="32">
        <v>26</v>
      </c>
      <c r="S505" s="31">
        <f>ROUND(ROUND(P505, 2)*I505, 2)</f>
        <v>4999.28</v>
      </c>
      <c r="V505" s="9">
        <f>ROUND(ROUND(P505, 2)/1.2, 2)</f>
        <v>21.67</v>
      </c>
      <c r="Y505" s="9">
        <f t="shared" si="83"/>
        <v>4166.07</v>
      </c>
      <c r="AD505" s="5" t="s">
        <v>1707</v>
      </c>
      <c r="AE505" s="5" t="s">
        <v>1708</v>
      </c>
      <c r="AF505" s="5" t="s">
        <v>1635</v>
      </c>
      <c r="AK505" s="31">
        <f t="shared" si="80"/>
        <v>-84.600000000000364</v>
      </c>
      <c r="AL505" s="31"/>
      <c r="AM505" s="31"/>
      <c r="AN505" s="33">
        <f t="shared" si="81"/>
        <v>-1.664083337923011E-2</v>
      </c>
      <c r="AO505" s="31"/>
      <c r="AP505" s="31"/>
    </row>
    <row r="506" spans="1:42" ht="18" x14ac:dyDescent="0.3">
      <c r="A506" s="12" t="s">
        <v>1709</v>
      </c>
      <c r="B506" s="12"/>
      <c r="C506" s="27" t="s">
        <v>1517</v>
      </c>
      <c r="D506" s="17"/>
      <c r="E506" s="17"/>
      <c r="F506" s="28" t="s">
        <v>187</v>
      </c>
      <c r="G506" s="29">
        <v>1</v>
      </c>
      <c r="H506" s="17"/>
      <c r="I506" s="39">
        <v>174.8</v>
      </c>
      <c r="J506" s="30">
        <v>16.02</v>
      </c>
      <c r="M506" s="31">
        <f>ROUND(ROUND(J506, 2)*I506, 2)</f>
        <v>2800.3</v>
      </c>
      <c r="P506" s="32">
        <v>15.76</v>
      </c>
      <c r="S506" s="31">
        <f>ROUND(ROUND(P506, 2)*I506, 2)</f>
        <v>2754.85</v>
      </c>
      <c r="V506" s="9">
        <f>ROUND(ROUND(P506, 2)/1.2, 2)</f>
        <v>13.13</v>
      </c>
      <c r="Y506" s="9">
        <f t="shared" si="83"/>
        <v>2295.71</v>
      </c>
      <c r="AD506" s="5" t="s">
        <v>1710</v>
      </c>
      <c r="AE506" s="5" t="s">
        <v>1711</v>
      </c>
      <c r="AF506" s="5" t="s">
        <v>1520</v>
      </c>
      <c r="AK506" s="31">
        <f t="shared" si="80"/>
        <v>-45.450000000000273</v>
      </c>
      <c r="AL506" s="31"/>
      <c r="AM506" s="31"/>
      <c r="AN506" s="33">
        <f t="shared" si="81"/>
        <v>-1.62304038852981E-2</v>
      </c>
      <c r="AO506" s="31"/>
      <c r="AP506" s="31"/>
    </row>
    <row r="507" spans="1:42" ht="18" x14ac:dyDescent="0.3">
      <c r="A507" s="12" t="s">
        <v>1712</v>
      </c>
      <c r="B507" s="12"/>
      <c r="C507" s="27" t="s">
        <v>1512</v>
      </c>
      <c r="D507" s="17"/>
      <c r="E507" s="17"/>
      <c r="F507" s="28" t="s">
        <v>96</v>
      </c>
      <c r="G507" s="29">
        <v>0.25</v>
      </c>
      <c r="H507" s="17"/>
      <c r="I507" s="29">
        <v>43.7</v>
      </c>
      <c r="J507" s="30">
        <v>101.66</v>
      </c>
      <c r="M507" s="31">
        <f>ROUND(ROUND(J507, 2)*I507, 2)</f>
        <v>4442.54</v>
      </c>
      <c r="P507" s="32">
        <v>100</v>
      </c>
      <c r="S507" s="31">
        <f>ROUND(ROUND(P507, 2)*I507, 2)</f>
        <v>4370</v>
      </c>
      <c r="V507" s="9">
        <f>ROUND(ROUND(P507, 2)/1.2, 2)</f>
        <v>83.33</v>
      </c>
      <c r="Y507" s="9">
        <f t="shared" si="83"/>
        <v>3641.67</v>
      </c>
      <c r="AD507" s="5" t="s">
        <v>1713</v>
      </c>
      <c r="AE507" s="5" t="s">
        <v>1714</v>
      </c>
      <c r="AF507" s="5" t="s">
        <v>1515</v>
      </c>
      <c r="AK507" s="31">
        <f t="shared" si="80"/>
        <v>-72.539999999999964</v>
      </c>
      <c r="AL507" s="31"/>
      <c r="AM507" s="31"/>
      <c r="AN507" s="33">
        <f t="shared" si="81"/>
        <v>-1.6328496760862021E-2</v>
      </c>
      <c r="AO507" s="31"/>
      <c r="AP507" s="31"/>
    </row>
    <row r="508" spans="1:42" ht="72" x14ac:dyDescent="0.3">
      <c r="A508" s="12" t="s">
        <v>1715</v>
      </c>
      <c r="B508" s="12" t="s">
        <v>1643</v>
      </c>
      <c r="C508" s="16" t="s">
        <v>1644</v>
      </c>
      <c r="D508" s="17"/>
      <c r="E508" s="17" t="s">
        <v>1661</v>
      </c>
      <c r="F508" s="17" t="s">
        <v>79</v>
      </c>
      <c r="G508" s="18">
        <v>1</v>
      </c>
      <c r="H508" s="17"/>
      <c r="I508" s="18">
        <v>808</v>
      </c>
      <c r="J508" s="19">
        <v>456.77</v>
      </c>
      <c r="K508" s="20">
        <v>1067</v>
      </c>
      <c r="L508" s="19">
        <f>J508+ROUND(K508, 2)</f>
        <v>1523.77</v>
      </c>
      <c r="M508" s="19">
        <v>369070.16</v>
      </c>
      <c r="N508" s="19">
        <v>862136</v>
      </c>
      <c r="O508" s="19">
        <f>M508+N508</f>
        <v>1231206.1599999999</v>
      </c>
      <c r="P508" s="19">
        <v>448.98</v>
      </c>
      <c r="Q508" s="21">
        <v>1280.4000000000001</v>
      </c>
      <c r="R508" s="19">
        <f>P508+ROUND(Q508, 2)</f>
        <v>1729.38</v>
      </c>
      <c r="S508" s="19">
        <v>362775.84</v>
      </c>
      <c r="T508" s="19">
        <v>1034563.2</v>
      </c>
      <c r="U508" s="19">
        <f>S508+T508</f>
        <v>1397339.04</v>
      </c>
      <c r="V508" s="9">
        <f>ROUND(P508 / 1.2, 2)</f>
        <v>374.15</v>
      </c>
      <c r="W508" s="9">
        <f>ROUND(Q508 / 1.2, 2)</f>
        <v>1067</v>
      </c>
      <c r="X508" s="9">
        <f>ROUND(R508 / 1.2, 2)</f>
        <v>1441.15</v>
      </c>
      <c r="Y508" s="9">
        <f t="shared" si="83"/>
        <v>302313.2</v>
      </c>
      <c r="Z508" s="9">
        <f>ROUND(T508 / 1.2, 2)</f>
        <v>862136</v>
      </c>
      <c r="AA508" s="9">
        <f>Y508+Z508</f>
        <v>1164449.2</v>
      </c>
      <c r="AD508" s="5">
        <v>355116780</v>
      </c>
      <c r="AE508" s="5">
        <v>28724861</v>
      </c>
      <c r="AG508" s="5" t="s">
        <v>1646</v>
      </c>
      <c r="AH508" s="5" t="s">
        <v>1647</v>
      </c>
      <c r="AI508" s="5" t="s">
        <v>584</v>
      </c>
      <c r="AK508" s="19">
        <f t="shared" si="80"/>
        <v>-6294.3199999999488</v>
      </c>
      <c r="AL508" s="19">
        <f>T508-N508</f>
        <v>172427.19999999995</v>
      </c>
      <c r="AM508" s="19">
        <f>U508-O508</f>
        <v>166132.88000000012</v>
      </c>
      <c r="AN508" s="22">
        <f t="shared" si="81"/>
        <v>-1.7054535105195036E-2</v>
      </c>
      <c r="AO508" s="22">
        <f>IFERROR(AL508/N508,0)</f>
        <v>0.19999999999999996</v>
      </c>
      <c r="AP508" s="22">
        <f>IFERROR(AM508/O508,0)</f>
        <v>0.13493506237818054</v>
      </c>
    </row>
    <row r="509" spans="1:42" ht="36" x14ac:dyDescent="0.3">
      <c r="A509" s="12" t="s">
        <v>1716</v>
      </c>
      <c r="B509" s="12"/>
      <c r="C509" s="27" t="s">
        <v>1028</v>
      </c>
      <c r="D509" s="17"/>
      <c r="E509" s="17"/>
      <c r="F509" s="28" t="s">
        <v>96</v>
      </c>
      <c r="G509" s="29">
        <v>0.15</v>
      </c>
      <c r="H509" s="17"/>
      <c r="I509" s="29">
        <v>121.2</v>
      </c>
      <c r="J509" s="30">
        <v>90.28</v>
      </c>
      <c r="M509" s="31">
        <f>ROUND(ROUND(J509, 2)*I509, 2)</f>
        <v>10941.94</v>
      </c>
      <c r="P509" s="32">
        <v>88.8</v>
      </c>
      <c r="S509" s="31">
        <f>ROUND(ROUND(P509, 2)*I509, 2)</f>
        <v>10762.56</v>
      </c>
      <c r="V509" s="9">
        <f>ROUND(ROUND(P509, 2)/1.2, 2)</f>
        <v>74</v>
      </c>
      <c r="Y509" s="9">
        <f t="shared" si="83"/>
        <v>8968.7999999999993</v>
      </c>
      <c r="AD509" s="5" t="s">
        <v>1717</v>
      </c>
      <c r="AE509" s="5" t="s">
        <v>1718</v>
      </c>
      <c r="AF509" s="5" t="s">
        <v>1031</v>
      </c>
      <c r="AK509" s="31">
        <f t="shared" si="80"/>
        <v>-179.38000000000102</v>
      </c>
      <c r="AL509" s="31"/>
      <c r="AM509" s="31"/>
      <c r="AN509" s="33">
        <f t="shared" si="81"/>
        <v>-1.6393802195954373E-2</v>
      </c>
      <c r="AO509" s="31"/>
      <c r="AP509" s="31"/>
    </row>
    <row r="510" spans="1:42" ht="18" x14ac:dyDescent="0.3">
      <c r="A510" s="12" t="s">
        <v>1719</v>
      </c>
      <c r="B510" s="12"/>
      <c r="C510" s="27" t="s">
        <v>1517</v>
      </c>
      <c r="D510" s="17"/>
      <c r="E510" s="17"/>
      <c r="F510" s="28" t="s">
        <v>187</v>
      </c>
      <c r="G510" s="29">
        <v>1</v>
      </c>
      <c r="H510" s="17"/>
      <c r="I510" s="39">
        <v>808</v>
      </c>
      <c r="J510" s="30">
        <v>16.02</v>
      </c>
      <c r="M510" s="31">
        <f>ROUND(ROUND(J510, 2)*I510, 2)</f>
        <v>12944.16</v>
      </c>
      <c r="P510" s="32">
        <v>15.76</v>
      </c>
      <c r="S510" s="31">
        <f>ROUND(ROUND(P510, 2)*I510, 2)</f>
        <v>12734.08</v>
      </c>
      <c r="V510" s="9">
        <f>ROUND(ROUND(P510, 2)/1.2, 2)</f>
        <v>13.13</v>
      </c>
      <c r="Y510" s="9">
        <f t="shared" si="83"/>
        <v>10611.73</v>
      </c>
      <c r="AD510" s="5" t="s">
        <v>1720</v>
      </c>
      <c r="AE510" s="5" t="s">
        <v>1721</v>
      </c>
      <c r="AF510" s="5" t="s">
        <v>1520</v>
      </c>
      <c r="AK510" s="31">
        <f t="shared" si="80"/>
        <v>-210.07999999999993</v>
      </c>
      <c r="AL510" s="31"/>
      <c r="AM510" s="31"/>
      <c r="AN510" s="33">
        <f t="shared" si="81"/>
        <v>-1.6229712858926337E-2</v>
      </c>
      <c r="AO510" s="31"/>
      <c r="AP510" s="31"/>
    </row>
    <row r="511" spans="1:42" ht="18" x14ac:dyDescent="0.3">
      <c r="A511" s="12" t="s">
        <v>1722</v>
      </c>
      <c r="B511" s="12"/>
      <c r="C511" s="27" t="s">
        <v>1632</v>
      </c>
      <c r="D511" s="17"/>
      <c r="E511" s="17"/>
      <c r="F511" s="28" t="s">
        <v>79</v>
      </c>
      <c r="G511" s="29">
        <v>1.1000000000000001</v>
      </c>
      <c r="H511" s="17"/>
      <c r="I511" s="29">
        <v>888.8</v>
      </c>
      <c r="J511" s="30">
        <v>26.44</v>
      </c>
      <c r="M511" s="31">
        <f>ROUND(ROUND(J511, 2)*I511, 2)</f>
        <v>23499.87</v>
      </c>
      <c r="P511" s="32">
        <v>26</v>
      </c>
      <c r="S511" s="31">
        <f>ROUND(ROUND(P511, 2)*I511, 2)</f>
        <v>23108.799999999999</v>
      </c>
      <c r="V511" s="9">
        <f>ROUND(ROUND(P511, 2)/1.2, 2)</f>
        <v>21.67</v>
      </c>
      <c r="Y511" s="9">
        <f t="shared" si="83"/>
        <v>19257.330000000002</v>
      </c>
      <c r="AD511" s="5" t="s">
        <v>1723</v>
      </c>
      <c r="AE511" s="5" t="s">
        <v>1724</v>
      </c>
      <c r="AF511" s="5" t="s">
        <v>1635</v>
      </c>
      <c r="AK511" s="31">
        <f t="shared" si="80"/>
        <v>-391.06999999999971</v>
      </c>
      <c r="AL511" s="31"/>
      <c r="AM511" s="31"/>
      <c r="AN511" s="33">
        <f t="shared" si="81"/>
        <v>-1.664136865437978E-2</v>
      </c>
      <c r="AO511" s="31"/>
      <c r="AP511" s="31"/>
    </row>
    <row r="512" spans="1:42" ht="18" x14ac:dyDescent="0.3">
      <c r="A512" s="12" t="s">
        <v>1725</v>
      </c>
      <c r="B512" s="12"/>
      <c r="C512" s="27" t="s">
        <v>1626</v>
      </c>
      <c r="D512" s="17"/>
      <c r="E512" s="17"/>
      <c r="F512" s="28" t="s">
        <v>96</v>
      </c>
      <c r="G512" s="29">
        <v>1.3</v>
      </c>
      <c r="H512" s="17"/>
      <c r="I512" s="39">
        <v>36764</v>
      </c>
      <c r="J512" s="30">
        <v>8.75</v>
      </c>
      <c r="M512" s="31">
        <f>ROUND(ROUND(J512, 2)*I512, 2)</f>
        <v>321685</v>
      </c>
      <c r="P512" s="32">
        <v>8.6</v>
      </c>
      <c r="S512" s="31">
        <f>ROUND(ROUND(P512, 2)*I512, 2)</f>
        <v>316170.40000000002</v>
      </c>
      <c r="V512" s="9">
        <f>ROUND(ROUND(P512, 2)/1.2, 2)</f>
        <v>7.17</v>
      </c>
      <c r="Y512" s="9">
        <f t="shared" si="83"/>
        <v>263475.33</v>
      </c>
      <c r="AD512" s="5" t="s">
        <v>1726</v>
      </c>
      <c r="AE512" s="5" t="s">
        <v>1727</v>
      </c>
      <c r="AF512" s="5" t="s">
        <v>1630</v>
      </c>
      <c r="AK512" s="31">
        <f t="shared" si="80"/>
        <v>-5514.5999999999767</v>
      </c>
      <c r="AL512" s="31"/>
      <c r="AM512" s="31"/>
      <c r="AN512" s="33">
        <f t="shared" si="81"/>
        <v>-1.7142857142857071E-2</v>
      </c>
      <c r="AO512" s="31"/>
      <c r="AP512" s="31"/>
    </row>
    <row r="513" spans="1:42" ht="72" x14ac:dyDescent="0.3">
      <c r="A513" s="12" t="s">
        <v>1728</v>
      </c>
      <c r="B513" s="12" t="s">
        <v>1643</v>
      </c>
      <c r="C513" s="16" t="s">
        <v>1644</v>
      </c>
      <c r="D513" s="17"/>
      <c r="E513" s="17" t="s">
        <v>1675</v>
      </c>
      <c r="F513" s="17" t="s">
        <v>79</v>
      </c>
      <c r="G513" s="18">
        <v>1</v>
      </c>
      <c r="H513" s="17"/>
      <c r="I513" s="18">
        <v>154.19999999999999</v>
      </c>
      <c r="J513" s="19">
        <v>468.64</v>
      </c>
      <c r="K513" s="20">
        <v>1067</v>
      </c>
      <c r="L513" s="19">
        <f>J513+ROUND(K513, 2)</f>
        <v>1535.6399999999999</v>
      </c>
      <c r="M513" s="19">
        <v>72264.289999999994</v>
      </c>
      <c r="N513" s="19">
        <v>164531.4</v>
      </c>
      <c r="O513" s="19">
        <f>M513+N513</f>
        <v>236795.69</v>
      </c>
      <c r="P513" s="19">
        <v>460.66</v>
      </c>
      <c r="Q513" s="21">
        <v>1280.4000000000001</v>
      </c>
      <c r="R513" s="19">
        <f>P513+ROUND(Q513, 2)</f>
        <v>1741.0600000000002</v>
      </c>
      <c r="S513" s="19">
        <v>71033.77</v>
      </c>
      <c r="T513" s="19">
        <v>197437.68</v>
      </c>
      <c r="U513" s="19">
        <f>S513+T513</f>
        <v>268471.45</v>
      </c>
      <c r="V513" s="9">
        <f>ROUND(P513 / 1.2, 2)</f>
        <v>383.88</v>
      </c>
      <c r="W513" s="9">
        <f>ROUND(Q513 / 1.2, 2)</f>
        <v>1067</v>
      </c>
      <c r="X513" s="9">
        <f>ROUND(R513 / 1.2, 2)</f>
        <v>1450.88</v>
      </c>
      <c r="Y513" s="9">
        <f t="shared" si="83"/>
        <v>59194.81</v>
      </c>
      <c r="Z513" s="9">
        <f>ROUND(T513 / 1.2, 2)</f>
        <v>164531.4</v>
      </c>
      <c r="AA513" s="9">
        <f>Y513+Z513</f>
        <v>223726.21</v>
      </c>
      <c r="AD513" s="5">
        <v>355116781</v>
      </c>
      <c r="AE513" s="5">
        <v>28724889</v>
      </c>
      <c r="AG513" s="5" t="s">
        <v>1646</v>
      </c>
      <c r="AH513" s="5" t="s">
        <v>1647</v>
      </c>
      <c r="AI513" s="5" t="s">
        <v>584</v>
      </c>
      <c r="AK513" s="19">
        <f t="shared" si="80"/>
        <v>-1230.5199999999895</v>
      </c>
      <c r="AL513" s="19">
        <f>T513-N513</f>
        <v>32906.28</v>
      </c>
      <c r="AM513" s="19">
        <f>U513-O513</f>
        <v>31675.760000000009</v>
      </c>
      <c r="AN513" s="22">
        <f t="shared" si="81"/>
        <v>-1.7028050784142341E-2</v>
      </c>
      <c r="AO513" s="22">
        <f>IFERROR(AL513/N513,0)</f>
        <v>0.2</v>
      </c>
      <c r="AP513" s="22">
        <f>IFERROR(AM513/O513,0)</f>
        <v>0.13376831309725279</v>
      </c>
    </row>
    <row r="514" spans="1:42" ht="18" x14ac:dyDescent="0.3">
      <c r="A514" s="12" t="s">
        <v>1729</v>
      </c>
      <c r="B514" s="12"/>
      <c r="C514" s="27" t="s">
        <v>1626</v>
      </c>
      <c r="D514" s="17"/>
      <c r="E514" s="17"/>
      <c r="F514" s="28" t="s">
        <v>96</v>
      </c>
      <c r="G514" s="29">
        <v>1.3</v>
      </c>
      <c r="H514" s="17"/>
      <c r="I514" s="39">
        <v>7016.1</v>
      </c>
      <c r="J514" s="30">
        <v>8.75</v>
      </c>
      <c r="M514" s="31">
        <f>ROUND(ROUND(J514, 2)*I514, 2)</f>
        <v>61390.879999999997</v>
      </c>
      <c r="P514" s="32">
        <v>8.6</v>
      </c>
      <c r="S514" s="31">
        <f>ROUND(ROUND(P514, 2)*I514, 2)</f>
        <v>60338.46</v>
      </c>
      <c r="V514" s="9">
        <f>ROUND(ROUND(P514, 2)/1.2, 2)</f>
        <v>7.17</v>
      </c>
      <c r="Y514" s="9">
        <f t="shared" si="83"/>
        <v>50282.05</v>
      </c>
      <c r="AD514" s="5" t="s">
        <v>1730</v>
      </c>
      <c r="AE514" s="5" t="s">
        <v>1731</v>
      </c>
      <c r="AF514" s="5" t="s">
        <v>1630</v>
      </c>
      <c r="AK514" s="31">
        <f t="shared" si="80"/>
        <v>-1052.4199999999983</v>
      </c>
      <c r="AL514" s="31"/>
      <c r="AM514" s="31"/>
      <c r="AN514" s="33">
        <f t="shared" si="81"/>
        <v>-1.7142937191973764E-2</v>
      </c>
      <c r="AO514" s="31"/>
      <c r="AP514" s="31"/>
    </row>
    <row r="515" spans="1:42" ht="18" x14ac:dyDescent="0.3">
      <c r="A515" s="12" t="s">
        <v>1732</v>
      </c>
      <c r="B515" s="12"/>
      <c r="C515" s="27" t="s">
        <v>1632</v>
      </c>
      <c r="D515" s="17"/>
      <c r="E515" s="17"/>
      <c r="F515" s="28" t="s">
        <v>79</v>
      </c>
      <c r="G515" s="29">
        <v>1.1000000000000001</v>
      </c>
      <c r="H515" s="17"/>
      <c r="I515" s="29">
        <v>169.62</v>
      </c>
      <c r="J515" s="30">
        <v>26.44</v>
      </c>
      <c r="M515" s="31">
        <f>ROUND(ROUND(J515, 2)*I515, 2)</f>
        <v>4484.75</v>
      </c>
      <c r="P515" s="32">
        <v>26</v>
      </c>
      <c r="S515" s="31">
        <f>ROUND(ROUND(P515, 2)*I515, 2)</f>
        <v>4410.12</v>
      </c>
      <c r="V515" s="9">
        <f>ROUND(ROUND(P515, 2)/1.2, 2)</f>
        <v>21.67</v>
      </c>
      <c r="Y515" s="9">
        <f t="shared" si="83"/>
        <v>3675.1</v>
      </c>
      <c r="AD515" s="5" t="s">
        <v>1733</v>
      </c>
      <c r="AE515" s="5" t="s">
        <v>1734</v>
      </c>
      <c r="AF515" s="5" t="s">
        <v>1635</v>
      </c>
      <c r="AK515" s="31">
        <f t="shared" si="80"/>
        <v>-74.630000000000109</v>
      </c>
      <c r="AL515" s="31"/>
      <c r="AM515" s="31"/>
      <c r="AN515" s="33">
        <f t="shared" si="81"/>
        <v>-1.6640838396789141E-2</v>
      </c>
      <c r="AO515" s="31"/>
      <c r="AP515" s="31"/>
    </row>
    <row r="516" spans="1:42" ht="18" x14ac:dyDescent="0.3">
      <c r="A516" s="12" t="s">
        <v>1735</v>
      </c>
      <c r="B516" s="12"/>
      <c r="C516" s="27" t="s">
        <v>1517</v>
      </c>
      <c r="D516" s="17"/>
      <c r="E516" s="17"/>
      <c r="F516" s="28" t="s">
        <v>187</v>
      </c>
      <c r="G516" s="29">
        <v>1</v>
      </c>
      <c r="H516" s="17"/>
      <c r="I516" s="39">
        <v>154.19999999999999</v>
      </c>
      <c r="J516" s="30">
        <v>16.02</v>
      </c>
      <c r="M516" s="31">
        <f>ROUND(ROUND(J516, 2)*I516, 2)</f>
        <v>2470.2800000000002</v>
      </c>
      <c r="P516" s="32">
        <v>15.76</v>
      </c>
      <c r="S516" s="31">
        <f>ROUND(ROUND(P516, 2)*I516, 2)</f>
        <v>2430.19</v>
      </c>
      <c r="V516" s="9">
        <f>ROUND(ROUND(P516, 2)/1.2, 2)</f>
        <v>13.13</v>
      </c>
      <c r="Y516" s="9">
        <f t="shared" si="83"/>
        <v>2025.16</v>
      </c>
      <c r="AD516" s="5" t="s">
        <v>1736</v>
      </c>
      <c r="AE516" s="5" t="s">
        <v>1737</v>
      </c>
      <c r="AF516" s="5" t="s">
        <v>1520</v>
      </c>
      <c r="AK516" s="31">
        <f t="shared" si="80"/>
        <v>-40.090000000000146</v>
      </c>
      <c r="AL516" s="31"/>
      <c r="AM516" s="31"/>
      <c r="AN516" s="33">
        <f t="shared" si="81"/>
        <v>-1.6228929514063239E-2</v>
      </c>
      <c r="AO516" s="31"/>
      <c r="AP516" s="31"/>
    </row>
    <row r="517" spans="1:42" ht="18" x14ac:dyDescent="0.3">
      <c r="A517" s="12" t="s">
        <v>1738</v>
      </c>
      <c r="B517" s="12"/>
      <c r="C517" s="27" t="s">
        <v>1512</v>
      </c>
      <c r="D517" s="17"/>
      <c r="E517" s="17"/>
      <c r="F517" s="28" t="s">
        <v>96</v>
      </c>
      <c r="G517" s="29">
        <v>0.25</v>
      </c>
      <c r="H517" s="17"/>
      <c r="I517" s="29">
        <v>38.549999999999997</v>
      </c>
      <c r="J517" s="30">
        <v>101.66</v>
      </c>
      <c r="M517" s="31">
        <f>ROUND(ROUND(J517, 2)*I517, 2)</f>
        <v>3918.99</v>
      </c>
      <c r="P517" s="32">
        <v>100</v>
      </c>
      <c r="S517" s="31">
        <f>ROUND(ROUND(P517, 2)*I517, 2)</f>
        <v>3855</v>
      </c>
      <c r="V517" s="9">
        <f>ROUND(ROUND(P517, 2)/1.2, 2)</f>
        <v>83.33</v>
      </c>
      <c r="Y517" s="9">
        <f t="shared" si="83"/>
        <v>3212.5</v>
      </c>
      <c r="AD517" s="5" t="s">
        <v>1739</v>
      </c>
      <c r="AE517" s="5" t="s">
        <v>1740</v>
      </c>
      <c r="AF517" s="5" t="s">
        <v>1515</v>
      </c>
      <c r="AK517" s="31">
        <f t="shared" si="80"/>
        <v>-63.989999999999782</v>
      </c>
      <c r="AL517" s="31"/>
      <c r="AM517" s="31"/>
      <c r="AN517" s="33">
        <f t="shared" si="81"/>
        <v>-1.6328186599098182E-2</v>
      </c>
      <c r="AO517" s="31"/>
      <c r="AP517" s="31"/>
    </row>
    <row r="518" spans="1:42" ht="72" x14ac:dyDescent="0.3">
      <c r="A518" s="12" t="s">
        <v>1741</v>
      </c>
      <c r="B518" s="12" t="s">
        <v>1643</v>
      </c>
      <c r="C518" s="16" t="s">
        <v>1644</v>
      </c>
      <c r="D518" s="17"/>
      <c r="E518" s="17" t="s">
        <v>1689</v>
      </c>
      <c r="F518" s="17" t="s">
        <v>79</v>
      </c>
      <c r="G518" s="18">
        <v>1</v>
      </c>
      <c r="H518" s="17"/>
      <c r="I518" s="18">
        <v>572.4</v>
      </c>
      <c r="J518" s="19">
        <v>456.77</v>
      </c>
      <c r="K518" s="20">
        <v>1067</v>
      </c>
      <c r="L518" s="19">
        <f>J518+ROUND(K518, 2)</f>
        <v>1523.77</v>
      </c>
      <c r="M518" s="19">
        <v>261455.15</v>
      </c>
      <c r="N518" s="19">
        <v>610750.80000000005</v>
      </c>
      <c r="O518" s="19">
        <f>M518+N518</f>
        <v>872205.95000000007</v>
      </c>
      <c r="P518" s="19">
        <v>448.98</v>
      </c>
      <c r="Q518" s="21">
        <v>1280.4000000000001</v>
      </c>
      <c r="R518" s="19">
        <f>P518+ROUND(Q518, 2)</f>
        <v>1729.38</v>
      </c>
      <c r="S518" s="19">
        <v>256996.15</v>
      </c>
      <c r="T518" s="19">
        <v>732900.96</v>
      </c>
      <c r="U518" s="19">
        <f>S518+T518</f>
        <v>989897.11</v>
      </c>
      <c r="V518" s="9">
        <f>ROUND(P518 / 1.2, 2)</f>
        <v>374.15</v>
      </c>
      <c r="W518" s="9">
        <f>ROUND(Q518 / 1.2, 2)</f>
        <v>1067</v>
      </c>
      <c r="X518" s="9">
        <f>ROUND(R518 / 1.2, 2)</f>
        <v>1441.15</v>
      </c>
      <c r="Y518" s="9">
        <f t="shared" si="83"/>
        <v>214163.46</v>
      </c>
      <c r="Z518" s="9">
        <f>ROUND(T518 / 1.2, 2)</f>
        <v>610750.80000000005</v>
      </c>
      <c r="AA518" s="9">
        <f>Y518+Z518</f>
        <v>824914.26</v>
      </c>
      <c r="AD518" s="5">
        <v>355116782</v>
      </c>
      <c r="AE518" s="5">
        <v>28724893</v>
      </c>
      <c r="AG518" s="5" t="s">
        <v>1646</v>
      </c>
      <c r="AH518" s="5" t="s">
        <v>1647</v>
      </c>
      <c r="AI518" s="5" t="s">
        <v>584</v>
      </c>
      <c r="AK518" s="19">
        <f t="shared" si="80"/>
        <v>-4459</v>
      </c>
      <c r="AL518" s="19">
        <f>T518-N518</f>
        <v>122150.15999999992</v>
      </c>
      <c r="AM518" s="19">
        <f>U518-O518</f>
        <v>117691.15999999992</v>
      </c>
      <c r="AN518" s="22">
        <f t="shared" si="81"/>
        <v>-1.7054550273727636E-2</v>
      </c>
      <c r="AO518" s="22">
        <f>IFERROR(AL518/N518,0)</f>
        <v>0.19999999999999984</v>
      </c>
      <c r="AP518" s="22">
        <f>IFERROR(AM518/O518,0)</f>
        <v>0.13493505748269649</v>
      </c>
    </row>
    <row r="519" spans="1:42" ht="36" x14ac:dyDescent="0.3">
      <c r="A519" s="12" t="s">
        <v>1742</v>
      </c>
      <c r="B519" s="12"/>
      <c r="C519" s="27" t="s">
        <v>1028</v>
      </c>
      <c r="D519" s="17"/>
      <c r="E519" s="17"/>
      <c r="F519" s="28" t="s">
        <v>96</v>
      </c>
      <c r="G519" s="29">
        <v>0.15</v>
      </c>
      <c r="H519" s="17"/>
      <c r="I519" s="29">
        <v>85.86</v>
      </c>
      <c r="J519" s="30">
        <v>90.28</v>
      </c>
      <c r="M519" s="31">
        <f>ROUND(ROUND(J519, 2)*I519, 2)</f>
        <v>7751.44</v>
      </c>
      <c r="P519" s="32">
        <v>88.8</v>
      </c>
      <c r="S519" s="31">
        <f>ROUND(ROUND(P519, 2)*I519, 2)</f>
        <v>7624.37</v>
      </c>
      <c r="V519" s="9">
        <f>ROUND(ROUND(P519, 2)/1.2, 2)</f>
        <v>74</v>
      </c>
      <c r="Y519" s="9">
        <f t="shared" si="83"/>
        <v>6353.64</v>
      </c>
      <c r="AD519" s="5" t="s">
        <v>1743</v>
      </c>
      <c r="AE519" s="5" t="s">
        <v>1744</v>
      </c>
      <c r="AF519" s="5" t="s">
        <v>1031</v>
      </c>
      <c r="AK519" s="31">
        <f t="shared" si="80"/>
        <v>-127.06999999999971</v>
      </c>
      <c r="AL519" s="31"/>
      <c r="AM519" s="31"/>
      <c r="AN519" s="33">
        <f t="shared" si="81"/>
        <v>-1.6393083091657771E-2</v>
      </c>
      <c r="AO519" s="31"/>
      <c r="AP519" s="31"/>
    </row>
    <row r="520" spans="1:42" ht="18" x14ac:dyDescent="0.3">
      <c r="A520" s="12" t="s">
        <v>1745</v>
      </c>
      <c r="B520" s="12"/>
      <c r="C520" s="27" t="s">
        <v>1517</v>
      </c>
      <c r="D520" s="17"/>
      <c r="E520" s="17"/>
      <c r="F520" s="28" t="s">
        <v>187</v>
      </c>
      <c r="G520" s="29">
        <v>1</v>
      </c>
      <c r="H520" s="17"/>
      <c r="I520" s="39">
        <v>572.4</v>
      </c>
      <c r="J520" s="30">
        <v>16.02</v>
      </c>
      <c r="M520" s="31">
        <f>ROUND(ROUND(J520, 2)*I520, 2)</f>
        <v>9169.85</v>
      </c>
      <c r="P520" s="32">
        <v>15.76</v>
      </c>
      <c r="S520" s="31">
        <f>ROUND(ROUND(P520, 2)*I520, 2)</f>
        <v>9021.02</v>
      </c>
      <c r="V520" s="9">
        <f>ROUND(ROUND(P520, 2)/1.2, 2)</f>
        <v>13.13</v>
      </c>
      <c r="Y520" s="9">
        <f t="shared" si="83"/>
        <v>7517.52</v>
      </c>
      <c r="AD520" s="5" t="s">
        <v>1746</v>
      </c>
      <c r="AE520" s="5" t="s">
        <v>1747</v>
      </c>
      <c r="AF520" s="5" t="s">
        <v>1520</v>
      </c>
      <c r="AK520" s="31">
        <f t="shared" si="80"/>
        <v>-148.82999999999993</v>
      </c>
      <c r="AL520" s="31"/>
      <c r="AM520" s="31"/>
      <c r="AN520" s="33">
        <f t="shared" si="81"/>
        <v>-1.6230363637355021E-2</v>
      </c>
      <c r="AO520" s="31"/>
      <c r="AP520" s="31"/>
    </row>
    <row r="521" spans="1:42" ht="18" x14ac:dyDescent="0.3">
      <c r="A521" s="12" t="s">
        <v>1748</v>
      </c>
      <c r="B521" s="12"/>
      <c r="C521" s="27" t="s">
        <v>1632</v>
      </c>
      <c r="D521" s="17"/>
      <c r="E521" s="17"/>
      <c r="F521" s="28" t="s">
        <v>79</v>
      </c>
      <c r="G521" s="29">
        <v>1.1000000000000001</v>
      </c>
      <c r="H521" s="17"/>
      <c r="I521" s="29">
        <v>629.64</v>
      </c>
      <c r="J521" s="30">
        <v>26.44</v>
      </c>
      <c r="M521" s="31">
        <f>ROUND(ROUND(J521, 2)*I521, 2)</f>
        <v>16647.68</v>
      </c>
      <c r="P521" s="32">
        <v>26</v>
      </c>
      <c r="S521" s="31">
        <f>ROUND(ROUND(P521, 2)*I521, 2)</f>
        <v>16370.64</v>
      </c>
      <c r="V521" s="9">
        <f>ROUND(ROUND(P521, 2)/1.2, 2)</f>
        <v>21.67</v>
      </c>
      <c r="Y521" s="9">
        <f t="shared" si="83"/>
        <v>13642.2</v>
      </c>
      <c r="AD521" s="5" t="s">
        <v>1749</v>
      </c>
      <c r="AE521" s="5" t="s">
        <v>1750</v>
      </c>
      <c r="AF521" s="5" t="s">
        <v>1635</v>
      </c>
      <c r="AK521" s="31">
        <f t="shared" si="80"/>
        <v>-277.04000000000087</v>
      </c>
      <c r="AL521" s="31"/>
      <c r="AM521" s="31"/>
      <c r="AN521" s="33">
        <f t="shared" si="81"/>
        <v>-1.6641357834845508E-2</v>
      </c>
      <c r="AO521" s="31"/>
      <c r="AP521" s="31"/>
    </row>
    <row r="522" spans="1:42" ht="18" x14ac:dyDescent="0.3">
      <c r="A522" s="12" t="s">
        <v>1751</v>
      </c>
      <c r="B522" s="12"/>
      <c r="C522" s="27" t="s">
        <v>1626</v>
      </c>
      <c r="D522" s="17"/>
      <c r="E522" s="17"/>
      <c r="F522" s="28" t="s">
        <v>96</v>
      </c>
      <c r="G522" s="29">
        <v>1.3</v>
      </c>
      <c r="H522" s="17"/>
      <c r="I522" s="39">
        <v>26044.2</v>
      </c>
      <c r="J522" s="30">
        <v>8.75</v>
      </c>
      <c r="M522" s="31">
        <f>ROUND(ROUND(J522, 2)*I522, 2)</f>
        <v>227886.75</v>
      </c>
      <c r="P522" s="32">
        <v>8.6</v>
      </c>
      <c r="S522" s="31">
        <f>ROUND(ROUND(P522, 2)*I522, 2)</f>
        <v>223980.12</v>
      </c>
      <c r="V522" s="9">
        <f>ROUND(ROUND(P522, 2)/1.2, 2)</f>
        <v>7.17</v>
      </c>
      <c r="Y522" s="9">
        <f t="shared" si="83"/>
        <v>186650.1</v>
      </c>
      <c r="AD522" s="5" t="s">
        <v>1752</v>
      </c>
      <c r="AE522" s="5" t="s">
        <v>1753</v>
      </c>
      <c r="AF522" s="5" t="s">
        <v>1630</v>
      </c>
      <c r="AK522" s="31">
        <f t="shared" si="80"/>
        <v>-3906.6300000000047</v>
      </c>
      <c r="AL522" s="31"/>
      <c r="AM522" s="31"/>
      <c r="AN522" s="33">
        <f t="shared" si="81"/>
        <v>-1.7142857142857165E-2</v>
      </c>
      <c r="AO522" s="31"/>
      <c r="AP522" s="31"/>
    </row>
    <row r="523" spans="1:42" ht="54" x14ac:dyDescent="0.3">
      <c r="A523" s="12" t="s">
        <v>1754</v>
      </c>
      <c r="B523" s="12" t="s">
        <v>1755</v>
      </c>
      <c r="C523" s="16" t="s">
        <v>1756</v>
      </c>
      <c r="D523" s="17"/>
      <c r="E523" s="17" t="s">
        <v>1645</v>
      </c>
      <c r="F523" s="17" t="s">
        <v>79</v>
      </c>
      <c r="G523" s="18">
        <v>1</v>
      </c>
      <c r="H523" s="17"/>
      <c r="I523" s="18">
        <v>0</v>
      </c>
      <c r="J523" s="19">
        <v>313.41000000000003</v>
      </c>
      <c r="K523" s="20">
        <v>1073</v>
      </c>
      <c r="L523" s="19">
        <f>J523+ROUND(K523, 2)</f>
        <v>1386.41</v>
      </c>
      <c r="M523" s="19">
        <v>0</v>
      </c>
      <c r="N523" s="19">
        <v>0</v>
      </c>
      <c r="O523" s="19">
        <f>M523+N523</f>
        <v>0</v>
      </c>
      <c r="P523" s="19">
        <v>313.41000000000003</v>
      </c>
      <c r="Q523" s="21">
        <v>1073</v>
      </c>
      <c r="R523" s="19">
        <f>P523+ROUND(Q523, 2)</f>
        <v>1386.41</v>
      </c>
      <c r="S523" s="19">
        <v>0</v>
      </c>
      <c r="T523" s="19">
        <v>0</v>
      </c>
      <c r="U523" s="19">
        <f>S523+T523</f>
        <v>0</v>
      </c>
      <c r="V523" s="9">
        <f>ROUND(P523 / 1.2, 2)</f>
        <v>261.18</v>
      </c>
      <c r="W523" s="9">
        <f>ROUND(Q523 / 1.2, 2)</f>
        <v>894.17</v>
      </c>
      <c r="X523" s="9">
        <f>ROUND(R523 / 1.2, 2)</f>
        <v>1155.3399999999999</v>
      </c>
      <c r="Y523" s="9">
        <f t="shared" si="83"/>
        <v>0</v>
      </c>
      <c r="Z523" s="9">
        <f>ROUND(T523 / 1.2, 2)</f>
        <v>0</v>
      </c>
      <c r="AA523" s="9">
        <f>Y523+Z523</f>
        <v>0</v>
      </c>
      <c r="AD523" s="5">
        <v>355116641</v>
      </c>
      <c r="AE523" s="5">
        <v>27137948</v>
      </c>
      <c r="AG523" s="5" t="s">
        <v>1757</v>
      </c>
      <c r="AH523" s="5" t="s">
        <v>1758</v>
      </c>
      <c r="AI523" s="5" t="s">
        <v>584</v>
      </c>
      <c r="AK523" s="19">
        <f t="shared" si="80"/>
        <v>0</v>
      </c>
      <c r="AL523" s="19">
        <f>T523-N523</f>
        <v>0</v>
      </c>
      <c r="AM523" s="19">
        <f>U523-O523</f>
        <v>0</v>
      </c>
      <c r="AN523" s="22">
        <f t="shared" si="81"/>
        <v>0</v>
      </c>
      <c r="AO523" s="22">
        <f>IFERROR(AL523/N523,0)</f>
        <v>0</v>
      </c>
      <c r="AP523" s="22">
        <f>IFERROR(AM523/O523,0)</f>
        <v>0</v>
      </c>
    </row>
    <row r="524" spans="1:42" ht="36" x14ac:dyDescent="0.3">
      <c r="A524" s="12" t="s">
        <v>1759</v>
      </c>
      <c r="B524" s="12"/>
      <c r="C524" s="41" t="s">
        <v>1506</v>
      </c>
      <c r="D524" s="17"/>
      <c r="E524" s="17"/>
      <c r="F524" s="28" t="s">
        <v>96</v>
      </c>
      <c r="G524" s="29">
        <v>1</v>
      </c>
      <c r="H524" s="17"/>
      <c r="I524" s="39">
        <v>0</v>
      </c>
      <c r="J524" s="30">
        <v>7.79</v>
      </c>
      <c r="M524" s="31">
        <f>ROUND(ROUND(J524, 2)*I524, 2)</f>
        <v>0</v>
      </c>
      <c r="P524" s="32">
        <v>7.79</v>
      </c>
      <c r="S524" s="31">
        <f>ROUND(ROUND(P524, 2)*I524, 2)</f>
        <v>0</v>
      </c>
      <c r="V524" s="9">
        <f>ROUND(ROUND(P524, 2)/1.2, 2)</f>
        <v>6.49</v>
      </c>
      <c r="Y524" s="9">
        <f t="shared" si="83"/>
        <v>0</v>
      </c>
      <c r="AD524" s="5" t="s">
        <v>1760</v>
      </c>
      <c r="AE524" s="5" t="s">
        <v>1761</v>
      </c>
      <c r="AF524" s="5" t="s">
        <v>1510</v>
      </c>
      <c r="AK524" s="31">
        <f t="shared" si="80"/>
        <v>0</v>
      </c>
      <c r="AL524" s="31"/>
      <c r="AM524" s="31"/>
      <c r="AN524" s="33">
        <f t="shared" si="81"/>
        <v>0</v>
      </c>
      <c r="AO524" s="31"/>
      <c r="AP524" s="31"/>
    </row>
    <row r="525" spans="1:42" ht="18" x14ac:dyDescent="0.3">
      <c r="A525" s="12" t="s">
        <v>1762</v>
      </c>
      <c r="B525" s="12"/>
      <c r="C525" s="27" t="s">
        <v>1517</v>
      </c>
      <c r="D525" s="17"/>
      <c r="E525" s="17"/>
      <c r="F525" s="28" t="s">
        <v>187</v>
      </c>
      <c r="G525" s="29">
        <v>1</v>
      </c>
      <c r="H525" s="17"/>
      <c r="I525" s="39">
        <v>0</v>
      </c>
      <c r="J525" s="30">
        <v>15.76</v>
      </c>
      <c r="M525" s="31">
        <f>ROUND(ROUND(J525, 2)*I525, 2)</f>
        <v>0</v>
      </c>
      <c r="P525" s="32">
        <v>15.76</v>
      </c>
      <c r="S525" s="31">
        <f>ROUND(ROUND(P525, 2)*I525, 2)</f>
        <v>0</v>
      </c>
      <c r="V525" s="9">
        <f>ROUND(ROUND(P525, 2)/1.2, 2)</f>
        <v>13.13</v>
      </c>
      <c r="Y525" s="9">
        <f t="shared" si="83"/>
        <v>0</v>
      </c>
      <c r="AD525" s="5" t="s">
        <v>1763</v>
      </c>
      <c r="AE525" s="5" t="s">
        <v>1764</v>
      </c>
      <c r="AF525" s="5" t="s">
        <v>1520</v>
      </c>
      <c r="AK525" s="31">
        <f t="shared" si="80"/>
        <v>0</v>
      </c>
      <c r="AL525" s="31"/>
      <c r="AM525" s="31"/>
      <c r="AN525" s="33">
        <f t="shared" si="81"/>
        <v>0</v>
      </c>
      <c r="AO525" s="31"/>
      <c r="AP525" s="31"/>
    </row>
    <row r="526" spans="1:42" ht="18" x14ac:dyDescent="0.3">
      <c r="A526" s="12" t="s">
        <v>1765</v>
      </c>
      <c r="B526" s="12"/>
      <c r="C526" s="27" t="s">
        <v>1512</v>
      </c>
      <c r="D526" s="17"/>
      <c r="E526" s="17"/>
      <c r="F526" s="28" t="s">
        <v>96</v>
      </c>
      <c r="G526" s="29">
        <v>0.25</v>
      </c>
      <c r="H526" s="17"/>
      <c r="I526" s="29">
        <v>0</v>
      </c>
      <c r="J526" s="30">
        <v>100</v>
      </c>
      <c r="M526" s="31">
        <f>ROUND(ROUND(J526, 2)*I526, 2)</f>
        <v>0</v>
      </c>
      <c r="P526" s="32">
        <v>100</v>
      </c>
      <c r="S526" s="31">
        <f>ROUND(ROUND(P526, 2)*I526, 2)</f>
        <v>0</v>
      </c>
      <c r="V526" s="9">
        <f>ROUND(ROUND(P526, 2)/1.2, 2)</f>
        <v>83.33</v>
      </c>
      <c r="Y526" s="9">
        <f t="shared" si="83"/>
        <v>0</v>
      </c>
      <c r="AD526" s="5" t="s">
        <v>1766</v>
      </c>
      <c r="AE526" s="5" t="s">
        <v>1767</v>
      </c>
      <c r="AF526" s="5" t="s">
        <v>1515</v>
      </c>
      <c r="AK526" s="31">
        <f t="shared" si="80"/>
        <v>0</v>
      </c>
      <c r="AL526" s="31"/>
      <c r="AM526" s="31"/>
      <c r="AN526" s="33">
        <f t="shared" si="81"/>
        <v>0</v>
      </c>
      <c r="AO526" s="31"/>
      <c r="AP526" s="31"/>
    </row>
    <row r="527" spans="1:42" ht="54" x14ac:dyDescent="0.3">
      <c r="A527" s="12" t="s">
        <v>1768</v>
      </c>
      <c r="B527" s="12" t="s">
        <v>1755</v>
      </c>
      <c r="C527" s="16" t="s">
        <v>1756</v>
      </c>
      <c r="D527" s="17"/>
      <c r="E527" s="17" t="s">
        <v>1769</v>
      </c>
      <c r="F527" s="17" t="s">
        <v>79</v>
      </c>
      <c r="G527" s="18">
        <v>1</v>
      </c>
      <c r="H527" s="17"/>
      <c r="I527" s="18">
        <v>0</v>
      </c>
      <c r="J527" s="19">
        <v>301.73</v>
      </c>
      <c r="K527" s="20">
        <v>1073</v>
      </c>
      <c r="L527" s="19">
        <f>J527+ROUND(K527, 2)</f>
        <v>1374.73</v>
      </c>
      <c r="M527" s="19">
        <v>0</v>
      </c>
      <c r="N527" s="19">
        <v>0</v>
      </c>
      <c r="O527" s="19">
        <f>M527+N527</f>
        <v>0</v>
      </c>
      <c r="P527" s="19">
        <v>301.73</v>
      </c>
      <c r="Q527" s="21">
        <v>1073</v>
      </c>
      <c r="R527" s="19">
        <f>P527+ROUND(Q527, 2)</f>
        <v>1374.73</v>
      </c>
      <c r="S527" s="19">
        <v>0</v>
      </c>
      <c r="T527" s="19">
        <v>0</v>
      </c>
      <c r="U527" s="19">
        <f>S527+T527</f>
        <v>0</v>
      </c>
      <c r="V527" s="9">
        <f>ROUND(P527 / 1.2, 2)</f>
        <v>251.44</v>
      </c>
      <c r="W527" s="9">
        <f>ROUND(Q527 / 1.2, 2)</f>
        <v>894.17</v>
      </c>
      <c r="X527" s="9">
        <f>ROUND(R527 / 1.2, 2)</f>
        <v>1145.6099999999999</v>
      </c>
      <c r="Y527" s="9">
        <f t="shared" si="83"/>
        <v>0</v>
      </c>
      <c r="Z527" s="9">
        <f>ROUND(T527 / 1.2, 2)</f>
        <v>0</v>
      </c>
      <c r="AA527" s="9">
        <f>Y527+Z527</f>
        <v>0</v>
      </c>
      <c r="AD527" s="5">
        <v>355116783</v>
      </c>
      <c r="AE527" s="5">
        <v>27137950</v>
      </c>
      <c r="AG527" s="5" t="s">
        <v>1757</v>
      </c>
      <c r="AH527" s="5" t="s">
        <v>1758</v>
      </c>
      <c r="AI527" s="5" t="s">
        <v>584</v>
      </c>
      <c r="AK527" s="19">
        <f t="shared" si="80"/>
        <v>0</v>
      </c>
      <c r="AL527" s="19">
        <f>T527-N527</f>
        <v>0</v>
      </c>
      <c r="AM527" s="19">
        <f>U527-O527</f>
        <v>0</v>
      </c>
      <c r="AN527" s="22">
        <f t="shared" si="81"/>
        <v>0</v>
      </c>
      <c r="AO527" s="22">
        <f>IFERROR(AL527/N527,0)</f>
        <v>0</v>
      </c>
      <c r="AP527" s="22">
        <f>IFERROR(AM527/O527,0)</f>
        <v>0</v>
      </c>
    </row>
    <row r="528" spans="1:42" ht="36" x14ac:dyDescent="0.3">
      <c r="A528" s="12" t="s">
        <v>1770</v>
      </c>
      <c r="B528" s="12"/>
      <c r="C528" s="27" t="s">
        <v>1028</v>
      </c>
      <c r="D528" s="17"/>
      <c r="E528" s="17"/>
      <c r="F528" s="28" t="s">
        <v>96</v>
      </c>
      <c r="G528" s="29">
        <v>0.15</v>
      </c>
      <c r="H528" s="17"/>
      <c r="I528" s="39">
        <v>0</v>
      </c>
      <c r="J528" s="30">
        <v>88.8</v>
      </c>
      <c r="M528" s="31">
        <f>ROUND(ROUND(J528, 2)*I528, 2)</f>
        <v>0</v>
      </c>
      <c r="P528" s="32">
        <v>88.8</v>
      </c>
      <c r="S528" s="31">
        <f>ROUND(ROUND(P528, 2)*I528, 2)</f>
        <v>0</v>
      </c>
      <c r="V528" s="9">
        <f>ROUND(ROUND(P528, 2)/1.2, 2)</f>
        <v>74</v>
      </c>
      <c r="Y528" s="9">
        <f t="shared" si="83"/>
        <v>0</v>
      </c>
      <c r="AD528" s="5" t="s">
        <v>1771</v>
      </c>
      <c r="AE528" s="5" t="s">
        <v>1772</v>
      </c>
      <c r="AF528" s="5" t="s">
        <v>1031</v>
      </c>
      <c r="AK528" s="31">
        <f t="shared" ref="AK528:AK591" si="84">S528-M528</f>
        <v>0</v>
      </c>
      <c r="AL528" s="31"/>
      <c r="AM528" s="31"/>
      <c r="AN528" s="33">
        <f t="shared" ref="AN528:AN591" si="85">IFERROR(AK528/M528,0)</f>
        <v>0</v>
      </c>
      <c r="AO528" s="31"/>
      <c r="AP528" s="31"/>
    </row>
    <row r="529" spans="1:42" ht="18" x14ac:dyDescent="0.3">
      <c r="A529" s="12" t="s">
        <v>1773</v>
      </c>
      <c r="B529" s="12"/>
      <c r="C529" s="27" t="s">
        <v>1517</v>
      </c>
      <c r="D529" s="17"/>
      <c r="E529" s="17"/>
      <c r="F529" s="28" t="s">
        <v>187</v>
      </c>
      <c r="G529" s="29">
        <v>1</v>
      </c>
      <c r="H529" s="17"/>
      <c r="I529" s="39">
        <v>0</v>
      </c>
      <c r="J529" s="30">
        <v>15.76</v>
      </c>
      <c r="M529" s="31">
        <f>ROUND(ROUND(J529, 2)*I529, 2)</f>
        <v>0</v>
      </c>
      <c r="P529" s="32">
        <v>15.76</v>
      </c>
      <c r="S529" s="31">
        <f>ROUND(ROUND(P529, 2)*I529, 2)</f>
        <v>0</v>
      </c>
      <c r="V529" s="9">
        <f>ROUND(ROUND(P529, 2)/1.2, 2)</f>
        <v>13.13</v>
      </c>
      <c r="Y529" s="9">
        <f t="shared" si="83"/>
        <v>0</v>
      </c>
      <c r="AD529" s="5" t="s">
        <v>1774</v>
      </c>
      <c r="AE529" s="5" t="s">
        <v>1775</v>
      </c>
      <c r="AF529" s="5" t="s">
        <v>1520</v>
      </c>
      <c r="AK529" s="31">
        <f t="shared" si="84"/>
        <v>0</v>
      </c>
      <c r="AL529" s="31"/>
      <c r="AM529" s="31"/>
      <c r="AN529" s="33">
        <f t="shared" si="85"/>
        <v>0</v>
      </c>
      <c r="AO529" s="31"/>
      <c r="AP529" s="31"/>
    </row>
    <row r="530" spans="1:42" ht="36" x14ac:dyDescent="0.3">
      <c r="A530" s="12" t="s">
        <v>1776</v>
      </c>
      <c r="B530" s="12"/>
      <c r="C530" s="41" t="s">
        <v>1506</v>
      </c>
      <c r="D530" s="17"/>
      <c r="E530" s="17"/>
      <c r="F530" s="28" t="s">
        <v>96</v>
      </c>
      <c r="G530" s="29">
        <v>1</v>
      </c>
      <c r="H530" s="17"/>
      <c r="I530" s="39">
        <v>0</v>
      </c>
      <c r="J530" s="30">
        <v>7.79</v>
      </c>
      <c r="M530" s="31">
        <f>ROUND(ROUND(J530, 2)*I530, 2)</f>
        <v>0</v>
      </c>
      <c r="P530" s="32">
        <v>7.79</v>
      </c>
      <c r="S530" s="31">
        <f>ROUND(ROUND(P530, 2)*I530, 2)</f>
        <v>0</v>
      </c>
      <c r="V530" s="9">
        <f>ROUND(ROUND(P530, 2)/1.2, 2)</f>
        <v>6.49</v>
      </c>
      <c r="Y530" s="9">
        <f t="shared" si="83"/>
        <v>0</v>
      </c>
      <c r="AD530" s="5" t="s">
        <v>1777</v>
      </c>
      <c r="AE530" s="5" t="s">
        <v>1778</v>
      </c>
      <c r="AF530" s="5" t="s">
        <v>1510</v>
      </c>
      <c r="AK530" s="31">
        <f t="shared" si="84"/>
        <v>0</v>
      </c>
      <c r="AL530" s="31"/>
      <c r="AM530" s="31"/>
      <c r="AN530" s="33">
        <f t="shared" si="85"/>
        <v>0</v>
      </c>
      <c r="AO530" s="31"/>
      <c r="AP530" s="31"/>
    </row>
    <row r="531" spans="1:42" ht="54" x14ac:dyDescent="0.3">
      <c r="A531" s="12" t="s">
        <v>1779</v>
      </c>
      <c r="B531" s="12" t="s">
        <v>1755</v>
      </c>
      <c r="C531" s="16" t="s">
        <v>1756</v>
      </c>
      <c r="D531" s="17"/>
      <c r="E531" s="17" t="s">
        <v>1675</v>
      </c>
      <c r="F531" s="17" t="s">
        <v>79</v>
      </c>
      <c r="G531" s="18">
        <v>1</v>
      </c>
      <c r="H531" s="17"/>
      <c r="I531" s="18">
        <v>0</v>
      </c>
      <c r="J531" s="19">
        <v>313.41000000000003</v>
      </c>
      <c r="K531" s="20">
        <v>1073</v>
      </c>
      <c r="L531" s="19">
        <f>J531+ROUND(K531, 2)</f>
        <v>1386.41</v>
      </c>
      <c r="M531" s="19">
        <v>0</v>
      </c>
      <c r="N531" s="19">
        <v>0</v>
      </c>
      <c r="O531" s="19">
        <f>M531+N531</f>
        <v>0</v>
      </c>
      <c r="P531" s="19">
        <v>313.41000000000003</v>
      </c>
      <c r="Q531" s="21">
        <v>1073</v>
      </c>
      <c r="R531" s="19">
        <f>P531+ROUND(Q531, 2)</f>
        <v>1386.41</v>
      </c>
      <c r="S531" s="19">
        <v>0</v>
      </c>
      <c r="T531" s="19">
        <v>0</v>
      </c>
      <c r="U531" s="19">
        <f>S531+T531</f>
        <v>0</v>
      </c>
      <c r="V531" s="9">
        <f>ROUND(P531 / 1.2, 2)</f>
        <v>261.18</v>
      </c>
      <c r="W531" s="9">
        <f>ROUND(Q531 / 1.2, 2)</f>
        <v>894.17</v>
      </c>
      <c r="X531" s="9">
        <f>ROUND(R531 / 1.2, 2)</f>
        <v>1155.3399999999999</v>
      </c>
      <c r="Y531" s="9">
        <f t="shared" si="83"/>
        <v>0</v>
      </c>
      <c r="Z531" s="9">
        <f>ROUND(T531 / 1.2, 2)</f>
        <v>0</v>
      </c>
      <c r="AA531" s="9">
        <f>Y531+Z531</f>
        <v>0</v>
      </c>
      <c r="AD531" s="5">
        <v>355116784</v>
      </c>
      <c r="AE531" s="5">
        <v>27138017</v>
      </c>
      <c r="AG531" s="5" t="s">
        <v>1757</v>
      </c>
      <c r="AH531" s="5" t="s">
        <v>1758</v>
      </c>
      <c r="AI531" s="5" t="s">
        <v>584</v>
      </c>
      <c r="AK531" s="19">
        <f t="shared" si="84"/>
        <v>0</v>
      </c>
      <c r="AL531" s="19">
        <f>T531-N531</f>
        <v>0</v>
      </c>
      <c r="AM531" s="19">
        <f>U531-O531</f>
        <v>0</v>
      </c>
      <c r="AN531" s="22">
        <f t="shared" si="85"/>
        <v>0</v>
      </c>
      <c r="AO531" s="22">
        <f>IFERROR(AL531/N531,0)</f>
        <v>0</v>
      </c>
      <c r="AP531" s="22">
        <f>IFERROR(AM531/O531,0)</f>
        <v>0</v>
      </c>
    </row>
    <row r="532" spans="1:42" ht="36" x14ac:dyDescent="0.3">
      <c r="A532" s="12" t="s">
        <v>1780</v>
      </c>
      <c r="B532" s="12"/>
      <c r="C532" s="41" t="s">
        <v>1506</v>
      </c>
      <c r="D532" s="17"/>
      <c r="E532" s="17"/>
      <c r="F532" s="28" t="s">
        <v>96</v>
      </c>
      <c r="G532" s="29">
        <v>1</v>
      </c>
      <c r="H532" s="17"/>
      <c r="I532" s="39">
        <v>0</v>
      </c>
      <c r="J532" s="30">
        <v>7.79</v>
      </c>
      <c r="M532" s="31">
        <f>ROUND(ROUND(J532, 2)*I532, 2)</f>
        <v>0</v>
      </c>
      <c r="P532" s="32">
        <v>7.79</v>
      </c>
      <c r="S532" s="31">
        <f>ROUND(ROUND(P532, 2)*I532, 2)</f>
        <v>0</v>
      </c>
      <c r="V532" s="9">
        <f>ROUND(ROUND(P532, 2)/1.2, 2)</f>
        <v>6.49</v>
      </c>
      <c r="Y532" s="9">
        <f t="shared" si="83"/>
        <v>0</v>
      </c>
      <c r="AD532" s="5" t="s">
        <v>1781</v>
      </c>
      <c r="AE532" s="5" t="s">
        <v>1782</v>
      </c>
      <c r="AF532" s="5" t="s">
        <v>1510</v>
      </c>
      <c r="AK532" s="31">
        <f t="shared" si="84"/>
        <v>0</v>
      </c>
      <c r="AL532" s="31"/>
      <c r="AM532" s="31"/>
      <c r="AN532" s="33">
        <f t="shared" si="85"/>
        <v>0</v>
      </c>
      <c r="AO532" s="31"/>
      <c r="AP532" s="31"/>
    </row>
    <row r="533" spans="1:42" ht="18" x14ac:dyDescent="0.3">
      <c r="A533" s="12" t="s">
        <v>1783</v>
      </c>
      <c r="B533" s="12"/>
      <c r="C533" s="27" t="s">
        <v>1517</v>
      </c>
      <c r="D533" s="17"/>
      <c r="E533" s="17"/>
      <c r="F533" s="28" t="s">
        <v>187</v>
      </c>
      <c r="G533" s="29">
        <v>1</v>
      </c>
      <c r="H533" s="17"/>
      <c r="I533" s="39">
        <v>0</v>
      </c>
      <c r="J533" s="30">
        <v>15.76</v>
      </c>
      <c r="M533" s="31">
        <f>ROUND(ROUND(J533, 2)*I533, 2)</f>
        <v>0</v>
      </c>
      <c r="P533" s="32">
        <v>15.76</v>
      </c>
      <c r="S533" s="31">
        <f>ROUND(ROUND(P533, 2)*I533, 2)</f>
        <v>0</v>
      </c>
      <c r="V533" s="9">
        <f>ROUND(ROUND(P533, 2)/1.2, 2)</f>
        <v>13.13</v>
      </c>
      <c r="Y533" s="9">
        <f t="shared" ref="Y533:Y554" si="86">ROUND(S533 / 1.2, 2)</f>
        <v>0</v>
      </c>
      <c r="AD533" s="5" t="s">
        <v>1784</v>
      </c>
      <c r="AE533" s="5" t="s">
        <v>1785</v>
      </c>
      <c r="AF533" s="5" t="s">
        <v>1520</v>
      </c>
      <c r="AK533" s="31">
        <f t="shared" si="84"/>
        <v>0</v>
      </c>
      <c r="AL533" s="31"/>
      <c r="AM533" s="31"/>
      <c r="AN533" s="33">
        <f t="shared" si="85"/>
        <v>0</v>
      </c>
      <c r="AO533" s="31"/>
      <c r="AP533" s="31"/>
    </row>
    <row r="534" spans="1:42" ht="18" x14ac:dyDescent="0.3">
      <c r="A534" s="12" t="s">
        <v>1786</v>
      </c>
      <c r="B534" s="12"/>
      <c r="C534" s="27" t="s">
        <v>1512</v>
      </c>
      <c r="D534" s="17"/>
      <c r="E534" s="17"/>
      <c r="F534" s="28" t="s">
        <v>96</v>
      </c>
      <c r="G534" s="29">
        <v>0.25</v>
      </c>
      <c r="H534" s="17"/>
      <c r="I534" s="29">
        <v>0</v>
      </c>
      <c r="J534" s="30">
        <v>100</v>
      </c>
      <c r="M534" s="31">
        <f>ROUND(ROUND(J534, 2)*I534, 2)</f>
        <v>0</v>
      </c>
      <c r="P534" s="32">
        <v>100</v>
      </c>
      <c r="S534" s="31">
        <f>ROUND(ROUND(P534, 2)*I534, 2)</f>
        <v>0</v>
      </c>
      <c r="V534" s="9">
        <f>ROUND(ROUND(P534, 2)/1.2, 2)</f>
        <v>83.33</v>
      </c>
      <c r="Y534" s="9">
        <f t="shared" si="86"/>
        <v>0</v>
      </c>
      <c r="AD534" s="5" t="s">
        <v>1787</v>
      </c>
      <c r="AE534" s="5" t="s">
        <v>1788</v>
      </c>
      <c r="AF534" s="5" t="s">
        <v>1515</v>
      </c>
      <c r="AK534" s="31">
        <f t="shared" si="84"/>
        <v>0</v>
      </c>
      <c r="AL534" s="31"/>
      <c r="AM534" s="31"/>
      <c r="AN534" s="33">
        <f t="shared" si="85"/>
        <v>0</v>
      </c>
      <c r="AO534" s="31"/>
      <c r="AP534" s="31"/>
    </row>
    <row r="535" spans="1:42" ht="54" x14ac:dyDescent="0.3">
      <c r="A535" s="12" t="s">
        <v>1789</v>
      </c>
      <c r="B535" s="12" t="s">
        <v>1755</v>
      </c>
      <c r="C535" s="16" t="s">
        <v>1756</v>
      </c>
      <c r="D535" s="17"/>
      <c r="E535" s="17" t="s">
        <v>1790</v>
      </c>
      <c r="F535" s="17" t="s">
        <v>79</v>
      </c>
      <c r="G535" s="18">
        <v>1</v>
      </c>
      <c r="H535" s="17"/>
      <c r="I535" s="18">
        <v>0</v>
      </c>
      <c r="J535" s="19">
        <v>301.73</v>
      </c>
      <c r="K535" s="20">
        <v>1073</v>
      </c>
      <c r="L535" s="19">
        <f>J535+ROUND(K535, 2)</f>
        <v>1374.73</v>
      </c>
      <c r="M535" s="19">
        <v>0</v>
      </c>
      <c r="N535" s="19">
        <v>0</v>
      </c>
      <c r="O535" s="19">
        <f>M535+N535</f>
        <v>0</v>
      </c>
      <c r="P535" s="19">
        <v>301.73</v>
      </c>
      <c r="Q535" s="21">
        <v>1073</v>
      </c>
      <c r="R535" s="19">
        <f>P535+ROUND(Q535, 2)</f>
        <v>1374.73</v>
      </c>
      <c r="S535" s="19">
        <v>0</v>
      </c>
      <c r="T535" s="19">
        <v>0</v>
      </c>
      <c r="U535" s="19">
        <f>S535+T535</f>
        <v>0</v>
      </c>
      <c r="V535" s="9">
        <f>ROUND(P535 / 1.2, 2)</f>
        <v>251.44</v>
      </c>
      <c r="W535" s="9">
        <f>ROUND(Q535 / 1.2, 2)</f>
        <v>894.17</v>
      </c>
      <c r="X535" s="9">
        <f>ROUND(R535 / 1.2, 2)</f>
        <v>1145.6099999999999</v>
      </c>
      <c r="Y535" s="9">
        <f t="shared" si="86"/>
        <v>0</v>
      </c>
      <c r="Z535" s="9">
        <f>ROUND(T535 / 1.2, 2)</f>
        <v>0</v>
      </c>
      <c r="AA535" s="9">
        <f>Y535+Z535</f>
        <v>0</v>
      </c>
      <c r="AD535" s="5">
        <v>355116785</v>
      </c>
      <c r="AE535" s="5">
        <v>27138019</v>
      </c>
      <c r="AG535" s="5" t="s">
        <v>1757</v>
      </c>
      <c r="AH535" s="5" t="s">
        <v>1758</v>
      </c>
      <c r="AI535" s="5" t="s">
        <v>584</v>
      </c>
      <c r="AK535" s="19">
        <f t="shared" si="84"/>
        <v>0</v>
      </c>
      <c r="AL535" s="19">
        <f>T535-N535</f>
        <v>0</v>
      </c>
      <c r="AM535" s="19">
        <f>U535-O535</f>
        <v>0</v>
      </c>
      <c r="AN535" s="22">
        <f t="shared" si="85"/>
        <v>0</v>
      </c>
      <c r="AO535" s="22">
        <f>IFERROR(AL535/N535,0)</f>
        <v>0</v>
      </c>
      <c r="AP535" s="22">
        <f>IFERROR(AM535/O535,0)</f>
        <v>0</v>
      </c>
    </row>
    <row r="536" spans="1:42" ht="36" x14ac:dyDescent="0.3">
      <c r="A536" s="12" t="s">
        <v>1791</v>
      </c>
      <c r="B536" s="12"/>
      <c r="C536" s="27" t="s">
        <v>1028</v>
      </c>
      <c r="D536" s="17"/>
      <c r="E536" s="17"/>
      <c r="F536" s="28" t="s">
        <v>96</v>
      </c>
      <c r="G536" s="29">
        <v>0.15</v>
      </c>
      <c r="H536" s="17"/>
      <c r="I536" s="39">
        <v>0</v>
      </c>
      <c r="J536" s="30">
        <v>88.8</v>
      </c>
      <c r="M536" s="31">
        <f>ROUND(ROUND(J536, 2)*I536, 2)</f>
        <v>0</v>
      </c>
      <c r="P536" s="32">
        <v>88.8</v>
      </c>
      <c r="S536" s="31">
        <f>ROUND(ROUND(P536, 2)*I536, 2)</f>
        <v>0</v>
      </c>
      <c r="V536" s="9">
        <f>ROUND(ROUND(P536, 2)/1.2, 2)</f>
        <v>74</v>
      </c>
      <c r="Y536" s="9">
        <f t="shared" si="86"/>
        <v>0</v>
      </c>
      <c r="AD536" s="5" t="s">
        <v>1792</v>
      </c>
      <c r="AE536" s="5" t="s">
        <v>1793</v>
      </c>
      <c r="AF536" s="5" t="s">
        <v>1031</v>
      </c>
      <c r="AK536" s="31">
        <f t="shared" si="84"/>
        <v>0</v>
      </c>
      <c r="AL536" s="31"/>
      <c r="AM536" s="31"/>
      <c r="AN536" s="33">
        <f t="shared" si="85"/>
        <v>0</v>
      </c>
      <c r="AO536" s="31"/>
      <c r="AP536" s="31"/>
    </row>
    <row r="537" spans="1:42" ht="18" x14ac:dyDescent="0.3">
      <c r="A537" s="12" t="s">
        <v>1794</v>
      </c>
      <c r="B537" s="12"/>
      <c r="C537" s="27" t="s">
        <v>1517</v>
      </c>
      <c r="D537" s="17"/>
      <c r="E537" s="17"/>
      <c r="F537" s="28" t="s">
        <v>187</v>
      </c>
      <c r="G537" s="29">
        <v>1</v>
      </c>
      <c r="H537" s="17"/>
      <c r="I537" s="39">
        <v>0</v>
      </c>
      <c r="J537" s="30">
        <v>15.76</v>
      </c>
      <c r="M537" s="31">
        <f>ROUND(ROUND(J537, 2)*I537, 2)</f>
        <v>0</v>
      </c>
      <c r="P537" s="32">
        <v>15.76</v>
      </c>
      <c r="S537" s="31">
        <f>ROUND(ROUND(P537, 2)*I537, 2)</f>
        <v>0</v>
      </c>
      <c r="V537" s="9">
        <f>ROUND(ROUND(P537, 2)/1.2, 2)</f>
        <v>13.13</v>
      </c>
      <c r="Y537" s="9">
        <f t="shared" si="86"/>
        <v>0</v>
      </c>
      <c r="AD537" s="5" t="s">
        <v>1795</v>
      </c>
      <c r="AE537" s="5" t="s">
        <v>1796</v>
      </c>
      <c r="AF537" s="5" t="s">
        <v>1520</v>
      </c>
      <c r="AK537" s="31">
        <f t="shared" si="84"/>
        <v>0</v>
      </c>
      <c r="AL537" s="31"/>
      <c r="AM537" s="31"/>
      <c r="AN537" s="33">
        <f t="shared" si="85"/>
        <v>0</v>
      </c>
      <c r="AO537" s="31"/>
      <c r="AP537" s="31"/>
    </row>
    <row r="538" spans="1:42" ht="36" x14ac:dyDescent="0.3">
      <c r="A538" s="12" t="s">
        <v>1797</v>
      </c>
      <c r="B538" s="12"/>
      <c r="C538" s="41" t="s">
        <v>1506</v>
      </c>
      <c r="D538" s="17"/>
      <c r="E538" s="17"/>
      <c r="F538" s="28" t="s">
        <v>96</v>
      </c>
      <c r="G538" s="29">
        <v>1</v>
      </c>
      <c r="H538" s="17"/>
      <c r="I538" s="39">
        <v>0</v>
      </c>
      <c r="J538" s="30">
        <v>7.79</v>
      </c>
      <c r="M538" s="31">
        <f>ROUND(ROUND(J538, 2)*I538, 2)</f>
        <v>0</v>
      </c>
      <c r="P538" s="32">
        <v>7.79</v>
      </c>
      <c r="S538" s="31">
        <f>ROUND(ROUND(P538, 2)*I538, 2)</f>
        <v>0</v>
      </c>
      <c r="V538" s="9">
        <f>ROUND(ROUND(P538, 2)/1.2, 2)</f>
        <v>6.49</v>
      </c>
      <c r="Y538" s="9">
        <f t="shared" si="86"/>
        <v>0</v>
      </c>
      <c r="AD538" s="5" t="s">
        <v>1798</v>
      </c>
      <c r="AE538" s="5" t="s">
        <v>1799</v>
      </c>
      <c r="AF538" s="5" t="s">
        <v>1510</v>
      </c>
      <c r="AK538" s="31">
        <f t="shared" si="84"/>
        <v>0</v>
      </c>
      <c r="AL538" s="31"/>
      <c r="AM538" s="31"/>
      <c r="AN538" s="33">
        <f t="shared" si="85"/>
        <v>0</v>
      </c>
      <c r="AO538" s="31"/>
      <c r="AP538" s="31"/>
    </row>
    <row r="539" spans="1:42" ht="54" x14ac:dyDescent="0.3">
      <c r="A539" s="12" t="s">
        <v>1800</v>
      </c>
      <c r="B539" s="12" t="s">
        <v>1755</v>
      </c>
      <c r="C539" s="16" t="s">
        <v>1756</v>
      </c>
      <c r="D539" s="17"/>
      <c r="E539" s="17" t="s">
        <v>1645</v>
      </c>
      <c r="F539" s="17" t="s">
        <v>79</v>
      </c>
      <c r="G539" s="18">
        <v>1</v>
      </c>
      <c r="H539" s="17"/>
      <c r="I539" s="18">
        <v>3617.6</v>
      </c>
      <c r="J539" s="19">
        <v>318.63</v>
      </c>
      <c r="K539" s="20">
        <v>1073</v>
      </c>
      <c r="L539" s="19">
        <f>J539+ROUND(K539, 2)</f>
        <v>1391.63</v>
      </c>
      <c r="M539" s="19">
        <v>1152675.8899999999</v>
      </c>
      <c r="N539" s="19">
        <v>3881684.8</v>
      </c>
      <c r="O539" s="19">
        <f>M539+N539</f>
        <v>5034360.6899999995</v>
      </c>
      <c r="P539" s="19">
        <v>313.41000000000003</v>
      </c>
      <c r="Q539" s="21">
        <v>1287.5999999999999</v>
      </c>
      <c r="R539" s="19">
        <f>P539+ROUND(Q539, 2)</f>
        <v>1601.01</v>
      </c>
      <c r="S539" s="19">
        <v>1133792.02</v>
      </c>
      <c r="T539" s="19">
        <v>4658021.76</v>
      </c>
      <c r="U539" s="19">
        <f>S539+T539</f>
        <v>5791813.7799999993</v>
      </c>
      <c r="V539" s="9">
        <f>ROUND(P539 / 1.2, 2)</f>
        <v>261.18</v>
      </c>
      <c r="W539" s="9">
        <f>ROUND(Q539 / 1.2, 2)</f>
        <v>1073</v>
      </c>
      <c r="X539" s="9">
        <f>ROUND(R539 / 1.2, 2)</f>
        <v>1334.18</v>
      </c>
      <c r="Y539" s="9">
        <f t="shared" si="86"/>
        <v>944826.68</v>
      </c>
      <c r="Z539" s="9">
        <f>ROUND(T539 / 1.2, 2)</f>
        <v>3881684.8</v>
      </c>
      <c r="AA539" s="9">
        <f>Y539+Z539</f>
        <v>4826511.4799999995</v>
      </c>
      <c r="AD539" s="5">
        <v>355116786</v>
      </c>
      <c r="AE539" s="5">
        <v>28724855</v>
      </c>
      <c r="AG539" s="5" t="s">
        <v>1757</v>
      </c>
      <c r="AH539" s="5" t="s">
        <v>1758</v>
      </c>
      <c r="AI539" s="5" t="s">
        <v>584</v>
      </c>
      <c r="AK539" s="19">
        <f t="shared" si="84"/>
        <v>-18883.869999999879</v>
      </c>
      <c r="AL539" s="19">
        <f>T539-N539</f>
        <v>776336.96</v>
      </c>
      <c r="AM539" s="19">
        <f>U539-O539</f>
        <v>757453.08999999985</v>
      </c>
      <c r="AN539" s="22">
        <f t="shared" si="85"/>
        <v>-1.6382636406145252E-2</v>
      </c>
      <c r="AO539" s="22">
        <f>IFERROR(AL539/N539,0)</f>
        <v>0.2</v>
      </c>
      <c r="AP539" s="22">
        <f>IFERROR(AM539/O539,0)</f>
        <v>0.15045665907581204</v>
      </c>
    </row>
    <row r="540" spans="1:42" ht="36" x14ac:dyDescent="0.3">
      <c r="A540" s="12" t="s">
        <v>1801</v>
      </c>
      <c r="B540" s="12"/>
      <c r="C540" s="41" t="s">
        <v>1506</v>
      </c>
      <c r="D540" s="17"/>
      <c r="E540" s="17"/>
      <c r="F540" s="28" t="s">
        <v>96</v>
      </c>
      <c r="G540" s="29">
        <v>1</v>
      </c>
      <c r="H540" s="17"/>
      <c r="I540" s="39">
        <v>126616</v>
      </c>
      <c r="J540" s="30">
        <v>7.92</v>
      </c>
      <c r="M540" s="31">
        <f>ROUND(ROUND(J540, 2)*I540, 2)</f>
        <v>1002798.72</v>
      </c>
      <c r="P540" s="32">
        <v>7.79</v>
      </c>
      <c r="S540" s="31">
        <f>ROUND(ROUND(P540, 2)*I540, 2)</f>
        <v>986338.64</v>
      </c>
      <c r="V540" s="9">
        <f>ROUND(ROUND(P540, 2)/1.2, 2)</f>
        <v>6.49</v>
      </c>
      <c r="Y540" s="9">
        <f t="shared" si="86"/>
        <v>821948.87</v>
      </c>
      <c r="AD540" s="5" t="s">
        <v>1802</v>
      </c>
      <c r="AE540" s="5" t="s">
        <v>1803</v>
      </c>
      <c r="AF540" s="5" t="s">
        <v>1510</v>
      </c>
      <c r="AK540" s="31">
        <f t="shared" si="84"/>
        <v>-16460.079999999958</v>
      </c>
      <c r="AL540" s="31"/>
      <c r="AM540" s="31"/>
      <c r="AN540" s="33">
        <f t="shared" si="85"/>
        <v>-1.6414141414141374E-2</v>
      </c>
      <c r="AO540" s="31"/>
      <c r="AP540" s="31"/>
    </row>
    <row r="541" spans="1:42" ht="18" x14ac:dyDescent="0.3">
      <c r="A541" s="12" t="s">
        <v>1804</v>
      </c>
      <c r="B541" s="12"/>
      <c r="C541" s="27" t="s">
        <v>1517</v>
      </c>
      <c r="D541" s="17"/>
      <c r="E541" s="17"/>
      <c r="F541" s="28" t="s">
        <v>187</v>
      </c>
      <c r="G541" s="29">
        <v>1</v>
      </c>
      <c r="H541" s="17"/>
      <c r="I541" s="39">
        <v>3617.6</v>
      </c>
      <c r="J541" s="30">
        <v>16.02</v>
      </c>
      <c r="M541" s="31">
        <f>ROUND(ROUND(J541, 2)*I541, 2)</f>
        <v>57953.95</v>
      </c>
      <c r="P541" s="32">
        <v>15.76</v>
      </c>
      <c r="S541" s="31">
        <f>ROUND(ROUND(P541, 2)*I541, 2)</f>
        <v>57013.38</v>
      </c>
      <c r="V541" s="9">
        <f>ROUND(ROUND(P541, 2)/1.2, 2)</f>
        <v>13.13</v>
      </c>
      <c r="Y541" s="9">
        <f t="shared" si="86"/>
        <v>47511.15</v>
      </c>
      <c r="AD541" s="5" t="s">
        <v>1805</v>
      </c>
      <c r="AE541" s="5" t="s">
        <v>1806</v>
      </c>
      <c r="AF541" s="5" t="s">
        <v>1520</v>
      </c>
      <c r="AK541" s="31">
        <f t="shared" si="84"/>
        <v>-940.56999999999971</v>
      </c>
      <c r="AL541" s="31"/>
      <c r="AM541" s="31"/>
      <c r="AN541" s="33">
        <f t="shared" si="85"/>
        <v>-1.6229609888540813E-2</v>
      </c>
      <c r="AO541" s="31"/>
      <c r="AP541" s="31"/>
    </row>
    <row r="542" spans="1:42" ht="18" x14ac:dyDescent="0.3">
      <c r="A542" s="12" t="s">
        <v>1807</v>
      </c>
      <c r="B542" s="12"/>
      <c r="C542" s="27" t="s">
        <v>1512</v>
      </c>
      <c r="D542" s="17"/>
      <c r="E542" s="17"/>
      <c r="F542" s="28" t="s">
        <v>96</v>
      </c>
      <c r="G542" s="29">
        <v>0.25</v>
      </c>
      <c r="H542" s="17"/>
      <c r="I542" s="29">
        <v>904.4</v>
      </c>
      <c r="J542" s="30">
        <v>101.66</v>
      </c>
      <c r="M542" s="31">
        <f>ROUND(ROUND(J542, 2)*I542, 2)</f>
        <v>91941.3</v>
      </c>
      <c r="P542" s="32">
        <v>100</v>
      </c>
      <c r="S542" s="31">
        <f>ROUND(ROUND(P542, 2)*I542, 2)</f>
        <v>90440</v>
      </c>
      <c r="V542" s="9">
        <f>ROUND(ROUND(P542, 2)/1.2, 2)</f>
        <v>83.33</v>
      </c>
      <c r="Y542" s="9">
        <f t="shared" si="86"/>
        <v>75366.67</v>
      </c>
      <c r="AD542" s="5" t="s">
        <v>1808</v>
      </c>
      <c r="AE542" s="5" t="s">
        <v>1809</v>
      </c>
      <c r="AF542" s="5" t="s">
        <v>1515</v>
      </c>
      <c r="AK542" s="31">
        <f t="shared" si="84"/>
        <v>-1501.3000000000029</v>
      </c>
      <c r="AL542" s="31"/>
      <c r="AM542" s="31"/>
      <c r="AN542" s="33">
        <f t="shared" si="85"/>
        <v>-1.6328896806984489E-2</v>
      </c>
      <c r="AO542" s="31"/>
      <c r="AP542" s="31"/>
    </row>
    <row r="543" spans="1:42" ht="54" x14ac:dyDescent="0.3">
      <c r="A543" s="12" t="s">
        <v>1810</v>
      </c>
      <c r="B543" s="12" t="s">
        <v>1755</v>
      </c>
      <c r="C543" s="16" t="s">
        <v>1756</v>
      </c>
      <c r="D543" s="17"/>
      <c r="E543" s="17" t="s">
        <v>1769</v>
      </c>
      <c r="F543" s="17" t="s">
        <v>79</v>
      </c>
      <c r="G543" s="18">
        <v>1</v>
      </c>
      <c r="H543" s="17"/>
      <c r="I543" s="18">
        <v>4460.8</v>
      </c>
      <c r="J543" s="19">
        <v>306.76</v>
      </c>
      <c r="K543" s="20">
        <v>1073</v>
      </c>
      <c r="L543" s="19">
        <f>J543+ROUND(K543, 2)</f>
        <v>1379.76</v>
      </c>
      <c r="M543" s="19">
        <v>1368395.01</v>
      </c>
      <c r="N543" s="19">
        <v>4786438.4000000004</v>
      </c>
      <c r="O543" s="19">
        <f>M543+N543</f>
        <v>6154833.4100000001</v>
      </c>
      <c r="P543" s="19">
        <v>301.73</v>
      </c>
      <c r="Q543" s="21">
        <v>1287.5999999999999</v>
      </c>
      <c r="R543" s="19">
        <f>P543+ROUND(Q543, 2)</f>
        <v>1589.33</v>
      </c>
      <c r="S543" s="19">
        <v>1345957.18</v>
      </c>
      <c r="T543" s="19">
        <v>5743726.0800000001</v>
      </c>
      <c r="U543" s="19">
        <f>S543+T543</f>
        <v>7089683.2599999998</v>
      </c>
      <c r="V543" s="9">
        <f>ROUND(P543 / 1.2, 2)</f>
        <v>251.44</v>
      </c>
      <c r="W543" s="9">
        <f>ROUND(Q543 / 1.2, 2)</f>
        <v>1073</v>
      </c>
      <c r="X543" s="9">
        <f>ROUND(R543 / 1.2, 2)</f>
        <v>1324.44</v>
      </c>
      <c r="Y543" s="9">
        <f t="shared" si="86"/>
        <v>1121630.98</v>
      </c>
      <c r="Z543" s="9">
        <f>ROUND(T543 / 1.2, 2)</f>
        <v>4786438.4000000004</v>
      </c>
      <c r="AA543" s="9">
        <f>Y543+Z543</f>
        <v>5908069.3800000008</v>
      </c>
      <c r="AD543" s="5">
        <v>355116787</v>
      </c>
      <c r="AE543" s="5">
        <v>28724859</v>
      </c>
      <c r="AG543" s="5" t="s">
        <v>1757</v>
      </c>
      <c r="AH543" s="5" t="s">
        <v>1758</v>
      </c>
      <c r="AI543" s="5" t="s">
        <v>584</v>
      </c>
      <c r="AK543" s="19">
        <f t="shared" si="84"/>
        <v>-22437.830000000075</v>
      </c>
      <c r="AL543" s="19">
        <f>T543-N543</f>
        <v>957287.6799999997</v>
      </c>
      <c r="AM543" s="19">
        <f>U543-O543</f>
        <v>934849.84999999963</v>
      </c>
      <c r="AN543" s="22">
        <f t="shared" si="85"/>
        <v>-1.6397187826634997E-2</v>
      </c>
      <c r="AO543" s="22">
        <f>IFERROR(AL543/N543,0)</f>
        <v>0.19999999999999993</v>
      </c>
      <c r="AP543" s="22">
        <f>IFERROR(AM543/O543,0)</f>
        <v>0.15188873324842753</v>
      </c>
    </row>
    <row r="544" spans="1:42" ht="36" x14ac:dyDescent="0.3">
      <c r="A544" s="12" t="s">
        <v>1811</v>
      </c>
      <c r="B544" s="12"/>
      <c r="C544" s="27" t="s">
        <v>1028</v>
      </c>
      <c r="D544" s="17"/>
      <c r="E544" s="17"/>
      <c r="F544" s="28" t="s">
        <v>96</v>
      </c>
      <c r="G544" s="29">
        <v>0.15</v>
      </c>
      <c r="H544" s="17"/>
      <c r="I544" s="39">
        <v>669.12</v>
      </c>
      <c r="J544" s="30">
        <v>90.28</v>
      </c>
      <c r="M544" s="31">
        <f>ROUND(ROUND(J544, 2)*I544, 2)</f>
        <v>60408.15</v>
      </c>
      <c r="P544" s="32">
        <v>88.8</v>
      </c>
      <c r="S544" s="31">
        <f>ROUND(ROUND(P544, 2)*I544, 2)</f>
        <v>59417.86</v>
      </c>
      <c r="V544" s="9">
        <f>ROUND(ROUND(P544, 2)/1.2, 2)</f>
        <v>74</v>
      </c>
      <c r="Y544" s="9">
        <f t="shared" si="86"/>
        <v>49514.879999999997</v>
      </c>
      <c r="AD544" s="5" t="s">
        <v>1812</v>
      </c>
      <c r="AE544" s="5" t="s">
        <v>1813</v>
      </c>
      <c r="AF544" s="5" t="s">
        <v>1031</v>
      </c>
      <c r="AK544" s="31">
        <f t="shared" si="84"/>
        <v>-990.29000000000087</v>
      </c>
      <c r="AL544" s="31"/>
      <c r="AM544" s="31"/>
      <c r="AN544" s="33">
        <f t="shared" si="85"/>
        <v>-1.6393317789073176E-2</v>
      </c>
      <c r="AO544" s="31"/>
      <c r="AP544" s="31"/>
    </row>
    <row r="545" spans="1:42" ht="18" x14ac:dyDescent="0.3">
      <c r="A545" s="12" t="s">
        <v>1814</v>
      </c>
      <c r="B545" s="12"/>
      <c r="C545" s="27" t="s">
        <v>1517</v>
      </c>
      <c r="D545" s="17"/>
      <c r="E545" s="17"/>
      <c r="F545" s="28" t="s">
        <v>187</v>
      </c>
      <c r="G545" s="29">
        <v>1</v>
      </c>
      <c r="H545" s="17"/>
      <c r="I545" s="39">
        <v>4460.8</v>
      </c>
      <c r="J545" s="30">
        <v>16.02</v>
      </c>
      <c r="M545" s="31">
        <f>ROUND(ROUND(J545, 2)*I545, 2)</f>
        <v>71462.02</v>
      </c>
      <c r="P545" s="32">
        <v>15.76</v>
      </c>
      <c r="S545" s="31">
        <f>ROUND(ROUND(P545, 2)*I545, 2)</f>
        <v>70302.210000000006</v>
      </c>
      <c r="V545" s="9">
        <f>ROUND(ROUND(P545, 2)/1.2, 2)</f>
        <v>13.13</v>
      </c>
      <c r="Y545" s="9">
        <f t="shared" si="86"/>
        <v>58585.18</v>
      </c>
      <c r="AD545" s="5" t="s">
        <v>1815</v>
      </c>
      <c r="AE545" s="5" t="s">
        <v>1816</v>
      </c>
      <c r="AF545" s="5" t="s">
        <v>1520</v>
      </c>
      <c r="AK545" s="31">
        <f t="shared" si="84"/>
        <v>-1159.8099999999977</v>
      </c>
      <c r="AL545" s="31"/>
      <c r="AM545" s="31"/>
      <c r="AN545" s="33">
        <f t="shared" si="85"/>
        <v>-1.6229739937382089E-2</v>
      </c>
      <c r="AO545" s="31"/>
      <c r="AP545" s="31"/>
    </row>
    <row r="546" spans="1:42" ht="36" x14ac:dyDescent="0.3">
      <c r="A546" s="12" t="s">
        <v>1817</v>
      </c>
      <c r="B546" s="12"/>
      <c r="C546" s="41" t="s">
        <v>1506</v>
      </c>
      <c r="D546" s="17"/>
      <c r="E546" s="17"/>
      <c r="F546" s="28" t="s">
        <v>96</v>
      </c>
      <c r="G546" s="29">
        <v>1</v>
      </c>
      <c r="H546" s="17"/>
      <c r="I546" s="39">
        <v>156128</v>
      </c>
      <c r="J546" s="30">
        <v>7.92</v>
      </c>
      <c r="M546" s="31">
        <f>ROUND(ROUND(J546, 2)*I546, 2)</f>
        <v>1236533.76</v>
      </c>
      <c r="P546" s="32">
        <v>7.79</v>
      </c>
      <c r="S546" s="31">
        <f>ROUND(ROUND(P546, 2)*I546, 2)</f>
        <v>1216237.1200000001</v>
      </c>
      <c r="V546" s="9">
        <f>ROUND(ROUND(P546, 2)/1.2, 2)</f>
        <v>6.49</v>
      </c>
      <c r="Y546" s="9">
        <f t="shared" si="86"/>
        <v>1013530.93</v>
      </c>
      <c r="AD546" s="5" t="s">
        <v>1818</v>
      </c>
      <c r="AE546" s="5" t="s">
        <v>1819</v>
      </c>
      <c r="AF546" s="5" t="s">
        <v>1510</v>
      </c>
      <c r="AK546" s="31">
        <f t="shared" si="84"/>
        <v>-20296.639999999898</v>
      </c>
      <c r="AL546" s="31"/>
      <c r="AM546" s="31"/>
      <c r="AN546" s="33">
        <f t="shared" si="85"/>
        <v>-1.6414141414141332E-2</v>
      </c>
      <c r="AO546" s="31"/>
      <c r="AP546" s="31"/>
    </row>
    <row r="547" spans="1:42" ht="54" x14ac:dyDescent="0.3">
      <c r="A547" s="12" t="s">
        <v>1820</v>
      </c>
      <c r="B547" s="12" t="s">
        <v>1755</v>
      </c>
      <c r="C547" s="16" t="s">
        <v>1756</v>
      </c>
      <c r="D547" s="17"/>
      <c r="E547" s="17" t="s">
        <v>1675</v>
      </c>
      <c r="F547" s="17" t="s">
        <v>79</v>
      </c>
      <c r="G547" s="18">
        <v>1</v>
      </c>
      <c r="H547" s="17"/>
      <c r="I547" s="18">
        <v>3125.2</v>
      </c>
      <c r="J547" s="19">
        <v>318.63</v>
      </c>
      <c r="K547" s="20">
        <v>1073</v>
      </c>
      <c r="L547" s="19">
        <f>J547+ROUND(K547, 2)</f>
        <v>1391.63</v>
      </c>
      <c r="M547" s="19">
        <v>995782.48</v>
      </c>
      <c r="N547" s="19">
        <v>3353339.6</v>
      </c>
      <c r="O547" s="19">
        <f>M547+N547</f>
        <v>4349122.08</v>
      </c>
      <c r="P547" s="19">
        <v>313.41000000000003</v>
      </c>
      <c r="Q547" s="21">
        <v>1287.5999999999999</v>
      </c>
      <c r="R547" s="19">
        <f>P547+ROUND(Q547, 2)</f>
        <v>1601.01</v>
      </c>
      <c r="S547" s="19">
        <v>979468.93</v>
      </c>
      <c r="T547" s="19">
        <v>4024007.52</v>
      </c>
      <c r="U547" s="19">
        <f>S547+T547</f>
        <v>5003476.45</v>
      </c>
      <c r="V547" s="9">
        <f>ROUND(P547 / 1.2, 2)</f>
        <v>261.18</v>
      </c>
      <c r="W547" s="9">
        <f>ROUND(Q547 / 1.2, 2)</f>
        <v>1073</v>
      </c>
      <c r="X547" s="9">
        <f>ROUND(R547 / 1.2, 2)</f>
        <v>1334.18</v>
      </c>
      <c r="Y547" s="9">
        <f t="shared" si="86"/>
        <v>816224.11</v>
      </c>
      <c r="Z547" s="9">
        <f>ROUND(T547 / 1.2, 2)</f>
        <v>3353339.6</v>
      </c>
      <c r="AA547" s="9">
        <f>Y547+Z547</f>
        <v>4169563.71</v>
      </c>
      <c r="AD547" s="5">
        <v>355116788</v>
      </c>
      <c r="AE547" s="5">
        <v>28724887</v>
      </c>
      <c r="AG547" s="5" t="s">
        <v>1757</v>
      </c>
      <c r="AH547" s="5" t="s">
        <v>1758</v>
      </c>
      <c r="AI547" s="5" t="s">
        <v>584</v>
      </c>
      <c r="AK547" s="19">
        <f t="shared" si="84"/>
        <v>-16313.54999999993</v>
      </c>
      <c r="AL547" s="19">
        <f>T547-N547</f>
        <v>670667.91999999993</v>
      </c>
      <c r="AM547" s="19">
        <f>U547-O547</f>
        <v>654354.37000000011</v>
      </c>
      <c r="AN547" s="22">
        <f t="shared" si="85"/>
        <v>-1.6382644129268001E-2</v>
      </c>
      <c r="AO547" s="22">
        <f>IFERROR(AL547/N547,0)</f>
        <v>0.19999999999999998</v>
      </c>
      <c r="AP547" s="22">
        <f>IFERROR(AM547/O547,0)</f>
        <v>0.15045665722034643</v>
      </c>
    </row>
    <row r="548" spans="1:42" ht="36" x14ac:dyDescent="0.3">
      <c r="A548" s="12" t="s">
        <v>1821</v>
      </c>
      <c r="B548" s="12"/>
      <c r="C548" s="41" t="s">
        <v>1506</v>
      </c>
      <c r="D548" s="17"/>
      <c r="E548" s="17"/>
      <c r="F548" s="28" t="s">
        <v>96</v>
      </c>
      <c r="G548" s="29">
        <v>1</v>
      </c>
      <c r="H548" s="17"/>
      <c r="I548" s="39">
        <v>109382</v>
      </c>
      <c r="J548" s="30">
        <v>7.92</v>
      </c>
      <c r="M548" s="31">
        <f>ROUND(ROUND(J548, 2)*I548, 2)</f>
        <v>866305.44</v>
      </c>
      <c r="P548" s="32">
        <v>7.79</v>
      </c>
      <c r="S548" s="31">
        <f>ROUND(ROUND(P548, 2)*I548, 2)</f>
        <v>852085.78</v>
      </c>
      <c r="V548" s="9">
        <f>ROUND(ROUND(P548, 2)/1.2, 2)</f>
        <v>6.49</v>
      </c>
      <c r="Y548" s="9">
        <f t="shared" si="86"/>
        <v>710071.48</v>
      </c>
      <c r="AD548" s="5" t="s">
        <v>1822</v>
      </c>
      <c r="AE548" s="5" t="s">
        <v>1823</v>
      </c>
      <c r="AF548" s="5" t="s">
        <v>1510</v>
      </c>
      <c r="AK548" s="31">
        <f t="shared" si="84"/>
        <v>-14219.659999999916</v>
      </c>
      <c r="AL548" s="31"/>
      <c r="AM548" s="31"/>
      <c r="AN548" s="33">
        <f t="shared" si="85"/>
        <v>-1.6414141414141319E-2</v>
      </c>
      <c r="AO548" s="31"/>
      <c r="AP548" s="31"/>
    </row>
    <row r="549" spans="1:42" ht="18" x14ac:dyDescent="0.3">
      <c r="A549" s="12" t="s">
        <v>1824</v>
      </c>
      <c r="B549" s="12"/>
      <c r="C549" s="27" t="s">
        <v>1517</v>
      </c>
      <c r="D549" s="17"/>
      <c r="E549" s="17"/>
      <c r="F549" s="28" t="s">
        <v>187</v>
      </c>
      <c r="G549" s="29">
        <v>1</v>
      </c>
      <c r="H549" s="17"/>
      <c r="I549" s="39">
        <v>3125.2</v>
      </c>
      <c r="J549" s="30">
        <v>16.02</v>
      </c>
      <c r="M549" s="31">
        <f>ROUND(ROUND(J549, 2)*I549, 2)</f>
        <v>50065.7</v>
      </c>
      <c r="P549" s="32">
        <v>15.76</v>
      </c>
      <c r="S549" s="31">
        <f>ROUND(ROUND(P549, 2)*I549, 2)</f>
        <v>49253.15</v>
      </c>
      <c r="V549" s="9">
        <f>ROUND(ROUND(P549, 2)/1.2, 2)</f>
        <v>13.13</v>
      </c>
      <c r="Y549" s="9">
        <f t="shared" si="86"/>
        <v>41044.29</v>
      </c>
      <c r="AD549" s="5" t="s">
        <v>1825</v>
      </c>
      <c r="AE549" s="5" t="s">
        <v>1826</v>
      </c>
      <c r="AF549" s="5" t="s">
        <v>1520</v>
      </c>
      <c r="AK549" s="31">
        <f t="shared" si="84"/>
        <v>-812.54999999999563</v>
      </c>
      <c r="AL549" s="31"/>
      <c r="AM549" s="31"/>
      <c r="AN549" s="33">
        <f t="shared" si="85"/>
        <v>-1.6229674208090482E-2</v>
      </c>
      <c r="AO549" s="31"/>
      <c r="AP549" s="31"/>
    </row>
    <row r="550" spans="1:42" ht="18" x14ac:dyDescent="0.3">
      <c r="A550" s="12" t="s">
        <v>1827</v>
      </c>
      <c r="B550" s="12"/>
      <c r="C550" s="27" t="s">
        <v>1512</v>
      </c>
      <c r="D550" s="17"/>
      <c r="E550" s="17"/>
      <c r="F550" s="28" t="s">
        <v>96</v>
      </c>
      <c r="G550" s="29">
        <v>0.25</v>
      </c>
      <c r="H550" s="17"/>
      <c r="I550" s="29">
        <v>781.3</v>
      </c>
      <c r="J550" s="30">
        <v>101.66</v>
      </c>
      <c r="M550" s="31">
        <f>ROUND(ROUND(J550, 2)*I550, 2)</f>
        <v>79426.960000000006</v>
      </c>
      <c r="P550" s="32">
        <v>100</v>
      </c>
      <c r="S550" s="31">
        <f>ROUND(ROUND(P550, 2)*I550, 2)</f>
        <v>78130</v>
      </c>
      <c r="V550" s="9">
        <f>ROUND(ROUND(P550, 2)/1.2, 2)</f>
        <v>83.33</v>
      </c>
      <c r="Y550" s="9">
        <f t="shared" si="86"/>
        <v>65108.33</v>
      </c>
      <c r="AD550" s="5" t="s">
        <v>1828</v>
      </c>
      <c r="AE550" s="5" t="s">
        <v>1829</v>
      </c>
      <c r="AF550" s="5" t="s">
        <v>1515</v>
      </c>
      <c r="AK550" s="31">
        <f t="shared" si="84"/>
        <v>-1296.9600000000064</v>
      </c>
      <c r="AL550" s="31"/>
      <c r="AM550" s="31"/>
      <c r="AN550" s="33">
        <f t="shared" si="85"/>
        <v>-1.6328964371795249E-2</v>
      </c>
      <c r="AO550" s="31"/>
      <c r="AP550" s="31"/>
    </row>
    <row r="551" spans="1:42" ht="54" x14ac:dyDescent="0.3">
      <c r="A551" s="12" t="s">
        <v>1830</v>
      </c>
      <c r="B551" s="12" t="s">
        <v>1755</v>
      </c>
      <c r="C551" s="16" t="s">
        <v>1756</v>
      </c>
      <c r="D551" s="17"/>
      <c r="E551" s="17" t="s">
        <v>1790</v>
      </c>
      <c r="F551" s="17" t="s">
        <v>79</v>
      </c>
      <c r="G551" s="18">
        <v>1</v>
      </c>
      <c r="H551" s="17"/>
      <c r="I551" s="18">
        <v>4198.8</v>
      </c>
      <c r="J551" s="19">
        <v>306.76</v>
      </c>
      <c r="K551" s="20">
        <v>1073</v>
      </c>
      <c r="L551" s="19">
        <f>J551+ROUND(K551, 2)</f>
        <v>1379.76</v>
      </c>
      <c r="M551" s="19">
        <v>1288023.8899999999</v>
      </c>
      <c r="N551" s="19">
        <v>4505312.4000000004</v>
      </c>
      <c r="O551" s="19">
        <f>M551+N551</f>
        <v>5793336.29</v>
      </c>
      <c r="P551" s="19">
        <v>301.73</v>
      </c>
      <c r="Q551" s="21">
        <v>1287.5999999999999</v>
      </c>
      <c r="R551" s="19">
        <f>P551+ROUND(Q551, 2)</f>
        <v>1589.33</v>
      </c>
      <c r="S551" s="19">
        <v>1266903.92</v>
      </c>
      <c r="T551" s="19">
        <v>5406374.8799999999</v>
      </c>
      <c r="U551" s="19">
        <f>S551+T551</f>
        <v>6673278.7999999998</v>
      </c>
      <c r="V551" s="9">
        <f>ROUND(P551 / 1.2, 2)</f>
        <v>251.44</v>
      </c>
      <c r="W551" s="9">
        <f>ROUND(Q551 / 1.2, 2)</f>
        <v>1073</v>
      </c>
      <c r="X551" s="9">
        <f>ROUND(R551 / 1.2, 2)</f>
        <v>1324.44</v>
      </c>
      <c r="Y551" s="9">
        <f t="shared" si="86"/>
        <v>1055753.27</v>
      </c>
      <c r="Z551" s="9">
        <f>ROUND(T551 / 1.2, 2)</f>
        <v>4505312.4000000004</v>
      </c>
      <c r="AA551" s="9">
        <f>Y551+Z551</f>
        <v>5561065.6699999999</v>
      </c>
      <c r="AD551" s="5">
        <v>355116789</v>
      </c>
      <c r="AE551" s="5">
        <v>28724891</v>
      </c>
      <c r="AG551" s="5" t="s">
        <v>1757</v>
      </c>
      <c r="AH551" s="5" t="s">
        <v>1758</v>
      </c>
      <c r="AI551" s="5" t="s">
        <v>584</v>
      </c>
      <c r="AK551" s="19">
        <f t="shared" si="84"/>
        <v>-21119.969999999972</v>
      </c>
      <c r="AL551" s="19">
        <f>T551-N551</f>
        <v>901062.47999999952</v>
      </c>
      <c r="AM551" s="19">
        <f>U551-O551</f>
        <v>879942.50999999978</v>
      </c>
      <c r="AN551" s="22">
        <f t="shared" si="85"/>
        <v>-1.639718809873936E-2</v>
      </c>
      <c r="AO551" s="22">
        <f>IFERROR(AL551/N551,0)</f>
        <v>0.19999999999999987</v>
      </c>
      <c r="AP551" s="22">
        <f>IFERROR(AM551/O551,0)</f>
        <v>0.15188873318451876</v>
      </c>
    </row>
    <row r="552" spans="1:42" ht="36" x14ac:dyDescent="0.3">
      <c r="A552" s="12" t="s">
        <v>1831</v>
      </c>
      <c r="B552" s="12"/>
      <c r="C552" s="27" t="s">
        <v>1028</v>
      </c>
      <c r="D552" s="17"/>
      <c r="E552" s="17"/>
      <c r="F552" s="28" t="s">
        <v>96</v>
      </c>
      <c r="G552" s="29">
        <v>0.15</v>
      </c>
      <c r="H552" s="17"/>
      <c r="I552" s="39">
        <v>629.82000000000005</v>
      </c>
      <c r="J552" s="30">
        <v>90.28</v>
      </c>
      <c r="M552" s="31">
        <f>ROUND(ROUND(J552, 2)*I552, 2)</f>
        <v>56860.15</v>
      </c>
      <c r="P552" s="32">
        <v>88.8</v>
      </c>
      <c r="S552" s="31">
        <f>ROUND(ROUND(P552, 2)*I552, 2)</f>
        <v>55928.02</v>
      </c>
      <c r="V552" s="9">
        <f>ROUND(ROUND(P552, 2)/1.2, 2)</f>
        <v>74</v>
      </c>
      <c r="Y552" s="9">
        <f t="shared" si="86"/>
        <v>46606.68</v>
      </c>
      <c r="AD552" s="5" t="s">
        <v>1832</v>
      </c>
      <c r="AE552" s="5" t="s">
        <v>1833</v>
      </c>
      <c r="AF552" s="5" t="s">
        <v>1031</v>
      </c>
      <c r="AK552" s="31">
        <f t="shared" si="84"/>
        <v>-932.13000000000466</v>
      </c>
      <c r="AL552" s="31"/>
      <c r="AM552" s="31"/>
      <c r="AN552" s="33">
        <f t="shared" si="85"/>
        <v>-1.6393379194391936E-2</v>
      </c>
      <c r="AO552" s="31"/>
      <c r="AP552" s="31"/>
    </row>
    <row r="553" spans="1:42" ht="54" x14ac:dyDescent="0.3">
      <c r="A553" s="12" t="s">
        <v>1834</v>
      </c>
      <c r="B553" s="12"/>
      <c r="C553" s="27" t="s">
        <v>1517</v>
      </c>
      <c r="D553" s="17"/>
      <c r="E553" s="17" t="s">
        <v>1835</v>
      </c>
      <c r="F553" s="28" t="s">
        <v>187</v>
      </c>
      <c r="G553" s="29">
        <v>1</v>
      </c>
      <c r="H553" s="17"/>
      <c r="I553" s="39">
        <v>4198.8</v>
      </c>
      <c r="J553" s="30">
        <v>16.02</v>
      </c>
      <c r="M553" s="31">
        <f>ROUND(ROUND(J553, 2)*I553, 2)</f>
        <v>67264.78</v>
      </c>
      <c r="P553" s="32">
        <v>15.76</v>
      </c>
      <c r="S553" s="31">
        <f>ROUND(ROUND(P553, 2)*I553, 2)</f>
        <v>66173.09</v>
      </c>
      <c r="V553" s="9">
        <f>ROUND(ROUND(P553, 2)/1.2, 2)</f>
        <v>13.13</v>
      </c>
      <c r="Y553" s="9">
        <f t="shared" si="86"/>
        <v>55144.24</v>
      </c>
      <c r="AD553" s="5" t="s">
        <v>1836</v>
      </c>
      <c r="AE553" s="5" t="s">
        <v>1837</v>
      </c>
      <c r="AF553" s="5" t="s">
        <v>1520</v>
      </c>
      <c r="AK553" s="31">
        <f t="shared" si="84"/>
        <v>-1091.6900000000023</v>
      </c>
      <c r="AL553" s="31"/>
      <c r="AM553" s="31"/>
      <c r="AN553" s="33">
        <f t="shared" si="85"/>
        <v>-1.6229741627044679E-2</v>
      </c>
      <c r="AO553" s="31"/>
      <c r="AP553" s="31"/>
    </row>
    <row r="554" spans="1:42" ht="36" x14ac:dyDescent="0.3">
      <c r="A554" s="12" t="s">
        <v>1838</v>
      </c>
      <c r="B554" s="12"/>
      <c r="C554" s="41" t="s">
        <v>1506</v>
      </c>
      <c r="D554" s="17"/>
      <c r="E554" s="17"/>
      <c r="F554" s="28" t="s">
        <v>96</v>
      </c>
      <c r="G554" s="29">
        <v>1</v>
      </c>
      <c r="H554" s="17"/>
      <c r="I554" s="39">
        <v>146958</v>
      </c>
      <c r="J554" s="30">
        <v>7.92</v>
      </c>
      <c r="M554" s="31">
        <f>ROUND(ROUND(J554, 2)*I554, 2)</f>
        <v>1163907.3600000001</v>
      </c>
      <c r="P554" s="32">
        <v>7.79</v>
      </c>
      <c r="S554" s="31">
        <f>ROUND(ROUND(P554, 2)*I554, 2)</f>
        <v>1144802.82</v>
      </c>
      <c r="V554" s="9">
        <f>ROUND(ROUND(P554, 2)/1.2, 2)</f>
        <v>6.49</v>
      </c>
      <c r="Y554" s="9">
        <f t="shared" si="86"/>
        <v>954002.35</v>
      </c>
      <c r="AD554" s="5" t="s">
        <v>1839</v>
      </c>
      <c r="AE554" s="5" t="s">
        <v>1840</v>
      </c>
      <c r="AF554" s="5" t="s">
        <v>1510</v>
      </c>
      <c r="AK554" s="31">
        <f t="shared" si="84"/>
        <v>-19104.540000000037</v>
      </c>
      <c r="AL554" s="31"/>
      <c r="AM554" s="31"/>
      <c r="AN554" s="33">
        <f t="shared" si="85"/>
        <v>-1.6414141414141444E-2</v>
      </c>
      <c r="AO554" s="31"/>
      <c r="AP554" s="31"/>
    </row>
    <row r="555" spans="1:42" ht="16.95" customHeight="1" x14ac:dyDescent="0.3">
      <c r="A555" s="12" t="s">
        <v>1841</v>
      </c>
      <c r="B555" s="12" t="s">
        <v>1842</v>
      </c>
      <c r="C555" s="74" t="s">
        <v>1843</v>
      </c>
      <c r="D555" s="75"/>
      <c r="E555" s="75"/>
      <c r="F555" s="75"/>
      <c r="G555" s="75"/>
      <c r="H555" s="75"/>
      <c r="I555" s="76"/>
      <c r="M555" s="6">
        <f>SUM(M556,M562,M568,M571,M574,M577,M580,M583,M586,M589,M592,M595,M598,M601,M604,M607,M610,M613,M616,M619,M622,M625,M628,M631,M634,M637,M640,M643,M646,M649,M652,M655,M658,M661,M664,M667,M670,M673,M676,M679,M682,M685,M688,M691,M694,M699,M704,M709,M713,M718,M722,M728,M734,M739,M744,M749,M754,M759,M765,M771,M776,M781,M786,M791,M796,M801)</f>
        <v>2512620.73</v>
      </c>
      <c r="N555" s="6">
        <f>SUM(N556,N562,N568,N571,N574,N577,N580,N583,N586,N589,N592,N595,N598,N601,N604,N607,N610,N613,N616,N619,N622,N625,N628,N631,N634,N637,N640,N643,N646,N649,N652,N655,N658,N661,N664,N667,N670,N673,N676,N679,N682,N685,N688,N691,N694,N699,N704,N709,N713,N718,N722,N728,N734,N739,N744,N749,N754,N759,N765,N771,N776,N781,N786,N791,N796,N801)</f>
        <v>10070629.819999998</v>
      </c>
      <c r="O555" s="6">
        <f>SUM(O556,O562,O568,O571,O574,O577,O580,O583,O586,O589,O592,O595,O598,O601,O604,O607,O610,O613,O616,O619,O622,O625,O628,O631,O634,O637,O640,O643,O646,O649,O652,O655,O658,O661,O664,O667,O670,O673,O676,O679,O682,O685,O688,O691,O694,O699,O704,O709,O713,O718,O722,O728,O734,O739,O744,O749,O754,O759,O765,O771,O776,O781,O786,O791,O796,O801)</f>
        <v>12583250.550000001</v>
      </c>
      <c r="S555" s="6">
        <f>SUM(S556,S562,S568,S571,S574,S577,S580,S583,S586,S589,S592,S595,S598,S601,S604,S607,S610,S613,S616,S619,S622,S625,S628,S631,S634,S637,S640,S643,S646,S649,S652,S655,S658,S661,S664,S667,S670,S673,S676,S679,S682,S685,S688,S691,S694,S699,S704,S709,S713,S718,S722,S728,S734,S739,S744,S749,S754,S759,S765,S771,S776,S781,S786,S791,S796,S801)</f>
        <v>2714341.9399999995</v>
      </c>
      <c r="T555" s="6">
        <f>SUM(T556,T562,T568,T571,T574,T577,T580,T583,T586,T589,T592,T595,T598,T601,T604,T607,T610,T613,T616,T619,T622,T625,T628,T631,T634,T637,T640,T643,T646,T649,T652,T655,T658,T661,T664,T667,T670,T673,T676,T679,T682,T685,T688,T691,T694,T699,T704,T709,T713,T718,T722,T728,T734,T739,T744,T749,T754,T759,T765,T771,T776,T781,T786,T791,T796,T801)</f>
        <v>12084774.720000001</v>
      </c>
      <c r="U555" s="6">
        <f>SUM(U556,U562,U568,U571,U574,U577,U580,U583,U586,U589,U592,U595,U598,U601,U604,U607,U610,U613,U616,U619,U622,U625,U628,U631,U634,U637,U640,U643,U646,U649,U652,U655,U658,U661,U664,U667,U670,U673,U676,U679,U682,U685,U688,U691,U694,U699,U704,U709,U713,U718,U722,U728,U734,U739,U744,U749,U754,U759,U765,U771,U776,U781,U786,U791,U796,U801)</f>
        <v>14799116.66</v>
      </c>
      <c r="Y555" s="9">
        <f>SUM(Y556,Y562,Y568,Y571,Y574,Y577,Y580,Y583,Y586,Y589,Y592,Y595,Y598,Y601,Y604,Y607,Y610,Y613,Y616,Y619,Y622,Y625,Y628,Y631,Y634,Y637,Y640,Y643,Y646,Y649,Y652,Y655,Y658,Y661,Y664,Y667,Y670,Y673,Y676,Y679,Y682,Y685,Y688,Y691,Y694,Y699,Y704,Y709,Y713,Y718,Y722,Y728,Y734,Y739,Y744,Y749,Y754,Y759,Y765,Y771,Y776,Y781,Y786,Y791,Y796,Y801)</f>
        <v>2261951.6399999997</v>
      </c>
      <c r="Z555" s="9">
        <f>SUM(Z556,Z562,Z568,Z571,Z574,Z577,Z580,Z583,Z586,Z589,Z592,Z595,Z598,Z601,Z604,Z607,Z610,Z613,Z616,Z619,Z622,Z625,Z628,Z631,Z634,Z637,Z640,Z643,Z646,Z649,Z652,Z655,Z658,Z661,Z664,Z667,Z670,Z673,Z676,Z679,Z682,Z685,Z688,Z691,Z694,Z699,Z704,Z709,Z713,Z718,Z722,Z728,Z734,Z739,Z744,Z749,Z754,Z759,Z765,Z771,Z776,Z781,Z786,Z791,Z796,Z801)</f>
        <v>10070645.6</v>
      </c>
      <c r="AA555" s="9">
        <f>SUM(AA556,AA562,AA568,AA571,AA574,AA577,AA580,AA583,AA586,AA589,AA592,AA595,AA598,AA601,AA604,AA607,AA610,AA613,AA616,AA619,AA622,AA625,AA628,AA631,AA634,AA637,AA640,AA643,AA646,AA649,AA652,AA655,AA658,AA661,AA664,AA667,AA670,AA673,AA676,AA679,AA682,AA685,AA688,AA691,AA694,AA699,AA704,AA709,AA713,AA718,AA722,AA728,AA734,AA739,AA744,AA749,AA754,AA759,AA765,AA771,AA776,AA781,AA786,AA791,AA796,AA801)</f>
        <v>12332597.239999998</v>
      </c>
      <c r="AD555" s="5">
        <v>355116642</v>
      </c>
      <c r="AE555" s="5">
        <v>27137839</v>
      </c>
      <c r="AK555" s="6">
        <f t="shared" si="84"/>
        <v>201721.2099999995</v>
      </c>
      <c r="AL555" s="6">
        <f>T555-N555</f>
        <v>2014144.9000000022</v>
      </c>
      <c r="AM555" s="6">
        <f>U555-O555</f>
        <v>2215866.1099999994</v>
      </c>
      <c r="AN555" s="10">
        <f t="shared" si="85"/>
        <v>8.0283191009094118E-2</v>
      </c>
      <c r="AO555" s="10">
        <f>IFERROR(AL555/N555,0)</f>
        <v>0.2000018803193386</v>
      </c>
      <c r="AP555" s="10">
        <f>IFERROR(AM555/O555,0)</f>
        <v>0.17609647850491217</v>
      </c>
    </row>
    <row r="556" spans="1:42" ht="54" x14ac:dyDescent="0.3">
      <c r="A556" s="12" t="s">
        <v>1844</v>
      </c>
      <c r="B556" s="12" t="s">
        <v>1845</v>
      </c>
      <c r="C556" s="16" t="s">
        <v>1846</v>
      </c>
      <c r="D556" s="17"/>
      <c r="E556" s="17" t="s">
        <v>581</v>
      </c>
      <c r="F556" s="17" t="s">
        <v>79</v>
      </c>
      <c r="G556" s="18">
        <v>1</v>
      </c>
      <c r="H556" s="17"/>
      <c r="I556" s="18">
        <v>0</v>
      </c>
      <c r="J556" s="19">
        <v>0</v>
      </c>
      <c r="K556" s="20">
        <v>2056</v>
      </c>
      <c r="L556" s="19">
        <f>J556+ROUND(K556, 2)</f>
        <v>2056</v>
      </c>
      <c r="M556" s="19">
        <v>0</v>
      </c>
      <c r="N556" s="19">
        <v>0</v>
      </c>
      <c r="O556" s="19">
        <f>M556+N556</f>
        <v>0</v>
      </c>
      <c r="P556" s="19">
        <v>756.83</v>
      </c>
      <c r="Q556" s="21">
        <v>1869</v>
      </c>
      <c r="R556" s="19">
        <f>P556+ROUND(Q556, 2)</f>
        <v>2625.83</v>
      </c>
      <c r="S556" s="19">
        <v>0</v>
      </c>
      <c r="T556" s="19">
        <v>0</v>
      </c>
      <c r="U556" s="19">
        <f>S556+T556</f>
        <v>0</v>
      </c>
      <c r="V556" s="9">
        <f>ROUND(P556 / 1.2, 2)</f>
        <v>630.69000000000005</v>
      </c>
      <c r="W556" s="9">
        <f>ROUND(Q556 / 1.2, 2)</f>
        <v>1557.5</v>
      </c>
      <c r="X556" s="9">
        <f>ROUND(R556 / 1.2, 2)</f>
        <v>2188.19</v>
      </c>
      <c r="Y556" s="9">
        <f>ROUND(S556 / 1.2, 2)</f>
        <v>0</v>
      </c>
      <c r="Z556" s="9">
        <f>ROUND(T556 / 1.2, 2)</f>
        <v>0</v>
      </c>
      <c r="AA556" s="9">
        <f>Y556+Z556</f>
        <v>0</v>
      </c>
      <c r="AD556" s="5">
        <v>355116644</v>
      </c>
      <c r="AE556" s="5">
        <v>27137870</v>
      </c>
      <c r="AG556" s="5" t="s">
        <v>1847</v>
      </c>
      <c r="AH556" s="5" t="s">
        <v>1848</v>
      </c>
      <c r="AI556" s="5" t="s">
        <v>584</v>
      </c>
      <c r="AK556" s="19">
        <f t="shared" si="84"/>
        <v>0</v>
      </c>
      <c r="AL556" s="19">
        <f>T556-N556</f>
        <v>0</v>
      </c>
      <c r="AM556" s="19">
        <f>U556-O556</f>
        <v>0</v>
      </c>
      <c r="AN556" s="22">
        <f t="shared" si="85"/>
        <v>0</v>
      </c>
      <c r="AO556" s="22">
        <f>IFERROR(AL556/N556,0)</f>
        <v>0</v>
      </c>
      <c r="AP556" s="22">
        <f>IFERROR(AM556/O556,0)</f>
        <v>0</v>
      </c>
    </row>
    <row r="557" spans="1:42" ht="36" x14ac:dyDescent="0.3">
      <c r="A557" s="12" t="s">
        <v>1849</v>
      </c>
      <c r="B557" s="12"/>
      <c r="C557" s="27" t="s">
        <v>1850</v>
      </c>
      <c r="D557" s="17"/>
      <c r="E557" s="17"/>
      <c r="F557" s="28" t="s">
        <v>187</v>
      </c>
      <c r="G557" s="29">
        <v>0.23</v>
      </c>
      <c r="H557" s="17"/>
      <c r="I557" s="39">
        <v>0</v>
      </c>
      <c r="J557" s="30">
        <v>97.71</v>
      </c>
      <c r="M557" s="31">
        <f>ROUND(ROUND(J557, 2)*I557, 2)</f>
        <v>0</v>
      </c>
      <c r="P557" s="32">
        <v>97.71</v>
      </c>
      <c r="S557" s="31">
        <f>ROUND(ROUND(P557, 2)*I557, 2)</f>
        <v>0</v>
      </c>
      <c r="V557" s="9">
        <f>ROUND(ROUND(P557, 2)/1.2, 2)</f>
        <v>81.430000000000007</v>
      </c>
      <c r="Y557" s="9">
        <f t="shared" ref="Y557:Y620" si="87">ROUND(S557 / 1.2, 2)</f>
        <v>0</v>
      </c>
      <c r="AD557" s="5" t="s">
        <v>1851</v>
      </c>
      <c r="AE557" s="5" t="s">
        <v>1852</v>
      </c>
      <c r="AF557" s="5" t="s">
        <v>1853</v>
      </c>
      <c r="AK557" s="31">
        <f t="shared" si="84"/>
        <v>0</v>
      </c>
      <c r="AL557" s="31"/>
      <c r="AM557" s="31"/>
      <c r="AN557" s="33">
        <f t="shared" si="85"/>
        <v>0</v>
      </c>
      <c r="AO557" s="31"/>
      <c r="AP557" s="31"/>
    </row>
    <row r="558" spans="1:42" ht="54" x14ac:dyDescent="0.3">
      <c r="A558" s="12" t="s">
        <v>1854</v>
      </c>
      <c r="B558" s="12"/>
      <c r="C558" s="41" t="s">
        <v>1252</v>
      </c>
      <c r="D558" s="17"/>
      <c r="E558" s="17" t="s">
        <v>1046</v>
      </c>
      <c r="F558" s="28" t="s">
        <v>96</v>
      </c>
      <c r="G558" s="29">
        <v>1.2</v>
      </c>
      <c r="H558" s="17"/>
      <c r="I558" s="39">
        <v>0</v>
      </c>
      <c r="J558" s="30">
        <v>12.33</v>
      </c>
      <c r="M558" s="31">
        <f>ROUND(ROUND(J558, 2)*I558, 2)</f>
        <v>0</v>
      </c>
      <c r="P558" s="32">
        <v>12.33</v>
      </c>
      <c r="S558" s="31">
        <f>ROUND(ROUND(P558, 2)*I558, 2)</f>
        <v>0</v>
      </c>
      <c r="V558" s="9">
        <f>ROUND(ROUND(P558, 2)/1.2, 2)</f>
        <v>10.28</v>
      </c>
      <c r="Y558" s="9">
        <f t="shared" si="87"/>
        <v>0</v>
      </c>
      <c r="AD558" s="5" t="s">
        <v>1855</v>
      </c>
      <c r="AE558" s="5" t="s">
        <v>1856</v>
      </c>
      <c r="AF558" s="5" t="s">
        <v>1255</v>
      </c>
      <c r="AK558" s="31">
        <f t="shared" si="84"/>
        <v>0</v>
      </c>
      <c r="AL558" s="31"/>
      <c r="AM558" s="31"/>
      <c r="AN558" s="33">
        <f t="shared" si="85"/>
        <v>0</v>
      </c>
      <c r="AO558" s="31"/>
      <c r="AP558" s="31"/>
    </row>
    <row r="559" spans="1:42" ht="90" x14ac:dyDescent="0.3">
      <c r="A559" s="12" t="s">
        <v>1857</v>
      </c>
      <c r="B559" s="12"/>
      <c r="C559" s="41" t="s">
        <v>1858</v>
      </c>
      <c r="D559" s="17"/>
      <c r="E559" s="17" t="s">
        <v>1859</v>
      </c>
      <c r="F559" s="28" t="s">
        <v>79</v>
      </c>
      <c r="G559" s="29">
        <v>1.07</v>
      </c>
      <c r="H559" s="17"/>
      <c r="I559" s="39">
        <v>0</v>
      </c>
      <c r="J559" s="30">
        <v>1279.95</v>
      </c>
      <c r="M559" s="31">
        <f>ROUND(ROUND(J559, 2)*I559, 2)</f>
        <v>0</v>
      </c>
      <c r="P559" s="32">
        <v>637.79999999999995</v>
      </c>
      <c r="S559" s="31">
        <f>ROUND(ROUND(P559, 2)*I559, 2)</f>
        <v>0</v>
      </c>
      <c r="V559" s="9">
        <f>ROUND(ROUND(P559, 2)/1.2, 2)</f>
        <v>531.5</v>
      </c>
      <c r="Y559" s="9">
        <f t="shared" si="87"/>
        <v>0</v>
      </c>
      <c r="AD559" s="5" t="s">
        <v>1860</v>
      </c>
      <c r="AE559" s="5" t="s">
        <v>1861</v>
      </c>
      <c r="AF559" s="5" t="s">
        <v>1862</v>
      </c>
      <c r="AK559" s="31">
        <f t="shared" si="84"/>
        <v>0</v>
      </c>
      <c r="AL559" s="31"/>
      <c r="AM559" s="31"/>
      <c r="AN559" s="33">
        <f t="shared" si="85"/>
        <v>0</v>
      </c>
      <c r="AO559" s="31"/>
      <c r="AP559" s="31"/>
    </row>
    <row r="560" spans="1:42" ht="36" x14ac:dyDescent="0.3">
      <c r="A560" s="12" t="s">
        <v>1863</v>
      </c>
      <c r="B560" s="12"/>
      <c r="C560" s="27" t="s">
        <v>1051</v>
      </c>
      <c r="D560" s="17"/>
      <c r="E560" s="17"/>
      <c r="F560" s="28" t="s">
        <v>96</v>
      </c>
      <c r="G560" s="29">
        <v>0.25</v>
      </c>
      <c r="H560" s="17"/>
      <c r="I560" s="39">
        <v>0</v>
      </c>
      <c r="J560" s="30">
        <v>40.270000000000003</v>
      </c>
      <c r="M560" s="31">
        <f>ROUND(ROUND(J560, 2)*I560, 2)</f>
        <v>0</v>
      </c>
      <c r="P560" s="32">
        <v>40.270000000000003</v>
      </c>
      <c r="S560" s="31">
        <f>ROUND(ROUND(P560, 2)*I560, 2)</f>
        <v>0</v>
      </c>
      <c r="V560" s="9">
        <f>ROUND(ROUND(P560, 2)/1.2, 2)</f>
        <v>33.56</v>
      </c>
      <c r="Y560" s="9">
        <f t="shared" si="87"/>
        <v>0</v>
      </c>
      <c r="AD560" s="5" t="s">
        <v>1864</v>
      </c>
      <c r="AE560" s="5" t="s">
        <v>1865</v>
      </c>
      <c r="AF560" s="5" t="s">
        <v>1054</v>
      </c>
      <c r="AK560" s="31">
        <f t="shared" si="84"/>
        <v>0</v>
      </c>
      <c r="AL560" s="31"/>
      <c r="AM560" s="31"/>
      <c r="AN560" s="33">
        <f t="shared" si="85"/>
        <v>0</v>
      </c>
      <c r="AO560" s="31"/>
      <c r="AP560" s="31"/>
    </row>
    <row r="561" spans="1:42" ht="36" x14ac:dyDescent="0.3">
      <c r="A561" s="12" t="s">
        <v>1866</v>
      </c>
      <c r="B561" s="12"/>
      <c r="C561" s="27" t="s">
        <v>1068</v>
      </c>
      <c r="D561" s="17"/>
      <c r="E561" s="17"/>
      <c r="F561" s="28" t="s">
        <v>96</v>
      </c>
      <c r="G561" s="29">
        <v>0.15</v>
      </c>
      <c r="H561" s="17"/>
      <c r="I561" s="29">
        <v>0</v>
      </c>
      <c r="J561" s="30">
        <v>68.400000000000006</v>
      </c>
      <c r="M561" s="31">
        <f>ROUND(ROUND(J561, 2)*I561, 2)</f>
        <v>0</v>
      </c>
      <c r="P561" s="32">
        <v>68.400000000000006</v>
      </c>
      <c r="S561" s="31">
        <f>ROUND(ROUND(P561, 2)*I561, 2)</f>
        <v>0</v>
      </c>
      <c r="V561" s="9">
        <f>ROUND(ROUND(P561, 2)/1.2, 2)</f>
        <v>57</v>
      </c>
      <c r="Y561" s="9">
        <f t="shared" si="87"/>
        <v>0</v>
      </c>
      <c r="AD561" s="5" t="s">
        <v>1867</v>
      </c>
      <c r="AE561" s="5" t="s">
        <v>1868</v>
      </c>
      <c r="AF561" s="5" t="s">
        <v>1072</v>
      </c>
      <c r="AK561" s="31">
        <f t="shared" si="84"/>
        <v>0</v>
      </c>
      <c r="AL561" s="31"/>
      <c r="AM561" s="31"/>
      <c r="AN561" s="33">
        <f t="shared" si="85"/>
        <v>0</v>
      </c>
      <c r="AO561" s="31"/>
      <c r="AP561" s="31"/>
    </row>
    <row r="562" spans="1:42" ht="54" x14ac:dyDescent="0.3">
      <c r="A562" s="12" t="s">
        <v>1869</v>
      </c>
      <c r="B562" s="12" t="s">
        <v>1845</v>
      </c>
      <c r="C562" s="16" t="s">
        <v>1846</v>
      </c>
      <c r="D562" s="17"/>
      <c r="E562" s="17" t="s">
        <v>581</v>
      </c>
      <c r="F562" s="17" t="s">
        <v>79</v>
      </c>
      <c r="G562" s="18">
        <v>1</v>
      </c>
      <c r="H562" s="17"/>
      <c r="I562" s="18">
        <v>0</v>
      </c>
      <c r="J562" s="19">
        <v>0</v>
      </c>
      <c r="K562" s="20">
        <v>2056</v>
      </c>
      <c r="L562" s="19">
        <f>J562+ROUND(K562, 2)</f>
        <v>2056</v>
      </c>
      <c r="M562" s="19">
        <v>0</v>
      </c>
      <c r="N562" s="19">
        <v>0</v>
      </c>
      <c r="O562" s="19">
        <f>M562+N562</f>
        <v>0</v>
      </c>
      <c r="P562" s="19">
        <v>970.15</v>
      </c>
      <c r="Q562" s="21">
        <v>1869</v>
      </c>
      <c r="R562" s="19">
        <f>P562+ROUND(Q562, 2)</f>
        <v>2839.15</v>
      </c>
      <c r="S562" s="19">
        <v>0</v>
      </c>
      <c r="T562" s="19">
        <v>0</v>
      </c>
      <c r="U562" s="19">
        <f>S562+T562</f>
        <v>0</v>
      </c>
      <c r="V562" s="9">
        <f>ROUND(P562 / 1.2, 2)</f>
        <v>808.46</v>
      </c>
      <c r="W562" s="9">
        <f>ROUND(Q562 / 1.2, 2)</f>
        <v>1557.5</v>
      </c>
      <c r="X562" s="9">
        <f>ROUND(R562 / 1.2, 2)</f>
        <v>2365.96</v>
      </c>
      <c r="Y562" s="9">
        <f t="shared" si="87"/>
        <v>0</v>
      </c>
      <c r="Z562" s="9">
        <f>ROUND(T562 / 1.2, 2)</f>
        <v>0</v>
      </c>
      <c r="AA562" s="9">
        <f>Y562+Z562</f>
        <v>0</v>
      </c>
      <c r="AD562" s="5">
        <v>355116790</v>
      </c>
      <c r="AE562" s="5">
        <v>27137871</v>
      </c>
      <c r="AG562" s="5" t="s">
        <v>1847</v>
      </c>
      <c r="AH562" s="5" t="s">
        <v>1848</v>
      </c>
      <c r="AI562" s="5" t="s">
        <v>584</v>
      </c>
      <c r="AK562" s="19">
        <f t="shared" si="84"/>
        <v>0</v>
      </c>
      <c r="AL562" s="19">
        <f>T562-N562</f>
        <v>0</v>
      </c>
      <c r="AM562" s="19">
        <f>U562-O562</f>
        <v>0</v>
      </c>
      <c r="AN562" s="22">
        <f t="shared" si="85"/>
        <v>0</v>
      </c>
      <c r="AO562" s="22">
        <f>IFERROR(AL562/N562,0)</f>
        <v>0</v>
      </c>
      <c r="AP562" s="22">
        <f>IFERROR(AM562/O562,0)</f>
        <v>0</v>
      </c>
    </row>
    <row r="563" spans="1:42" ht="36" x14ac:dyDescent="0.3">
      <c r="A563" s="12" t="s">
        <v>1870</v>
      </c>
      <c r="B563" s="12"/>
      <c r="C563" s="27" t="s">
        <v>1068</v>
      </c>
      <c r="D563" s="17"/>
      <c r="E563" s="17"/>
      <c r="F563" s="28" t="s">
        <v>96</v>
      </c>
      <c r="G563" s="29">
        <v>0.15</v>
      </c>
      <c r="H563" s="17"/>
      <c r="I563" s="29">
        <v>0</v>
      </c>
      <c r="J563" s="30">
        <v>68.400000000000006</v>
      </c>
      <c r="M563" s="31">
        <f>ROUND(ROUND(J563, 2)*I563, 2)</f>
        <v>0</v>
      </c>
      <c r="P563" s="32">
        <v>68.400000000000006</v>
      </c>
      <c r="S563" s="31">
        <f>ROUND(ROUND(P563, 2)*I563, 2)</f>
        <v>0</v>
      </c>
      <c r="V563" s="9">
        <f>ROUND(ROUND(P563, 2)/1.2, 2)</f>
        <v>57</v>
      </c>
      <c r="Y563" s="9">
        <f t="shared" si="87"/>
        <v>0</v>
      </c>
      <c r="AD563" s="5" t="s">
        <v>1871</v>
      </c>
      <c r="AE563" s="5" t="s">
        <v>1872</v>
      </c>
      <c r="AF563" s="5" t="s">
        <v>1072</v>
      </c>
      <c r="AK563" s="31">
        <f t="shared" si="84"/>
        <v>0</v>
      </c>
      <c r="AL563" s="31"/>
      <c r="AM563" s="31"/>
      <c r="AN563" s="33">
        <f t="shared" si="85"/>
        <v>0</v>
      </c>
      <c r="AO563" s="31"/>
      <c r="AP563" s="31"/>
    </row>
    <row r="564" spans="1:42" ht="18" x14ac:dyDescent="0.3">
      <c r="A564" s="12" t="s">
        <v>1873</v>
      </c>
      <c r="B564" s="12"/>
      <c r="C564" s="27" t="s">
        <v>1874</v>
      </c>
      <c r="D564" s="17"/>
      <c r="E564" s="17" t="s">
        <v>1875</v>
      </c>
      <c r="F564" s="28" t="s">
        <v>96</v>
      </c>
      <c r="G564" s="29">
        <v>0.25</v>
      </c>
      <c r="H564" s="17"/>
      <c r="I564" s="39">
        <v>0</v>
      </c>
      <c r="J564" s="30">
        <v>40.270000000000003</v>
      </c>
      <c r="M564" s="31">
        <f>ROUND(ROUND(J564, 2)*I564, 2)</f>
        <v>0</v>
      </c>
      <c r="P564" s="32">
        <v>40.270000000000003</v>
      </c>
      <c r="S564" s="31">
        <f>ROUND(ROUND(P564, 2)*I564, 2)</f>
        <v>0</v>
      </c>
      <c r="V564" s="9">
        <f>ROUND(ROUND(P564, 2)/1.2, 2)</f>
        <v>33.56</v>
      </c>
      <c r="Y564" s="9">
        <f t="shared" si="87"/>
        <v>0</v>
      </c>
      <c r="AD564" s="5" t="s">
        <v>1876</v>
      </c>
      <c r="AE564" s="5" t="s">
        <v>1877</v>
      </c>
      <c r="AF564" s="5" t="s">
        <v>1878</v>
      </c>
      <c r="AK564" s="31">
        <f t="shared" si="84"/>
        <v>0</v>
      </c>
      <c r="AL564" s="31"/>
      <c r="AM564" s="31"/>
      <c r="AN564" s="33">
        <f t="shared" si="85"/>
        <v>0</v>
      </c>
      <c r="AO564" s="31"/>
      <c r="AP564" s="31"/>
    </row>
    <row r="565" spans="1:42" ht="72" x14ac:dyDescent="0.3">
      <c r="A565" s="12" t="s">
        <v>1879</v>
      </c>
      <c r="B565" s="12"/>
      <c r="C565" s="27" t="s">
        <v>1880</v>
      </c>
      <c r="D565" s="17"/>
      <c r="E565" s="17" t="s">
        <v>1881</v>
      </c>
      <c r="F565" s="28" t="s">
        <v>79</v>
      </c>
      <c r="G565" s="29">
        <v>1.07</v>
      </c>
      <c r="H565" s="17"/>
      <c r="I565" s="39">
        <v>0</v>
      </c>
      <c r="J565" s="30">
        <v>1374.45</v>
      </c>
      <c r="M565" s="31">
        <f>ROUND(ROUND(J565, 2)*I565, 2)</f>
        <v>0</v>
      </c>
      <c r="P565" s="32">
        <v>837.4</v>
      </c>
      <c r="S565" s="31">
        <f>ROUND(ROUND(P565, 2)*I565, 2)</f>
        <v>0</v>
      </c>
      <c r="V565" s="9">
        <f>ROUND(ROUND(P565, 2)/1.2, 2)</f>
        <v>697.83</v>
      </c>
      <c r="Y565" s="9">
        <f t="shared" si="87"/>
        <v>0</v>
      </c>
      <c r="AD565" s="5" t="s">
        <v>1882</v>
      </c>
      <c r="AE565" s="5" t="s">
        <v>1883</v>
      </c>
      <c r="AF565" s="5" t="s">
        <v>1884</v>
      </c>
      <c r="AK565" s="31">
        <f t="shared" si="84"/>
        <v>0</v>
      </c>
      <c r="AL565" s="31"/>
      <c r="AM565" s="31"/>
      <c r="AN565" s="33">
        <f t="shared" si="85"/>
        <v>0</v>
      </c>
      <c r="AO565" s="31"/>
      <c r="AP565" s="31"/>
    </row>
    <row r="566" spans="1:42" ht="54" x14ac:dyDescent="0.3">
      <c r="A566" s="12" t="s">
        <v>1885</v>
      </c>
      <c r="B566" s="12"/>
      <c r="C566" s="41" t="s">
        <v>1252</v>
      </c>
      <c r="D566" s="17"/>
      <c r="E566" s="17" t="s">
        <v>1046</v>
      </c>
      <c r="F566" s="28" t="s">
        <v>96</v>
      </c>
      <c r="G566" s="29">
        <v>1.2</v>
      </c>
      <c r="H566" s="17"/>
      <c r="I566" s="39">
        <v>0</v>
      </c>
      <c r="J566" s="30">
        <v>12.33</v>
      </c>
      <c r="M566" s="31">
        <f>ROUND(ROUND(J566, 2)*I566, 2)</f>
        <v>0</v>
      </c>
      <c r="P566" s="32">
        <v>12.33</v>
      </c>
      <c r="S566" s="31">
        <f>ROUND(ROUND(P566, 2)*I566, 2)</f>
        <v>0</v>
      </c>
      <c r="V566" s="9">
        <f>ROUND(ROUND(P566, 2)/1.2, 2)</f>
        <v>10.28</v>
      </c>
      <c r="Y566" s="9">
        <f t="shared" si="87"/>
        <v>0</v>
      </c>
      <c r="AD566" s="5" t="s">
        <v>1886</v>
      </c>
      <c r="AE566" s="5" t="s">
        <v>1887</v>
      </c>
      <c r="AF566" s="5" t="s">
        <v>1255</v>
      </c>
      <c r="AK566" s="31">
        <f t="shared" si="84"/>
        <v>0</v>
      </c>
      <c r="AL566" s="31"/>
      <c r="AM566" s="31"/>
      <c r="AN566" s="33">
        <f t="shared" si="85"/>
        <v>0</v>
      </c>
      <c r="AO566" s="31"/>
      <c r="AP566" s="31"/>
    </row>
    <row r="567" spans="1:42" ht="36" x14ac:dyDescent="0.3">
      <c r="A567" s="12" t="s">
        <v>1888</v>
      </c>
      <c r="B567" s="12"/>
      <c r="C567" s="27" t="s">
        <v>1850</v>
      </c>
      <c r="D567" s="17"/>
      <c r="E567" s="17"/>
      <c r="F567" s="28" t="s">
        <v>187</v>
      </c>
      <c r="G567" s="29">
        <v>0.23</v>
      </c>
      <c r="H567" s="17"/>
      <c r="I567" s="39">
        <v>0</v>
      </c>
      <c r="J567" s="30">
        <v>97.71</v>
      </c>
      <c r="M567" s="31">
        <f>ROUND(ROUND(J567, 2)*I567, 2)</f>
        <v>0</v>
      </c>
      <c r="P567" s="32">
        <v>97.71</v>
      </c>
      <c r="S567" s="31">
        <f>ROUND(ROUND(P567, 2)*I567, 2)</f>
        <v>0</v>
      </c>
      <c r="V567" s="9">
        <f>ROUND(ROUND(P567, 2)/1.2, 2)</f>
        <v>81.430000000000007</v>
      </c>
      <c r="Y567" s="9">
        <f t="shared" si="87"/>
        <v>0</v>
      </c>
      <c r="AD567" s="5" t="s">
        <v>1889</v>
      </c>
      <c r="AE567" s="5" t="s">
        <v>1890</v>
      </c>
      <c r="AF567" s="5" t="s">
        <v>1853</v>
      </c>
      <c r="AK567" s="31">
        <f t="shared" si="84"/>
        <v>0</v>
      </c>
      <c r="AL567" s="31"/>
      <c r="AM567" s="31"/>
      <c r="AN567" s="33">
        <f t="shared" si="85"/>
        <v>0</v>
      </c>
      <c r="AO567" s="31"/>
      <c r="AP567" s="31"/>
    </row>
    <row r="568" spans="1:42" ht="36" x14ac:dyDescent="0.3">
      <c r="A568" s="12" t="s">
        <v>1891</v>
      </c>
      <c r="B568" s="12" t="s">
        <v>1892</v>
      </c>
      <c r="C568" s="16" t="s">
        <v>1893</v>
      </c>
      <c r="D568" s="17"/>
      <c r="E568" s="17" t="s">
        <v>581</v>
      </c>
      <c r="F568" s="17" t="s">
        <v>79</v>
      </c>
      <c r="G568" s="18">
        <v>1</v>
      </c>
      <c r="H568" s="17"/>
      <c r="I568" s="18">
        <v>0</v>
      </c>
      <c r="J568" s="19">
        <v>0</v>
      </c>
      <c r="K568" s="20">
        <v>276</v>
      </c>
      <c r="L568" s="19">
        <f>J568+ROUND(K568, 2)</f>
        <v>276</v>
      </c>
      <c r="M568" s="19">
        <v>0</v>
      </c>
      <c r="N568" s="19">
        <v>0</v>
      </c>
      <c r="O568" s="19">
        <f>M568+N568</f>
        <v>0</v>
      </c>
      <c r="P568" s="19">
        <v>89.06</v>
      </c>
      <c r="Q568" s="21">
        <v>251</v>
      </c>
      <c r="R568" s="19">
        <f>P568+ROUND(Q568, 2)</f>
        <v>340.06</v>
      </c>
      <c r="S568" s="19">
        <v>0</v>
      </c>
      <c r="T568" s="19">
        <v>0</v>
      </c>
      <c r="U568" s="19">
        <f>S568+T568</f>
        <v>0</v>
      </c>
      <c r="V568" s="9">
        <f>ROUND(P568 / 1.2, 2)</f>
        <v>74.22</v>
      </c>
      <c r="W568" s="9">
        <f>ROUND(Q568 / 1.2, 2)</f>
        <v>209.17</v>
      </c>
      <c r="X568" s="9">
        <f>ROUND(R568 / 1.2, 2)</f>
        <v>283.38</v>
      </c>
      <c r="Y568" s="9">
        <f t="shared" si="87"/>
        <v>0</v>
      </c>
      <c r="Z568" s="9">
        <f>ROUND(T568 / 1.2, 2)</f>
        <v>0</v>
      </c>
      <c r="AA568" s="9">
        <f>Y568+Z568</f>
        <v>0</v>
      </c>
      <c r="AD568" s="5">
        <v>355116646</v>
      </c>
      <c r="AE568" s="5">
        <v>27137852</v>
      </c>
      <c r="AG568" s="5" t="s">
        <v>1894</v>
      </c>
      <c r="AH568" s="5" t="s">
        <v>1895</v>
      </c>
      <c r="AI568" s="5" t="s">
        <v>584</v>
      </c>
      <c r="AK568" s="19">
        <f t="shared" si="84"/>
        <v>0</v>
      </c>
      <c r="AL568" s="19">
        <f>T568-N568</f>
        <v>0</v>
      </c>
      <c r="AM568" s="19">
        <f>U568-O568</f>
        <v>0</v>
      </c>
      <c r="AN568" s="22">
        <f t="shared" si="85"/>
        <v>0</v>
      </c>
      <c r="AO568" s="22">
        <f>IFERROR(AL568/N568,0)</f>
        <v>0</v>
      </c>
      <c r="AP568" s="22">
        <f>IFERROR(AM568/O568,0)</f>
        <v>0</v>
      </c>
    </row>
    <row r="569" spans="1:42" ht="36" x14ac:dyDescent="0.3">
      <c r="A569" s="12" t="s">
        <v>1896</v>
      </c>
      <c r="B569" s="12"/>
      <c r="C569" s="27" t="s">
        <v>1028</v>
      </c>
      <c r="D569" s="17"/>
      <c r="E569" s="17"/>
      <c r="F569" s="28" t="s">
        <v>96</v>
      </c>
      <c r="G569" s="29">
        <v>0.15</v>
      </c>
      <c r="H569" s="17"/>
      <c r="I569" s="29">
        <v>0</v>
      </c>
      <c r="J569" s="30">
        <v>88.8</v>
      </c>
      <c r="M569" s="31">
        <f>ROUND(ROUND(J569, 2)*I569, 2)</f>
        <v>0</v>
      </c>
      <c r="P569" s="32">
        <v>88.8</v>
      </c>
      <c r="S569" s="31">
        <f>ROUND(ROUND(P569, 2)*I569, 2)</f>
        <v>0</v>
      </c>
      <c r="V569" s="9">
        <f>ROUND(ROUND(P569, 2)/1.2, 2)</f>
        <v>74</v>
      </c>
      <c r="Y569" s="9">
        <f t="shared" si="87"/>
        <v>0</v>
      </c>
      <c r="AD569" s="5" t="s">
        <v>1897</v>
      </c>
      <c r="AE569" s="5" t="s">
        <v>1898</v>
      </c>
      <c r="AF569" s="5" t="s">
        <v>1031</v>
      </c>
      <c r="AK569" s="31">
        <f t="shared" si="84"/>
        <v>0</v>
      </c>
      <c r="AL569" s="31"/>
      <c r="AM569" s="31"/>
      <c r="AN569" s="33">
        <f t="shared" si="85"/>
        <v>0</v>
      </c>
      <c r="AO569" s="31"/>
      <c r="AP569" s="31"/>
    </row>
    <row r="570" spans="1:42" ht="90" x14ac:dyDescent="0.3">
      <c r="A570" s="12" t="s">
        <v>1899</v>
      </c>
      <c r="B570" s="12"/>
      <c r="C570" s="27" t="s">
        <v>1900</v>
      </c>
      <c r="D570" s="17"/>
      <c r="E570" s="17" t="s">
        <v>1901</v>
      </c>
      <c r="F570" s="28" t="s">
        <v>96</v>
      </c>
      <c r="G570" s="29">
        <v>0.3</v>
      </c>
      <c r="H570" s="17"/>
      <c r="I570" s="29">
        <v>0</v>
      </c>
      <c r="J570" s="30">
        <v>252.47</v>
      </c>
      <c r="M570" s="31">
        <f>ROUND(ROUND(J570, 2)*I570, 2)</f>
        <v>0</v>
      </c>
      <c r="P570" s="32">
        <v>252.47</v>
      </c>
      <c r="S570" s="31">
        <f>ROUND(ROUND(P570, 2)*I570, 2)</f>
        <v>0</v>
      </c>
      <c r="V570" s="9">
        <f>ROUND(ROUND(P570, 2)/1.2, 2)</f>
        <v>210.39</v>
      </c>
      <c r="Y570" s="9">
        <f t="shared" si="87"/>
        <v>0</v>
      </c>
      <c r="AD570" s="5" t="s">
        <v>1902</v>
      </c>
      <c r="AE570" s="5" t="s">
        <v>1903</v>
      </c>
      <c r="AF570" s="5" t="s">
        <v>1904</v>
      </c>
      <c r="AK570" s="31">
        <f t="shared" si="84"/>
        <v>0</v>
      </c>
      <c r="AL570" s="31"/>
      <c r="AM570" s="31"/>
      <c r="AN570" s="33">
        <f t="shared" si="85"/>
        <v>0</v>
      </c>
      <c r="AO570" s="31"/>
      <c r="AP570" s="31"/>
    </row>
    <row r="571" spans="1:42" ht="36" x14ac:dyDescent="0.3">
      <c r="A571" s="12" t="s">
        <v>1905</v>
      </c>
      <c r="B571" s="12" t="s">
        <v>1892</v>
      </c>
      <c r="C571" s="16" t="s">
        <v>1893</v>
      </c>
      <c r="D571" s="17"/>
      <c r="E571" s="17" t="s">
        <v>581</v>
      </c>
      <c r="F571" s="17" t="s">
        <v>79</v>
      </c>
      <c r="G571" s="18">
        <v>1</v>
      </c>
      <c r="H571" s="17"/>
      <c r="I571" s="18">
        <v>0</v>
      </c>
      <c r="J571" s="19">
        <v>0</v>
      </c>
      <c r="K571" s="20">
        <v>276</v>
      </c>
      <c r="L571" s="19">
        <f>J571+ROUND(K571, 2)</f>
        <v>276</v>
      </c>
      <c r="M571" s="19">
        <v>0</v>
      </c>
      <c r="N571" s="19">
        <v>0</v>
      </c>
      <c r="O571" s="19">
        <f>M571+N571</f>
        <v>0</v>
      </c>
      <c r="P571" s="19">
        <v>129.99</v>
      </c>
      <c r="Q571" s="21">
        <v>251</v>
      </c>
      <c r="R571" s="19">
        <f>P571+ROUND(Q571, 2)</f>
        <v>380.99</v>
      </c>
      <c r="S571" s="19">
        <v>0</v>
      </c>
      <c r="T571" s="19">
        <v>0</v>
      </c>
      <c r="U571" s="19">
        <f>S571+T571</f>
        <v>0</v>
      </c>
      <c r="V571" s="9">
        <f>ROUND(P571 / 1.2, 2)</f>
        <v>108.33</v>
      </c>
      <c r="W571" s="9">
        <f>ROUND(Q571 / 1.2, 2)</f>
        <v>209.17</v>
      </c>
      <c r="X571" s="9">
        <f>ROUND(R571 / 1.2, 2)</f>
        <v>317.49</v>
      </c>
      <c r="Y571" s="9">
        <f t="shared" si="87"/>
        <v>0</v>
      </c>
      <c r="Z571" s="9">
        <f>ROUND(T571 / 1.2, 2)</f>
        <v>0</v>
      </c>
      <c r="AA571" s="9">
        <f>Y571+Z571</f>
        <v>0</v>
      </c>
      <c r="AD571" s="5">
        <v>355116791</v>
      </c>
      <c r="AE571" s="5">
        <v>27137853</v>
      </c>
      <c r="AG571" s="5" t="s">
        <v>1894</v>
      </c>
      <c r="AH571" s="5" t="s">
        <v>1895</v>
      </c>
      <c r="AI571" s="5" t="s">
        <v>584</v>
      </c>
      <c r="AK571" s="19">
        <f t="shared" si="84"/>
        <v>0</v>
      </c>
      <c r="AL571" s="19">
        <f>T571-N571</f>
        <v>0</v>
      </c>
      <c r="AM571" s="19">
        <f>U571-O571</f>
        <v>0</v>
      </c>
      <c r="AN571" s="22">
        <f t="shared" si="85"/>
        <v>0</v>
      </c>
      <c r="AO571" s="22">
        <f>IFERROR(AL571/N571,0)</f>
        <v>0</v>
      </c>
      <c r="AP571" s="22">
        <f>IFERROR(AM571/O571,0)</f>
        <v>0</v>
      </c>
    </row>
    <row r="572" spans="1:42" ht="90" x14ac:dyDescent="0.3">
      <c r="A572" s="12" t="s">
        <v>1906</v>
      </c>
      <c r="B572" s="12"/>
      <c r="C572" s="27" t="s">
        <v>1907</v>
      </c>
      <c r="D572" s="17"/>
      <c r="E572" s="17" t="s">
        <v>1908</v>
      </c>
      <c r="F572" s="28" t="s">
        <v>96</v>
      </c>
      <c r="G572" s="29">
        <v>0.3</v>
      </c>
      <c r="H572" s="17"/>
      <c r="I572" s="29">
        <v>0</v>
      </c>
      <c r="J572" s="30">
        <v>388.89</v>
      </c>
      <c r="M572" s="31">
        <f>ROUND(ROUND(J572, 2)*I572, 2)</f>
        <v>0</v>
      </c>
      <c r="P572" s="32">
        <v>388.89</v>
      </c>
      <c r="S572" s="31">
        <f>ROUND(ROUND(P572, 2)*I572, 2)</f>
        <v>0</v>
      </c>
      <c r="V572" s="9">
        <f>ROUND(ROUND(P572, 2)/1.2, 2)</f>
        <v>324.08</v>
      </c>
      <c r="Y572" s="9">
        <f t="shared" si="87"/>
        <v>0</v>
      </c>
      <c r="AD572" s="5" t="s">
        <v>1909</v>
      </c>
      <c r="AE572" s="5" t="s">
        <v>1910</v>
      </c>
      <c r="AF572" s="5" t="s">
        <v>1911</v>
      </c>
      <c r="AK572" s="31">
        <f t="shared" si="84"/>
        <v>0</v>
      </c>
      <c r="AL572" s="31"/>
      <c r="AM572" s="31"/>
      <c r="AN572" s="33">
        <f t="shared" si="85"/>
        <v>0</v>
      </c>
      <c r="AO572" s="31"/>
      <c r="AP572" s="31"/>
    </row>
    <row r="573" spans="1:42" ht="36" x14ac:dyDescent="0.3">
      <c r="A573" s="12" t="s">
        <v>1912</v>
      </c>
      <c r="B573" s="12"/>
      <c r="C573" s="27" t="s">
        <v>1028</v>
      </c>
      <c r="D573" s="17"/>
      <c r="E573" s="17"/>
      <c r="F573" s="28" t="s">
        <v>96</v>
      </c>
      <c r="G573" s="29">
        <v>0.15</v>
      </c>
      <c r="H573" s="17"/>
      <c r="I573" s="29">
        <v>0</v>
      </c>
      <c r="J573" s="30">
        <v>88.8</v>
      </c>
      <c r="M573" s="31">
        <f>ROUND(ROUND(J573, 2)*I573, 2)</f>
        <v>0</v>
      </c>
      <c r="P573" s="32">
        <v>88.8</v>
      </c>
      <c r="S573" s="31">
        <f>ROUND(ROUND(P573, 2)*I573, 2)</f>
        <v>0</v>
      </c>
      <c r="V573" s="9">
        <f>ROUND(ROUND(P573, 2)/1.2, 2)</f>
        <v>74</v>
      </c>
      <c r="Y573" s="9">
        <f t="shared" si="87"/>
        <v>0</v>
      </c>
      <c r="AD573" s="5" t="s">
        <v>1913</v>
      </c>
      <c r="AE573" s="5" t="s">
        <v>1914</v>
      </c>
      <c r="AF573" s="5" t="s">
        <v>1031</v>
      </c>
      <c r="AK573" s="31">
        <f t="shared" si="84"/>
        <v>0</v>
      </c>
      <c r="AL573" s="31"/>
      <c r="AM573" s="31"/>
      <c r="AN573" s="33">
        <f t="shared" si="85"/>
        <v>0</v>
      </c>
      <c r="AO573" s="31"/>
      <c r="AP573" s="31"/>
    </row>
    <row r="574" spans="1:42" ht="36" x14ac:dyDescent="0.3">
      <c r="A574" s="12" t="s">
        <v>1915</v>
      </c>
      <c r="B574" s="12" t="s">
        <v>1892</v>
      </c>
      <c r="C574" s="16" t="s">
        <v>1893</v>
      </c>
      <c r="D574" s="17"/>
      <c r="E574" s="17" t="s">
        <v>581</v>
      </c>
      <c r="F574" s="17" t="s">
        <v>79</v>
      </c>
      <c r="G574" s="18">
        <v>1</v>
      </c>
      <c r="H574" s="17"/>
      <c r="I574" s="18">
        <v>0</v>
      </c>
      <c r="J574" s="19">
        <v>0</v>
      </c>
      <c r="K574" s="20">
        <v>276</v>
      </c>
      <c r="L574" s="19">
        <f>J574+ROUND(K574, 2)</f>
        <v>276</v>
      </c>
      <c r="M574" s="19">
        <v>0</v>
      </c>
      <c r="N574" s="19">
        <v>0</v>
      </c>
      <c r="O574" s="19">
        <f>M574+N574</f>
        <v>0</v>
      </c>
      <c r="P574" s="19">
        <v>13.32</v>
      </c>
      <c r="Q574" s="21">
        <v>251</v>
      </c>
      <c r="R574" s="19">
        <f>P574+ROUND(Q574, 2)</f>
        <v>264.32</v>
      </c>
      <c r="S574" s="19">
        <v>0</v>
      </c>
      <c r="T574" s="19">
        <v>0</v>
      </c>
      <c r="U574" s="19">
        <f>S574+T574</f>
        <v>0</v>
      </c>
      <c r="V574" s="9">
        <f>ROUND(P574 / 1.2, 2)</f>
        <v>11.1</v>
      </c>
      <c r="W574" s="9">
        <f>ROUND(Q574 / 1.2, 2)</f>
        <v>209.17</v>
      </c>
      <c r="X574" s="9">
        <f>ROUND(R574 / 1.2, 2)</f>
        <v>220.27</v>
      </c>
      <c r="Y574" s="9">
        <f t="shared" si="87"/>
        <v>0</v>
      </c>
      <c r="Z574" s="9">
        <f>ROUND(T574 / 1.2, 2)</f>
        <v>0</v>
      </c>
      <c r="AA574" s="9">
        <f>Y574+Z574</f>
        <v>0</v>
      </c>
      <c r="AD574" s="5">
        <v>355116792</v>
      </c>
      <c r="AE574" s="5">
        <v>27137854</v>
      </c>
      <c r="AG574" s="5" t="s">
        <v>1894</v>
      </c>
      <c r="AH574" s="5" t="s">
        <v>1895</v>
      </c>
      <c r="AI574" s="5" t="s">
        <v>584</v>
      </c>
      <c r="AK574" s="19">
        <f t="shared" si="84"/>
        <v>0</v>
      </c>
      <c r="AL574" s="19">
        <f>T574-N574</f>
        <v>0</v>
      </c>
      <c r="AM574" s="19">
        <f>U574-O574</f>
        <v>0</v>
      </c>
      <c r="AN574" s="22">
        <f t="shared" si="85"/>
        <v>0</v>
      </c>
      <c r="AO574" s="22">
        <f>IFERROR(AL574/N574,0)</f>
        <v>0</v>
      </c>
      <c r="AP574" s="22">
        <f>IFERROR(AM574/O574,0)</f>
        <v>0</v>
      </c>
    </row>
    <row r="575" spans="1:42" ht="36" x14ac:dyDescent="0.3">
      <c r="A575" s="12" t="s">
        <v>1916</v>
      </c>
      <c r="B575" s="12"/>
      <c r="C575" s="27" t="s">
        <v>1028</v>
      </c>
      <c r="D575" s="17"/>
      <c r="E575" s="17"/>
      <c r="F575" s="28" t="s">
        <v>96</v>
      </c>
      <c r="G575" s="29">
        <v>0.15</v>
      </c>
      <c r="H575" s="17"/>
      <c r="I575" s="29">
        <v>0</v>
      </c>
      <c r="J575" s="30">
        <v>88.8</v>
      </c>
      <c r="M575" s="31">
        <f>ROUND(ROUND(J575, 2)*I575, 2)</f>
        <v>0</v>
      </c>
      <c r="P575" s="32">
        <v>88.8</v>
      </c>
      <c r="S575" s="31">
        <f>ROUND(ROUND(P575, 2)*I575, 2)</f>
        <v>0</v>
      </c>
      <c r="V575" s="9">
        <f>ROUND(ROUND(P575, 2)/1.2, 2)</f>
        <v>74</v>
      </c>
      <c r="Y575" s="9">
        <f t="shared" si="87"/>
        <v>0</v>
      </c>
      <c r="AD575" s="5" t="s">
        <v>1917</v>
      </c>
      <c r="AE575" s="5" t="s">
        <v>1918</v>
      </c>
      <c r="AF575" s="5" t="s">
        <v>1031</v>
      </c>
      <c r="AK575" s="31">
        <f t="shared" si="84"/>
        <v>0</v>
      </c>
      <c r="AL575" s="31"/>
      <c r="AM575" s="31"/>
      <c r="AN575" s="33">
        <f t="shared" si="85"/>
        <v>0</v>
      </c>
      <c r="AO575" s="31"/>
      <c r="AP575" s="31"/>
    </row>
    <row r="576" spans="1:42" ht="54" x14ac:dyDescent="0.3">
      <c r="A576" s="12" t="s">
        <v>1919</v>
      </c>
      <c r="B576" s="12"/>
      <c r="C576" s="27" t="s">
        <v>1920</v>
      </c>
      <c r="D576" s="17"/>
      <c r="E576" s="17" t="s">
        <v>1921</v>
      </c>
      <c r="F576" s="28" t="s">
        <v>96</v>
      </c>
      <c r="G576" s="29">
        <v>0.3</v>
      </c>
      <c r="H576" s="17"/>
      <c r="I576" s="29">
        <v>0</v>
      </c>
      <c r="J576" s="30">
        <v>0</v>
      </c>
      <c r="M576" s="31">
        <f>ROUND(ROUND(J576, 2)*I576, 2)</f>
        <v>0</v>
      </c>
      <c r="P576" s="32">
        <v>0</v>
      </c>
      <c r="S576" s="31">
        <f>ROUND(ROUND(P576, 2)*I576, 2)</f>
        <v>0</v>
      </c>
      <c r="V576" s="9">
        <f>ROUND(ROUND(P576, 2)/1.2, 2)</f>
        <v>0</v>
      </c>
      <c r="Y576" s="9">
        <f t="shared" si="87"/>
        <v>0</v>
      </c>
      <c r="AD576" s="5" t="s">
        <v>1922</v>
      </c>
      <c r="AE576" s="5" t="s">
        <v>1923</v>
      </c>
      <c r="AF576" s="5" t="s">
        <v>1924</v>
      </c>
      <c r="AK576" s="31">
        <f t="shared" si="84"/>
        <v>0</v>
      </c>
      <c r="AL576" s="31"/>
      <c r="AM576" s="31"/>
      <c r="AN576" s="33">
        <f t="shared" si="85"/>
        <v>0</v>
      </c>
      <c r="AO576" s="31"/>
      <c r="AP576" s="31"/>
    </row>
    <row r="577" spans="1:42" ht="36" x14ac:dyDescent="0.3">
      <c r="A577" s="12" t="s">
        <v>1925</v>
      </c>
      <c r="B577" s="12" t="s">
        <v>1892</v>
      </c>
      <c r="C577" s="16" t="s">
        <v>1893</v>
      </c>
      <c r="D577" s="17"/>
      <c r="E577" s="17" t="s">
        <v>581</v>
      </c>
      <c r="F577" s="17" t="s">
        <v>79</v>
      </c>
      <c r="G577" s="18">
        <v>1</v>
      </c>
      <c r="H577" s="17"/>
      <c r="I577" s="18">
        <v>0</v>
      </c>
      <c r="J577" s="19">
        <v>0</v>
      </c>
      <c r="K577" s="20">
        <v>276</v>
      </c>
      <c r="L577" s="19">
        <f>J577+ROUND(K577, 2)</f>
        <v>276</v>
      </c>
      <c r="M577" s="19">
        <v>0</v>
      </c>
      <c r="N577" s="19">
        <v>0</v>
      </c>
      <c r="O577" s="19">
        <f>M577+N577</f>
        <v>0</v>
      </c>
      <c r="P577" s="19">
        <v>129.99</v>
      </c>
      <c r="Q577" s="21">
        <v>251</v>
      </c>
      <c r="R577" s="19">
        <f>P577+ROUND(Q577, 2)</f>
        <v>380.99</v>
      </c>
      <c r="S577" s="19">
        <v>0</v>
      </c>
      <c r="T577" s="19">
        <v>0</v>
      </c>
      <c r="U577" s="19">
        <f>S577+T577</f>
        <v>0</v>
      </c>
      <c r="V577" s="9">
        <f>ROUND(P577 / 1.2, 2)</f>
        <v>108.33</v>
      </c>
      <c r="W577" s="9">
        <f>ROUND(Q577 / 1.2, 2)</f>
        <v>209.17</v>
      </c>
      <c r="X577" s="9">
        <f>ROUND(R577 / 1.2, 2)</f>
        <v>317.49</v>
      </c>
      <c r="Y577" s="9">
        <f t="shared" si="87"/>
        <v>0</v>
      </c>
      <c r="Z577" s="9">
        <f>ROUND(T577 / 1.2, 2)</f>
        <v>0</v>
      </c>
      <c r="AA577" s="9">
        <f>Y577+Z577</f>
        <v>0</v>
      </c>
      <c r="AD577" s="5">
        <v>355116793</v>
      </c>
      <c r="AE577" s="5">
        <v>27137855</v>
      </c>
      <c r="AG577" s="5" t="s">
        <v>1894</v>
      </c>
      <c r="AH577" s="5" t="s">
        <v>1895</v>
      </c>
      <c r="AI577" s="5" t="s">
        <v>584</v>
      </c>
      <c r="AK577" s="19">
        <f t="shared" si="84"/>
        <v>0</v>
      </c>
      <c r="AL577" s="19">
        <f>T577-N577</f>
        <v>0</v>
      </c>
      <c r="AM577" s="19">
        <f>U577-O577</f>
        <v>0</v>
      </c>
      <c r="AN577" s="22">
        <f t="shared" si="85"/>
        <v>0</v>
      </c>
      <c r="AO577" s="22">
        <f>IFERROR(AL577/N577,0)</f>
        <v>0</v>
      </c>
      <c r="AP577" s="22">
        <f>IFERROR(AM577/O577,0)</f>
        <v>0</v>
      </c>
    </row>
    <row r="578" spans="1:42" ht="90" x14ac:dyDescent="0.3">
      <c r="A578" s="12" t="s">
        <v>1926</v>
      </c>
      <c r="B578" s="12"/>
      <c r="C578" s="27" t="s">
        <v>1907</v>
      </c>
      <c r="D578" s="17"/>
      <c r="E578" s="17" t="s">
        <v>1927</v>
      </c>
      <c r="F578" s="28" t="s">
        <v>96</v>
      </c>
      <c r="G578" s="29">
        <v>0.3</v>
      </c>
      <c r="H578" s="17"/>
      <c r="I578" s="29">
        <v>0</v>
      </c>
      <c r="J578" s="30">
        <v>388.89</v>
      </c>
      <c r="M578" s="31">
        <f>ROUND(ROUND(J578, 2)*I578, 2)</f>
        <v>0</v>
      </c>
      <c r="P578" s="32">
        <v>388.89</v>
      </c>
      <c r="S578" s="31">
        <f>ROUND(ROUND(P578, 2)*I578, 2)</f>
        <v>0</v>
      </c>
      <c r="V578" s="9">
        <f>ROUND(ROUND(P578, 2)/1.2, 2)</f>
        <v>324.08</v>
      </c>
      <c r="Y578" s="9">
        <f t="shared" si="87"/>
        <v>0</v>
      </c>
      <c r="AD578" s="5" t="s">
        <v>1928</v>
      </c>
      <c r="AE578" s="5" t="s">
        <v>1929</v>
      </c>
      <c r="AF578" s="5" t="s">
        <v>1911</v>
      </c>
      <c r="AK578" s="31">
        <f t="shared" si="84"/>
        <v>0</v>
      </c>
      <c r="AL578" s="31"/>
      <c r="AM578" s="31"/>
      <c r="AN578" s="33">
        <f t="shared" si="85"/>
        <v>0</v>
      </c>
      <c r="AO578" s="31"/>
      <c r="AP578" s="31"/>
    </row>
    <row r="579" spans="1:42" ht="36" x14ac:dyDescent="0.3">
      <c r="A579" s="12" t="s">
        <v>1930</v>
      </c>
      <c r="B579" s="12"/>
      <c r="C579" s="27" t="s">
        <v>1028</v>
      </c>
      <c r="D579" s="17"/>
      <c r="E579" s="17"/>
      <c r="F579" s="28" t="s">
        <v>96</v>
      </c>
      <c r="G579" s="29">
        <v>0.15</v>
      </c>
      <c r="H579" s="17"/>
      <c r="I579" s="29">
        <v>0</v>
      </c>
      <c r="J579" s="30">
        <v>88.8</v>
      </c>
      <c r="M579" s="31">
        <f>ROUND(ROUND(J579, 2)*I579, 2)</f>
        <v>0</v>
      </c>
      <c r="P579" s="32">
        <v>88.8</v>
      </c>
      <c r="S579" s="31">
        <f>ROUND(ROUND(P579, 2)*I579, 2)</f>
        <v>0</v>
      </c>
      <c r="V579" s="9">
        <f>ROUND(ROUND(P579, 2)/1.2, 2)</f>
        <v>74</v>
      </c>
      <c r="Y579" s="9">
        <f t="shared" si="87"/>
        <v>0</v>
      </c>
      <c r="AD579" s="5" t="s">
        <v>1931</v>
      </c>
      <c r="AE579" s="5" t="s">
        <v>1932</v>
      </c>
      <c r="AF579" s="5" t="s">
        <v>1031</v>
      </c>
      <c r="AK579" s="31">
        <f t="shared" si="84"/>
        <v>0</v>
      </c>
      <c r="AL579" s="31"/>
      <c r="AM579" s="31"/>
      <c r="AN579" s="33">
        <f t="shared" si="85"/>
        <v>0</v>
      </c>
      <c r="AO579" s="31"/>
      <c r="AP579" s="31"/>
    </row>
    <row r="580" spans="1:42" ht="36" x14ac:dyDescent="0.3">
      <c r="A580" s="12" t="s">
        <v>1933</v>
      </c>
      <c r="B580" s="12" t="s">
        <v>1892</v>
      </c>
      <c r="C580" s="16" t="s">
        <v>1893</v>
      </c>
      <c r="D580" s="17"/>
      <c r="E580" s="17" t="s">
        <v>581</v>
      </c>
      <c r="F580" s="17" t="s">
        <v>79</v>
      </c>
      <c r="G580" s="18">
        <v>1</v>
      </c>
      <c r="H580" s="17"/>
      <c r="I580" s="18">
        <v>0</v>
      </c>
      <c r="J580" s="19">
        <v>0</v>
      </c>
      <c r="K580" s="20">
        <v>276</v>
      </c>
      <c r="L580" s="19">
        <f>J580+ROUND(K580, 2)</f>
        <v>276</v>
      </c>
      <c r="M580" s="19">
        <v>0</v>
      </c>
      <c r="N580" s="19">
        <v>0</v>
      </c>
      <c r="O580" s="19">
        <f>M580+N580</f>
        <v>0</v>
      </c>
      <c r="P580" s="19">
        <v>129.99</v>
      </c>
      <c r="Q580" s="21">
        <v>251</v>
      </c>
      <c r="R580" s="19">
        <f>P580+ROUND(Q580, 2)</f>
        <v>380.99</v>
      </c>
      <c r="S580" s="19">
        <v>0</v>
      </c>
      <c r="T580" s="19">
        <v>0</v>
      </c>
      <c r="U580" s="19">
        <f>S580+T580</f>
        <v>0</v>
      </c>
      <c r="V580" s="9">
        <f>ROUND(P580 / 1.2, 2)</f>
        <v>108.33</v>
      </c>
      <c r="W580" s="9">
        <f>ROUND(Q580 / 1.2, 2)</f>
        <v>209.17</v>
      </c>
      <c r="X580" s="9">
        <f>ROUND(R580 / 1.2, 2)</f>
        <v>317.49</v>
      </c>
      <c r="Y580" s="9">
        <f t="shared" si="87"/>
        <v>0</v>
      </c>
      <c r="Z580" s="9">
        <f>ROUND(T580 / 1.2, 2)</f>
        <v>0</v>
      </c>
      <c r="AA580" s="9">
        <f>Y580+Z580</f>
        <v>0</v>
      </c>
      <c r="AD580" s="5">
        <v>355116794</v>
      </c>
      <c r="AE580" s="5">
        <v>27137856</v>
      </c>
      <c r="AG580" s="5" t="s">
        <v>1894</v>
      </c>
      <c r="AH580" s="5" t="s">
        <v>1895</v>
      </c>
      <c r="AI580" s="5" t="s">
        <v>584</v>
      </c>
      <c r="AK580" s="19">
        <f t="shared" si="84"/>
        <v>0</v>
      </c>
      <c r="AL580" s="19">
        <f>T580-N580</f>
        <v>0</v>
      </c>
      <c r="AM580" s="19">
        <f>U580-O580</f>
        <v>0</v>
      </c>
      <c r="AN580" s="22">
        <f t="shared" si="85"/>
        <v>0</v>
      </c>
      <c r="AO580" s="22">
        <f>IFERROR(AL580/N580,0)</f>
        <v>0</v>
      </c>
      <c r="AP580" s="22">
        <f>IFERROR(AM580/O580,0)</f>
        <v>0</v>
      </c>
    </row>
    <row r="581" spans="1:42" ht="36" x14ac:dyDescent="0.3">
      <c r="A581" s="12" t="s">
        <v>1934</v>
      </c>
      <c r="B581" s="12"/>
      <c r="C581" s="27" t="s">
        <v>1028</v>
      </c>
      <c r="D581" s="17"/>
      <c r="E581" s="17"/>
      <c r="F581" s="28" t="s">
        <v>96</v>
      </c>
      <c r="G581" s="29">
        <v>0.15</v>
      </c>
      <c r="H581" s="17"/>
      <c r="I581" s="29">
        <v>0</v>
      </c>
      <c r="J581" s="30">
        <v>88.8</v>
      </c>
      <c r="M581" s="31">
        <f>ROUND(ROUND(J581, 2)*I581, 2)</f>
        <v>0</v>
      </c>
      <c r="P581" s="32">
        <v>88.8</v>
      </c>
      <c r="S581" s="31">
        <f>ROUND(ROUND(P581, 2)*I581, 2)</f>
        <v>0</v>
      </c>
      <c r="V581" s="9">
        <f>ROUND(ROUND(P581, 2)/1.2, 2)</f>
        <v>74</v>
      </c>
      <c r="Y581" s="9">
        <f t="shared" si="87"/>
        <v>0</v>
      </c>
      <c r="AD581" s="5" t="s">
        <v>1935</v>
      </c>
      <c r="AE581" s="5" t="s">
        <v>1936</v>
      </c>
      <c r="AF581" s="5" t="s">
        <v>1031</v>
      </c>
      <c r="AK581" s="31">
        <f t="shared" si="84"/>
        <v>0</v>
      </c>
      <c r="AL581" s="31"/>
      <c r="AM581" s="31"/>
      <c r="AN581" s="33">
        <f t="shared" si="85"/>
        <v>0</v>
      </c>
      <c r="AO581" s="31"/>
      <c r="AP581" s="31"/>
    </row>
    <row r="582" spans="1:42" ht="90" x14ac:dyDescent="0.3">
      <c r="A582" s="12" t="s">
        <v>1937</v>
      </c>
      <c r="B582" s="12"/>
      <c r="C582" s="27" t="s">
        <v>1907</v>
      </c>
      <c r="D582" s="17"/>
      <c r="E582" s="17" t="s">
        <v>1938</v>
      </c>
      <c r="F582" s="28" t="s">
        <v>96</v>
      </c>
      <c r="G582" s="29">
        <v>0.3</v>
      </c>
      <c r="H582" s="17"/>
      <c r="I582" s="29">
        <v>0</v>
      </c>
      <c r="J582" s="30">
        <v>388.89</v>
      </c>
      <c r="M582" s="31">
        <f>ROUND(ROUND(J582, 2)*I582, 2)</f>
        <v>0</v>
      </c>
      <c r="P582" s="32">
        <v>388.89</v>
      </c>
      <c r="S582" s="31">
        <f>ROUND(ROUND(P582, 2)*I582, 2)</f>
        <v>0</v>
      </c>
      <c r="V582" s="9">
        <f>ROUND(ROUND(P582, 2)/1.2, 2)</f>
        <v>324.08</v>
      </c>
      <c r="Y582" s="9">
        <f t="shared" si="87"/>
        <v>0</v>
      </c>
      <c r="AD582" s="5" t="s">
        <v>1939</v>
      </c>
      <c r="AE582" s="5" t="s">
        <v>1940</v>
      </c>
      <c r="AF582" s="5" t="s">
        <v>1911</v>
      </c>
      <c r="AK582" s="31">
        <f t="shared" si="84"/>
        <v>0</v>
      </c>
      <c r="AL582" s="31"/>
      <c r="AM582" s="31"/>
      <c r="AN582" s="33">
        <f t="shared" si="85"/>
        <v>0</v>
      </c>
      <c r="AO582" s="31"/>
      <c r="AP582" s="31"/>
    </row>
    <row r="583" spans="1:42" ht="36" x14ac:dyDescent="0.3">
      <c r="A583" s="12" t="s">
        <v>1941</v>
      </c>
      <c r="B583" s="12" t="s">
        <v>1892</v>
      </c>
      <c r="C583" s="16" t="s">
        <v>1893</v>
      </c>
      <c r="D583" s="17"/>
      <c r="E583" s="17" t="s">
        <v>581</v>
      </c>
      <c r="F583" s="17" t="s">
        <v>79</v>
      </c>
      <c r="G583" s="18">
        <v>1</v>
      </c>
      <c r="H583" s="17"/>
      <c r="I583" s="18">
        <v>0</v>
      </c>
      <c r="J583" s="19">
        <v>0</v>
      </c>
      <c r="K583" s="20">
        <v>276</v>
      </c>
      <c r="L583" s="19">
        <f>J583+ROUND(K583, 2)</f>
        <v>276</v>
      </c>
      <c r="M583" s="19">
        <v>0</v>
      </c>
      <c r="N583" s="19">
        <v>0</v>
      </c>
      <c r="O583" s="19">
        <f>M583+N583</f>
        <v>0</v>
      </c>
      <c r="P583" s="19">
        <v>129.99</v>
      </c>
      <c r="Q583" s="21">
        <v>251</v>
      </c>
      <c r="R583" s="19">
        <f>P583+ROUND(Q583, 2)</f>
        <v>380.99</v>
      </c>
      <c r="S583" s="19">
        <v>0</v>
      </c>
      <c r="T583" s="19">
        <v>0</v>
      </c>
      <c r="U583" s="19">
        <f>S583+T583</f>
        <v>0</v>
      </c>
      <c r="V583" s="9">
        <f>ROUND(P583 / 1.2, 2)</f>
        <v>108.33</v>
      </c>
      <c r="W583" s="9">
        <f>ROUND(Q583 / 1.2, 2)</f>
        <v>209.17</v>
      </c>
      <c r="X583" s="9">
        <f>ROUND(R583 / 1.2, 2)</f>
        <v>317.49</v>
      </c>
      <c r="Y583" s="9">
        <f t="shared" si="87"/>
        <v>0</v>
      </c>
      <c r="Z583" s="9">
        <f>ROUND(T583 / 1.2, 2)</f>
        <v>0</v>
      </c>
      <c r="AA583" s="9">
        <f>Y583+Z583</f>
        <v>0</v>
      </c>
      <c r="AD583" s="5">
        <v>355116795</v>
      </c>
      <c r="AE583" s="5">
        <v>27137857</v>
      </c>
      <c r="AG583" s="5" t="s">
        <v>1894</v>
      </c>
      <c r="AH583" s="5" t="s">
        <v>1895</v>
      </c>
      <c r="AI583" s="5" t="s">
        <v>584</v>
      </c>
      <c r="AK583" s="19">
        <f t="shared" si="84"/>
        <v>0</v>
      </c>
      <c r="AL583" s="19">
        <f>T583-N583</f>
        <v>0</v>
      </c>
      <c r="AM583" s="19">
        <f>U583-O583</f>
        <v>0</v>
      </c>
      <c r="AN583" s="22">
        <f t="shared" si="85"/>
        <v>0</v>
      </c>
      <c r="AO583" s="22">
        <f>IFERROR(AL583/N583,0)</f>
        <v>0</v>
      </c>
      <c r="AP583" s="22">
        <f>IFERROR(AM583/O583,0)</f>
        <v>0</v>
      </c>
    </row>
    <row r="584" spans="1:42" ht="90" x14ac:dyDescent="0.3">
      <c r="A584" s="12" t="s">
        <v>1942</v>
      </c>
      <c r="B584" s="12"/>
      <c r="C584" s="27" t="s">
        <v>1907</v>
      </c>
      <c r="D584" s="17"/>
      <c r="E584" s="17" t="s">
        <v>1943</v>
      </c>
      <c r="F584" s="28" t="s">
        <v>96</v>
      </c>
      <c r="G584" s="29">
        <v>0.3</v>
      </c>
      <c r="H584" s="17"/>
      <c r="I584" s="29">
        <v>0</v>
      </c>
      <c r="J584" s="30">
        <v>388.89</v>
      </c>
      <c r="M584" s="31">
        <f>ROUND(ROUND(J584, 2)*I584, 2)</f>
        <v>0</v>
      </c>
      <c r="P584" s="32">
        <v>388.89</v>
      </c>
      <c r="S584" s="31">
        <f>ROUND(ROUND(P584, 2)*I584, 2)</f>
        <v>0</v>
      </c>
      <c r="V584" s="9">
        <f>ROUND(ROUND(P584, 2)/1.2, 2)</f>
        <v>324.08</v>
      </c>
      <c r="Y584" s="9">
        <f t="shared" si="87"/>
        <v>0</v>
      </c>
      <c r="AD584" s="5" t="s">
        <v>1944</v>
      </c>
      <c r="AE584" s="5" t="s">
        <v>1945</v>
      </c>
      <c r="AF584" s="5" t="s">
        <v>1911</v>
      </c>
      <c r="AK584" s="31">
        <f t="shared" si="84"/>
        <v>0</v>
      </c>
      <c r="AL584" s="31"/>
      <c r="AM584" s="31"/>
      <c r="AN584" s="33">
        <f t="shared" si="85"/>
        <v>0</v>
      </c>
      <c r="AO584" s="31"/>
      <c r="AP584" s="31"/>
    </row>
    <row r="585" spans="1:42" ht="36" x14ac:dyDescent="0.3">
      <c r="A585" s="12" t="s">
        <v>1946</v>
      </c>
      <c r="B585" s="12"/>
      <c r="C585" s="27" t="s">
        <v>1028</v>
      </c>
      <c r="D585" s="17"/>
      <c r="E585" s="17"/>
      <c r="F585" s="28" t="s">
        <v>96</v>
      </c>
      <c r="G585" s="29">
        <v>0.15</v>
      </c>
      <c r="H585" s="17"/>
      <c r="I585" s="29">
        <v>0</v>
      </c>
      <c r="J585" s="30">
        <v>88.8</v>
      </c>
      <c r="M585" s="31">
        <f>ROUND(ROUND(J585, 2)*I585, 2)</f>
        <v>0</v>
      </c>
      <c r="P585" s="32">
        <v>88.8</v>
      </c>
      <c r="S585" s="31">
        <f>ROUND(ROUND(P585, 2)*I585, 2)</f>
        <v>0</v>
      </c>
      <c r="V585" s="9">
        <f>ROUND(ROUND(P585, 2)/1.2, 2)</f>
        <v>74</v>
      </c>
      <c r="Y585" s="9">
        <f t="shared" si="87"/>
        <v>0</v>
      </c>
      <c r="AD585" s="5" t="s">
        <v>1947</v>
      </c>
      <c r="AE585" s="5" t="s">
        <v>1948</v>
      </c>
      <c r="AF585" s="5" t="s">
        <v>1031</v>
      </c>
      <c r="AK585" s="31">
        <f t="shared" si="84"/>
        <v>0</v>
      </c>
      <c r="AL585" s="31"/>
      <c r="AM585" s="31"/>
      <c r="AN585" s="33">
        <f t="shared" si="85"/>
        <v>0</v>
      </c>
      <c r="AO585" s="31"/>
      <c r="AP585" s="31"/>
    </row>
    <row r="586" spans="1:42" ht="36" x14ac:dyDescent="0.3">
      <c r="A586" s="12" t="s">
        <v>1949</v>
      </c>
      <c r="B586" s="12" t="s">
        <v>1892</v>
      </c>
      <c r="C586" s="16" t="s">
        <v>1893</v>
      </c>
      <c r="D586" s="17"/>
      <c r="E586" s="17" t="s">
        <v>581</v>
      </c>
      <c r="F586" s="17" t="s">
        <v>79</v>
      </c>
      <c r="G586" s="18">
        <v>1</v>
      </c>
      <c r="H586" s="17"/>
      <c r="I586" s="18">
        <v>0</v>
      </c>
      <c r="J586" s="19">
        <v>0</v>
      </c>
      <c r="K586" s="20">
        <v>276</v>
      </c>
      <c r="L586" s="19">
        <f>J586+ROUND(K586, 2)</f>
        <v>276</v>
      </c>
      <c r="M586" s="19">
        <v>0</v>
      </c>
      <c r="N586" s="19">
        <v>0</v>
      </c>
      <c r="O586" s="19">
        <f>M586+N586</f>
        <v>0</v>
      </c>
      <c r="P586" s="19">
        <v>129.99</v>
      </c>
      <c r="Q586" s="21">
        <v>251</v>
      </c>
      <c r="R586" s="19">
        <f>P586+ROUND(Q586, 2)</f>
        <v>380.99</v>
      </c>
      <c r="S586" s="19">
        <v>0</v>
      </c>
      <c r="T586" s="19">
        <v>0</v>
      </c>
      <c r="U586" s="19">
        <f>S586+T586</f>
        <v>0</v>
      </c>
      <c r="V586" s="9">
        <f>ROUND(P586 / 1.2, 2)</f>
        <v>108.33</v>
      </c>
      <c r="W586" s="9">
        <f>ROUND(Q586 / 1.2, 2)</f>
        <v>209.17</v>
      </c>
      <c r="X586" s="9">
        <f>ROUND(R586 / 1.2, 2)</f>
        <v>317.49</v>
      </c>
      <c r="Y586" s="9">
        <f t="shared" si="87"/>
        <v>0</v>
      </c>
      <c r="Z586" s="9">
        <f>ROUND(T586 / 1.2, 2)</f>
        <v>0</v>
      </c>
      <c r="AA586" s="9">
        <f>Y586+Z586</f>
        <v>0</v>
      </c>
      <c r="AD586" s="5">
        <v>355116796</v>
      </c>
      <c r="AE586" s="5">
        <v>27137858</v>
      </c>
      <c r="AG586" s="5" t="s">
        <v>1894</v>
      </c>
      <c r="AH586" s="5" t="s">
        <v>1895</v>
      </c>
      <c r="AI586" s="5" t="s">
        <v>584</v>
      </c>
      <c r="AK586" s="19">
        <f t="shared" si="84"/>
        <v>0</v>
      </c>
      <c r="AL586" s="19">
        <f>T586-N586</f>
        <v>0</v>
      </c>
      <c r="AM586" s="19">
        <f>U586-O586</f>
        <v>0</v>
      </c>
      <c r="AN586" s="22">
        <f t="shared" si="85"/>
        <v>0</v>
      </c>
      <c r="AO586" s="22">
        <f>IFERROR(AL586/N586,0)</f>
        <v>0</v>
      </c>
      <c r="AP586" s="22">
        <f>IFERROR(AM586/O586,0)</f>
        <v>0</v>
      </c>
    </row>
    <row r="587" spans="1:42" ht="36" x14ac:dyDescent="0.3">
      <c r="A587" s="12" t="s">
        <v>1950</v>
      </c>
      <c r="B587" s="12"/>
      <c r="C587" s="27" t="s">
        <v>1028</v>
      </c>
      <c r="D587" s="17"/>
      <c r="E587" s="17"/>
      <c r="F587" s="28" t="s">
        <v>96</v>
      </c>
      <c r="G587" s="29">
        <v>0.15</v>
      </c>
      <c r="H587" s="17"/>
      <c r="I587" s="29">
        <v>0</v>
      </c>
      <c r="J587" s="30">
        <v>88.8</v>
      </c>
      <c r="M587" s="31">
        <f>ROUND(ROUND(J587, 2)*I587, 2)</f>
        <v>0</v>
      </c>
      <c r="P587" s="32">
        <v>88.8</v>
      </c>
      <c r="S587" s="31">
        <f>ROUND(ROUND(P587, 2)*I587, 2)</f>
        <v>0</v>
      </c>
      <c r="V587" s="9">
        <f>ROUND(ROUND(P587, 2)/1.2, 2)</f>
        <v>74</v>
      </c>
      <c r="Y587" s="9">
        <f t="shared" si="87"/>
        <v>0</v>
      </c>
      <c r="AD587" s="5" t="s">
        <v>1951</v>
      </c>
      <c r="AE587" s="5" t="s">
        <v>1952</v>
      </c>
      <c r="AF587" s="5" t="s">
        <v>1031</v>
      </c>
      <c r="AK587" s="31">
        <f t="shared" si="84"/>
        <v>0</v>
      </c>
      <c r="AL587" s="31"/>
      <c r="AM587" s="31"/>
      <c r="AN587" s="33">
        <f t="shared" si="85"/>
        <v>0</v>
      </c>
      <c r="AO587" s="31"/>
      <c r="AP587" s="31"/>
    </row>
    <row r="588" spans="1:42" ht="90" x14ac:dyDescent="0.3">
      <c r="A588" s="12" t="s">
        <v>1953</v>
      </c>
      <c r="B588" s="12"/>
      <c r="C588" s="27" t="s">
        <v>1907</v>
      </c>
      <c r="D588" s="17"/>
      <c r="E588" s="17" t="s">
        <v>1927</v>
      </c>
      <c r="F588" s="28" t="s">
        <v>96</v>
      </c>
      <c r="G588" s="29">
        <v>0.3</v>
      </c>
      <c r="H588" s="17"/>
      <c r="I588" s="29">
        <v>0</v>
      </c>
      <c r="J588" s="30">
        <v>388.89</v>
      </c>
      <c r="M588" s="31">
        <f>ROUND(ROUND(J588, 2)*I588, 2)</f>
        <v>0</v>
      </c>
      <c r="P588" s="32">
        <v>388.89</v>
      </c>
      <c r="S588" s="31">
        <f>ROUND(ROUND(P588, 2)*I588, 2)</f>
        <v>0</v>
      </c>
      <c r="V588" s="9">
        <f>ROUND(ROUND(P588, 2)/1.2, 2)</f>
        <v>324.08</v>
      </c>
      <c r="Y588" s="9">
        <f t="shared" si="87"/>
        <v>0</v>
      </c>
      <c r="AD588" s="5" t="s">
        <v>1954</v>
      </c>
      <c r="AE588" s="5" t="s">
        <v>1955</v>
      </c>
      <c r="AF588" s="5" t="s">
        <v>1911</v>
      </c>
      <c r="AK588" s="31">
        <f t="shared" si="84"/>
        <v>0</v>
      </c>
      <c r="AL588" s="31"/>
      <c r="AM588" s="31"/>
      <c r="AN588" s="33">
        <f t="shared" si="85"/>
        <v>0</v>
      </c>
      <c r="AO588" s="31"/>
      <c r="AP588" s="31"/>
    </row>
    <row r="589" spans="1:42" ht="36" x14ac:dyDescent="0.3">
      <c r="A589" s="12" t="s">
        <v>1956</v>
      </c>
      <c r="B589" s="12" t="s">
        <v>1957</v>
      </c>
      <c r="C589" s="16" t="s">
        <v>1958</v>
      </c>
      <c r="D589" s="17"/>
      <c r="E589" s="17" t="s">
        <v>1959</v>
      </c>
      <c r="F589" s="17" t="s">
        <v>79</v>
      </c>
      <c r="G589" s="18">
        <v>1</v>
      </c>
      <c r="H589" s="17"/>
      <c r="I589" s="18">
        <v>0</v>
      </c>
      <c r="J589" s="19">
        <v>13.32</v>
      </c>
      <c r="K589" s="20">
        <v>428</v>
      </c>
      <c r="L589" s="19">
        <f>J589+ROUND(K589, 2)</f>
        <v>441.32</v>
      </c>
      <c r="M589" s="19">
        <v>0</v>
      </c>
      <c r="N589" s="19">
        <v>0</v>
      </c>
      <c r="O589" s="19">
        <f>M589+N589</f>
        <v>0</v>
      </c>
      <c r="P589" s="19">
        <v>68.28</v>
      </c>
      <c r="Q589" s="21">
        <v>428</v>
      </c>
      <c r="R589" s="19">
        <f>P589+ROUND(Q589, 2)</f>
        <v>496.28</v>
      </c>
      <c r="S589" s="19">
        <v>0</v>
      </c>
      <c r="T589" s="19">
        <v>0</v>
      </c>
      <c r="U589" s="19">
        <f>S589+T589</f>
        <v>0</v>
      </c>
      <c r="V589" s="9">
        <f>ROUND(P589 / 1.2, 2)</f>
        <v>56.9</v>
      </c>
      <c r="W589" s="9">
        <f>ROUND(Q589 / 1.2, 2)</f>
        <v>356.67</v>
      </c>
      <c r="X589" s="9">
        <f>ROUND(R589 / 1.2, 2)</f>
        <v>413.57</v>
      </c>
      <c r="Y589" s="9">
        <f t="shared" si="87"/>
        <v>0</v>
      </c>
      <c r="Z589" s="9">
        <f>ROUND(T589 / 1.2, 2)</f>
        <v>0</v>
      </c>
      <c r="AA589" s="9">
        <f>Y589+Z589</f>
        <v>0</v>
      </c>
      <c r="AD589" s="5">
        <v>355116648</v>
      </c>
      <c r="AE589" s="5">
        <v>27137916</v>
      </c>
      <c r="AG589" s="5" t="s">
        <v>1960</v>
      </c>
      <c r="AH589" s="5" t="s">
        <v>1961</v>
      </c>
      <c r="AI589" s="5" t="s">
        <v>584</v>
      </c>
      <c r="AK589" s="19">
        <f t="shared" si="84"/>
        <v>0</v>
      </c>
      <c r="AL589" s="19">
        <f>T589-N589</f>
        <v>0</v>
      </c>
      <c r="AM589" s="19">
        <f>U589-O589</f>
        <v>0</v>
      </c>
      <c r="AN589" s="22">
        <f t="shared" si="85"/>
        <v>0</v>
      </c>
      <c r="AO589" s="22">
        <f>IFERROR(AL589/N589,0)</f>
        <v>0</v>
      </c>
      <c r="AP589" s="22">
        <f>IFERROR(AM589/O589,0)</f>
        <v>0</v>
      </c>
    </row>
    <row r="590" spans="1:42" ht="108" x14ac:dyDescent="0.3">
      <c r="A590" s="12" t="s">
        <v>1962</v>
      </c>
      <c r="B590" s="12"/>
      <c r="C590" s="27" t="s">
        <v>1963</v>
      </c>
      <c r="D590" s="17"/>
      <c r="E590" s="17" t="s">
        <v>1964</v>
      </c>
      <c r="F590" s="28" t="s">
        <v>96</v>
      </c>
      <c r="G590" s="29">
        <v>0.3</v>
      </c>
      <c r="H590" s="17"/>
      <c r="I590" s="29">
        <v>0</v>
      </c>
      <c r="J590" s="30">
        <v>0</v>
      </c>
      <c r="M590" s="31">
        <f>ROUND(ROUND(J590, 2)*I590, 2)</f>
        <v>0</v>
      </c>
      <c r="P590" s="32">
        <v>183.2</v>
      </c>
      <c r="S590" s="31">
        <f>ROUND(ROUND(P590, 2)*I590, 2)</f>
        <v>0</v>
      </c>
      <c r="V590" s="9">
        <f>ROUND(ROUND(P590, 2)/1.2, 2)</f>
        <v>152.66999999999999</v>
      </c>
      <c r="Y590" s="9">
        <f t="shared" si="87"/>
        <v>0</v>
      </c>
      <c r="AD590" s="5" t="s">
        <v>1965</v>
      </c>
      <c r="AE590" s="5" t="s">
        <v>1966</v>
      </c>
      <c r="AF590" s="5" t="s">
        <v>1967</v>
      </c>
      <c r="AK590" s="31">
        <f t="shared" si="84"/>
        <v>0</v>
      </c>
      <c r="AL590" s="31"/>
      <c r="AM590" s="31"/>
      <c r="AN590" s="33">
        <f t="shared" si="85"/>
        <v>0</v>
      </c>
      <c r="AO590" s="31"/>
      <c r="AP590" s="31"/>
    </row>
    <row r="591" spans="1:42" ht="36" x14ac:dyDescent="0.3">
      <c r="A591" s="12" t="s">
        <v>1968</v>
      </c>
      <c r="B591" s="12"/>
      <c r="C591" s="27" t="s">
        <v>1028</v>
      </c>
      <c r="D591" s="17"/>
      <c r="E591" s="17"/>
      <c r="F591" s="28" t="s">
        <v>96</v>
      </c>
      <c r="G591" s="29">
        <v>0.15</v>
      </c>
      <c r="H591" s="17"/>
      <c r="I591" s="29">
        <v>0</v>
      </c>
      <c r="J591" s="30">
        <v>88.8</v>
      </c>
      <c r="M591" s="31">
        <f>ROUND(ROUND(J591, 2)*I591, 2)</f>
        <v>0</v>
      </c>
      <c r="P591" s="32">
        <v>88.8</v>
      </c>
      <c r="S591" s="31">
        <f>ROUND(ROUND(P591, 2)*I591, 2)</f>
        <v>0</v>
      </c>
      <c r="V591" s="9">
        <f>ROUND(ROUND(P591, 2)/1.2, 2)</f>
        <v>74</v>
      </c>
      <c r="Y591" s="9">
        <f t="shared" si="87"/>
        <v>0</v>
      </c>
      <c r="AD591" s="5" t="s">
        <v>1969</v>
      </c>
      <c r="AE591" s="5" t="s">
        <v>1970</v>
      </c>
      <c r="AF591" s="5" t="s">
        <v>1031</v>
      </c>
      <c r="AK591" s="31">
        <f t="shared" si="84"/>
        <v>0</v>
      </c>
      <c r="AL591" s="31"/>
      <c r="AM591" s="31"/>
      <c r="AN591" s="33">
        <f t="shared" si="85"/>
        <v>0</v>
      </c>
      <c r="AO591" s="31"/>
      <c r="AP591" s="31"/>
    </row>
    <row r="592" spans="1:42" ht="36" x14ac:dyDescent="0.3">
      <c r="A592" s="12" t="s">
        <v>1971</v>
      </c>
      <c r="B592" s="12" t="s">
        <v>1957</v>
      </c>
      <c r="C592" s="16" t="s">
        <v>1958</v>
      </c>
      <c r="D592" s="17"/>
      <c r="E592" s="17" t="s">
        <v>1972</v>
      </c>
      <c r="F592" s="17" t="s">
        <v>79</v>
      </c>
      <c r="G592" s="18">
        <v>1</v>
      </c>
      <c r="H592" s="17"/>
      <c r="I592" s="18">
        <v>0</v>
      </c>
      <c r="J592" s="19">
        <v>13.32</v>
      </c>
      <c r="K592" s="20">
        <v>428</v>
      </c>
      <c r="L592" s="19">
        <f>J592+ROUND(K592, 2)</f>
        <v>441.32</v>
      </c>
      <c r="M592" s="19">
        <v>0</v>
      </c>
      <c r="N592" s="19">
        <v>0</v>
      </c>
      <c r="O592" s="19">
        <f>M592+N592</f>
        <v>0</v>
      </c>
      <c r="P592" s="19">
        <v>75.27</v>
      </c>
      <c r="Q592" s="21">
        <v>428</v>
      </c>
      <c r="R592" s="19">
        <f>P592+ROUND(Q592, 2)</f>
        <v>503.27</v>
      </c>
      <c r="S592" s="19">
        <v>0</v>
      </c>
      <c r="T592" s="19">
        <v>0</v>
      </c>
      <c r="U592" s="19">
        <f>S592+T592</f>
        <v>0</v>
      </c>
      <c r="V592" s="9">
        <f>ROUND(P592 / 1.2, 2)</f>
        <v>62.73</v>
      </c>
      <c r="W592" s="9">
        <f>ROUND(Q592 / 1.2, 2)</f>
        <v>356.67</v>
      </c>
      <c r="X592" s="9">
        <f>ROUND(R592 / 1.2, 2)</f>
        <v>419.39</v>
      </c>
      <c r="Y592" s="9">
        <f t="shared" si="87"/>
        <v>0</v>
      </c>
      <c r="Z592" s="9">
        <f>ROUND(T592 / 1.2, 2)</f>
        <v>0</v>
      </c>
      <c r="AA592" s="9">
        <f>Y592+Z592</f>
        <v>0</v>
      </c>
      <c r="AD592" s="5">
        <v>355116797</v>
      </c>
      <c r="AE592" s="5">
        <v>27137919</v>
      </c>
      <c r="AG592" s="5" t="s">
        <v>1960</v>
      </c>
      <c r="AH592" s="5" t="s">
        <v>1961</v>
      </c>
      <c r="AI592" s="5" t="s">
        <v>584</v>
      </c>
      <c r="AK592" s="19">
        <f t="shared" ref="AK592:AK655" si="88">S592-M592</f>
        <v>0</v>
      </c>
      <c r="AL592" s="19">
        <f>T592-N592</f>
        <v>0</v>
      </c>
      <c r="AM592" s="19">
        <f>U592-O592</f>
        <v>0</v>
      </c>
      <c r="AN592" s="22">
        <f t="shared" ref="AN592:AN655" si="89">IFERROR(AK592/M592,0)</f>
        <v>0</v>
      </c>
      <c r="AO592" s="22">
        <f>IFERROR(AL592/N592,0)</f>
        <v>0</v>
      </c>
      <c r="AP592" s="22">
        <f>IFERROR(AM592/O592,0)</f>
        <v>0</v>
      </c>
    </row>
    <row r="593" spans="1:42" ht="36" x14ac:dyDescent="0.3">
      <c r="A593" s="12" t="s">
        <v>1973</v>
      </c>
      <c r="B593" s="12"/>
      <c r="C593" s="27" t="s">
        <v>1028</v>
      </c>
      <c r="D593" s="17"/>
      <c r="E593" s="17"/>
      <c r="F593" s="28" t="s">
        <v>96</v>
      </c>
      <c r="G593" s="29">
        <v>0.15</v>
      </c>
      <c r="H593" s="17"/>
      <c r="I593" s="29">
        <v>0</v>
      </c>
      <c r="J593" s="30">
        <v>88.8</v>
      </c>
      <c r="M593" s="31">
        <f>ROUND(ROUND(J593, 2)*I593, 2)</f>
        <v>0</v>
      </c>
      <c r="P593" s="32">
        <v>88.8</v>
      </c>
      <c r="S593" s="31">
        <f>ROUND(ROUND(P593, 2)*I593, 2)</f>
        <v>0</v>
      </c>
      <c r="V593" s="9">
        <f>ROUND(ROUND(P593, 2)/1.2, 2)</f>
        <v>74</v>
      </c>
      <c r="Y593" s="9">
        <f t="shared" si="87"/>
        <v>0</v>
      </c>
      <c r="AD593" s="5" t="s">
        <v>1974</v>
      </c>
      <c r="AE593" s="5" t="s">
        <v>1975</v>
      </c>
      <c r="AF593" s="5" t="s">
        <v>1031</v>
      </c>
      <c r="AK593" s="31">
        <f t="shared" si="88"/>
        <v>0</v>
      </c>
      <c r="AL593" s="31"/>
      <c r="AM593" s="31"/>
      <c r="AN593" s="33">
        <f t="shared" si="89"/>
        <v>0</v>
      </c>
      <c r="AO593" s="31"/>
      <c r="AP593" s="31"/>
    </row>
    <row r="594" spans="1:42" ht="108" x14ac:dyDescent="0.3">
      <c r="A594" s="12" t="s">
        <v>1976</v>
      </c>
      <c r="B594" s="12"/>
      <c r="C594" s="27" t="s">
        <v>1907</v>
      </c>
      <c r="D594" s="17"/>
      <c r="E594" s="17" t="s">
        <v>1977</v>
      </c>
      <c r="F594" s="28" t="s">
        <v>96</v>
      </c>
      <c r="G594" s="29">
        <v>0.3</v>
      </c>
      <c r="H594" s="17"/>
      <c r="I594" s="29">
        <v>0</v>
      </c>
      <c r="J594" s="30">
        <v>0</v>
      </c>
      <c r="M594" s="31">
        <f>ROUND(ROUND(J594, 2)*I594, 2)</f>
        <v>0</v>
      </c>
      <c r="P594" s="32">
        <v>206.5</v>
      </c>
      <c r="S594" s="31">
        <f>ROUND(ROUND(P594, 2)*I594, 2)</f>
        <v>0</v>
      </c>
      <c r="V594" s="9">
        <f>ROUND(ROUND(P594, 2)/1.2, 2)</f>
        <v>172.08</v>
      </c>
      <c r="Y594" s="9">
        <f t="shared" si="87"/>
        <v>0</v>
      </c>
      <c r="AD594" s="5" t="s">
        <v>1978</v>
      </c>
      <c r="AE594" s="5" t="s">
        <v>1979</v>
      </c>
      <c r="AF594" s="5" t="s">
        <v>1911</v>
      </c>
      <c r="AK594" s="31">
        <f t="shared" si="88"/>
        <v>0</v>
      </c>
      <c r="AL594" s="31"/>
      <c r="AM594" s="31"/>
      <c r="AN594" s="33">
        <f t="shared" si="89"/>
        <v>0</v>
      </c>
      <c r="AO594" s="31"/>
      <c r="AP594" s="31"/>
    </row>
    <row r="595" spans="1:42" ht="36" x14ac:dyDescent="0.3">
      <c r="A595" s="12" t="s">
        <v>1980</v>
      </c>
      <c r="B595" s="12" t="s">
        <v>1957</v>
      </c>
      <c r="C595" s="16" t="s">
        <v>1958</v>
      </c>
      <c r="D595" s="17"/>
      <c r="E595" s="17" t="s">
        <v>1981</v>
      </c>
      <c r="F595" s="17" t="s">
        <v>79</v>
      </c>
      <c r="G595" s="18">
        <v>1</v>
      </c>
      <c r="H595" s="17"/>
      <c r="I595" s="18">
        <v>0</v>
      </c>
      <c r="J595" s="19">
        <v>13.32</v>
      </c>
      <c r="K595" s="20">
        <v>428</v>
      </c>
      <c r="L595" s="19">
        <f>J595+ROUND(K595, 2)</f>
        <v>441.32</v>
      </c>
      <c r="M595" s="19">
        <v>0</v>
      </c>
      <c r="N595" s="19">
        <v>0</v>
      </c>
      <c r="O595" s="19">
        <f>M595+N595</f>
        <v>0</v>
      </c>
      <c r="P595" s="19">
        <v>75.27</v>
      </c>
      <c r="Q595" s="21">
        <v>428</v>
      </c>
      <c r="R595" s="19">
        <f>P595+ROUND(Q595, 2)</f>
        <v>503.27</v>
      </c>
      <c r="S595" s="19">
        <v>0</v>
      </c>
      <c r="T595" s="19">
        <v>0</v>
      </c>
      <c r="U595" s="19">
        <f>S595+T595</f>
        <v>0</v>
      </c>
      <c r="V595" s="9">
        <f>ROUND(P595 / 1.2, 2)</f>
        <v>62.73</v>
      </c>
      <c r="W595" s="9">
        <f>ROUND(Q595 / 1.2, 2)</f>
        <v>356.67</v>
      </c>
      <c r="X595" s="9">
        <f>ROUND(R595 / 1.2, 2)</f>
        <v>419.39</v>
      </c>
      <c r="Y595" s="9">
        <f t="shared" si="87"/>
        <v>0</v>
      </c>
      <c r="Z595" s="9">
        <f>ROUND(T595 / 1.2, 2)</f>
        <v>0</v>
      </c>
      <c r="AA595" s="9">
        <f>Y595+Z595</f>
        <v>0</v>
      </c>
      <c r="AD595" s="5">
        <v>355116798</v>
      </c>
      <c r="AE595" s="5">
        <v>27137920</v>
      </c>
      <c r="AG595" s="5" t="s">
        <v>1960</v>
      </c>
      <c r="AH595" s="5" t="s">
        <v>1961</v>
      </c>
      <c r="AI595" s="5" t="s">
        <v>584</v>
      </c>
      <c r="AK595" s="19">
        <f t="shared" si="88"/>
        <v>0</v>
      </c>
      <c r="AL595" s="19">
        <f>T595-N595</f>
        <v>0</v>
      </c>
      <c r="AM595" s="19">
        <f>U595-O595</f>
        <v>0</v>
      </c>
      <c r="AN595" s="22">
        <f t="shared" si="89"/>
        <v>0</v>
      </c>
      <c r="AO595" s="22">
        <f>IFERROR(AL595/N595,0)</f>
        <v>0</v>
      </c>
      <c r="AP595" s="22">
        <f>IFERROR(AM595/O595,0)</f>
        <v>0</v>
      </c>
    </row>
    <row r="596" spans="1:42" ht="108" x14ac:dyDescent="0.3">
      <c r="A596" s="12" t="s">
        <v>1982</v>
      </c>
      <c r="B596" s="12"/>
      <c r="C596" s="27" t="s">
        <v>1907</v>
      </c>
      <c r="D596" s="17"/>
      <c r="E596" s="17" t="s">
        <v>1983</v>
      </c>
      <c r="F596" s="28" t="s">
        <v>96</v>
      </c>
      <c r="G596" s="29">
        <v>0.3</v>
      </c>
      <c r="H596" s="17"/>
      <c r="I596" s="29">
        <v>0</v>
      </c>
      <c r="J596" s="30">
        <v>0</v>
      </c>
      <c r="M596" s="31">
        <f>ROUND(ROUND(J596, 2)*I596, 2)</f>
        <v>0</v>
      </c>
      <c r="P596" s="32">
        <v>206.5</v>
      </c>
      <c r="S596" s="31">
        <f>ROUND(ROUND(P596, 2)*I596, 2)</f>
        <v>0</v>
      </c>
      <c r="V596" s="9">
        <f>ROUND(ROUND(P596, 2)/1.2, 2)</f>
        <v>172.08</v>
      </c>
      <c r="Y596" s="9">
        <f t="shared" si="87"/>
        <v>0</v>
      </c>
      <c r="AD596" s="5" t="s">
        <v>1984</v>
      </c>
      <c r="AE596" s="5" t="s">
        <v>1985</v>
      </c>
      <c r="AF596" s="5" t="s">
        <v>1911</v>
      </c>
      <c r="AK596" s="31">
        <f t="shared" si="88"/>
        <v>0</v>
      </c>
      <c r="AL596" s="31"/>
      <c r="AM596" s="31"/>
      <c r="AN596" s="33">
        <f t="shared" si="89"/>
        <v>0</v>
      </c>
      <c r="AO596" s="31"/>
      <c r="AP596" s="31"/>
    </row>
    <row r="597" spans="1:42" ht="36" x14ac:dyDescent="0.3">
      <c r="A597" s="12" t="s">
        <v>1986</v>
      </c>
      <c r="B597" s="12"/>
      <c r="C597" s="27" t="s">
        <v>1028</v>
      </c>
      <c r="D597" s="17"/>
      <c r="E597" s="17"/>
      <c r="F597" s="28" t="s">
        <v>96</v>
      </c>
      <c r="G597" s="29">
        <v>0.15</v>
      </c>
      <c r="H597" s="17"/>
      <c r="I597" s="29">
        <v>0</v>
      </c>
      <c r="J597" s="30">
        <v>88.8</v>
      </c>
      <c r="M597" s="31">
        <f>ROUND(ROUND(J597, 2)*I597, 2)</f>
        <v>0</v>
      </c>
      <c r="P597" s="32">
        <v>88.8</v>
      </c>
      <c r="S597" s="31">
        <f>ROUND(ROUND(P597, 2)*I597, 2)</f>
        <v>0</v>
      </c>
      <c r="V597" s="9">
        <f>ROUND(ROUND(P597, 2)/1.2, 2)</f>
        <v>74</v>
      </c>
      <c r="Y597" s="9">
        <f t="shared" si="87"/>
        <v>0</v>
      </c>
      <c r="AD597" s="5" t="s">
        <v>1987</v>
      </c>
      <c r="AE597" s="5" t="s">
        <v>1988</v>
      </c>
      <c r="AF597" s="5" t="s">
        <v>1031</v>
      </c>
      <c r="AK597" s="31">
        <f t="shared" si="88"/>
        <v>0</v>
      </c>
      <c r="AL597" s="31"/>
      <c r="AM597" s="31"/>
      <c r="AN597" s="33">
        <f t="shared" si="89"/>
        <v>0</v>
      </c>
      <c r="AO597" s="31"/>
      <c r="AP597" s="31"/>
    </row>
    <row r="598" spans="1:42" ht="36" x14ac:dyDescent="0.3">
      <c r="A598" s="12" t="s">
        <v>1989</v>
      </c>
      <c r="B598" s="12" t="s">
        <v>1957</v>
      </c>
      <c r="C598" s="16" t="s">
        <v>1958</v>
      </c>
      <c r="D598" s="17"/>
      <c r="E598" s="17" t="s">
        <v>1990</v>
      </c>
      <c r="F598" s="17" t="s">
        <v>79</v>
      </c>
      <c r="G598" s="18">
        <v>1</v>
      </c>
      <c r="H598" s="17"/>
      <c r="I598" s="18">
        <v>0</v>
      </c>
      <c r="J598" s="19">
        <v>13.32</v>
      </c>
      <c r="K598" s="20">
        <v>428</v>
      </c>
      <c r="L598" s="19">
        <f>J598+ROUND(K598, 2)</f>
        <v>441.32</v>
      </c>
      <c r="M598" s="19">
        <v>0</v>
      </c>
      <c r="N598" s="19">
        <v>0</v>
      </c>
      <c r="O598" s="19">
        <f>M598+N598</f>
        <v>0</v>
      </c>
      <c r="P598" s="19">
        <v>75.27</v>
      </c>
      <c r="Q598" s="21">
        <v>428</v>
      </c>
      <c r="R598" s="19">
        <f>P598+ROUND(Q598, 2)</f>
        <v>503.27</v>
      </c>
      <c r="S598" s="19">
        <v>0</v>
      </c>
      <c r="T598" s="19">
        <v>0</v>
      </c>
      <c r="U598" s="19">
        <f>S598+T598</f>
        <v>0</v>
      </c>
      <c r="V598" s="9">
        <f>ROUND(P598 / 1.2, 2)</f>
        <v>62.73</v>
      </c>
      <c r="W598" s="9">
        <f>ROUND(Q598 / 1.2, 2)</f>
        <v>356.67</v>
      </c>
      <c r="X598" s="9">
        <f>ROUND(R598 / 1.2, 2)</f>
        <v>419.39</v>
      </c>
      <c r="Y598" s="9">
        <f t="shared" si="87"/>
        <v>0</v>
      </c>
      <c r="Z598" s="9">
        <f>ROUND(T598 / 1.2, 2)</f>
        <v>0</v>
      </c>
      <c r="AA598" s="9">
        <f>Y598+Z598</f>
        <v>0</v>
      </c>
      <c r="AD598" s="5">
        <v>355116799</v>
      </c>
      <c r="AE598" s="5">
        <v>27137921</v>
      </c>
      <c r="AG598" s="5" t="s">
        <v>1960</v>
      </c>
      <c r="AH598" s="5" t="s">
        <v>1961</v>
      </c>
      <c r="AI598" s="5" t="s">
        <v>584</v>
      </c>
      <c r="AK598" s="19">
        <f t="shared" si="88"/>
        <v>0</v>
      </c>
      <c r="AL598" s="19">
        <f>T598-N598</f>
        <v>0</v>
      </c>
      <c r="AM598" s="19">
        <f>U598-O598</f>
        <v>0</v>
      </c>
      <c r="AN598" s="22">
        <f t="shared" si="89"/>
        <v>0</v>
      </c>
      <c r="AO598" s="22">
        <f>IFERROR(AL598/N598,0)</f>
        <v>0</v>
      </c>
      <c r="AP598" s="22">
        <f>IFERROR(AM598/O598,0)</f>
        <v>0</v>
      </c>
    </row>
    <row r="599" spans="1:42" ht="36" x14ac:dyDescent="0.3">
      <c r="A599" s="12" t="s">
        <v>1991</v>
      </c>
      <c r="B599" s="12"/>
      <c r="C599" s="27" t="s">
        <v>1028</v>
      </c>
      <c r="D599" s="17"/>
      <c r="E599" s="17"/>
      <c r="F599" s="28" t="s">
        <v>96</v>
      </c>
      <c r="G599" s="29">
        <v>0.15</v>
      </c>
      <c r="H599" s="17"/>
      <c r="I599" s="29">
        <v>0</v>
      </c>
      <c r="J599" s="30">
        <v>88.8</v>
      </c>
      <c r="M599" s="31">
        <f>ROUND(ROUND(J599, 2)*I599, 2)</f>
        <v>0</v>
      </c>
      <c r="P599" s="32">
        <v>88.8</v>
      </c>
      <c r="S599" s="31">
        <f>ROUND(ROUND(P599, 2)*I599, 2)</f>
        <v>0</v>
      </c>
      <c r="V599" s="9">
        <f>ROUND(ROUND(P599, 2)/1.2, 2)</f>
        <v>74</v>
      </c>
      <c r="Y599" s="9">
        <f t="shared" si="87"/>
        <v>0</v>
      </c>
      <c r="AD599" s="5" t="s">
        <v>1992</v>
      </c>
      <c r="AE599" s="5" t="s">
        <v>1993</v>
      </c>
      <c r="AF599" s="5" t="s">
        <v>1031</v>
      </c>
      <c r="AK599" s="31">
        <f t="shared" si="88"/>
        <v>0</v>
      </c>
      <c r="AL599" s="31"/>
      <c r="AM599" s="31"/>
      <c r="AN599" s="33">
        <f t="shared" si="89"/>
        <v>0</v>
      </c>
      <c r="AO599" s="31"/>
      <c r="AP599" s="31"/>
    </row>
    <row r="600" spans="1:42" ht="108" x14ac:dyDescent="0.3">
      <c r="A600" s="12" t="s">
        <v>1994</v>
      </c>
      <c r="B600" s="12"/>
      <c r="C600" s="27" t="s">
        <v>1907</v>
      </c>
      <c r="D600" s="17"/>
      <c r="E600" s="17" t="s">
        <v>1995</v>
      </c>
      <c r="F600" s="28" t="s">
        <v>96</v>
      </c>
      <c r="G600" s="29">
        <v>0.3</v>
      </c>
      <c r="H600" s="17"/>
      <c r="I600" s="29">
        <v>0</v>
      </c>
      <c r="J600" s="30">
        <v>0</v>
      </c>
      <c r="M600" s="31">
        <f>ROUND(ROUND(J600, 2)*I600, 2)</f>
        <v>0</v>
      </c>
      <c r="P600" s="32">
        <v>206.5</v>
      </c>
      <c r="S600" s="31">
        <f>ROUND(ROUND(P600, 2)*I600, 2)</f>
        <v>0</v>
      </c>
      <c r="V600" s="9">
        <f>ROUND(ROUND(P600, 2)/1.2, 2)</f>
        <v>172.08</v>
      </c>
      <c r="Y600" s="9">
        <f t="shared" si="87"/>
        <v>0</v>
      </c>
      <c r="AD600" s="5" t="s">
        <v>1996</v>
      </c>
      <c r="AE600" s="5" t="s">
        <v>1997</v>
      </c>
      <c r="AF600" s="5" t="s">
        <v>1911</v>
      </c>
      <c r="AK600" s="31">
        <f t="shared" si="88"/>
        <v>0</v>
      </c>
      <c r="AL600" s="31"/>
      <c r="AM600" s="31"/>
      <c r="AN600" s="33">
        <f t="shared" si="89"/>
        <v>0</v>
      </c>
      <c r="AO600" s="31"/>
      <c r="AP600" s="31"/>
    </row>
    <row r="601" spans="1:42" ht="36" x14ac:dyDescent="0.3">
      <c r="A601" s="12" t="s">
        <v>1998</v>
      </c>
      <c r="B601" s="12" t="s">
        <v>1957</v>
      </c>
      <c r="C601" s="16" t="s">
        <v>1958</v>
      </c>
      <c r="D601" s="17"/>
      <c r="E601" s="17" t="s">
        <v>1999</v>
      </c>
      <c r="F601" s="17" t="s">
        <v>79</v>
      </c>
      <c r="G601" s="18">
        <v>1</v>
      </c>
      <c r="H601" s="17"/>
      <c r="I601" s="18">
        <v>0</v>
      </c>
      <c r="J601" s="19">
        <v>13.32</v>
      </c>
      <c r="K601" s="20">
        <v>428</v>
      </c>
      <c r="L601" s="19">
        <f>J601+ROUND(K601, 2)</f>
        <v>441.32</v>
      </c>
      <c r="M601" s="19">
        <v>0</v>
      </c>
      <c r="N601" s="19">
        <v>0</v>
      </c>
      <c r="O601" s="19">
        <f>M601+N601</f>
        <v>0</v>
      </c>
      <c r="P601" s="19">
        <v>75.27</v>
      </c>
      <c r="Q601" s="21">
        <v>428</v>
      </c>
      <c r="R601" s="19">
        <f>P601+ROUND(Q601, 2)</f>
        <v>503.27</v>
      </c>
      <c r="S601" s="19">
        <v>0</v>
      </c>
      <c r="T601" s="19">
        <v>0</v>
      </c>
      <c r="U601" s="19">
        <f>S601+T601</f>
        <v>0</v>
      </c>
      <c r="V601" s="9">
        <f>ROUND(P601 / 1.2, 2)</f>
        <v>62.73</v>
      </c>
      <c r="W601" s="9">
        <f>ROUND(Q601 / 1.2, 2)</f>
        <v>356.67</v>
      </c>
      <c r="X601" s="9">
        <f>ROUND(R601 / 1.2, 2)</f>
        <v>419.39</v>
      </c>
      <c r="Y601" s="9">
        <f t="shared" si="87"/>
        <v>0</v>
      </c>
      <c r="Z601" s="9">
        <f>ROUND(T601 / 1.2, 2)</f>
        <v>0</v>
      </c>
      <c r="AA601" s="9">
        <f>Y601+Z601</f>
        <v>0</v>
      </c>
      <c r="AD601" s="5">
        <v>355116800</v>
      </c>
      <c r="AE601" s="5">
        <v>27137922</v>
      </c>
      <c r="AG601" s="5" t="s">
        <v>1960</v>
      </c>
      <c r="AH601" s="5" t="s">
        <v>1961</v>
      </c>
      <c r="AI601" s="5" t="s">
        <v>584</v>
      </c>
      <c r="AK601" s="19">
        <f t="shared" si="88"/>
        <v>0</v>
      </c>
      <c r="AL601" s="19">
        <f>T601-N601</f>
        <v>0</v>
      </c>
      <c r="AM601" s="19">
        <f>U601-O601</f>
        <v>0</v>
      </c>
      <c r="AN601" s="22">
        <f t="shared" si="89"/>
        <v>0</v>
      </c>
      <c r="AO601" s="22">
        <f>IFERROR(AL601/N601,0)</f>
        <v>0</v>
      </c>
      <c r="AP601" s="22">
        <f>IFERROR(AM601/O601,0)</f>
        <v>0</v>
      </c>
    </row>
    <row r="602" spans="1:42" ht="108" x14ac:dyDescent="0.3">
      <c r="A602" s="12" t="s">
        <v>2000</v>
      </c>
      <c r="B602" s="12"/>
      <c r="C602" s="27" t="s">
        <v>1907</v>
      </c>
      <c r="D602" s="17"/>
      <c r="E602" s="17" t="s">
        <v>2001</v>
      </c>
      <c r="F602" s="28" t="s">
        <v>96</v>
      </c>
      <c r="G602" s="29">
        <v>0.3</v>
      </c>
      <c r="H602" s="17"/>
      <c r="I602" s="29">
        <v>0</v>
      </c>
      <c r="J602" s="30">
        <v>0</v>
      </c>
      <c r="M602" s="31">
        <f>ROUND(ROUND(J602, 2)*I602, 2)</f>
        <v>0</v>
      </c>
      <c r="P602" s="32">
        <v>206.5</v>
      </c>
      <c r="S602" s="31">
        <f>ROUND(ROUND(P602, 2)*I602, 2)</f>
        <v>0</v>
      </c>
      <c r="V602" s="9">
        <f>ROUND(ROUND(P602, 2)/1.2, 2)</f>
        <v>172.08</v>
      </c>
      <c r="Y602" s="9">
        <f t="shared" si="87"/>
        <v>0</v>
      </c>
      <c r="AD602" s="5" t="s">
        <v>2002</v>
      </c>
      <c r="AE602" s="5" t="s">
        <v>2003</v>
      </c>
      <c r="AF602" s="5" t="s">
        <v>1911</v>
      </c>
      <c r="AK602" s="31">
        <f t="shared" si="88"/>
        <v>0</v>
      </c>
      <c r="AL602" s="31"/>
      <c r="AM602" s="31"/>
      <c r="AN602" s="33">
        <f t="shared" si="89"/>
        <v>0</v>
      </c>
      <c r="AO602" s="31"/>
      <c r="AP602" s="31"/>
    </row>
    <row r="603" spans="1:42" ht="36" x14ac:dyDescent="0.3">
      <c r="A603" s="12" t="s">
        <v>2004</v>
      </c>
      <c r="B603" s="12"/>
      <c r="C603" s="27" t="s">
        <v>1028</v>
      </c>
      <c r="D603" s="17"/>
      <c r="E603" s="17"/>
      <c r="F603" s="28" t="s">
        <v>96</v>
      </c>
      <c r="G603" s="29">
        <v>0.15</v>
      </c>
      <c r="H603" s="17"/>
      <c r="I603" s="29">
        <v>0</v>
      </c>
      <c r="J603" s="30">
        <v>88.8</v>
      </c>
      <c r="M603" s="31">
        <f>ROUND(ROUND(J603, 2)*I603, 2)</f>
        <v>0</v>
      </c>
      <c r="P603" s="32">
        <v>88.8</v>
      </c>
      <c r="S603" s="31">
        <f>ROUND(ROUND(P603, 2)*I603, 2)</f>
        <v>0</v>
      </c>
      <c r="V603" s="9">
        <f>ROUND(ROUND(P603, 2)/1.2, 2)</f>
        <v>74</v>
      </c>
      <c r="Y603" s="9">
        <f t="shared" si="87"/>
        <v>0</v>
      </c>
      <c r="AD603" s="5" t="s">
        <v>2005</v>
      </c>
      <c r="AE603" s="5" t="s">
        <v>2006</v>
      </c>
      <c r="AF603" s="5" t="s">
        <v>1031</v>
      </c>
      <c r="AK603" s="31">
        <f t="shared" si="88"/>
        <v>0</v>
      </c>
      <c r="AL603" s="31"/>
      <c r="AM603" s="31"/>
      <c r="AN603" s="33">
        <f t="shared" si="89"/>
        <v>0</v>
      </c>
      <c r="AO603" s="31"/>
      <c r="AP603" s="31"/>
    </row>
    <row r="604" spans="1:42" ht="36" x14ac:dyDescent="0.3">
      <c r="A604" s="12" t="s">
        <v>2007</v>
      </c>
      <c r="B604" s="12" t="s">
        <v>1957</v>
      </c>
      <c r="C604" s="16" t="s">
        <v>1958</v>
      </c>
      <c r="D604" s="17"/>
      <c r="E604" s="17" t="s">
        <v>2008</v>
      </c>
      <c r="F604" s="17" t="s">
        <v>79</v>
      </c>
      <c r="G604" s="18">
        <v>1</v>
      </c>
      <c r="H604" s="17"/>
      <c r="I604" s="18">
        <v>0</v>
      </c>
      <c r="J604" s="19">
        <v>13.32</v>
      </c>
      <c r="K604" s="20">
        <v>428</v>
      </c>
      <c r="L604" s="19">
        <f>J604+ROUND(K604, 2)</f>
        <v>441.32</v>
      </c>
      <c r="M604" s="19">
        <v>0</v>
      </c>
      <c r="N604" s="19">
        <v>0</v>
      </c>
      <c r="O604" s="19">
        <f>M604+N604</f>
        <v>0</v>
      </c>
      <c r="P604" s="19">
        <v>75.27</v>
      </c>
      <c r="Q604" s="21">
        <v>428</v>
      </c>
      <c r="R604" s="19">
        <f>P604+ROUND(Q604, 2)</f>
        <v>503.27</v>
      </c>
      <c r="S604" s="19">
        <v>0</v>
      </c>
      <c r="T604" s="19">
        <v>0</v>
      </c>
      <c r="U604" s="19">
        <f>S604+T604</f>
        <v>0</v>
      </c>
      <c r="V604" s="9">
        <f>ROUND(P604 / 1.2, 2)</f>
        <v>62.73</v>
      </c>
      <c r="W604" s="9">
        <f>ROUND(Q604 / 1.2, 2)</f>
        <v>356.67</v>
      </c>
      <c r="X604" s="9">
        <f>ROUND(R604 / 1.2, 2)</f>
        <v>419.39</v>
      </c>
      <c r="Y604" s="9">
        <f t="shared" si="87"/>
        <v>0</v>
      </c>
      <c r="Z604" s="9">
        <f>ROUND(T604 / 1.2, 2)</f>
        <v>0</v>
      </c>
      <c r="AA604" s="9">
        <f>Y604+Z604</f>
        <v>0</v>
      </c>
      <c r="AD604" s="5">
        <v>355116801</v>
      </c>
      <c r="AE604" s="5">
        <v>27137923</v>
      </c>
      <c r="AG604" s="5" t="s">
        <v>1960</v>
      </c>
      <c r="AH604" s="5" t="s">
        <v>1961</v>
      </c>
      <c r="AI604" s="5" t="s">
        <v>584</v>
      </c>
      <c r="AK604" s="19">
        <f t="shared" si="88"/>
        <v>0</v>
      </c>
      <c r="AL604" s="19">
        <f>T604-N604</f>
        <v>0</v>
      </c>
      <c r="AM604" s="19">
        <f>U604-O604</f>
        <v>0</v>
      </c>
      <c r="AN604" s="22">
        <f t="shared" si="89"/>
        <v>0</v>
      </c>
      <c r="AO604" s="22">
        <f>IFERROR(AL604/N604,0)</f>
        <v>0</v>
      </c>
      <c r="AP604" s="22">
        <f>IFERROR(AM604/O604,0)</f>
        <v>0</v>
      </c>
    </row>
    <row r="605" spans="1:42" ht="36" x14ac:dyDescent="0.3">
      <c r="A605" s="12" t="s">
        <v>2009</v>
      </c>
      <c r="B605" s="12"/>
      <c r="C605" s="27" t="s">
        <v>1028</v>
      </c>
      <c r="D605" s="17"/>
      <c r="E605" s="17"/>
      <c r="F605" s="28" t="s">
        <v>96</v>
      </c>
      <c r="G605" s="29">
        <v>0.15</v>
      </c>
      <c r="H605" s="17"/>
      <c r="I605" s="29">
        <v>0</v>
      </c>
      <c r="J605" s="30">
        <v>88.8</v>
      </c>
      <c r="M605" s="31">
        <f>ROUND(ROUND(J605, 2)*I605, 2)</f>
        <v>0</v>
      </c>
      <c r="P605" s="32">
        <v>88.8</v>
      </c>
      <c r="S605" s="31">
        <f>ROUND(ROUND(P605, 2)*I605, 2)</f>
        <v>0</v>
      </c>
      <c r="V605" s="9">
        <f>ROUND(ROUND(P605, 2)/1.2, 2)</f>
        <v>74</v>
      </c>
      <c r="Y605" s="9">
        <f t="shared" si="87"/>
        <v>0</v>
      </c>
      <c r="AD605" s="5" t="s">
        <v>2010</v>
      </c>
      <c r="AE605" s="5" t="s">
        <v>2011</v>
      </c>
      <c r="AF605" s="5" t="s">
        <v>1031</v>
      </c>
      <c r="AK605" s="31">
        <f t="shared" si="88"/>
        <v>0</v>
      </c>
      <c r="AL605" s="31"/>
      <c r="AM605" s="31"/>
      <c r="AN605" s="33">
        <f t="shared" si="89"/>
        <v>0</v>
      </c>
      <c r="AO605" s="31"/>
      <c r="AP605" s="31"/>
    </row>
    <row r="606" spans="1:42" ht="108" x14ac:dyDescent="0.3">
      <c r="A606" s="12" t="s">
        <v>2012</v>
      </c>
      <c r="B606" s="12"/>
      <c r="C606" s="27" t="s">
        <v>1907</v>
      </c>
      <c r="D606" s="17"/>
      <c r="E606" s="17" t="s">
        <v>2013</v>
      </c>
      <c r="F606" s="28" t="s">
        <v>96</v>
      </c>
      <c r="G606" s="29">
        <v>0.3</v>
      </c>
      <c r="H606" s="17"/>
      <c r="I606" s="29">
        <v>0</v>
      </c>
      <c r="J606" s="30">
        <v>0</v>
      </c>
      <c r="M606" s="31">
        <f>ROUND(ROUND(J606, 2)*I606, 2)</f>
        <v>0</v>
      </c>
      <c r="P606" s="32">
        <v>206.5</v>
      </c>
      <c r="S606" s="31">
        <f>ROUND(ROUND(P606, 2)*I606, 2)</f>
        <v>0</v>
      </c>
      <c r="V606" s="9">
        <f>ROUND(ROUND(P606, 2)/1.2, 2)</f>
        <v>172.08</v>
      </c>
      <c r="Y606" s="9">
        <f t="shared" si="87"/>
        <v>0</v>
      </c>
      <c r="AD606" s="5" t="s">
        <v>2014</v>
      </c>
      <c r="AE606" s="5" t="s">
        <v>2015</v>
      </c>
      <c r="AF606" s="5" t="s">
        <v>1911</v>
      </c>
      <c r="AK606" s="31">
        <f t="shared" si="88"/>
        <v>0</v>
      </c>
      <c r="AL606" s="31"/>
      <c r="AM606" s="31"/>
      <c r="AN606" s="33">
        <f t="shared" si="89"/>
        <v>0</v>
      </c>
      <c r="AO606" s="31"/>
      <c r="AP606" s="31"/>
    </row>
    <row r="607" spans="1:42" ht="36" x14ac:dyDescent="0.3">
      <c r="A607" s="12" t="s">
        <v>2016</v>
      </c>
      <c r="B607" s="12" t="s">
        <v>1957</v>
      </c>
      <c r="C607" s="16" t="s">
        <v>1958</v>
      </c>
      <c r="D607" s="17"/>
      <c r="E607" s="17" t="s">
        <v>2017</v>
      </c>
      <c r="F607" s="17" t="s">
        <v>79</v>
      </c>
      <c r="G607" s="18">
        <v>1</v>
      </c>
      <c r="H607" s="17"/>
      <c r="I607" s="18">
        <v>0</v>
      </c>
      <c r="J607" s="19">
        <v>13.32</v>
      </c>
      <c r="K607" s="20">
        <v>428</v>
      </c>
      <c r="L607" s="19">
        <f>J607+ROUND(K607, 2)</f>
        <v>441.32</v>
      </c>
      <c r="M607" s="19">
        <v>0</v>
      </c>
      <c r="N607" s="19">
        <v>0</v>
      </c>
      <c r="O607" s="19">
        <f>M607+N607</f>
        <v>0</v>
      </c>
      <c r="P607" s="19">
        <v>75.27</v>
      </c>
      <c r="Q607" s="21">
        <v>428</v>
      </c>
      <c r="R607" s="19">
        <f>P607+ROUND(Q607, 2)</f>
        <v>503.27</v>
      </c>
      <c r="S607" s="19">
        <v>0</v>
      </c>
      <c r="T607" s="19">
        <v>0</v>
      </c>
      <c r="U607" s="19">
        <f>S607+T607</f>
        <v>0</v>
      </c>
      <c r="V607" s="9">
        <f>ROUND(P607 / 1.2, 2)</f>
        <v>62.73</v>
      </c>
      <c r="W607" s="9">
        <f>ROUND(Q607 / 1.2, 2)</f>
        <v>356.67</v>
      </c>
      <c r="X607" s="9">
        <f>ROUND(R607 / 1.2, 2)</f>
        <v>419.39</v>
      </c>
      <c r="Y607" s="9">
        <f t="shared" si="87"/>
        <v>0</v>
      </c>
      <c r="Z607" s="9">
        <f>ROUND(T607 / 1.2, 2)</f>
        <v>0</v>
      </c>
      <c r="AA607" s="9">
        <f>Y607+Z607</f>
        <v>0</v>
      </c>
      <c r="AD607" s="5">
        <v>355116802</v>
      </c>
      <c r="AE607" s="5">
        <v>27137917</v>
      </c>
      <c r="AG607" s="5" t="s">
        <v>1960</v>
      </c>
      <c r="AH607" s="5" t="s">
        <v>1961</v>
      </c>
      <c r="AI607" s="5" t="s">
        <v>584</v>
      </c>
      <c r="AK607" s="19">
        <f t="shared" si="88"/>
        <v>0</v>
      </c>
      <c r="AL607" s="19">
        <f>T607-N607</f>
        <v>0</v>
      </c>
      <c r="AM607" s="19">
        <f>U607-O607</f>
        <v>0</v>
      </c>
      <c r="AN607" s="22">
        <f t="shared" si="89"/>
        <v>0</v>
      </c>
      <c r="AO607" s="22">
        <f>IFERROR(AL607/N607,0)</f>
        <v>0</v>
      </c>
      <c r="AP607" s="22">
        <f>IFERROR(AM607/O607,0)</f>
        <v>0</v>
      </c>
    </row>
    <row r="608" spans="1:42" ht="108" x14ac:dyDescent="0.3">
      <c r="A608" s="12" t="s">
        <v>2018</v>
      </c>
      <c r="B608" s="12"/>
      <c r="C608" s="27" t="s">
        <v>1907</v>
      </c>
      <c r="D608" s="17"/>
      <c r="E608" s="17" t="s">
        <v>2019</v>
      </c>
      <c r="F608" s="28" t="s">
        <v>96</v>
      </c>
      <c r="G608" s="29">
        <v>0.3</v>
      </c>
      <c r="H608" s="17"/>
      <c r="I608" s="29">
        <v>0</v>
      </c>
      <c r="J608" s="30">
        <v>0</v>
      </c>
      <c r="M608" s="31">
        <f>ROUND(ROUND(J608, 2)*I608, 2)</f>
        <v>0</v>
      </c>
      <c r="P608" s="32">
        <v>206.5</v>
      </c>
      <c r="S608" s="31">
        <f>ROUND(ROUND(P608, 2)*I608, 2)</f>
        <v>0</v>
      </c>
      <c r="V608" s="9">
        <f>ROUND(ROUND(P608, 2)/1.2, 2)</f>
        <v>172.08</v>
      </c>
      <c r="Y608" s="9">
        <f t="shared" si="87"/>
        <v>0</v>
      </c>
      <c r="AD608" s="5" t="s">
        <v>2020</v>
      </c>
      <c r="AE608" s="5" t="s">
        <v>2021</v>
      </c>
      <c r="AF608" s="5" t="s">
        <v>1911</v>
      </c>
      <c r="AK608" s="31">
        <f t="shared" si="88"/>
        <v>0</v>
      </c>
      <c r="AL608" s="31"/>
      <c r="AM608" s="31"/>
      <c r="AN608" s="33">
        <f t="shared" si="89"/>
        <v>0</v>
      </c>
      <c r="AO608" s="31"/>
      <c r="AP608" s="31"/>
    </row>
    <row r="609" spans="1:42" ht="36" x14ac:dyDescent="0.3">
      <c r="A609" s="12" t="s">
        <v>2022</v>
      </c>
      <c r="B609" s="12"/>
      <c r="C609" s="27" t="s">
        <v>1028</v>
      </c>
      <c r="D609" s="17"/>
      <c r="E609" s="17"/>
      <c r="F609" s="28" t="s">
        <v>96</v>
      </c>
      <c r="G609" s="29">
        <v>0.15</v>
      </c>
      <c r="H609" s="17"/>
      <c r="I609" s="29">
        <v>0</v>
      </c>
      <c r="J609" s="30">
        <v>88.8</v>
      </c>
      <c r="M609" s="31">
        <f>ROUND(ROUND(J609, 2)*I609, 2)</f>
        <v>0</v>
      </c>
      <c r="P609" s="32">
        <v>88.8</v>
      </c>
      <c r="S609" s="31">
        <f>ROUND(ROUND(P609, 2)*I609, 2)</f>
        <v>0</v>
      </c>
      <c r="V609" s="9">
        <f>ROUND(ROUND(P609, 2)/1.2, 2)</f>
        <v>74</v>
      </c>
      <c r="Y609" s="9">
        <f t="shared" si="87"/>
        <v>0</v>
      </c>
      <c r="AD609" s="5" t="s">
        <v>2023</v>
      </c>
      <c r="AE609" s="5" t="s">
        <v>2024</v>
      </c>
      <c r="AF609" s="5" t="s">
        <v>1031</v>
      </c>
      <c r="AK609" s="31">
        <f t="shared" si="88"/>
        <v>0</v>
      </c>
      <c r="AL609" s="31"/>
      <c r="AM609" s="31"/>
      <c r="AN609" s="33">
        <f t="shared" si="89"/>
        <v>0</v>
      </c>
      <c r="AO609" s="31"/>
      <c r="AP609" s="31"/>
    </row>
    <row r="610" spans="1:42" ht="36" x14ac:dyDescent="0.3">
      <c r="A610" s="12" t="s">
        <v>2025</v>
      </c>
      <c r="B610" s="12" t="s">
        <v>1957</v>
      </c>
      <c r="C610" s="16" t="s">
        <v>1958</v>
      </c>
      <c r="D610" s="17"/>
      <c r="E610" s="17" t="s">
        <v>2026</v>
      </c>
      <c r="F610" s="17" t="s">
        <v>79</v>
      </c>
      <c r="G610" s="18">
        <v>1</v>
      </c>
      <c r="H610" s="17"/>
      <c r="I610" s="18">
        <v>0</v>
      </c>
      <c r="J610" s="19">
        <v>13.32</v>
      </c>
      <c r="K610" s="20">
        <v>428</v>
      </c>
      <c r="L610" s="19">
        <f>J610+ROUND(K610, 2)</f>
        <v>441.32</v>
      </c>
      <c r="M610" s="19">
        <v>0</v>
      </c>
      <c r="N610" s="19">
        <v>0</v>
      </c>
      <c r="O610" s="19">
        <f>M610+N610</f>
        <v>0</v>
      </c>
      <c r="P610" s="19">
        <v>75.27</v>
      </c>
      <c r="Q610" s="21">
        <v>428</v>
      </c>
      <c r="R610" s="19">
        <f>P610+ROUND(Q610, 2)</f>
        <v>503.27</v>
      </c>
      <c r="S610" s="19">
        <v>0</v>
      </c>
      <c r="T610" s="19">
        <v>0</v>
      </c>
      <c r="U610" s="19">
        <f>S610+T610</f>
        <v>0</v>
      </c>
      <c r="V610" s="9">
        <f>ROUND(P610 / 1.2, 2)</f>
        <v>62.73</v>
      </c>
      <c r="W610" s="9">
        <f>ROUND(Q610 / 1.2, 2)</f>
        <v>356.67</v>
      </c>
      <c r="X610" s="9">
        <f>ROUND(R610 / 1.2, 2)</f>
        <v>419.39</v>
      </c>
      <c r="Y610" s="9">
        <f t="shared" si="87"/>
        <v>0</v>
      </c>
      <c r="Z610" s="9">
        <f>ROUND(T610 / 1.2, 2)</f>
        <v>0</v>
      </c>
      <c r="AA610" s="9">
        <f>Y610+Z610</f>
        <v>0</v>
      </c>
      <c r="AD610" s="5">
        <v>355116803</v>
      </c>
      <c r="AE610" s="5">
        <v>27137918</v>
      </c>
      <c r="AG610" s="5" t="s">
        <v>1960</v>
      </c>
      <c r="AH610" s="5" t="s">
        <v>1961</v>
      </c>
      <c r="AI610" s="5" t="s">
        <v>584</v>
      </c>
      <c r="AK610" s="19">
        <f t="shared" si="88"/>
        <v>0</v>
      </c>
      <c r="AL610" s="19">
        <f>T610-N610</f>
        <v>0</v>
      </c>
      <c r="AM610" s="19">
        <f>U610-O610</f>
        <v>0</v>
      </c>
      <c r="AN610" s="22">
        <f t="shared" si="89"/>
        <v>0</v>
      </c>
      <c r="AO610" s="22">
        <f>IFERROR(AL610/N610,0)</f>
        <v>0</v>
      </c>
      <c r="AP610" s="22">
        <f>IFERROR(AM610/O610,0)</f>
        <v>0</v>
      </c>
    </row>
    <row r="611" spans="1:42" ht="36" x14ac:dyDescent="0.3">
      <c r="A611" s="12" t="s">
        <v>2027</v>
      </c>
      <c r="B611" s="12"/>
      <c r="C611" s="27" t="s">
        <v>1028</v>
      </c>
      <c r="D611" s="17"/>
      <c r="E611" s="17"/>
      <c r="F611" s="28" t="s">
        <v>96</v>
      </c>
      <c r="G611" s="29">
        <v>0.15</v>
      </c>
      <c r="H611" s="17"/>
      <c r="I611" s="29">
        <v>0</v>
      </c>
      <c r="J611" s="30">
        <v>88.8</v>
      </c>
      <c r="M611" s="31">
        <f>ROUND(ROUND(J611, 2)*I611, 2)</f>
        <v>0</v>
      </c>
      <c r="P611" s="32">
        <v>88.8</v>
      </c>
      <c r="S611" s="31">
        <f>ROUND(ROUND(P611, 2)*I611, 2)</f>
        <v>0</v>
      </c>
      <c r="V611" s="9">
        <f>ROUND(ROUND(P611, 2)/1.2, 2)</f>
        <v>74</v>
      </c>
      <c r="Y611" s="9">
        <f t="shared" si="87"/>
        <v>0</v>
      </c>
      <c r="AD611" s="5" t="s">
        <v>2028</v>
      </c>
      <c r="AE611" s="5" t="s">
        <v>2029</v>
      </c>
      <c r="AF611" s="5" t="s">
        <v>1031</v>
      </c>
      <c r="AK611" s="31">
        <f t="shared" si="88"/>
        <v>0</v>
      </c>
      <c r="AL611" s="31"/>
      <c r="AM611" s="31"/>
      <c r="AN611" s="33">
        <f t="shared" si="89"/>
        <v>0</v>
      </c>
      <c r="AO611" s="31"/>
      <c r="AP611" s="31"/>
    </row>
    <row r="612" spans="1:42" ht="108" x14ac:dyDescent="0.3">
      <c r="A612" s="12" t="s">
        <v>2030</v>
      </c>
      <c r="B612" s="12"/>
      <c r="C612" s="27" t="s">
        <v>1907</v>
      </c>
      <c r="D612" s="17"/>
      <c r="E612" s="17" t="s">
        <v>2031</v>
      </c>
      <c r="F612" s="28" t="s">
        <v>96</v>
      </c>
      <c r="G612" s="29">
        <v>0.3</v>
      </c>
      <c r="H612" s="17"/>
      <c r="I612" s="29">
        <v>0</v>
      </c>
      <c r="J612" s="30">
        <v>0</v>
      </c>
      <c r="M612" s="31">
        <f>ROUND(ROUND(J612, 2)*I612, 2)</f>
        <v>0</v>
      </c>
      <c r="P612" s="32">
        <v>206.5</v>
      </c>
      <c r="S612" s="31">
        <f>ROUND(ROUND(P612, 2)*I612, 2)</f>
        <v>0</v>
      </c>
      <c r="V612" s="9">
        <f>ROUND(ROUND(P612, 2)/1.2, 2)</f>
        <v>172.08</v>
      </c>
      <c r="Y612" s="9">
        <f t="shared" si="87"/>
        <v>0</v>
      </c>
      <c r="AD612" s="5" t="s">
        <v>2032</v>
      </c>
      <c r="AE612" s="5" t="s">
        <v>2033</v>
      </c>
      <c r="AF612" s="5" t="s">
        <v>1911</v>
      </c>
      <c r="AK612" s="31">
        <f t="shared" si="88"/>
        <v>0</v>
      </c>
      <c r="AL612" s="31"/>
      <c r="AM612" s="31"/>
      <c r="AN612" s="33">
        <f t="shared" si="89"/>
        <v>0</v>
      </c>
      <c r="AO612" s="31"/>
      <c r="AP612" s="31"/>
    </row>
    <row r="613" spans="1:42" ht="36" x14ac:dyDescent="0.3">
      <c r="A613" s="12" t="s">
        <v>2034</v>
      </c>
      <c r="B613" s="12" t="s">
        <v>1957</v>
      </c>
      <c r="C613" s="16" t="s">
        <v>1958</v>
      </c>
      <c r="D613" s="17"/>
      <c r="E613" s="17" t="s">
        <v>2035</v>
      </c>
      <c r="F613" s="17" t="s">
        <v>79</v>
      </c>
      <c r="G613" s="18">
        <v>1</v>
      </c>
      <c r="H613" s="17"/>
      <c r="I613" s="18">
        <v>0</v>
      </c>
      <c r="J613" s="19">
        <v>13.32</v>
      </c>
      <c r="K613" s="20">
        <v>428</v>
      </c>
      <c r="L613" s="19">
        <f>J613+ROUND(K613, 2)</f>
        <v>441.32</v>
      </c>
      <c r="M613" s="19">
        <v>0</v>
      </c>
      <c r="N613" s="19">
        <v>0</v>
      </c>
      <c r="O613" s="19">
        <f>M613+N613</f>
        <v>0</v>
      </c>
      <c r="P613" s="19">
        <v>68.28</v>
      </c>
      <c r="Q613" s="21">
        <v>428</v>
      </c>
      <c r="R613" s="19">
        <f>P613+ROUND(Q613, 2)</f>
        <v>496.28</v>
      </c>
      <c r="S613" s="19">
        <v>0</v>
      </c>
      <c r="T613" s="19">
        <v>0</v>
      </c>
      <c r="U613" s="19">
        <f>S613+T613</f>
        <v>0</v>
      </c>
      <c r="V613" s="9">
        <f>ROUND(P613 / 1.2, 2)</f>
        <v>56.9</v>
      </c>
      <c r="W613" s="9">
        <f>ROUND(Q613 / 1.2, 2)</f>
        <v>356.67</v>
      </c>
      <c r="X613" s="9">
        <f>ROUND(R613 / 1.2, 2)</f>
        <v>413.57</v>
      </c>
      <c r="Y613" s="9">
        <f t="shared" si="87"/>
        <v>0</v>
      </c>
      <c r="Z613" s="9">
        <f>ROUND(T613 / 1.2, 2)</f>
        <v>0</v>
      </c>
      <c r="AA613" s="9">
        <f>Y613+Z613</f>
        <v>0</v>
      </c>
      <c r="AD613" s="5">
        <v>355116804</v>
      </c>
      <c r="AE613" s="5">
        <v>27137927</v>
      </c>
      <c r="AG613" s="5" t="s">
        <v>1960</v>
      </c>
      <c r="AH613" s="5" t="s">
        <v>1961</v>
      </c>
      <c r="AI613" s="5" t="s">
        <v>584</v>
      </c>
      <c r="AK613" s="19">
        <f t="shared" si="88"/>
        <v>0</v>
      </c>
      <c r="AL613" s="19">
        <f>T613-N613</f>
        <v>0</v>
      </c>
      <c r="AM613" s="19">
        <f>U613-O613</f>
        <v>0</v>
      </c>
      <c r="AN613" s="22">
        <f t="shared" si="89"/>
        <v>0</v>
      </c>
      <c r="AO613" s="22">
        <f>IFERROR(AL613/N613,0)</f>
        <v>0</v>
      </c>
      <c r="AP613" s="22">
        <f>IFERROR(AM613/O613,0)</f>
        <v>0</v>
      </c>
    </row>
    <row r="614" spans="1:42" ht="126" x14ac:dyDescent="0.3">
      <c r="A614" s="12" t="s">
        <v>2036</v>
      </c>
      <c r="B614" s="12"/>
      <c r="C614" s="27" t="s">
        <v>1920</v>
      </c>
      <c r="D614" s="17"/>
      <c r="E614" s="17" t="s">
        <v>2037</v>
      </c>
      <c r="F614" s="28" t="s">
        <v>96</v>
      </c>
      <c r="G614" s="29">
        <v>0.3</v>
      </c>
      <c r="H614" s="17"/>
      <c r="I614" s="29">
        <v>0</v>
      </c>
      <c r="J614" s="30">
        <v>0</v>
      </c>
      <c r="M614" s="31">
        <f>ROUND(ROUND(J614, 2)*I614, 2)</f>
        <v>0</v>
      </c>
      <c r="P614" s="32">
        <v>183.2</v>
      </c>
      <c r="S614" s="31">
        <f>ROUND(ROUND(P614, 2)*I614, 2)</f>
        <v>0</v>
      </c>
      <c r="V614" s="9">
        <f>ROUND(ROUND(P614, 2)/1.2, 2)</f>
        <v>152.66999999999999</v>
      </c>
      <c r="Y614" s="9">
        <f t="shared" si="87"/>
        <v>0</v>
      </c>
      <c r="AD614" s="5" t="s">
        <v>2038</v>
      </c>
      <c r="AE614" s="5" t="s">
        <v>2039</v>
      </c>
      <c r="AF614" s="5" t="s">
        <v>1924</v>
      </c>
      <c r="AK614" s="31">
        <f t="shared" si="88"/>
        <v>0</v>
      </c>
      <c r="AL614" s="31"/>
      <c r="AM614" s="31"/>
      <c r="AN614" s="33">
        <f t="shared" si="89"/>
        <v>0</v>
      </c>
      <c r="AO614" s="31"/>
      <c r="AP614" s="31"/>
    </row>
    <row r="615" spans="1:42" ht="36" x14ac:dyDescent="0.3">
      <c r="A615" s="12" t="s">
        <v>2040</v>
      </c>
      <c r="B615" s="12"/>
      <c r="C615" s="27" t="s">
        <v>1028</v>
      </c>
      <c r="D615" s="17"/>
      <c r="E615" s="17"/>
      <c r="F615" s="28" t="s">
        <v>96</v>
      </c>
      <c r="G615" s="29">
        <v>0.15</v>
      </c>
      <c r="H615" s="17"/>
      <c r="I615" s="29">
        <v>0</v>
      </c>
      <c r="J615" s="30">
        <v>88.8</v>
      </c>
      <c r="M615" s="31">
        <f>ROUND(ROUND(J615, 2)*I615, 2)</f>
        <v>0</v>
      </c>
      <c r="P615" s="32">
        <v>88.8</v>
      </c>
      <c r="S615" s="31">
        <f>ROUND(ROUND(P615, 2)*I615, 2)</f>
        <v>0</v>
      </c>
      <c r="V615" s="9">
        <f>ROUND(ROUND(P615, 2)/1.2, 2)</f>
        <v>74</v>
      </c>
      <c r="Y615" s="9">
        <f t="shared" si="87"/>
        <v>0</v>
      </c>
      <c r="AD615" s="5" t="s">
        <v>2041</v>
      </c>
      <c r="AE615" s="5" t="s">
        <v>2042</v>
      </c>
      <c r="AF615" s="5" t="s">
        <v>1031</v>
      </c>
      <c r="AK615" s="31">
        <f t="shared" si="88"/>
        <v>0</v>
      </c>
      <c r="AL615" s="31"/>
      <c r="AM615" s="31"/>
      <c r="AN615" s="33">
        <f t="shared" si="89"/>
        <v>0</v>
      </c>
      <c r="AO615" s="31"/>
      <c r="AP615" s="31"/>
    </row>
    <row r="616" spans="1:42" ht="36" x14ac:dyDescent="0.3">
      <c r="A616" s="12" t="s">
        <v>2043</v>
      </c>
      <c r="B616" s="12" t="s">
        <v>1957</v>
      </c>
      <c r="C616" s="16" t="s">
        <v>1958</v>
      </c>
      <c r="D616" s="17"/>
      <c r="E616" s="17" t="s">
        <v>2044</v>
      </c>
      <c r="F616" s="17" t="s">
        <v>79</v>
      </c>
      <c r="G616" s="18">
        <v>1</v>
      </c>
      <c r="H616" s="17"/>
      <c r="I616" s="18">
        <v>0</v>
      </c>
      <c r="J616" s="19">
        <v>13.32</v>
      </c>
      <c r="K616" s="20">
        <v>428</v>
      </c>
      <c r="L616" s="19">
        <f>J616+ROUND(K616, 2)</f>
        <v>441.32</v>
      </c>
      <c r="M616" s="19">
        <v>0</v>
      </c>
      <c r="N616" s="19">
        <v>0</v>
      </c>
      <c r="O616" s="19">
        <f>M616+N616</f>
        <v>0</v>
      </c>
      <c r="P616" s="19">
        <v>75.27</v>
      </c>
      <c r="Q616" s="21">
        <v>428</v>
      </c>
      <c r="R616" s="19">
        <f>P616+ROUND(Q616, 2)</f>
        <v>503.27</v>
      </c>
      <c r="S616" s="19">
        <v>0</v>
      </c>
      <c r="T616" s="19">
        <v>0</v>
      </c>
      <c r="U616" s="19">
        <f>S616+T616</f>
        <v>0</v>
      </c>
      <c r="V616" s="9">
        <f>ROUND(P616 / 1.2, 2)</f>
        <v>62.73</v>
      </c>
      <c r="W616" s="9">
        <f>ROUND(Q616 / 1.2, 2)</f>
        <v>356.67</v>
      </c>
      <c r="X616" s="9">
        <f>ROUND(R616 / 1.2, 2)</f>
        <v>419.39</v>
      </c>
      <c r="Y616" s="9">
        <f t="shared" si="87"/>
        <v>0</v>
      </c>
      <c r="Z616" s="9">
        <f>ROUND(T616 / 1.2, 2)</f>
        <v>0</v>
      </c>
      <c r="AA616" s="9">
        <f>Y616+Z616</f>
        <v>0</v>
      </c>
      <c r="AD616" s="5">
        <v>355116805</v>
      </c>
      <c r="AE616" s="5">
        <v>27137928</v>
      </c>
      <c r="AG616" s="5" t="s">
        <v>1960</v>
      </c>
      <c r="AH616" s="5" t="s">
        <v>1961</v>
      </c>
      <c r="AI616" s="5" t="s">
        <v>584</v>
      </c>
      <c r="AK616" s="19">
        <f t="shared" si="88"/>
        <v>0</v>
      </c>
      <c r="AL616" s="19">
        <f>T616-N616</f>
        <v>0</v>
      </c>
      <c r="AM616" s="19">
        <f>U616-O616</f>
        <v>0</v>
      </c>
      <c r="AN616" s="22">
        <f t="shared" si="89"/>
        <v>0</v>
      </c>
      <c r="AO616" s="22">
        <f>IFERROR(AL616/N616,0)</f>
        <v>0</v>
      </c>
      <c r="AP616" s="22">
        <f>IFERROR(AM616/O616,0)</f>
        <v>0</v>
      </c>
    </row>
    <row r="617" spans="1:42" ht="36" x14ac:dyDescent="0.3">
      <c r="A617" s="12" t="s">
        <v>2045</v>
      </c>
      <c r="B617" s="12"/>
      <c r="C617" s="27" t="s">
        <v>1028</v>
      </c>
      <c r="D617" s="17"/>
      <c r="E617" s="17"/>
      <c r="F617" s="28" t="s">
        <v>96</v>
      </c>
      <c r="G617" s="29">
        <v>0.15</v>
      </c>
      <c r="H617" s="17"/>
      <c r="I617" s="29">
        <v>0</v>
      </c>
      <c r="J617" s="30">
        <v>88.8</v>
      </c>
      <c r="M617" s="31">
        <f>ROUND(ROUND(J617, 2)*I617, 2)</f>
        <v>0</v>
      </c>
      <c r="P617" s="32">
        <v>88.8</v>
      </c>
      <c r="S617" s="31">
        <f>ROUND(ROUND(P617, 2)*I617, 2)</f>
        <v>0</v>
      </c>
      <c r="V617" s="9">
        <f>ROUND(ROUND(P617, 2)/1.2, 2)</f>
        <v>74</v>
      </c>
      <c r="Y617" s="9">
        <f t="shared" si="87"/>
        <v>0</v>
      </c>
      <c r="AD617" s="5" t="s">
        <v>2046</v>
      </c>
      <c r="AE617" s="5" t="s">
        <v>2047</v>
      </c>
      <c r="AF617" s="5" t="s">
        <v>1031</v>
      </c>
      <c r="AK617" s="31">
        <f t="shared" si="88"/>
        <v>0</v>
      </c>
      <c r="AL617" s="31"/>
      <c r="AM617" s="31"/>
      <c r="AN617" s="33">
        <f t="shared" si="89"/>
        <v>0</v>
      </c>
      <c r="AO617" s="31"/>
      <c r="AP617" s="31"/>
    </row>
    <row r="618" spans="1:42" ht="108" x14ac:dyDescent="0.3">
      <c r="A618" s="12" t="s">
        <v>2048</v>
      </c>
      <c r="B618" s="12"/>
      <c r="C618" s="27" t="s">
        <v>1907</v>
      </c>
      <c r="D618" s="17"/>
      <c r="E618" s="17" t="s">
        <v>2049</v>
      </c>
      <c r="F618" s="28" t="s">
        <v>96</v>
      </c>
      <c r="G618" s="29">
        <v>0.3</v>
      </c>
      <c r="H618" s="17"/>
      <c r="I618" s="29">
        <v>0</v>
      </c>
      <c r="J618" s="30">
        <v>0</v>
      </c>
      <c r="M618" s="31">
        <f>ROUND(ROUND(J618, 2)*I618, 2)</f>
        <v>0</v>
      </c>
      <c r="P618" s="32">
        <v>206.5</v>
      </c>
      <c r="S618" s="31">
        <f>ROUND(ROUND(P618, 2)*I618, 2)</f>
        <v>0</v>
      </c>
      <c r="V618" s="9">
        <f>ROUND(ROUND(P618, 2)/1.2, 2)</f>
        <v>172.08</v>
      </c>
      <c r="Y618" s="9">
        <f t="shared" si="87"/>
        <v>0</v>
      </c>
      <c r="AD618" s="5" t="s">
        <v>2050</v>
      </c>
      <c r="AE618" s="5" t="s">
        <v>2051</v>
      </c>
      <c r="AF618" s="5" t="s">
        <v>1911</v>
      </c>
      <c r="AK618" s="31">
        <f t="shared" si="88"/>
        <v>0</v>
      </c>
      <c r="AL618" s="31"/>
      <c r="AM618" s="31"/>
      <c r="AN618" s="33">
        <f t="shared" si="89"/>
        <v>0</v>
      </c>
      <c r="AO618" s="31"/>
      <c r="AP618" s="31"/>
    </row>
    <row r="619" spans="1:42" ht="36" x14ac:dyDescent="0.3">
      <c r="A619" s="12" t="s">
        <v>2052</v>
      </c>
      <c r="B619" s="12" t="s">
        <v>1957</v>
      </c>
      <c r="C619" s="16" t="s">
        <v>1958</v>
      </c>
      <c r="D619" s="17"/>
      <c r="E619" s="17" t="s">
        <v>2053</v>
      </c>
      <c r="F619" s="17" t="s">
        <v>79</v>
      </c>
      <c r="G619" s="18">
        <v>1</v>
      </c>
      <c r="H619" s="17"/>
      <c r="I619" s="18">
        <v>0</v>
      </c>
      <c r="J619" s="19">
        <v>13.32</v>
      </c>
      <c r="K619" s="20">
        <v>428</v>
      </c>
      <c r="L619" s="19">
        <f>J619+ROUND(K619, 2)</f>
        <v>441.32</v>
      </c>
      <c r="M619" s="19">
        <v>0</v>
      </c>
      <c r="N619" s="19">
        <v>0</v>
      </c>
      <c r="O619" s="19">
        <f>M619+N619</f>
        <v>0</v>
      </c>
      <c r="P619" s="19">
        <v>75.27</v>
      </c>
      <c r="Q619" s="21">
        <v>428</v>
      </c>
      <c r="R619" s="19">
        <f>P619+ROUND(Q619, 2)</f>
        <v>503.27</v>
      </c>
      <c r="S619" s="19">
        <v>0</v>
      </c>
      <c r="T619" s="19">
        <v>0</v>
      </c>
      <c r="U619" s="19">
        <f>S619+T619</f>
        <v>0</v>
      </c>
      <c r="V619" s="9">
        <f>ROUND(P619 / 1.2, 2)</f>
        <v>62.73</v>
      </c>
      <c r="W619" s="9">
        <f>ROUND(Q619 / 1.2, 2)</f>
        <v>356.67</v>
      </c>
      <c r="X619" s="9">
        <f>ROUND(R619 / 1.2, 2)</f>
        <v>419.39</v>
      </c>
      <c r="Y619" s="9">
        <f t="shared" si="87"/>
        <v>0</v>
      </c>
      <c r="Z619" s="9">
        <f>ROUND(T619 / 1.2, 2)</f>
        <v>0</v>
      </c>
      <c r="AA619" s="9">
        <f>Y619+Z619</f>
        <v>0</v>
      </c>
      <c r="AD619" s="5">
        <v>355116806</v>
      </c>
      <c r="AE619" s="5">
        <v>27137924</v>
      </c>
      <c r="AG619" s="5" t="s">
        <v>1960</v>
      </c>
      <c r="AH619" s="5" t="s">
        <v>1961</v>
      </c>
      <c r="AI619" s="5" t="s">
        <v>584</v>
      </c>
      <c r="AK619" s="19">
        <f t="shared" si="88"/>
        <v>0</v>
      </c>
      <c r="AL619" s="19">
        <f>T619-N619</f>
        <v>0</v>
      </c>
      <c r="AM619" s="19">
        <f>U619-O619</f>
        <v>0</v>
      </c>
      <c r="AN619" s="22">
        <f t="shared" si="89"/>
        <v>0</v>
      </c>
      <c r="AO619" s="22">
        <f>IFERROR(AL619/N619,0)</f>
        <v>0</v>
      </c>
      <c r="AP619" s="22">
        <f>IFERROR(AM619/O619,0)</f>
        <v>0</v>
      </c>
    </row>
    <row r="620" spans="1:42" ht="108" x14ac:dyDescent="0.3">
      <c r="A620" s="12" t="s">
        <v>2054</v>
      </c>
      <c r="B620" s="12"/>
      <c r="C620" s="27" t="s">
        <v>1907</v>
      </c>
      <c r="D620" s="17"/>
      <c r="E620" s="17" t="s">
        <v>2055</v>
      </c>
      <c r="F620" s="28" t="s">
        <v>96</v>
      </c>
      <c r="G620" s="29">
        <v>0.3</v>
      </c>
      <c r="H620" s="17"/>
      <c r="I620" s="29">
        <v>0</v>
      </c>
      <c r="J620" s="30">
        <v>0</v>
      </c>
      <c r="M620" s="31">
        <f>ROUND(ROUND(J620, 2)*I620, 2)</f>
        <v>0</v>
      </c>
      <c r="P620" s="32">
        <v>206.5</v>
      </c>
      <c r="S620" s="31">
        <f>ROUND(ROUND(P620, 2)*I620, 2)</f>
        <v>0</v>
      </c>
      <c r="V620" s="9">
        <f>ROUND(ROUND(P620, 2)/1.2, 2)</f>
        <v>172.08</v>
      </c>
      <c r="Y620" s="9">
        <f t="shared" si="87"/>
        <v>0</v>
      </c>
      <c r="AD620" s="5" t="s">
        <v>2056</v>
      </c>
      <c r="AE620" s="5" t="s">
        <v>2057</v>
      </c>
      <c r="AF620" s="5" t="s">
        <v>1911</v>
      </c>
      <c r="AK620" s="31">
        <f t="shared" si="88"/>
        <v>0</v>
      </c>
      <c r="AL620" s="31"/>
      <c r="AM620" s="31"/>
      <c r="AN620" s="33">
        <f t="shared" si="89"/>
        <v>0</v>
      </c>
      <c r="AO620" s="31"/>
      <c r="AP620" s="31"/>
    </row>
    <row r="621" spans="1:42" ht="36" x14ac:dyDescent="0.3">
      <c r="A621" s="12" t="s">
        <v>2058</v>
      </c>
      <c r="B621" s="12"/>
      <c r="C621" s="27" t="s">
        <v>1028</v>
      </c>
      <c r="D621" s="17"/>
      <c r="E621" s="17"/>
      <c r="F621" s="28" t="s">
        <v>96</v>
      </c>
      <c r="G621" s="29">
        <v>0.15</v>
      </c>
      <c r="H621" s="17"/>
      <c r="I621" s="29">
        <v>0</v>
      </c>
      <c r="J621" s="30">
        <v>88.8</v>
      </c>
      <c r="M621" s="31">
        <f>ROUND(ROUND(J621, 2)*I621, 2)</f>
        <v>0</v>
      </c>
      <c r="P621" s="32">
        <v>88.8</v>
      </c>
      <c r="S621" s="31">
        <f>ROUND(ROUND(P621, 2)*I621, 2)</f>
        <v>0</v>
      </c>
      <c r="V621" s="9">
        <f>ROUND(ROUND(P621, 2)/1.2, 2)</f>
        <v>74</v>
      </c>
      <c r="Y621" s="9">
        <f t="shared" ref="Y621:Y684" si="90">ROUND(S621 / 1.2, 2)</f>
        <v>0</v>
      </c>
      <c r="AD621" s="5" t="s">
        <v>2059</v>
      </c>
      <c r="AE621" s="5" t="s">
        <v>2060</v>
      </c>
      <c r="AF621" s="5" t="s">
        <v>1031</v>
      </c>
      <c r="AK621" s="31">
        <f t="shared" si="88"/>
        <v>0</v>
      </c>
      <c r="AL621" s="31"/>
      <c r="AM621" s="31"/>
      <c r="AN621" s="33">
        <f t="shared" si="89"/>
        <v>0</v>
      </c>
      <c r="AO621" s="31"/>
      <c r="AP621" s="31"/>
    </row>
    <row r="622" spans="1:42" ht="36" x14ac:dyDescent="0.3">
      <c r="A622" s="12" t="s">
        <v>2061</v>
      </c>
      <c r="B622" s="12" t="s">
        <v>1957</v>
      </c>
      <c r="C622" s="16" t="s">
        <v>1958</v>
      </c>
      <c r="D622" s="17"/>
      <c r="E622" s="17" t="s">
        <v>2062</v>
      </c>
      <c r="F622" s="17" t="s">
        <v>79</v>
      </c>
      <c r="G622" s="18">
        <v>1</v>
      </c>
      <c r="H622" s="17"/>
      <c r="I622" s="18">
        <v>0</v>
      </c>
      <c r="J622" s="19">
        <v>13.32</v>
      </c>
      <c r="K622" s="20">
        <v>428</v>
      </c>
      <c r="L622" s="19">
        <f>J622+ROUND(K622, 2)</f>
        <v>441.32</v>
      </c>
      <c r="M622" s="19">
        <v>0</v>
      </c>
      <c r="N622" s="19">
        <v>0</v>
      </c>
      <c r="O622" s="19">
        <f>M622+N622</f>
        <v>0</v>
      </c>
      <c r="P622" s="19">
        <v>68.28</v>
      </c>
      <c r="Q622" s="21">
        <v>428</v>
      </c>
      <c r="R622" s="19">
        <f>P622+ROUND(Q622, 2)</f>
        <v>496.28</v>
      </c>
      <c r="S622" s="19">
        <v>0</v>
      </c>
      <c r="T622" s="19">
        <v>0</v>
      </c>
      <c r="U622" s="19">
        <f>S622+T622</f>
        <v>0</v>
      </c>
      <c r="V622" s="9">
        <f>ROUND(P622 / 1.2, 2)</f>
        <v>56.9</v>
      </c>
      <c r="W622" s="9">
        <f>ROUND(Q622 / 1.2, 2)</f>
        <v>356.67</v>
      </c>
      <c r="X622" s="9">
        <f>ROUND(R622 / 1.2, 2)</f>
        <v>413.57</v>
      </c>
      <c r="Y622" s="9">
        <f t="shared" si="90"/>
        <v>0</v>
      </c>
      <c r="Z622" s="9">
        <f>ROUND(T622 / 1.2, 2)</f>
        <v>0</v>
      </c>
      <c r="AA622" s="9">
        <f>Y622+Z622</f>
        <v>0</v>
      </c>
      <c r="AD622" s="5">
        <v>355116807</v>
      </c>
      <c r="AE622" s="5">
        <v>27137992</v>
      </c>
      <c r="AG622" s="5" t="s">
        <v>1960</v>
      </c>
      <c r="AH622" s="5" t="s">
        <v>1961</v>
      </c>
      <c r="AI622" s="5" t="s">
        <v>584</v>
      </c>
      <c r="AK622" s="19">
        <f t="shared" si="88"/>
        <v>0</v>
      </c>
      <c r="AL622" s="19">
        <f>T622-N622</f>
        <v>0</v>
      </c>
      <c r="AM622" s="19">
        <f>U622-O622</f>
        <v>0</v>
      </c>
      <c r="AN622" s="22">
        <f t="shared" si="89"/>
        <v>0</v>
      </c>
      <c r="AO622" s="22">
        <f>IFERROR(AL622/N622,0)</f>
        <v>0</v>
      </c>
      <c r="AP622" s="22">
        <f>IFERROR(AM622/O622,0)</f>
        <v>0</v>
      </c>
    </row>
    <row r="623" spans="1:42" ht="36" x14ac:dyDescent="0.3">
      <c r="A623" s="12" t="s">
        <v>2063</v>
      </c>
      <c r="B623" s="12"/>
      <c r="C623" s="27" t="s">
        <v>1028</v>
      </c>
      <c r="D623" s="17"/>
      <c r="E623" s="17"/>
      <c r="F623" s="28" t="s">
        <v>96</v>
      </c>
      <c r="G623" s="29">
        <v>0.15</v>
      </c>
      <c r="H623" s="17"/>
      <c r="I623" s="29">
        <v>0</v>
      </c>
      <c r="J623" s="30">
        <v>88.8</v>
      </c>
      <c r="M623" s="31">
        <f>ROUND(ROUND(J623, 2)*I623, 2)</f>
        <v>0</v>
      </c>
      <c r="P623" s="32">
        <v>88.8</v>
      </c>
      <c r="S623" s="31">
        <f>ROUND(ROUND(P623, 2)*I623, 2)</f>
        <v>0</v>
      </c>
      <c r="V623" s="9">
        <f>ROUND(ROUND(P623, 2)/1.2, 2)</f>
        <v>74</v>
      </c>
      <c r="Y623" s="9">
        <f t="shared" si="90"/>
        <v>0</v>
      </c>
      <c r="AD623" s="5" t="s">
        <v>2064</v>
      </c>
      <c r="AE623" s="5" t="s">
        <v>2065</v>
      </c>
      <c r="AF623" s="5" t="s">
        <v>1031</v>
      </c>
      <c r="AK623" s="31">
        <f t="shared" si="88"/>
        <v>0</v>
      </c>
      <c r="AL623" s="31"/>
      <c r="AM623" s="31"/>
      <c r="AN623" s="33">
        <f t="shared" si="89"/>
        <v>0</v>
      </c>
      <c r="AO623" s="31"/>
      <c r="AP623" s="31"/>
    </row>
    <row r="624" spans="1:42" ht="108" x14ac:dyDescent="0.3">
      <c r="A624" s="12" t="s">
        <v>2066</v>
      </c>
      <c r="B624" s="12"/>
      <c r="C624" s="27" t="s">
        <v>1963</v>
      </c>
      <c r="D624" s="17"/>
      <c r="E624" s="17" t="s">
        <v>1964</v>
      </c>
      <c r="F624" s="28" t="s">
        <v>96</v>
      </c>
      <c r="G624" s="29">
        <v>0.3</v>
      </c>
      <c r="H624" s="17"/>
      <c r="I624" s="29">
        <v>0</v>
      </c>
      <c r="J624" s="30">
        <v>0</v>
      </c>
      <c r="M624" s="31">
        <f>ROUND(ROUND(J624, 2)*I624, 2)</f>
        <v>0</v>
      </c>
      <c r="P624" s="32">
        <v>183.2</v>
      </c>
      <c r="S624" s="31">
        <f>ROUND(ROUND(P624, 2)*I624, 2)</f>
        <v>0</v>
      </c>
      <c r="V624" s="9">
        <f>ROUND(ROUND(P624, 2)/1.2, 2)</f>
        <v>152.66999999999999</v>
      </c>
      <c r="Y624" s="9">
        <f t="shared" si="90"/>
        <v>0</v>
      </c>
      <c r="AD624" s="5" t="s">
        <v>2067</v>
      </c>
      <c r="AE624" s="5" t="s">
        <v>2068</v>
      </c>
      <c r="AF624" s="5" t="s">
        <v>1967</v>
      </c>
      <c r="AK624" s="31">
        <f t="shared" si="88"/>
        <v>0</v>
      </c>
      <c r="AL624" s="31"/>
      <c r="AM624" s="31"/>
      <c r="AN624" s="33">
        <f t="shared" si="89"/>
        <v>0</v>
      </c>
      <c r="AO624" s="31"/>
      <c r="AP624" s="31"/>
    </row>
    <row r="625" spans="1:42" ht="36" x14ac:dyDescent="0.3">
      <c r="A625" s="12" t="s">
        <v>2069</v>
      </c>
      <c r="B625" s="12" t="s">
        <v>1957</v>
      </c>
      <c r="C625" s="16" t="s">
        <v>1958</v>
      </c>
      <c r="D625" s="17"/>
      <c r="E625" s="17" t="s">
        <v>2070</v>
      </c>
      <c r="F625" s="17" t="s">
        <v>79</v>
      </c>
      <c r="G625" s="18">
        <v>1</v>
      </c>
      <c r="H625" s="17"/>
      <c r="I625" s="18">
        <v>0</v>
      </c>
      <c r="J625" s="19">
        <v>13.32</v>
      </c>
      <c r="K625" s="20">
        <v>428</v>
      </c>
      <c r="L625" s="19">
        <f>J625+ROUND(K625, 2)</f>
        <v>441.32</v>
      </c>
      <c r="M625" s="19">
        <v>0</v>
      </c>
      <c r="N625" s="19">
        <v>0</v>
      </c>
      <c r="O625" s="19">
        <f>M625+N625</f>
        <v>0</v>
      </c>
      <c r="P625" s="19">
        <v>75.27</v>
      </c>
      <c r="Q625" s="21">
        <v>428</v>
      </c>
      <c r="R625" s="19">
        <f>P625+ROUND(Q625, 2)</f>
        <v>503.27</v>
      </c>
      <c r="S625" s="19">
        <v>0</v>
      </c>
      <c r="T625" s="19">
        <v>0</v>
      </c>
      <c r="U625" s="19">
        <f>S625+T625</f>
        <v>0</v>
      </c>
      <c r="V625" s="9">
        <f>ROUND(P625 / 1.2, 2)</f>
        <v>62.73</v>
      </c>
      <c r="W625" s="9">
        <f>ROUND(Q625 / 1.2, 2)</f>
        <v>356.67</v>
      </c>
      <c r="X625" s="9">
        <f>ROUND(R625 / 1.2, 2)</f>
        <v>419.39</v>
      </c>
      <c r="Y625" s="9">
        <f t="shared" si="90"/>
        <v>0</v>
      </c>
      <c r="Z625" s="9">
        <f>ROUND(T625 / 1.2, 2)</f>
        <v>0</v>
      </c>
      <c r="AA625" s="9">
        <f>Y625+Z625</f>
        <v>0</v>
      </c>
      <c r="AD625" s="5">
        <v>355116808</v>
      </c>
      <c r="AE625" s="5">
        <v>27137994</v>
      </c>
      <c r="AG625" s="5" t="s">
        <v>1960</v>
      </c>
      <c r="AH625" s="5" t="s">
        <v>1961</v>
      </c>
      <c r="AI625" s="5" t="s">
        <v>584</v>
      </c>
      <c r="AK625" s="19">
        <f t="shared" si="88"/>
        <v>0</v>
      </c>
      <c r="AL625" s="19">
        <f>T625-N625</f>
        <v>0</v>
      </c>
      <c r="AM625" s="19">
        <f>U625-O625</f>
        <v>0</v>
      </c>
      <c r="AN625" s="22">
        <f t="shared" si="89"/>
        <v>0</v>
      </c>
      <c r="AO625" s="22">
        <f>IFERROR(AL625/N625,0)</f>
        <v>0</v>
      </c>
      <c r="AP625" s="22">
        <f>IFERROR(AM625/O625,0)</f>
        <v>0</v>
      </c>
    </row>
    <row r="626" spans="1:42" ht="108" x14ac:dyDescent="0.3">
      <c r="A626" s="12" t="s">
        <v>2071</v>
      </c>
      <c r="B626" s="12"/>
      <c r="C626" s="27" t="s">
        <v>1907</v>
      </c>
      <c r="D626" s="17"/>
      <c r="E626" s="17" t="s">
        <v>1977</v>
      </c>
      <c r="F626" s="28" t="s">
        <v>96</v>
      </c>
      <c r="G626" s="29">
        <v>0.3</v>
      </c>
      <c r="H626" s="17"/>
      <c r="I626" s="29">
        <v>0</v>
      </c>
      <c r="J626" s="30">
        <v>0</v>
      </c>
      <c r="M626" s="31">
        <f>ROUND(ROUND(J626, 2)*I626, 2)</f>
        <v>0</v>
      </c>
      <c r="P626" s="32">
        <v>206.5</v>
      </c>
      <c r="S626" s="31">
        <f>ROUND(ROUND(P626, 2)*I626, 2)</f>
        <v>0</v>
      </c>
      <c r="V626" s="9">
        <f>ROUND(ROUND(P626, 2)/1.2, 2)</f>
        <v>172.08</v>
      </c>
      <c r="Y626" s="9">
        <f t="shared" si="90"/>
        <v>0</v>
      </c>
      <c r="AD626" s="5" t="s">
        <v>2072</v>
      </c>
      <c r="AE626" s="5" t="s">
        <v>2073</v>
      </c>
      <c r="AF626" s="5" t="s">
        <v>1911</v>
      </c>
      <c r="AK626" s="31">
        <f t="shared" si="88"/>
        <v>0</v>
      </c>
      <c r="AL626" s="31"/>
      <c r="AM626" s="31"/>
      <c r="AN626" s="33">
        <f t="shared" si="89"/>
        <v>0</v>
      </c>
      <c r="AO626" s="31"/>
      <c r="AP626" s="31"/>
    </row>
    <row r="627" spans="1:42" ht="36" x14ac:dyDescent="0.3">
      <c r="A627" s="12" t="s">
        <v>2074</v>
      </c>
      <c r="B627" s="12"/>
      <c r="C627" s="27" t="s">
        <v>1028</v>
      </c>
      <c r="D627" s="17"/>
      <c r="E627" s="17"/>
      <c r="F627" s="28" t="s">
        <v>96</v>
      </c>
      <c r="G627" s="29">
        <v>0.15</v>
      </c>
      <c r="H627" s="17"/>
      <c r="I627" s="29">
        <v>0</v>
      </c>
      <c r="J627" s="30">
        <v>88.8</v>
      </c>
      <c r="M627" s="31">
        <f>ROUND(ROUND(J627, 2)*I627, 2)</f>
        <v>0</v>
      </c>
      <c r="P627" s="32">
        <v>88.8</v>
      </c>
      <c r="S627" s="31">
        <f>ROUND(ROUND(P627, 2)*I627, 2)</f>
        <v>0</v>
      </c>
      <c r="V627" s="9">
        <f>ROUND(ROUND(P627, 2)/1.2, 2)</f>
        <v>74</v>
      </c>
      <c r="Y627" s="9">
        <f t="shared" si="90"/>
        <v>0</v>
      </c>
      <c r="AD627" s="5" t="s">
        <v>2075</v>
      </c>
      <c r="AE627" s="5" t="s">
        <v>2076</v>
      </c>
      <c r="AF627" s="5" t="s">
        <v>1031</v>
      </c>
      <c r="AK627" s="31">
        <f t="shared" si="88"/>
        <v>0</v>
      </c>
      <c r="AL627" s="31"/>
      <c r="AM627" s="31"/>
      <c r="AN627" s="33">
        <f t="shared" si="89"/>
        <v>0</v>
      </c>
      <c r="AO627" s="31"/>
      <c r="AP627" s="31"/>
    </row>
    <row r="628" spans="1:42" ht="36" x14ac:dyDescent="0.3">
      <c r="A628" s="12" t="s">
        <v>2077</v>
      </c>
      <c r="B628" s="12" t="s">
        <v>1957</v>
      </c>
      <c r="C628" s="16" t="s">
        <v>1958</v>
      </c>
      <c r="D628" s="17"/>
      <c r="E628" s="17" t="s">
        <v>2078</v>
      </c>
      <c r="F628" s="17" t="s">
        <v>79</v>
      </c>
      <c r="G628" s="18">
        <v>1</v>
      </c>
      <c r="H628" s="17"/>
      <c r="I628" s="18">
        <v>0</v>
      </c>
      <c r="J628" s="19">
        <v>13.32</v>
      </c>
      <c r="K628" s="20">
        <v>428</v>
      </c>
      <c r="L628" s="19">
        <f>J628+ROUND(K628, 2)</f>
        <v>441.32</v>
      </c>
      <c r="M628" s="19">
        <v>0</v>
      </c>
      <c r="N628" s="19">
        <v>0</v>
      </c>
      <c r="O628" s="19">
        <f>M628+N628</f>
        <v>0</v>
      </c>
      <c r="P628" s="19">
        <v>75.27</v>
      </c>
      <c r="Q628" s="21">
        <v>428</v>
      </c>
      <c r="R628" s="19">
        <f>P628+ROUND(Q628, 2)</f>
        <v>503.27</v>
      </c>
      <c r="S628" s="19">
        <v>0</v>
      </c>
      <c r="T628" s="19">
        <v>0</v>
      </c>
      <c r="U628" s="19">
        <f>S628+T628</f>
        <v>0</v>
      </c>
      <c r="V628" s="9">
        <f>ROUND(P628 / 1.2, 2)</f>
        <v>62.73</v>
      </c>
      <c r="W628" s="9">
        <f>ROUND(Q628 / 1.2, 2)</f>
        <v>356.67</v>
      </c>
      <c r="X628" s="9">
        <f>ROUND(R628 / 1.2, 2)</f>
        <v>419.39</v>
      </c>
      <c r="Y628" s="9">
        <f t="shared" si="90"/>
        <v>0</v>
      </c>
      <c r="Z628" s="9">
        <f>ROUND(T628 / 1.2, 2)</f>
        <v>0</v>
      </c>
      <c r="AA628" s="9">
        <f>Y628+Z628</f>
        <v>0</v>
      </c>
      <c r="AD628" s="5">
        <v>355116809</v>
      </c>
      <c r="AE628" s="5">
        <v>27137995</v>
      </c>
      <c r="AG628" s="5" t="s">
        <v>1960</v>
      </c>
      <c r="AH628" s="5" t="s">
        <v>1961</v>
      </c>
      <c r="AI628" s="5" t="s">
        <v>584</v>
      </c>
      <c r="AK628" s="19">
        <f t="shared" si="88"/>
        <v>0</v>
      </c>
      <c r="AL628" s="19">
        <f>T628-N628</f>
        <v>0</v>
      </c>
      <c r="AM628" s="19">
        <f>U628-O628</f>
        <v>0</v>
      </c>
      <c r="AN628" s="22">
        <f t="shared" si="89"/>
        <v>0</v>
      </c>
      <c r="AO628" s="22">
        <f>IFERROR(AL628/N628,0)</f>
        <v>0</v>
      </c>
      <c r="AP628" s="22">
        <f>IFERROR(AM628/O628,0)</f>
        <v>0</v>
      </c>
    </row>
    <row r="629" spans="1:42" ht="36" x14ac:dyDescent="0.3">
      <c r="A629" s="12" t="s">
        <v>2079</v>
      </c>
      <c r="B629" s="12"/>
      <c r="C629" s="27" t="s">
        <v>1028</v>
      </c>
      <c r="D629" s="17"/>
      <c r="E629" s="17"/>
      <c r="F629" s="28" t="s">
        <v>96</v>
      </c>
      <c r="G629" s="29">
        <v>0.15</v>
      </c>
      <c r="H629" s="17"/>
      <c r="I629" s="29">
        <v>0</v>
      </c>
      <c r="J629" s="30">
        <v>88.8</v>
      </c>
      <c r="M629" s="31">
        <f>ROUND(ROUND(J629, 2)*I629, 2)</f>
        <v>0</v>
      </c>
      <c r="P629" s="32">
        <v>88.8</v>
      </c>
      <c r="S629" s="31">
        <f>ROUND(ROUND(P629, 2)*I629, 2)</f>
        <v>0</v>
      </c>
      <c r="V629" s="9">
        <f>ROUND(ROUND(P629, 2)/1.2, 2)</f>
        <v>74</v>
      </c>
      <c r="Y629" s="9">
        <f t="shared" si="90"/>
        <v>0</v>
      </c>
      <c r="AD629" s="5" t="s">
        <v>2080</v>
      </c>
      <c r="AE629" s="5" t="s">
        <v>2081</v>
      </c>
      <c r="AF629" s="5" t="s">
        <v>1031</v>
      </c>
      <c r="AK629" s="31">
        <f t="shared" si="88"/>
        <v>0</v>
      </c>
      <c r="AL629" s="31"/>
      <c r="AM629" s="31"/>
      <c r="AN629" s="33">
        <f t="shared" si="89"/>
        <v>0</v>
      </c>
      <c r="AO629" s="31"/>
      <c r="AP629" s="31"/>
    </row>
    <row r="630" spans="1:42" ht="108" x14ac:dyDescent="0.3">
      <c r="A630" s="12" t="s">
        <v>2082</v>
      </c>
      <c r="B630" s="12"/>
      <c r="C630" s="27" t="s">
        <v>1907</v>
      </c>
      <c r="D630" s="17"/>
      <c r="E630" s="17" t="s">
        <v>1983</v>
      </c>
      <c r="F630" s="28" t="s">
        <v>96</v>
      </c>
      <c r="G630" s="29">
        <v>0.3</v>
      </c>
      <c r="H630" s="17"/>
      <c r="I630" s="29">
        <v>0</v>
      </c>
      <c r="J630" s="30">
        <v>0</v>
      </c>
      <c r="M630" s="31">
        <f>ROUND(ROUND(J630, 2)*I630, 2)</f>
        <v>0</v>
      </c>
      <c r="P630" s="32">
        <v>206.5</v>
      </c>
      <c r="S630" s="31">
        <f>ROUND(ROUND(P630, 2)*I630, 2)</f>
        <v>0</v>
      </c>
      <c r="V630" s="9">
        <f>ROUND(ROUND(P630, 2)/1.2, 2)</f>
        <v>172.08</v>
      </c>
      <c r="Y630" s="9">
        <f t="shared" si="90"/>
        <v>0</v>
      </c>
      <c r="AD630" s="5" t="s">
        <v>2083</v>
      </c>
      <c r="AE630" s="5" t="s">
        <v>2084</v>
      </c>
      <c r="AF630" s="5" t="s">
        <v>1911</v>
      </c>
      <c r="AK630" s="31">
        <f t="shared" si="88"/>
        <v>0</v>
      </c>
      <c r="AL630" s="31"/>
      <c r="AM630" s="31"/>
      <c r="AN630" s="33">
        <f t="shared" si="89"/>
        <v>0</v>
      </c>
      <c r="AO630" s="31"/>
      <c r="AP630" s="31"/>
    </row>
    <row r="631" spans="1:42" ht="36" x14ac:dyDescent="0.3">
      <c r="A631" s="12" t="s">
        <v>2085</v>
      </c>
      <c r="B631" s="12" t="s">
        <v>1957</v>
      </c>
      <c r="C631" s="16" t="s">
        <v>1958</v>
      </c>
      <c r="D631" s="17"/>
      <c r="E631" s="17" t="s">
        <v>2086</v>
      </c>
      <c r="F631" s="17" t="s">
        <v>79</v>
      </c>
      <c r="G631" s="18">
        <v>1</v>
      </c>
      <c r="H631" s="17"/>
      <c r="I631" s="18">
        <v>0</v>
      </c>
      <c r="J631" s="19">
        <v>13.32</v>
      </c>
      <c r="K631" s="20">
        <v>428</v>
      </c>
      <c r="L631" s="19">
        <f>J631+ROUND(K631, 2)</f>
        <v>441.32</v>
      </c>
      <c r="M631" s="19">
        <v>0</v>
      </c>
      <c r="N631" s="19">
        <v>0</v>
      </c>
      <c r="O631" s="19">
        <f>M631+N631</f>
        <v>0</v>
      </c>
      <c r="P631" s="19">
        <v>75.27</v>
      </c>
      <c r="Q631" s="21">
        <v>428</v>
      </c>
      <c r="R631" s="19">
        <f>P631+ROUND(Q631, 2)</f>
        <v>503.27</v>
      </c>
      <c r="S631" s="19">
        <v>0</v>
      </c>
      <c r="T631" s="19">
        <v>0</v>
      </c>
      <c r="U631" s="19">
        <f>S631+T631</f>
        <v>0</v>
      </c>
      <c r="V631" s="9">
        <f>ROUND(P631 / 1.2, 2)</f>
        <v>62.73</v>
      </c>
      <c r="W631" s="9">
        <f>ROUND(Q631 / 1.2, 2)</f>
        <v>356.67</v>
      </c>
      <c r="X631" s="9">
        <f>ROUND(R631 / 1.2, 2)</f>
        <v>419.39</v>
      </c>
      <c r="Y631" s="9">
        <f t="shared" si="90"/>
        <v>0</v>
      </c>
      <c r="Z631" s="9">
        <f>ROUND(T631 / 1.2, 2)</f>
        <v>0</v>
      </c>
      <c r="AA631" s="9">
        <f>Y631+Z631</f>
        <v>0</v>
      </c>
      <c r="AD631" s="5">
        <v>355116810</v>
      </c>
      <c r="AE631" s="5">
        <v>27137996</v>
      </c>
      <c r="AG631" s="5" t="s">
        <v>1960</v>
      </c>
      <c r="AH631" s="5" t="s">
        <v>1961</v>
      </c>
      <c r="AI631" s="5" t="s">
        <v>584</v>
      </c>
      <c r="AK631" s="19">
        <f t="shared" si="88"/>
        <v>0</v>
      </c>
      <c r="AL631" s="19">
        <f>T631-N631</f>
        <v>0</v>
      </c>
      <c r="AM631" s="19">
        <f>U631-O631</f>
        <v>0</v>
      </c>
      <c r="AN631" s="22">
        <f t="shared" si="89"/>
        <v>0</v>
      </c>
      <c r="AO631" s="22">
        <f>IFERROR(AL631/N631,0)</f>
        <v>0</v>
      </c>
      <c r="AP631" s="22">
        <f>IFERROR(AM631/O631,0)</f>
        <v>0</v>
      </c>
    </row>
    <row r="632" spans="1:42" ht="108" x14ac:dyDescent="0.3">
      <c r="A632" s="12" t="s">
        <v>2087</v>
      </c>
      <c r="B632" s="12"/>
      <c r="C632" s="27" t="s">
        <v>1907</v>
      </c>
      <c r="D632" s="17"/>
      <c r="E632" s="17" t="s">
        <v>1995</v>
      </c>
      <c r="F632" s="28" t="s">
        <v>96</v>
      </c>
      <c r="G632" s="29">
        <v>0.3</v>
      </c>
      <c r="H632" s="17"/>
      <c r="I632" s="29">
        <v>0</v>
      </c>
      <c r="J632" s="30">
        <v>0</v>
      </c>
      <c r="M632" s="31">
        <f>ROUND(ROUND(J632, 2)*I632, 2)</f>
        <v>0</v>
      </c>
      <c r="P632" s="32">
        <v>206.5</v>
      </c>
      <c r="S632" s="31">
        <f>ROUND(ROUND(P632, 2)*I632, 2)</f>
        <v>0</v>
      </c>
      <c r="V632" s="9">
        <f>ROUND(ROUND(P632, 2)/1.2, 2)</f>
        <v>172.08</v>
      </c>
      <c r="Y632" s="9">
        <f t="shared" si="90"/>
        <v>0</v>
      </c>
      <c r="AD632" s="5" t="s">
        <v>2088</v>
      </c>
      <c r="AE632" s="5" t="s">
        <v>2089</v>
      </c>
      <c r="AF632" s="5" t="s">
        <v>1911</v>
      </c>
      <c r="AK632" s="31">
        <f t="shared" si="88"/>
        <v>0</v>
      </c>
      <c r="AL632" s="31"/>
      <c r="AM632" s="31"/>
      <c r="AN632" s="33">
        <f t="shared" si="89"/>
        <v>0</v>
      </c>
      <c r="AO632" s="31"/>
      <c r="AP632" s="31"/>
    </row>
    <row r="633" spans="1:42" ht="36" x14ac:dyDescent="0.3">
      <c r="A633" s="12" t="s">
        <v>2090</v>
      </c>
      <c r="B633" s="12"/>
      <c r="C633" s="27" t="s">
        <v>1028</v>
      </c>
      <c r="D633" s="17"/>
      <c r="E633" s="17"/>
      <c r="F633" s="28" t="s">
        <v>96</v>
      </c>
      <c r="G633" s="29">
        <v>0.15</v>
      </c>
      <c r="H633" s="17"/>
      <c r="I633" s="29">
        <v>0</v>
      </c>
      <c r="J633" s="30">
        <v>88.8</v>
      </c>
      <c r="M633" s="31">
        <f>ROUND(ROUND(J633, 2)*I633, 2)</f>
        <v>0</v>
      </c>
      <c r="P633" s="32">
        <v>88.8</v>
      </c>
      <c r="S633" s="31">
        <f>ROUND(ROUND(P633, 2)*I633, 2)</f>
        <v>0</v>
      </c>
      <c r="V633" s="9">
        <f>ROUND(ROUND(P633, 2)/1.2, 2)</f>
        <v>74</v>
      </c>
      <c r="Y633" s="9">
        <f t="shared" si="90"/>
        <v>0</v>
      </c>
      <c r="AD633" s="5" t="s">
        <v>2091</v>
      </c>
      <c r="AE633" s="5" t="s">
        <v>2092</v>
      </c>
      <c r="AF633" s="5" t="s">
        <v>1031</v>
      </c>
      <c r="AK633" s="31">
        <f t="shared" si="88"/>
        <v>0</v>
      </c>
      <c r="AL633" s="31"/>
      <c r="AM633" s="31"/>
      <c r="AN633" s="33">
        <f t="shared" si="89"/>
        <v>0</v>
      </c>
      <c r="AO633" s="31"/>
      <c r="AP633" s="31"/>
    </row>
    <row r="634" spans="1:42" ht="36" x14ac:dyDescent="0.3">
      <c r="A634" s="12" t="s">
        <v>2093</v>
      </c>
      <c r="B634" s="12" t="s">
        <v>1957</v>
      </c>
      <c r="C634" s="16" t="s">
        <v>1958</v>
      </c>
      <c r="D634" s="17"/>
      <c r="E634" s="17" t="s">
        <v>2094</v>
      </c>
      <c r="F634" s="17" t="s">
        <v>79</v>
      </c>
      <c r="G634" s="18">
        <v>1</v>
      </c>
      <c r="H634" s="17"/>
      <c r="I634" s="18">
        <v>0</v>
      </c>
      <c r="J634" s="19">
        <v>13.33</v>
      </c>
      <c r="K634" s="20">
        <v>428</v>
      </c>
      <c r="L634" s="19">
        <f>J634+ROUND(K634, 2)</f>
        <v>441.33</v>
      </c>
      <c r="M634" s="19">
        <v>0</v>
      </c>
      <c r="N634" s="19">
        <v>0</v>
      </c>
      <c r="O634" s="19">
        <f>M634+N634</f>
        <v>0</v>
      </c>
      <c r="P634" s="19">
        <v>75.28</v>
      </c>
      <c r="Q634" s="21">
        <v>428</v>
      </c>
      <c r="R634" s="19">
        <f>P634+ROUND(Q634, 2)</f>
        <v>503.28</v>
      </c>
      <c r="S634" s="19">
        <v>0</v>
      </c>
      <c r="T634" s="19">
        <v>0</v>
      </c>
      <c r="U634" s="19">
        <f>S634+T634</f>
        <v>0</v>
      </c>
      <c r="V634" s="9">
        <f>ROUND(P634 / 1.2, 2)</f>
        <v>62.73</v>
      </c>
      <c r="W634" s="9">
        <f>ROUND(Q634 / 1.2, 2)</f>
        <v>356.67</v>
      </c>
      <c r="X634" s="9">
        <f>ROUND(R634 / 1.2, 2)</f>
        <v>419.4</v>
      </c>
      <c r="Y634" s="9">
        <f t="shared" si="90"/>
        <v>0</v>
      </c>
      <c r="Z634" s="9">
        <f>ROUND(T634 / 1.2, 2)</f>
        <v>0</v>
      </c>
      <c r="AA634" s="9">
        <f>Y634+Z634</f>
        <v>0</v>
      </c>
      <c r="AD634" s="5">
        <v>355116811</v>
      </c>
      <c r="AE634" s="5">
        <v>27137997</v>
      </c>
      <c r="AG634" s="5" t="s">
        <v>1960</v>
      </c>
      <c r="AH634" s="5" t="s">
        <v>1961</v>
      </c>
      <c r="AI634" s="5" t="s">
        <v>584</v>
      </c>
      <c r="AK634" s="19">
        <f t="shared" si="88"/>
        <v>0</v>
      </c>
      <c r="AL634" s="19">
        <f>T634-N634</f>
        <v>0</v>
      </c>
      <c r="AM634" s="19">
        <f>U634-O634</f>
        <v>0</v>
      </c>
      <c r="AN634" s="22">
        <f t="shared" si="89"/>
        <v>0</v>
      </c>
      <c r="AO634" s="22">
        <f>IFERROR(AL634/N634,0)</f>
        <v>0</v>
      </c>
      <c r="AP634" s="22">
        <f>IFERROR(AM634/O634,0)</f>
        <v>0</v>
      </c>
    </row>
    <row r="635" spans="1:42" ht="36" x14ac:dyDescent="0.3">
      <c r="A635" s="12" t="s">
        <v>2095</v>
      </c>
      <c r="B635" s="12"/>
      <c r="C635" s="27" t="s">
        <v>1028</v>
      </c>
      <c r="D635" s="17"/>
      <c r="E635" s="17"/>
      <c r="F635" s="28" t="s">
        <v>96</v>
      </c>
      <c r="G635" s="29">
        <v>0.15</v>
      </c>
      <c r="H635" s="17"/>
      <c r="I635" s="29">
        <v>0</v>
      </c>
      <c r="J635" s="30">
        <v>88.8</v>
      </c>
      <c r="M635" s="31">
        <f>ROUND(ROUND(J635, 2)*I635, 2)</f>
        <v>0</v>
      </c>
      <c r="P635" s="32">
        <v>88.8</v>
      </c>
      <c r="S635" s="31">
        <f>ROUND(ROUND(P635, 2)*I635, 2)</f>
        <v>0</v>
      </c>
      <c r="V635" s="9">
        <f>ROUND(ROUND(P635, 2)/1.2, 2)</f>
        <v>74</v>
      </c>
      <c r="Y635" s="9">
        <f t="shared" si="90"/>
        <v>0</v>
      </c>
      <c r="AD635" s="5" t="s">
        <v>2096</v>
      </c>
      <c r="AE635" s="5" t="s">
        <v>2097</v>
      </c>
      <c r="AF635" s="5" t="s">
        <v>1031</v>
      </c>
      <c r="AK635" s="31">
        <f t="shared" si="88"/>
        <v>0</v>
      </c>
      <c r="AL635" s="31"/>
      <c r="AM635" s="31"/>
      <c r="AN635" s="33">
        <f t="shared" si="89"/>
        <v>0</v>
      </c>
      <c r="AO635" s="31"/>
      <c r="AP635" s="31"/>
    </row>
    <row r="636" spans="1:42" ht="108" x14ac:dyDescent="0.3">
      <c r="A636" s="12" t="s">
        <v>2098</v>
      </c>
      <c r="B636" s="12"/>
      <c r="C636" s="27" t="s">
        <v>1907</v>
      </c>
      <c r="D636" s="17"/>
      <c r="E636" s="17" t="s">
        <v>2001</v>
      </c>
      <c r="F636" s="28" t="s">
        <v>96</v>
      </c>
      <c r="G636" s="29">
        <v>0.3</v>
      </c>
      <c r="H636" s="17"/>
      <c r="I636" s="29">
        <v>0</v>
      </c>
      <c r="J636" s="30">
        <v>0</v>
      </c>
      <c r="M636" s="31">
        <f>ROUND(ROUND(J636, 2)*I636, 2)</f>
        <v>0</v>
      </c>
      <c r="P636" s="32">
        <v>206.5</v>
      </c>
      <c r="S636" s="31">
        <f>ROUND(ROUND(P636, 2)*I636, 2)</f>
        <v>0</v>
      </c>
      <c r="V636" s="9">
        <f>ROUND(ROUND(P636, 2)/1.2, 2)</f>
        <v>172.08</v>
      </c>
      <c r="Y636" s="9">
        <f t="shared" si="90"/>
        <v>0</v>
      </c>
      <c r="AD636" s="5" t="s">
        <v>2099</v>
      </c>
      <c r="AE636" s="5" t="s">
        <v>2100</v>
      </c>
      <c r="AF636" s="5" t="s">
        <v>1911</v>
      </c>
      <c r="AK636" s="31">
        <f t="shared" si="88"/>
        <v>0</v>
      </c>
      <c r="AL636" s="31"/>
      <c r="AM636" s="31"/>
      <c r="AN636" s="33">
        <f t="shared" si="89"/>
        <v>0</v>
      </c>
      <c r="AO636" s="31"/>
      <c r="AP636" s="31"/>
    </row>
    <row r="637" spans="1:42" ht="36" x14ac:dyDescent="0.3">
      <c r="A637" s="12" t="s">
        <v>2101</v>
      </c>
      <c r="B637" s="12" t="s">
        <v>1957</v>
      </c>
      <c r="C637" s="16" t="s">
        <v>1958</v>
      </c>
      <c r="D637" s="17"/>
      <c r="E637" s="17" t="s">
        <v>2102</v>
      </c>
      <c r="F637" s="17" t="s">
        <v>79</v>
      </c>
      <c r="G637" s="18">
        <v>1</v>
      </c>
      <c r="H637" s="17"/>
      <c r="I637" s="18">
        <v>0</v>
      </c>
      <c r="J637" s="19">
        <v>13.32</v>
      </c>
      <c r="K637" s="20">
        <v>428</v>
      </c>
      <c r="L637" s="19">
        <f>J637+ROUND(K637, 2)</f>
        <v>441.32</v>
      </c>
      <c r="M637" s="19">
        <v>0</v>
      </c>
      <c r="N637" s="19">
        <v>0</v>
      </c>
      <c r="O637" s="19">
        <f>M637+N637</f>
        <v>0</v>
      </c>
      <c r="P637" s="19">
        <v>75.27</v>
      </c>
      <c r="Q637" s="21">
        <v>428</v>
      </c>
      <c r="R637" s="19">
        <f>P637+ROUND(Q637, 2)</f>
        <v>503.27</v>
      </c>
      <c r="S637" s="19">
        <v>0</v>
      </c>
      <c r="T637" s="19">
        <v>0</v>
      </c>
      <c r="U637" s="19">
        <f>S637+T637</f>
        <v>0</v>
      </c>
      <c r="V637" s="9">
        <f>ROUND(P637 / 1.2, 2)</f>
        <v>62.73</v>
      </c>
      <c r="W637" s="9">
        <f>ROUND(Q637 / 1.2, 2)</f>
        <v>356.67</v>
      </c>
      <c r="X637" s="9">
        <f>ROUND(R637 / 1.2, 2)</f>
        <v>419.39</v>
      </c>
      <c r="Y637" s="9">
        <f t="shared" si="90"/>
        <v>0</v>
      </c>
      <c r="Z637" s="9">
        <f>ROUND(T637 / 1.2, 2)</f>
        <v>0</v>
      </c>
      <c r="AA637" s="9">
        <f>Y637+Z637</f>
        <v>0</v>
      </c>
      <c r="AD637" s="5">
        <v>355116812</v>
      </c>
      <c r="AE637" s="5">
        <v>27137998</v>
      </c>
      <c r="AG637" s="5" t="s">
        <v>1960</v>
      </c>
      <c r="AH637" s="5" t="s">
        <v>1961</v>
      </c>
      <c r="AI637" s="5" t="s">
        <v>584</v>
      </c>
      <c r="AK637" s="19">
        <f t="shared" si="88"/>
        <v>0</v>
      </c>
      <c r="AL637" s="19">
        <f>T637-N637</f>
        <v>0</v>
      </c>
      <c r="AM637" s="19">
        <f>U637-O637</f>
        <v>0</v>
      </c>
      <c r="AN637" s="22">
        <f t="shared" si="89"/>
        <v>0</v>
      </c>
      <c r="AO637" s="22">
        <f>IFERROR(AL637/N637,0)</f>
        <v>0</v>
      </c>
      <c r="AP637" s="22">
        <f>IFERROR(AM637/O637,0)</f>
        <v>0</v>
      </c>
    </row>
    <row r="638" spans="1:42" ht="108" x14ac:dyDescent="0.3">
      <c r="A638" s="12" t="s">
        <v>2103</v>
      </c>
      <c r="B638" s="12"/>
      <c r="C638" s="27" t="s">
        <v>1907</v>
      </c>
      <c r="D638" s="17"/>
      <c r="E638" s="17" t="s">
        <v>2013</v>
      </c>
      <c r="F638" s="28" t="s">
        <v>96</v>
      </c>
      <c r="G638" s="29">
        <v>0.3</v>
      </c>
      <c r="H638" s="17"/>
      <c r="I638" s="29">
        <v>0</v>
      </c>
      <c r="J638" s="30">
        <v>0</v>
      </c>
      <c r="M638" s="31">
        <f>ROUND(ROUND(J638, 2)*I638, 2)</f>
        <v>0</v>
      </c>
      <c r="P638" s="32">
        <v>206.5</v>
      </c>
      <c r="S638" s="31">
        <f>ROUND(ROUND(P638, 2)*I638, 2)</f>
        <v>0</v>
      </c>
      <c r="V638" s="9">
        <f>ROUND(ROUND(P638, 2)/1.2, 2)</f>
        <v>172.08</v>
      </c>
      <c r="Y638" s="9">
        <f t="shared" si="90"/>
        <v>0</v>
      </c>
      <c r="AD638" s="5" t="s">
        <v>2104</v>
      </c>
      <c r="AE638" s="5" t="s">
        <v>2105</v>
      </c>
      <c r="AF638" s="5" t="s">
        <v>1911</v>
      </c>
      <c r="AK638" s="31">
        <f t="shared" si="88"/>
        <v>0</v>
      </c>
      <c r="AL638" s="31"/>
      <c r="AM638" s="31"/>
      <c r="AN638" s="33">
        <f t="shared" si="89"/>
        <v>0</v>
      </c>
      <c r="AO638" s="31"/>
      <c r="AP638" s="31"/>
    </row>
    <row r="639" spans="1:42" ht="36" x14ac:dyDescent="0.3">
      <c r="A639" s="12" t="s">
        <v>2106</v>
      </c>
      <c r="B639" s="12"/>
      <c r="C639" s="27" t="s">
        <v>1028</v>
      </c>
      <c r="D639" s="17"/>
      <c r="E639" s="17"/>
      <c r="F639" s="28" t="s">
        <v>96</v>
      </c>
      <c r="G639" s="29">
        <v>0.15</v>
      </c>
      <c r="H639" s="17"/>
      <c r="I639" s="29">
        <v>0</v>
      </c>
      <c r="J639" s="30">
        <v>88.8</v>
      </c>
      <c r="M639" s="31">
        <f>ROUND(ROUND(J639, 2)*I639, 2)</f>
        <v>0</v>
      </c>
      <c r="P639" s="32">
        <v>88.8</v>
      </c>
      <c r="S639" s="31">
        <f>ROUND(ROUND(P639, 2)*I639, 2)</f>
        <v>0</v>
      </c>
      <c r="V639" s="9">
        <f>ROUND(ROUND(P639, 2)/1.2, 2)</f>
        <v>74</v>
      </c>
      <c r="Y639" s="9">
        <f t="shared" si="90"/>
        <v>0</v>
      </c>
      <c r="AD639" s="5" t="s">
        <v>2107</v>
      </c>
      <c r="AE639" s="5" t="s">
        <v>2108</v>
      </c>
      <c r="AF639" s="5" t="s">
        <v>1031</v>
      </c>
      <c r="AK639" s="31">
        <f t="shared" si="88"/>
        <v>0</v>
      </c>
      <c r="AL639" s="31"/>
      <c r="AM639" s="31"/>
      <c r="AN639" s="33">
        <f t="shared" si="89"/>
        <v>0</v>
      </c>
      <c r="AO639" s="31"/>
      <c r="AP639" s="31"/>
    </row>
    <row r="640" spans="1:42" ht="36" x14ac:dyDescent="0.3">
      <c r="A640" s="12" t="s">
        <v>2109</v>
      </c>
      <c r="B640" s="12" t="s">
        <v>1957</v>
      </c>
      <c r="C640" s="16" t="s">
        <v>1958</v>
      </c>
      <c r="D640" s="17"/>
      <c r="E640" s="17" t="s">
        <v>2110</v>
      </c>
      <c r="F640" s="17" t="s">
        <v>79</v>
      </c>
      <c r="G640" s="18">
        <v>1</v>
      </c>
      <c r="H640" s="17"/>
      <c r="I640" s="18">
        <v>0</v>
      </c>
      <c r="J640" s="19">
        <v>13.32</v>
      </c>
      <c r="K640" s="20">
        <v>428</v>
      </c>
      <c r="L640" s="19">
        <f>J640+ROUND(K640, 2)</f>
        <v>441.32</v>
      </c>
      <c r="M640" s="19">
        <v>0</v>
      </c>
      <c r="N640" s="19">
        <v>0</v>
      </c>
      <c r="O640" s="19">
        <f>M640+N640</f>
        <v>0</v>
      </c>
      <c r="P640" s="19">
        <v>75.27</v>
      </c>
      <c r="Q640" s="21">
        <v>428</v>
      </c>
      <c r="R640" s="19">
        <f>P640+ROUND(Q640, 2)</f>
        <v>503.27</v>
      </c>
      <c r="S640" s="19">
        <v>0</v>
      </c>
      <c r="T640" s="19">
        <v>0</v>
      </c>
      <c r="U640" s="19">
        <f>S640+T640</f>
        <v>0</v>
      </c>
      <c r="V640" s="9">
        <f>ROUND(P640 / 1.2, 2)</f>
        <v>62.73</v>
      </c>
      <c r="W640" s="9">
        <f>ROUND(Q640 / 1.2, 2)</f>
        <v>356.67</v>
      </c>
      <c r="X640" s="9">
        <f>ROUND(R640 / 1.2, 2)</f>
        <v>419.39</v>
      </c>
      <c r="Y640" s="9">
        <f t="shared" si="90"/>
        <v>0</v>
      </c>
      <c r="Z640" s="9">
        <f>ROUND(T640 / 1.2, 2)</f>
        <v>0</v>
      </c>
      <c r="AA640" s="9">
        <f>Y640+Z640</f>
        <v>0</v>
      </c>
      <c r="AD640" s="5">
        <v>355116813</v>
      </c>
      <c r="AE640" s="5">
        <v>27137999</v>
      </c>
      <c r="AG640" s="5" t="s">
        <v>1960</v>
      </c>
      <c r="AH640" s="5" t="s">
        <v>1961</v>
      </c>
      <c r="AI640" s="5" t="s">
        <v>584</v>
      </c>
      <c r="AK640" s="19">
        <f t="shared" si="88"/>
        <v>0</v>
      </c>
      <c r="AL640" s="19">
        <f>T640-N640</f>
        <v>0</v>
      </c>
      <c r="AM640" s="19">
        <f>U640-O640</f>
        <v>0</v>
      </c>
      <c r="AN640" s="22">
        <f t="shared" si="89"/>
        <v>0</v>
      </c>
      <c r="AO640" s="22">
        <f>IFERROR(AL640/N640,0)</f>
        <v>0</v>
      </c>
      <c r="AP640" s="22">
        <f>IFERROR(AM640/O640,0)</f>
        <v>0</v>
      </c>
    </row>
    <row r="641" spans="1:42" ht="36" x14ac:dyDescent="0.3">
      <c r="A641" s="12" t="s">
        <v>2111</v>
      </c>
      <c r="B641" s="12"/>
      <c r="C641" s="27" t="s">
        <v>1028</v>
      </c>
      <c r="D641" s="17"/>
      <c r="E641" s="17"/>
      <c r="F641" s="28" t="s">
        <v>96</v>
      </c>
      <c r="G641" s="29">
        <v>0.15</v>
      </c>
      <c r="H641" s="17"/>
      <c r="I641" s="29">
        <v>0</v>
      </c>
      <c r="J641" s="30">
        <v>88.8</v>
      </c>
      <c r="M641" s="31">
        <f>ROUND(ROUND(J641, 2)*I641, 2)</f>
        <v>0</v>
      </c>
      <c r="P641" s="32">
        <v>88.8</v>
      </c>
      <c r="S641" s="31">
        <f>ROUND(ROUND(P641, 2)*I641, 2)</f>
        <v>0</v>
      </c>
      <c r="V641" s="9">
        <f>ROUND(ROUND(P641, 2)/1.2, 2)</f>
        <v>74</v>
      </c>
      <c r="Y641" s="9">
        <f t="shared" si="90"/>
        <v>0</v>
      </c>
      <c r="AD641" s="5" t="s">
        <v>2112</v>
      </c>
      <c r="AE641" s="5" t="s">
        <v>2113</v>
      </c>
      <c r="AF641" s="5" t="s">
        <v>1031</v>
      </c>
      <c r="AK641" s="31">
        <f t="shared" si="88"/>
        <v>0</v>
      </c>
      <c r="AL641" s="31"/>
      <c r="AM641" s="31"/>
      <c r="AN641" s="33">
        <f t="shared" si="89"/>
        <v>0</v>
      </c>
      <c r="AO641" s="31"/>
      <c r="AP641" s="31"/>
    </row>
    <row r="642" spans="1:42" ht="108" x14ac:dyDescent="0.3">
      <c r="A642" s="12" t="s">
        <v>2114</v>
      </c>
      <c r="B642" s="12"/>
      <c r="C642" s="27" t="s">
        <v>1907</v>
      </c>
      <c r="D642" s="17"/>
      <c r="E642" s="17" t="s">
        <v>2055</v>
      </c>
      <c r="F642" s="28" t="s">
        <v>96</v>
      </c>
      <c r="G642" s="29">
        <v>0.3</v>
      </c>
      <c r="H642" s="17"/>
      <c r="I642" s="29">
        <v>0</v>
      </c>
      <c r="J642" s="30">
        <v>0</v>
      </c>
      <c r="M642" s="31">
        <f>ROUND(ROUND(J642, 2)*I642, 2)</f>
        <v>0</v>
      </c>
      <c r="P642" s="32">
        <v>206.5</v>
      </c>
      <c r="S642" s="31">
        <f>ROUND(ROUND(P642, 2)*I642, 2)</f>
        <v>0</v>
      </c>
      <c r="V642" s="9">
        <f>ROUND(ROUND(P642, 2)/1.2, 2)</f>
        <v>172.08</v>
      </c>
      <c r="Y642" s="9">
        <f t="shared" si="90"/>
        <v>0</v>
      </c>
      <c r="AD642" s="5" t="s">
        <v>2115</v>
      </c>
      <c r="AE642" s="5" t="s">
        <v>2116</v>
      </c>
      <c r="AF642" s="5" t="s">
        <v>1911</v>
      </c>
      <c r="AK642" s="31">
        <f t="shared" si="88"/>
        <v>0</v>
      </c>
      <c r="AL642" s="31"/>
      <c r="AM642" s="31"/>
      <c r="AN642" s="33">
        <f t="shared" si="89"/>
        <v>0</v>
      </c>
      <c r="AO642" s="31"/>
      <c r="AP642" s="31"/>
    </row>
    <row r="643" spans="1:42" ht="36" x14ac:dyDescent="0.3">
      <c r="A643" s="12" t="s">
        <v>2117</v>
      </c>
      <c r="B643" s="12" t="s">
        <v>1957</v>
      </c>
      <c r="C643" s="16" t="s">
        <v>1958</v>
      </c>
      <c r="D643" s="17"/>
      <c r="E643" s="17" t="s">
        <v>2118</v>
      </c>
      <c r="F643" s="17" t="s">
        <v>79</v>
      </c>
      <c r="G643" s="18">
        <v>1</v>
      </c>
      <c r="H643" s="17"/>
      <c r="I643" s="18">
        <v>0</v>
      </c>
      <c r="J643" s="19">
        <v>13.32</v>
      </c>
      <c r="K643" s="20">
        <v>428</v>
      </c>
      <c r="L643" s="19">
        <f>J643+ROUND(K643, 2)</f>
        <v>441.32</v>
      </c>
      <c r="M643" s="19">
        <v>0</v>
      </c>
      <c r="N643" s="19">
        <v>0</v>
      </c>
      <c r="O643" s="19">
        <f>M643+N643</f>
        <v>0</v>
      </c>
      <c r="P643" s="19">
        <v>75.27</v>
      </c>
      <c r="Q643" s="21">
        <v>428</v>
      </c>
      <c r="R643" s="19">
        <f>P643+ROUND(Q643, 2)</f>
        <v>503.27</v>
      </c>
      <c r="S643" s="19">
        <v>0</v>
      </c>
      <c r="T643" s="19">
        <v>0</v>
      </c>
      <c r="U643" s="19">
        <f>S643+T643</f>
        <v>0</v>
      </c>
      <c r="V643" s="9">
        <f>ROUND(P643 / 1.2, 2)</f>
        <v>62.73</v>
      </c>
      <c r="W643" s="9">
        <f>ROUND(Q643 / 1.2, 2)</f>
        <v>356.67</v>
      </c>
      <c r="X643" s="9">
        <f>ROUND(R643 / 1.2, 2)</f>
        <v>419.39</v>
      </c>
      <c r="Y643" s="9">
        <f t="shared" si="90"/>
        <v>0</v>
      </c>
      <c r="Z643" s="9">
        <f>ROUND(T643 / 1.2, 2)</f>
        <v>0</v>
      </c>
      <c r="AA643" s="9">
        <f>Y643+Z643</f>
        <v>0</v>
      </c>
      <c r="AD643" s="5">
        <v>355116814</v>
      </c>
      <c r="AE643" s="5">
        <v>27137993</v>
      </c>
      <c r="AG643" s="5" t="s">
        <v>1960</v>
      </c>
      <c r="AH643" s="5" t="s">
        <v>1961</v>
      </c>
      <c r="AI643" s="5" t="s">
        <v>584</v>
      </c>
      <c r="AK643" s="19">
        <f t="shared" si="88"/>
        <v>0</v>
      </c>
      <c r="AL643" s="19">
        <f>T643-N643</f>
        <v>0</v>
      </c>
      <c r="AM643" s="19">
        <f>U643-O643</f>
        <v>0</v>
      </c>
      <c r="AN643" s="22">
        <f t="shared" si="89"/>
        <v>0</v>
      </c>
      <c r="AO643" s="22">
        <f>IFERROR(AL643/N643,0)</f>
        <v>0</v>
      </c>
      <c r="AP643" s="22">
        <f>IFERROR(AM643/O643,0)</f>
        <v>0</v>
      </c>
    </row>
    <row r="644" spans="1:42" ht="108" x14ac:dyDescent="0.3">
      <c r="A644" s="12" t="s">
        <v>2119</v>
      </c>
      <c r="B644" s="12"/>
      <c r="C644" s="27" t="s">
        <v>1907</v>
      </c>
      <c r="D644" s="17"/>
      <c r="E644" s="17" t="s">
        <v>2031</v>
      </c>
      <c r="F644" s="28" t="s">
        <v>96</v>
      </c>
      <c r="G644" s="29">
        <v>0.3</v>
      </c>
      <c r="H644" s="17"/>
      <c r="I644" s="29">
        <v>0</v>
      </c>
      <c r="J644" s="30">
        <v>0</v>
      </c>
      <c r="M644" s="31">
        <f>ROUND(ROUND(J644, 2)*I644, 2)</f>
        <v>0</v>
      </c>
      <c r="P644" s="32">
        <v>206.5</v>
      </c>
      <c r="S644" s="31">
        <f>ROUND(ROUND(P644, 2)*I644, 2)</f>
        <v>0</v>
      </c>
      <c r="V644" s="9">
        <f>ROUND(ROUND(P644, 2)/1.2, 2)</f>
        <v>172.08</v>
      </c>
      <c r="Y644" s="9">
        <f t="shared" si="90"/>
        <v>0</v>
      </c>
      <c r="AD644" s="5" t="s">
        <v>2120</v>
      </c>
      <c r="AE644" s="5" t="s">
        <v>2121</v>
      </c>
      <c r="AF644" s="5" t="s">
        <v>1911</v>
      </c>
      <c r="AK644" s="31">
        <f t="shared" si="88"/>
        <v>0</v>
      </c>
      <c r="AL644" s="31"/>
      <c r="AM644" s="31"/>
      <c r="AN644" s="33">
        <f t="shared" si="89"/>
        <v>0</v>
      </c>
      <c r="AO644" s="31"/>
      <c r="AP644" s="31"/>
    </row>
    <row r="645" spans="1:42" ht="36" x14ac:dyDescent="0.3">
      <c r="A645" s="12" t="s">
        <v>2122</v>
      </c>
      <c r="B645" s="12"/>
      <c r="C645" s="27" t="s">
        <v>1028</v>
      </c>
      <c r="D645" s="17"/>
      <c r="E645" s="17"/>
      <c r="F645" s="28" t="s">
        <v>96</v>
      </c>
      <c r="G645" s="29">
        <v>0.15</v>
      </c>
      <c r="H645" s="17"/>
      <c r="I645" s="29">
        <v>0</v>
      </c>
      <c r="J645" s="30">
        <v>88.8</v>
      </c>
      <c r="M645" s="31">
        <f>ROUND(ROUND(J645, 2)*I645, 2)</f>
        <v>0</v>
      </c>
      <c r="P645" s="32">
        <v>88.8</v>
      </c>
      <c r="S645" s="31">
        <f>ROUND(ROUND(P645, 2)*I645, 2)</f>
        <v>0</v>
      </c>
      <c r="V645" s="9">
        <f>ROUND(ROUND(P645, 2)/1.2, 2)</f>
        <v>74</v>
      </c>
      <c r="Y645" s="9">
        <f t="shared" si="90"/>
        <v>0</v>
      </c>
      <c r="AD645" s="5" t="s">
        <v>2123</v>
      </c>
      <c r="AE645" s="5" t="s">
        <v>2124</v>
      </c>
      <c r="AF645" s="5" t="s">
        <v>1031</v>
      </c>
      <c r="AK645" s="31">
        <f t="shared" si="88"/>
        <v>0</v>
      </c>
      <c r="AL645" s="31"/>
      <c r="AM645" s="31"/>
      <c r="AN645" s="33">
        <f t="shared" si="89"/>
        <v>0</v>
      </c>
      <c r="AO645" s="31"/>
      <c r="AP645" s="31"/>
    </row>
    <row r="646" spans="1:42" ht="36" x14ac:dyDescent="0.3">
      <c r="A646" s="12" t="s">
        <v>2125</v>
      </c>
      <c r="B646" s="12" t="s">
        <v>1957</v>
      </c>
      <c r="C646" s="16" t="s">
        <v>1958</v>
      </c>
      <c r="D646" s="17"/>
      <c r="E646" s="17" t="s">
        <v>2126</v>
      </c>
      <c r="F646" s="17" t="s">
        <v>79</v>
      </c>
      <c r="G646" s="18">
        <v>1</v>
      </c>
      <c r="H646" s="17"/>
      <c r="I646" s="18">
        <v>0</v>
      </c>
      <c r="J646" s="19">
        <v>13.32</v>
      </c>
      <c r="K646" s="20">
        <v>428</v>
      </c>
      <c r="L646" s="19">
        <f>J646+ROUND(K646, 2)</f>
        <v>441.32</v>
      </c>
      <c r="M646" s="19">
        <v>0</v>
      </c>
      <c r="N646" s="19">
        <v>0</v>
      </c>
      <c r="O646" s="19">
        <f>M646+N646</f>
        <v>0</v>
      </c>
      <c r="P646" s="19">
        <v>68.28</v>
      </c>
      <c r="Q646" s="21">
        <v>428</v>
      </c>
      <c r="R646" s="19">
        <f>P646+ROUND(Q646, 2)</f>
        <v>496.28</v>
      </c>
      <c r="S646" s="19">
        <v>0</v>
      </c>
      <c r="T646" s="19">
        <v>0</v>
      </c>
      <c r="U646" s="19">
        <f>S646+T646</f>
        <v>0</v>
      </c>
      <c r="V646" s="9">
        <f>ROUND(P646 / 1.2, 2)</f>
        <v>56.9</v>
      </c>
      <c r="W646" s="9">
        <f>ROUND(Q646 / 1.2, 2)</f>
        <v>356.67</v>
      </c>
      <c r="X646" s="9">
        <f>ROUND(R646 / 1.2, 2)</f>
        <v>413.57</v>
      </c>
      <c r="Y646" s="9">
        <f t="shared" si="90"/>
        <v>0</v>
      </c>
      <c r="Z646" s="9">
        <f>ROUND(T646 / 1.2, 2)</f>
        <v>0</v>
      </c>
      <c r="AA646" s="9">
        <f>Y646+Z646</f>
        <v>0</v>
      </c>
      <c r="AD646" s="5">
        <v>355116815</v>
      </c>
      <c r="AE646" s="5">
        <v>27138002</v>
      </c>
      <c r="AG646" s="5" t="s">
        <v>1960</v>
      </c>
      <c r="AH646" s="5" t="s">
        <v>1961</v>
      </c>
      <c r="AI646" s="5" t="s">
        <v>584</v>
      </c>
      <c r="AK646" s="19">
        <f t="shared" si="88"/>
        <v>0</v>
      </c>
      <c r="AL646" s="19">
        <f>T646-N646</f>
        <v>0</v>
      </c>
      <c r="AM646" s="19">
        <f>U646-O646</f>
        <v>0</v>
      </c>
      <c r="AN646" s="22">
        <f t="shared" si="89"/>
        <v>0</v>
      </c>
      <c r="AO646" s="22">
        <f>IFERROR(AL646/N646,0)</f>
        <v>0</v>
      </c>
      <c r="AP646" s="22">
        <f>IFERROR(AM646/O646,0)</f>
        <v>0</v>
      </c>
    </row>
    <row r="647" spans="1:42" ht="36" x14ac:dyDescent="0.3">
      <c r="A647" s="12" t="s">
        <v>2127</v>
      </c>
      <c r="B647" s="12"/>
      <c r="C647" s="27" t="s">
        <v>1028</v>
      </c>
      <c r="D647" s="17"/>
      <c r="E647" s="17"/>
      <c r="F647" s="28" t="s">
        <v>96</v>
      </c>
      <c r="G647" s="29">
        <v>0.15</v>
      </c>
      <c r="H647" s="17"/>
      <c r="I647" s="29">
        <v>0</v>
      </c>
      <c r="J647" s="30">
        <v>88.8</v>
      </c>
      <c r="M647" s="31">
        <f>ROUND(ROUND(J647, 2)*I647, 2)</f>
        <v>0</v>
      </c>
      <c r="P647" s="32">
        <v>88.8</v>
      </c>
      <c r="S647" s="31">
        <f>ROUND(ROUND(P647, 2)*I647, 2)</f>
        <v>0</v>
      </c>
      <c r="V647" s="9">
        <f>ROUND(ROUND(P647, 2)/1.2, 2)</f>
        <v>74</v>
      </c>
      <c r="Y647" s="9">
        <f t="shared" si="90"/>
        <v>0</v>
      </c>
      <c r="AD647" s="5" t="s">
        <v>2128</v>
      </c>
      <c r="AE647" s="5" t="s">
        <v>2129</v>
      </c>
      <c r="AF647" s="5" t="s">
        <v>1031</v>
      </c>
      <c r="AK647" s="31">
        <f t="shared" si="88"/>
        <v>0</v>
      </c>
      <c r="AL647" s="31"/>
      <c r="AM647" s="31"/>
      <c r="AN647" s="33">
        <f t="shared" si="89"/>
        <v>0</v>
      </c>
      <c r="AO647" s="31"/>
      <c r="AP647" s="31"/>
    </row>
    <row r="648" spans="1:42" ht="126" x14ac:dyDescent="0.3">
      <c r="A648" s="12" t="s">
        <v>2130</v>
      </c>
      <c r="B648" s="12"/>
      <c r="C648" s="27" t="s">
        <v>1920</v>
      </c>
      <c r="D648" s="17"/>
      <c r="E648" s="17" t="s">
        <v>2037</v>
      </c>
      <c r="F648" s="28" t="s">
        <v>96</v>
      </c>
      <c r="G648" s="29">
        <v>0.3</v>
      </c>
      <c r="H648" s="17"/>
      <c r="I648" s="29">
        <v>0</v>
      </c>
      <c r="J648" s="30">
        <v>0</v>
      </c>
      <c r="M648" s="31">
        <f>ROUND(ROUND(J648, 2)*I648, 2)</f>
        <v>0</v>
      </c>
      <c r="P648" s="32">
        <v>183.2</v>
      </c>
      <c r="S648" s="31">
        <f>ROUND(ROUND(P648, 2)*I648, 2)</f>
        <v>0</v>
      </c>
      <c r="V648" s="9">
        <f>ROUND(ROUND(P648, 2)/1.2, 2)</f>
        <v>152.66999999999999</v>
      </c>
      <c r="Y648" s="9">
        <f t="shared" si="90"/>
        <v>0</v>
      </c>
      <c r="AD648" s="5" t="s">
        <v>2131</v>
      </c>
      <c r="AE648" s="5" t="s">
        <v>2132</v>
      </c>
      <c r="AF648" s="5" t="s">
        <v>1924</v>
      </c>
      <c r="AK648" s="31">
        <f t="shared" si="88"/>
        <v>0</v>
      </c>
      <c r="AL648" s="31"/>
      <c r="AM648" s="31"/>
      <c r="AN648" s="33">
        <f t="shared" si="89"/>
        <v>0</v>
      </c>
      <c r="AO648" s="31"/>
      <c r="AP648" s="31"/>
    </row>
    <row r="649" spans="1:42" ht="36" x14ac:dyDescent="0.3">
      <c r="A649" s="12" t="s">
        <v>2133</v>
      </c>
      <c r="B649" s="12" t="s">
        <v>1957</v>
      </c>
      <c r="C649" s="16" t="s">
        <v>1958</v>
      </c>
      <c r="D649" s="17"/>
      <c r="E649" s="17" t="s">
        <v>2134</v>
      </c>
      <c r="F649" s="17" t="s">
        <v>79</v>
      </c>
      <c r="G649" s="18">
        <v>1</v>
      </c>
      <c r="H649" s="17"/>
      <c r="I649" s="18">
        <v>0</v>
      </c>
      <c r="J649" s="19">
        <v>13.32</v>
      </c>
      <c r="K649" s="20">
        <v>428</v>
      </c>
      <c r="L649" s="19">
        <f>J649+ROUND(K649, 2)</f>
        <v>441.32</v>
      </c>
      <c r="M649" s="19">
        <v>0</v>
      </c>
      <c r="N649" s="19">
        <v>0</v>
      </c>
      <c r="O649" s="19">
        <f>M649+N649</f>
        <v>0</v>
      </c>
      <c r="P649" s="19">
        <v>75.27</v>
      </c>
      <c r="Q649" s="21">
        <v>428</v>
      </c>
      <c r="R649" s="19">
        <f>P649+ROUND(Q649, 2)</f>
        <v>503.27</v>
      </c>
      <c r="S649" s="19">
        <v>0</v>
      </c>
      <c r="T649" s="19">
        <v>0</v>
      </c>
      <c r="U649" s="19">
        <f>S649+T649</f>
        <v>0</v>
      </c>
      <c r="V649" s="9">
        <f>ROUND(P649 / 1.2, 2)</f>
        <v>62.73</v>
      </c>
      <c r="W649" s="9">
        <f>ROUND(Q649 / 1.2, 2)</f>
        <v>356.67</v>
      </c>
      <c r="X649" s="9">
        <f>ROUND(R649 / 1.2, 2)</f>
        <v>419.39</v>
      </c>
      <c r="Y649" s="9">
        <f t="shared" si="90"/>
        <v>0</v>
      </c>
      <c r="Z649" s="9">
        <f>ROUND(T649 / 1.2, 2)</f>
        <v>0</v>
      </c>
      <c r="AA649" s="9">
        <f>Y649+Z649</f>
        <v>0</v>
      </c>
      <c r="AD649" s="5">
        <v>355116816</v>
      </c>
      <c r="AE649" s="5">
        <v>27138003</v>
      </c>
      <c r="AG649" s="5" t="s">
        <v>1960</v>
      </c>
      <c r="AH649" s="5" t="s">
        <v>1961</v>
      </c>
      <c r="AI649" s="5" t="s">
        <v>584</v>
      </c>
      <c r="AK649" s="19">
        <f t="shared" si="88"/>
        <v>0</v>
      </c>
      <c r="AL649" s="19">
        <f>T649-N649</f>
        <v>0</v>
      </c>
      <c r="AM649" s="19">
        <f>U649-O649</f>
        <v>0</v>
      </c>
      <c r="AN649" s="22">
        <f t="shared" si="89"/>
        <v>0</v>
      </c>
      <c r="AO649" s="22">
        <f>IFERROR(AL649/N649,0)</f>
        <v>0</v>
      </c>
      <c r="AP649" s="22">
        <f>IFERROR(AM649/O649,0)</f>
        <v>0</v>
      </c>
    </row>
    <row r="650" spans="1:42" ht="54" x14ac:dyDescent="0.3">
      <c r="A650" s="12" t="s">
        <v>2135</v>
      </c>
      <c r="B650" s="12"/>
      <c r="C650" s="27" t="s">
        <v>2136</v>
      </c>
      <c r="D650" s="17"/>
      <c r="E650" s="17" t="s">
        <v>2137</v>
      </c>
      <c r="F650" s="28" t="s">
        <v>96</v>
      </c>
      <c r="G650" s="29">
        <v>0.3</v>
      </c>
      <c r="H650" s="17"/>
      <c r="I650" s="29">
        <v>0</v>
      </c>
      <c r="J650" s="30">
        <v>0</v>
      </c>
      <c r="M650" s="31">
        <f>ROUND(ROUND(J650, 2)*I650, 2)</f>
        <v>0</v>
      </c>
      <c r="P650" s="32">
        <v>206.5</v>
      </c>
      <c r="S650" s="31">
        <f>ROUND(ROUND(P650, 2)*I650, 2)</f>
        <v>0</v>
      </c>
      <c r="V650" s="9">
        <f>ROUND(ROUND(P650, 2)/1.2, 2)</f>
        <v>172.08</v>
      </c>
      <c r="Y650" s="9">
        <f t="shared" si="90"/>
        <v>0</v>
      </c>
      <c r="AD650" s="5" t="s">
        <v>2138</v>
      </c>
      <c r="AE650" s="5" t="s">
        <v>2139</v>
      </c>
      <c r="AF650" s="5" t="s">
        <v>2140</v>
      </c>
      <c r="AK650" s="31">
        <f t="shared" si="88"/>
        <v>0</v>
      </c>
      <c r="AL650" s="31"/>
      <c r="AM650" s="31"/>
      <c r="AN650" s="33">
        <f t="shared" si="89"/>
        <v>0</v>
      </c>
      <c r="AO650" s="31"/>
      <c r="AP650" s="31"/>
    </row>
    <row r="651" spans="1:42" ht="36" x14ac:dyDescent="0.3">
      <c r="A651" s="12" t="s">
        <v>2141</v>
      </c>
      <c r="B651" s="12"/>
      <c r="C651" s="27" t="s">
        <v>1028</v>
      </c>
      <c r="D651" s="17"/>
      <c r="E651" s="17"/>
      <c r="F651" s="28" t="s">
        <v>96</v>
      </c>
      <c r="G651" s="29">
        <v>0.15</v>
      </c>
      <c r="H651" s="17"/>
      <c r="I651" s="29">
        <v>0</v>
      </c>
      <c r="J651" s="30">
        <v>88.8</v>
      </c>
      <c r="M651" s="31">
        <f>ROUND(ROUND(J651, 2)*I651, 2)</f>
        <v>0</v>
      </c>
      <c r="P651" s="32">
        <v>88.8</v>
      </c>
      <c r="S651" s="31">
        <f>ROUND(ROUND(P651, 2)*I651, 2)</f>
        <v>0</v>
      </c>
      <c r="V651" s="9">
        <f>ROUND(ROUND(P651, 2)/1.2, 2)</f>
        <v>74</v>
      </c>
      <c r="Y651" s="9">
        <f t="shared" si="90"/>
        <v>0</v>
      </c>
      <c r="AD651" s="5" t="s">
        <v>2142</v>
      </c>
      <c r="AE651" s="5" t="s">
        <v>2143</v>
      </c>
      <c r="AF651" s="5" t="s">
        <v>1031</v>
      </c>
      <c r="AK651" s="31">
        <f t="shared" si="88"/>
        <v>0</v>
      </c>
      <c r="AL651" s="31"/>
      <c r="AM651" s="31"/>
      <c r="AN651" s="33">
        <f t="shared" si="89"/>
        <v>0</v>
      </c>
      <c r="AO651" s="31"/>
      <c r="AP651" s="31"/>
    </row>
    <row r="652" spans="1:42" ht="36" x14ac:dyDescent="0.3">
      <c r="A652" s="12" t="s">
        <v>2144</v>
      </c>
      <c r="B652" s="12" t="s">
        <v>1957</v>
      </c>
      <c r="C652" s="16" t="s">
        <v>1958</v>
      </c>
      <c r="D652" s="17"/>
      <c r="E652" s="17" t="s">
        <v>2145</v>
      </c>
      <c r="F652" s="17" t="s">
        <v>79</v>
      </c>
      <c r="G652" s="18">
        <v>1</v>
      </c>
      <c r="H652" s="17"/>
      <c r="I652" s="18">
        <v>0</v>
      </c>
      <c r="J652" s="19">
        <v>13.32</v>
      </c>
      <c r="K652" s="20">
        <v>428</v>
      </c>
      <c r="L652" s="19">
        <f>J652+ROUND(K652, 2)</f>
        <v>441.32</v>
      </c>
      <c r="M652" s="19">
        <v>0</v>
      </c>
      <c r="N652" s="19">
        <v>0</v>
      </c>
      <c r="O652" s="19">
        <f>M652+N652</f>
        <v>0</v>
      </c>
      <c r="P652" s="19">
        <v>75.27</v>
      </c>
      <c r="Q652" s="21">
        <v>428</v>
      </c>
      <c r="R652" s="19">
        <f>P652+ROUND(Q652, 2)</f>
        <v>503.27</v>
      </c>
      <c r="S652" s="19">
        <v>0</v>
      </c>
      <c r="T652" s="19">
        <v>0</v>
      </c>
      <c r="U652" s="19">
        <f>S652+T652</f>
        <v>0</v>
      </c>
      <c r="V652" s="9">
        <f>ROUND(P652 / 1.2, 2)</f>
        <v>62.73</v>
      </c>
      <c r="W652" s="9">
        <f>ROUND(Q652 / 1.2, 2)</f>
        <v>356.67</v>
      </c>
      <c r="X652" s="9">
        <f>ROUND(R652 / 1.2, 2)</f>
        <v>419.39</v>
      </c>
      <c r="Y652" s="9">
        <f t="shared" si="90"/>
        <v>0</v>
      </c>
      <c r="Z652" s="9">
        <f>ROUND(T652 / 1.2, 2)</f>
        <v>0</v>
      </c>
      <c r="AA652" s="9">
        <f>Y652+Z652</f>
        <v>0</v>
      </c>
      <c r="AD652" s="5">
        <v>355116817</v>
      </c>
      <c r="AE652" s="5">
        <v>27138004</v>
      </c>
      <c r="AG652" s="5" t="s">
        <v>1960</v>
      </c>
      <c r="AH652" s="5" t="s">
        <v>1961</v>
      </c>
      <c r="AI652" s="5" t="s">
        <v>584</v>
      </c>
      <c r="AK652" s="19">
        <f t="shared" si="88"/>
        <v>0</v>
      </c>
      <c r="AL652" s="19">
        <f>T652-N652</f>
        <v>0</v>
      </c>
      <c r="AM652" s="19">
        <f>U652-O652</f>
        <v>0</v>
      </c>
      <c r="AN652" s="22">
        <f t="shared" si="89"/>
        <v>0</v>
      </c>
      <c r="AO652" s="22">
        <f>IFERROR(AL652/N652,0)</f>
        <v>0</v>
      </c>
      <c r="AP652" s="22">
        <f>IFERROR(AM652/O652,0)</f>
        <v>0</v>
      </c>
    </row>
    <row r="653" spans="1:42" ht="36" x14ac:dyDescent="0.3">
      <c r="A653" s="12" t="s">
        <v>2146</v>
      </c>
      <c r="B653" s="12"/>
      <c r="C653" s="27" t="s">
        <v>1028</v>
      </c>
      <c r="D653" s="17"/>
      <c r="E653" s="17"/>
      <c r="F653" s="28" t="s">
        <v>96</v>
      </c>
      <c r="G653" s="29">
        <v>0.15</v>
      </c>
      <c r="H653" s="17"/>
      <c r="I653" s="29">
        <v>0</v>
      </c>
      <c r="J653" s="30">
        <v>88.8</v>
      </c>
      <c r="M653" s="31">
        <f>ROUND(ROUND(J653, 2)*I653, 2)</f>
        <v>0</v>
      </c>
      <c r="P653" s="32">
        <v>88.8</v>
      </c>
      <c r="S653" s="31">
        <f>ROUND(ROUND(P653, 2)*I653, 2)</f>
        <v>0</v>
      </c>
      <c r="V653" s="9">
        <f>ROUND(ROUND(P653, 2)/1.2, 2)</f>
        <v>74</v>
      </c>
      <c r="Y653" s="9">
        <f t="shared" si="90"/>
        <v>0</v>
      </c>
      <c r="AD653" s="5" t="s">
        <v>2147</v>
      </c>
      <c r="AE653" s="5" t="s">
        <v>2148</v>
      </c>
      <c r="AF653" s="5" t="s">
        <v>1031</v>
      </c>
      <c r="AK653" s="31">
        <f t="shared" si="88"/>
        <v>0</v>
      </c>
      <c r="AL653" s="31"/>
      <c r="AM653" s="31"/>
      <c r="AN653" s="33">
        <f t="shared" si="89"/>
        <v>0</v>
      </c>
      <c r="AO653" s="31"/>
      <c r="AP653" s="31"/>
    </row>
    <row r="654" spans="1:42" ht="90" x14ac:dyDescent="0.3">
      <c r="A654" s="12" t="s">
        <v>2149</v>
      </c>
      <c r="B654" s="12"/>
      <c r="C654" s="27" t="s">
        <v>1907</v>
      </c>
      <c r="D654" s="17"/>
      <c r="E654" s="17" t="s">
        <v>2150</v>
      </c>
      <c r="F654" s="28" t="s">
        <v>96</v>
      </c>
      <c r="G654" s="29">
        <v>0.3</v>
      </c>
      <c r="H654" s="17"/>
      <c r="I654" s="29">
        <v>0</v>
      </c>
      <c r="J654" s="30">
        <v>0</v>
      </c>
      <c r="M654" s="31">
        <f>ROUND(ROUND(J654, 2)*I654, 2)</f>
        <v>0</v>
      </c>
      <c r="P654" s="32">
        <v>206.5</v>
      </c>
      <c r="S654" s="31">
        <f>ROUND(ROUND(P654, 2)*I654, 2)</f>
        <v>0</v>
      </c>
      <c r="V654" s="9">
        <f>ROUND(ROUND(P654, 2)/1.2, 2)</f>
        <v>172.08</v>
      </c>
      <c r="Y654" s="9">
        <f t="shared" si="90"/>
        <v>0</v>
      </c>
      <c r="AD654" s="5" t="s">
        <v>2151</v>
      </c>
      <c r="AE654" s="5" t="s">
        <v>2152</v>
      </c>
      <c r="AF654" s="5" t="s">
        <v>1911</v>
      </c>
      <c r="AK654" s="31">
        <f t="shared" si="88"/>
        <v>0</v>
      </c>
      <c r="AL654" s="31"/>
      <c r="AM654" s="31"/>
      <c r="AN654" s="33">
        <f t="shared" si="89"/>
        <v>0</v>
      </c>
      <c r="AO654" s="31"/>
      <c r="AP654" s="31"/>
    </row>
    <row r="655" spans="1:42" ht="36" x14ac:dyDescent="0.3">
      <c r="A655" s="12" t="s">
        <v>2153</v>
      </c>
      <c r="B655" s="12" t="s">
        <v>1957</v>
      </c>
      <c r="C655" s="16" t="s">
        <v>1958</v>
      </c>
      <c r="D655" s="17"/>
      <c r="E655" s="17" t="s">
        <v>2154</v>
      </c>
      <c r="F655" s="17" t="s">
        <v>79</v>
      </c>
      <c r="G655" s="18">
        <v>1</v>
      </c>
      <c r="H655" s="17"/>
      <c r="I655" s="18">
        <v>9197</v>
      </c>
      <c r="J655" s="19">
        <v>13.54</v>
      </c>
      <c r="K655" s="20">
        <v>428</v>
      </c>
      <c r="L655" s="19">
        <f>J655+ROUND(K655, 2)</f>
        <v>441.54</v>
      </c>
      <c r="M655" s="19">
        <v>124527.38</v>
      </c>
      <c r="N655" s="19">
        <v>3936316</v>
      </c>
      <c r="O655" s="19">
        <f>M655+N655</f>
        <v>4060843.38</v>
      </c>
      <c r="P655" s="19">
        <v>68.28</v>
      </c>
      <c r="Q655" s="21">
        <v>513.6</v>
      </c>
      <c r="R655" s="19">
        <f>P655+ROUND(Q655, 2)</f>
        <v>581.88</v>
      </c>
      <c r="S655" s="19">
        <v>627971.16</v>
      </c>
      <c r="T655" s="19">
        <v>4723579.2</v>
      </c>
      <c r="U655" s="19">
        <f>S655+T655</f>
        <v>5351550.3600000003</v>
      </c>
      <c r="V655" s="9">
        <f>ROUND(P655 / 1.2, 2)</f>
        <v>56.9</v>
      </c>
      <c r="W655" s="9">
        <f>ROUND(Q655 / 1.2, 2)</f>
        <v>428</v>
      </c>
      <c r="X655" s="9">
        <f>ROUND(R655 / 1.2, 2)</f>
        <v>484.9</v>
      </c>
      <c r="Y655" s="9">
        <f t="shared" si="90"/>
        <v>523309.3</v>
      </c>
      <c r="Z655" s="9">
        <f>ROUND(T655 / 1.2, 2)</f>
        <v>3936316</v>
      </c>
      <c r="AA655" s="9">
        <f>Y655+Z655</f>
        <v>4459625.3</v>
      </c>
      <c r="AD655" s="5">
        <v>355116818</v>
      </c>
      <c r="AE655" s="5">
        <v>28726618</v>
      </c>
      <c r="AG655" s="5" t="s">
        <v>1960</v>
      </c>
      <c r="AH655" s="5" t="s">
        <v>1961</v>
      </c>
      <c r="AI655" s="5" t="s">
        <v>584</v>
      </c>
      <c r="AK655" s="19">
        <f t="shared" si="88"/>
        <v>503443.78</v>
      </c>
      <c r="AL655" s="19">
        <f>T655-N655</f>
        <v>787263.20000000019</v>
      </c>
      <c r="AM655" s="19">
        <f>U655-O655</f>
        <v>1290706.9800000004</v>
      </c>
      <c r="AN655" s="22">
        <f t="shared" si="89"/>
        <v>4.0428360413589361</v>
      </c>
      <c r="AO655" s="22">
        <f>IFERROR(AL655/N655,0)</f>
        <v>0.20000000000000004</v>
      </c>
      <c r="AP655" s="22">
        <f>IFERROR(AM655/O655,0)</f>
        <v>0.31784209811115655</v>
      </c>
    </row>
    <row r="656" spans="1:42" ht="126" x14ac:dyDescent="0.3">
      <c r="A656" s="12" t="s">
        <v>2155</v>
      </c>
      <c r="B656" s="12"/>
      <c r="C656" s="27" t="s">
        <v>1963</v>
      </c>
      <c r="D656" s="17"/>
      <c r="E656" s="17" t="s">
        <v>2156</v>
      </c>
      <c r="F656" s="28" t="s">
        <v>96</v>
      </c>
      <c r="G656" s="29">
        <v>0.3</v>
      </c>
      <c r="H656" s="17"/>
      <c r="I656" s="29">
        <v>2759.1</v>
      </c>
      <c r="J656" s="30">
        <v>0</v>
      </c>
      <c r="M656" s="31">
        <f>ROUND(ROUND(J656, 2)*I656, 2)</f>
        <v>0</v>
      </c>
      <c r="P656" s="32">
        <v>183.2</v>
      </c>
      <c r="S656" s="31">
        <f>ROUND(ROUND(P656, 2)*I656, 2)</f>
        <v>505467.12</v>
      </c>
      <c r="V656" s="9">
        <f>ROUND(ROUND(P656, 2)/1.2, 2)</f>
        <v>152.66999999999999</v>
      </c>
      <c r="Y656" s="9">
        <f t="shared" si="90"/>
        <v>421222.6</v>
      </c>
      <c r="AD656" s="5" t="s">
        <v>2157</v>
      </c>
      <c r="AE656" s="5" t="s">
        <v>2158</v>
      </c>
      <c r="AF656" s="5" t="s">
        <v>1967</v>
      </c>
      <c r="AK656" s="31">
        <f t="shared" ref="AK656:AK719" si="91">S656-M656</f>
        <v>505467.12</v>
      </c>
      <c r="AL656" s="31"/>
      <c r="AM656" s="31"/>
      <c r="AN656" s="33">
        <f t="shared" ref="AN656:AN719" si="92">IFERROR(AK656/M656,0)</f>
        <v>0</v>
      </c>
      <c r="AO656" s="31"/>
      <c r="AP656" s="31"/>
    </row>
    <row r="657" spans="1:42" ht="36" x14ac:dyDescent="0.3">
      <c r="A657" s="12" t="s">
        <v>2159</v>
      </c>
      <c r="B657" s="12"/>
      <c r="C657" s="27" t="s">
        <v>1028</v>
      </c>
      <c r="D657" s="17"/>
      <c r="E657" s="17"/>
      <c r="F657" s="28" t="s">
        <v>96</v>
      </c>
      <c r="G657" s="29">
        <v>0.15</v>
      </c>
      <c r="H657" s="17"/>
      <c r="I657" s="29">
        <v>1379.55</v>
      </c>
      <c r="J657" s="30">
        <v>90.28</v>
      </c>
      <c r="M657" s="31">
        <f>ROUND(ROUND(J657, 2)*I657, 2)</f>
        <v>124545.77</v>
      </c>
      <c r="P657" s="32">
        <v>88.8</v>
      </c>
      <c r="S657" s="31">
        <f>ROUND(ROUND(P657, 2)*I657, 2)</f>
        <v>122504.04</v>
      </c>
      <c r="V657" s="9">
        <f>ROUND(ROUND(P657, 2)/1.2, 2)</f>
        <v>74</v>
      </c>
      <c r="Y657" s="9">
        <f t="shared" si="90"/>
        <v>102086.7</v>
      </c>
      <c r="AD657" s="5" t="s">
        <v>2160</v>
      </c>
      <c r="AE657" s="5" t="s">
        <v>2161</v>
      </c>
      <c r="AF657" s="5" t="s">
        <v>1031</v>
      </c>
      <c r="AK657" s="31">
        <f t="shared" si="91"/>
        <v>-2041.7300000000105</v>
      </c>
      <c r="AL657" s="31"/>
      <c r="AM657" s="31"/>
      <c r="AN657" s="33">
        <f t="shared" si="92"/>
        <v>-1.6393411032747322E-2</v>
      </c>
      <c r="AO657" s="31"/>
      <c r="AP657" s="31"/>
    </row>
    <row r="658" spans="1:42" ht="36" x14ac:dyDescent="0.3">
      <c r="A658" s="12" t="s">
        <v>2162</v>
      </c>
      <c r="B658" s="12" t="s">
        <v>1957</v>
      </c>
      <c r="C658" s="16" t="s">
        <v>1958</v>
      </c>
      <c r="D658" s="17"/>
      <c r="E658" s="17" t="s">
        <v>2163</v>
      </c>
      <c r="F658" s="17" t="s">
        <v>79</v>
      </c>
      <c r="G658" s="18">
        <v>1</v>
      </c>
      <c r="H658" s="17"/>
      <c r="I658" s="18">
        <v>14</v>
      </c>
      <c r="J658" s="19">
        <v>13.54</v>
      </c>
      <c r="K658" s="20">
        <v>428</v>
      </c>
      <c r="L658" s="19">
        <f>J658+ROUND(K658, 2)</f>
        <v>441.54</v>
      </c>
      <c r="M658" s="19">
        <v>189.56</v>
      </c>
      <c r="N658" s="19">
        <v>5992</v>
      </c>
      <c r="O658" s="19">
        <f>M658+N658</f>
        <v>6181.56</v>
      </c>
      <c r="P658" s="19">
        <v>68.28</v>
      </c>
      <c r="Q658" s="21">
        <v>513.6</v>
      </c>
      <c r="R658" s="19">
        <f>P658+ROUND(Q658, 2)</f>
        <v>581.88</v>
      </c>
      <c r="S658" s="19">
        <v>955.92</v>
      </c>
      <c r="T658" s="19">
        <v>7190.4</v>
      </c>
      <c r="U658" s="19">
        <f>S658+T658</f>
        <v>8146.32</v>
      </c>
      <c r="V658" s="9">
        <f>ROUND(P658 / 1.2, 2)</f>
        <v>56.9</v>
      </c>
      <c r="W658" s="9">
        <f>ROUND(Q658 / 1.2, 2)</f>
        <v>428</v>
      </c>
      <c r="X658" s="9">
        <f>ROUND(R658 / 1.2, 2)</f>
        <v>484.9</v>
      </c>
      <c r="Y658" s="9">
        <f t="shared" si="90"/>
        <v>796.6</v>
      </c>
      <c r="Z658" s="9">
        <f>ROUND(T658 / 1.2, 2)</f>
        <v>5992</v>
      </c>
      <c r="AA658" s="9">
        <f>Y658+Z658</f>
        <v>6788.6</v>
      </c>
      <c r="AD658" s="5">
        <v>355116819</v>
      </c>
      <c r="AE658" s="5">
        <v>28726622</v>
      </c>
      <c r="AG658" s="5" t="s">
        <v>1960</v>
      </c>
      <c r="AH658" s="5" t="s">
        <v>1961</v>
      </c>
      <c r="AI658" s="5" t="s">
        <v>584</v>
      </c>
      <c r="AK658" s="19">
        <f t="shared" si="91"/>
        <v>766.3599999999999</v>
      </c>
      <c r="AL658" s="19">
        <f>T658-N658</f>
        <v>1198.3999999999996</v>
      </c>
      <c r="AM658" s="19">
        <f>U658-O658</f>
        <v>1964.7599999999993</v>
      </c>
      <c r="AN658" s="22">
        <f t="shared" si="92"/>
        <v>4.0428360413589361</v>
      </c>
      <c r="AO658" s="22">
        <f>IFERROR(AL658/N658,0)</f>
        <v>0.19999999999999993</v>
      </c>
      <c r="AP658" s="22">
        <f>IFERROR(AM658/O658,0)</f>
        <v>0.31784209811115627</v>
      </c>
    </row>
    <row r="659" spans="1:42" ht="36" x14ac:dyDescent="0.3">
      <c r="A659" s="12" t="s">
        <v>2164</v>
      </c>
      <c r="B659" s="12"/>
      <c r="C659" s="27" t="s">
        <v>1028</v>
      </c>
      <c r="D659" s="17"/>
      <c r="E659" s="17"/>
      <c r="F659" s="28" t="s">
        <v>96</v>
      </c>
      <c r="G659" s="29">
        <v>0.15</v>
      </c>
      <c r="H659" s="17"/>
      <c r="I659" s="29">
        <v>2.1</v>
      </c>
      <c r="J659" s="30">
        <v>90.28</v>
      </c>
      <c r="M659" s="31">
        <f>ROUND(ROUND(J659, 2)*I659, 2)</f>
        <v>189.59</v>
      </c>
      <c r="P659" s="32">
        <v>88.8</v>
      </c>
      <c r="S659" s="31">
        <f>ROUND(ROUND(P659, 2)*I659, 2)</f>
        <v>186.48</v>
      </c>
      <c r="V659" s="9">
        <f>ROUND(ROUND(P659, 2)/1.2, 2)</f>
        <v>74</v>
      </c>
      <c r="Y659" s="9">
        <f t="shared" si="90"/>
        <v>155.4</v>
      </c>
      <c r="AD659" s="5" t="s">
        <v>2165</v>
      </c>
      <c r="AE659" s="5" t="s">
        <v>2166</v>
      </c>
      <c r="AF659" s="5" t="s">
        <v>1031</v>
      </c>
      <c r="AK659" s="31">
        <f t="shared" si="91"/>
        <v>-3.1100000000000136</v>
      </c>
      <c r="AL659" s="31"/>
      <c r="AM659" s="31"/>
      <c r="AN659" s="33">
        <f t="shared" si="92"/>
        <v>-1.6403818766812666E-2</v>
      </c>
      <c r="AO659" s="31"/>
      <c r="AP659" s="31"/>
    </row>
    <row r="660" spans="1:42" ht="126" x14ac:dyDescent="0.3">
      <c r="A660" s="12" t="s">
        <v>2167</v>
      </c>
      <c r="B660" s="12"/>
      <c r="C660" s="27" t="s">
        <v>1907</v>
      </c>
      <c r="D660" s="17"/>
      <c r="E660" s="17" t="s">
        <v>2168</v>
      </c>
      <c r="F660" s="28" t="s">
        <v>96</v>
      </c>
      <c r="G660" s="29">
        <v>0.3</v>
      </c>
      <c r="H660" s="17"/>
      <c r="I660" s="29">
        <v>4.2</v>
      </c>
      <c r="J660" s="30">
        <v>0</v>
      </c>
      <c r="M660" s="31">
        <f>ROUND(ROUND(J660, 2)*I660, 2)</f>
        <v>0</v>
      </c>
      <c r="P660" s="32">
        <v>183.2</v>
      </c>
      <c r="S660" s="31">
        <f>ROUND(ROUND(P660, 2)*I660, 2)</f>
        <v>769.44</v>
      </c>
      <c r="V660" s="9">
        <f>ROUND(ROUND(P660, 2)/1.2, 2)</f>
        <v>152.66999999999999</v>
      </c>
      <c r="Y660" s="9">
        <f t="shared" si="90"/>
        <v>641.20000000000005</v>
      </c>
      <c r="AD660" s="5" t="s">
        <v>2169</v>
      </c>
      <c r="AE660" s="5" t="s">
        <v>2170</v>
      </c>
      <c r="AF660" s="5" t="s">
        <v>1911</v>
      </c>
      <c r="AK660" s="31">
        <f t="shared" si="91"/>
        <v>769.44</v>
      </c>
      <c r="AL660" s="31"/>
      <c r="AM660" s="31"/>
      <c r="AN660" s="33">
        <f t="shared" si="92"/>
        <v>0</v>
      </c>
      <c r="AO660" s="31"/>
      <c r="AP660" s="31"/>
    </row>
    <row r="661" spans="1:42" ht="36" x14ac:dyDescent="0.3">
      <c r="A661" s="12" t="s">
        <v>2171</v>
      </c>
      <c r="B661" s="12" t="s">
        <v>1957</v>
      </c>
      <c r="C661" s="16" t="s">
        <v>1958</v>
      </c>
      <c r="D661" s="17"/>
      <c r="E661" s="17" t="s">
        <v>2172</v>
      </c>
      <c r="F661" s="17" t="s">
        <v>79</v>
      </c>
      <c r="G661" s="18">
        <v>1</v>
      </c>
      <c r="H661" s="17"/>
      <c r="I661" s="18">
        <v>49.4</v>
      </c>
      <c r="J661" s="19">
        <v>13.54</v>
      </c>
      <c r="K661" s="20">
        <v>428</v>
      </c>
      <c r="L661" s="19">
        <f>J661+ROUND(K661, 2)</f>
        <v>441.54</v>
      </c>
      <c r="M661" s="19">
        <v>668.88</v>
      </c>
      <c r="N661" s="19">
        <v>21143.200000000001</v>
      </c>
      <c r="O661" s="19">
        <f>M661+N661</f>
        <v>21812.080000000002</v>
      </c>
      <c r="P661" s="19">
        <v>68.28</v>
      </c>
      <c r="Q661" s="21">
        <v>513.6</v>
      </c>
      <c r="R661" s="19">
        <f>P661+ROUND(Q661, 2)</f>
        <v>581.88</v>
      </c>
      <c r="S661" s="19">
        <v>3373.03</v>
      </c>
      <c r="T661" s="19">
        <v>25371.84</v>
      </c>
      <c r="U661" s="19">
        <f>S661+T661</f>
        <v>28744.87</v>
      </c>
      <c r="V661" s="9">
        <f>ROUND(P661 / 1.2, 2)</f>
        <v>56.9</v>
      </c>
      <c r="W661" s="9">
        <f>ROUND(Q661 / 1.2, 2)</f>
        <v>428</v>
      </c>
      <c r="X661" s="9">
        <f>ROUND(R661 / 1.2, 2)</f>
        <v>484.9</v>
      </c>
      <c r="Y661" s="9">
        <f t="shared" si="90"/>
        <v>2810.86</v>
      </c>
      <c r="Z661" s="9">
        <f>ROUND(T661 / 1.2, 2)</f>
        <v>21143.200000000001</v>
      </c>
      <c r="AA661" s="9">
        <f>Y661+Z661</f>
        <v>23954.06</v>
      </c>
      <c r="AD661" s="5">
        <v>355116820</v>
      </c>
      <c r="AE661" s="5">
        <v>28726624</v>
      </c>
      <c r="AG661" s="5" t="s">
        <v>1960</v>
      </c>
      <c r="AH661" s="5" t="s">
        <v>1961</v>
      </c>
      <c r="AI661" s="5" t="s">
        <v>584</v>
      </c>
      <c r="AK661" s="19">
        <f t="shared" si="91"/>
        <v>2704.15</v>
      </c>
      <c r="AL661" s="19">
        <f>T661-N661</f>
        <v>4228.6399999999994</v>
      </c>
      <c r="AM661" s="19">
        <f>U661-O661</f>
        <v>6932.7899999999972</v>
      </c>
      <c r="AN661" s="22">
        <f t="shared" si="92"/>
        <v>4.0428028943906229</v>
      </c>
      <c r="AO661" s="22">
        <f>IFERROR(AL661/N661,0)</f>
        <v>0.19999999999999996</v>
      </c>
      <c r="AP661" s="22">
        <f>IFERROR(AM661/O661,0)</f>
        <v>0.31784176474687403</v>
      </c>
    </row>
    <row r="662" spans="1:42" ht="126" x14ac:dyDescent="0.3">
      <c r="A662" s="12" t="s">
        <v>2173</v>
      </c>
      <c r="B662" s="12"/>
      <c r="C662" s="27" t="s">
        <v>1907</v>
      </c>
      <c r="D662" s="17"/>
      <c r="E662" s="17" t="s">
        <v>2174</v>
      </c>
      <c r="F662" s="28" t="s">
        <v>96</v>
      </c>
      <c r="G662" s="29">
        <v>0.3</v>
      </c>
      <c r="H662" s="17"/>
      <c r="I662" s="29">
        <v>14.82</v>
      </c>
      <c r="J662" s="30">
        <v>0</v>
      </c>
      <c r="M662" s="31">
        <f>ROUND(ROUND(J662, 2)*I662, 2)</f>
        <v>0</v>
      </c>
      <c r="P662" s="32">
        <v>183.2</v>
      </c>
      <c r="S662" s="31">
        <f>ROUND(ROUND(P662, 2)*I662, 2)</f>
        <v>2715.02</v>
      </c>
      <c r="V662" s="9">
        <f>ROUND(ROUND(P662, 2)/1.2, 2)</f>
        <v>152.66999999999999</v>
      </c>
      <c r="Y662" s="9">
        <f t="shared" si="90"/>
        <v>2262.52</v>
      </c>
      <c r="AD662" s="5" t="s">
        <v>2175</v>
      </c>
      <c r="AE662" s="5" t="s">
        <v>2176</v>
      </c>
      <c r="AF662" s="5" t="s">
        <v>1911</v>
      </c>
      <c r="AK662" s="31">
        <f t="shared" si="91"/>
        <v>2715.02</v>
      </c>
      <c r="AL662" s="31"/>
      <c r="AM662" s="31"/>
      <c r="AN662" s="33">
        <f t="shared" si="92"/>
        <v>0</v>
      </c>
      <c r="AO662" s="31"/>
      <c r="AP662" s="31"/>
    </row>
    <row r="663" spans="1:42" ht="36" x14ac:dyDescent="0.3">
      <c r="A663" s="12" t="s">
        <v>2177</v>
      </c>
      <c r="B663" s="12"/>
      <c r="C663" s="27" t="s">
        <v>1028</v>
      </c>
      <c r="D663" s="17"/>
      <c r="E663" s="17"/>
      <c r="F663" s="28" t="s">
        <v>96</v>
      </c>
      <c r="G663" s="29">
        <v>0.15</v>
      </c>
      <c r="H663" s="17"/>
      <c r="I663" s="29">
        <v>7.41</v>
      </c>
      <c r="J663" s="30">
        <v>90.28</v>
      </c>
      <c r="M663" s="31">
        <f>ROUND(ROUND(J663, 2)*I663, 2)</f>
        <v>668.97</v>
      </c>
      <c r="P663" s="32">
        <v>88.8</v>
      </c>
      <c r="S663" s="31">
        <f>ROUND(ROUND(P663, 2)*I663, 2)</f>
        <v>658.01</v>
      </c>
      <c r="V663" s="9">
        <f>ROUND(ROUND(P663, 2)/1.2, 2)</f>
        <v>74</v>
      </c>
      <c r="Y663" s="9">
        <f t="shared" si="90"/>
        <v>548.34</v>
      </c>
      <c r="AD663" s="5" t="s">
        <v>2178</v>
      </c>
      <c r="AE663" s="5" t="s">
        <v>2179</v>
      </c>
      <c r="AF663" s="5" t="s">
        <v>1031</v>
      </c>
      <c r="AK663" s="31">
        <f t="shared" si="91"/>
        <v>-10.960000000000036</v>
      </c>
      <c r="AL663" s="31"/>
      <c r="AM663" s="31"/>
      <c r="AN663" s="33">
        <f t="shared" si="92"/>
        <v>-1.6383395369000159E-2</v>
      </c>
      <c r="AO663" s="31"/>
      <c r="AP663" s="31"/>
    </row>
    <row r="664" spans="1:42" ht="36" x14ac:dyDescent="0.3">
      <c r="A664" s="12" t="s">
        <v>2180</v>
      </c>
      <c r="B664" s="12" t="s">
        <v>1957</v>
      </c>
      <c r="C664" s="16" t="s">
        <v>1958</v>
      </c>
      <c r="D664" s="17"/>
      <c r="E664" s="17" t="s">
        <v>2181</v>
      </c>
      <c r="F664" s="17" t="s">
        <v>79</v>
      </c>
      <c r="G664" s="18">
        <v>1</v>
      </c>
      <c r="H664" s="17"/>
      <c r="I664" s="18">
        <v>32.799999999999997</v>
      </c>
      <c r="J664" s="19">
        <v>13.54</v>
      </c>
      <c r="K664" s="20">
        <v>428</v>
      </c>
      <c r="L664" s="19">
        <f>J664+ROUND(K664, 2)</f>
        <v>441.54</v>
      </c>
      <c r="M664" s="19">
        <v>444.11</v>
      </c>
      <c r="N664" s="19">
        <v>14038.4</v>
      </c>
      <c r="O664" s="19">
        <f>M664+N664</f>
        <v>14482.51</v>
      </c>
      <c r="P664" s="19">
        <v>68.28</v>
      </c>
      <c r="Q664" s="21">
        <v>513.6</v>
      </c>
      <c r="R664" s="19">
        <f>P664+ROUND(Q664, 2)</f>
        <v>581.88</v>
      </c>
      <c r="S664" s="19">
        <v>2239.58</v>
      </c>
      <c r="T664" s="19">
        <v>16846.080000000002</v>
      </c>
      <c r="U664" s="19">
        <f>S664+T664</f>
        <v>19085.660000000003</v>
      </c>
      <c r="V664" s="9">
        <f>ROUND(P664 / 1.2, 2)</f>
        <v>56.9</v>
      </c>
      <c r="W664" s="9">
        <f>ROUND(Q664 / 1.2, 2)</f>
        <v>428</v>
      </c>
      <c r="X664" s="9">
        <f>ROUND(R664 / 1.2, 2)</f>
        <v>484.9</v>
      </c>
      <c r="Y664" s="9">
        <f t="shared" si="90"/>
        <v>1866.32</v>
      </c>
      <c r="Z664" s="9">
        <f>ROUND(T664 / 1.2, 2)</f>
        <v>14038.4</v>
      </c>
      <c r="AA664" s="9">
        <f>Y664+Z664</f>
        <v>15904.72</v>
      </c>
      <c r="AD664" s="5">
        <v>355116821</v>
      </c>
      <c r="AE664" s="5">
        <v>28726626</v>
      </c>
      <c r="AG664" s="5" t="s">
        <v>1960</v>
      </c>
      <c r="AH664" s="5" t="s">
        <v>1961</v>
      </c>
      <c r="AI664" s="5" t="s">
        <v>584</v>
      </c>
      <c r="AK664" s="19">
        <f t="shared" si="91"/>
        <v>1795.4699999999998</v>
      </c>
      <c r="AL664" s="19">
        <f>T664-N664</f>
        <v>2807.6800000000021</v>
      </c>
      <c r="AM664" s="19">
        <f>U664-O664</f>
        <v>4603.1500000000033</v>
      </c>
      <c r="AN664" s="22">
        <f t="shared" si="92"/>
        <v>4.0428497444326847</v>
      </c>
      <c r="AO664" s="22">
        <f>IFERROR(AL664/N664,0)</f>
        <v>0.20000000000000015</v>
      </c>
      <c r="AP664" s="22">
        <f>IFERROR(AM664/O664,0)</f>
        <v>0.31784200390678158</v>
      </c>
    </row>
    <row r="665" spans="1:42" ht="36" x14ac:dyDescent="0.3">
      <c r="A665" s="12" t="s">
        <v>2182</v>
      </c>
      <c r="B665" s="12"/>
      <c r="C665" s="27" t="s">
        <v>1028</v>
      </c>
      <c r="D665" s="17"/>
      <c r="E665" s="17"/>
      <c r="F665" s="28" t="s">
        <v>96</v>
      </c>
      <c r="G665" s="29">
        <v>0.15</v>
      </c>
      <c r="H665" s="17"/>
      <c r="I665" s="29">
        <v>4.92</v>
      </c>
      <c r="J665" s="30">
        <v>90.28</v>
      </c>
      <c r="M665" s="31">
        <f>ROUND(ROUND(J665, 2)*I665, 2)</f>
        <v>444.18</v>
      </c>
      <c r="P665" s="32">
        <v>88.8</v>
      </c>
      <c r="S665" s="31">
        <f>ROUND(ROUND(P665, 2)*I665, 2)</f>
        <v>436.9</v>
      </c>
      <c r="V665" s="9">
        <f>ROUND(ROUND(P665, 2)/1.2, 2)</f>
        <v>74</v>
      </c>
      <c r="Y665" s="9">
        <f t="shared" si="90"/>
        <v>364.08</v>
      </c>
      <c r="AD665" s="5" t="s">
        <v>2183</v>
      </c>
      <c r="AE665" s="5" t="s">
        <v>2184</v>
      </c>
      <c r="AF665" s="5" t="s">
        <v>1031</v>
      </c>
      <c r="AK665" s="31">
        <f t="shared" si="91"/>
        <v>-7.2800000000000296</v>
      </c>
      <c r="AL665" s="31"/>
      <c r="AM665" s="31"/>
      <c r="AN665" s="33">
        <f t="shared" si="92"/>
        <v>-1.6389751902381983E-2</v>
      </c>
      <c r="AO665" s="31"/>
      <c r="AP665" s="31"/>
    </row>
    <row r="666" spans="1:42" ht="126" x14ac:dyDescent="0.3">
      <c r="A666" s="12" t="s">
        <v>2185</v>
      </c>
      <c r="B666" s="12"/>
      <c r="C666" s="27" t="s">
        <v>1907</v>
      </c>
      <c r="D666" s="17"/>
      <c r="E666" s="17" t="s">
        <v>2186</v>
      </c>
      <c r="F666" s="28" t="s">
        <v>96</v>
      </c>
      <c r="G666" s="29">
        <v>0.3</v>
      </c>
      <c r="H666" s="17"/>
      <c r="I666" s="29">
        <v>9.84</v>
      </c>
      <c r="J666" s="30">
        <v>0</v>
      </c>
      <c r="M666" s="31">
        <f>ROUND(ROUND(J666, 2)*I666, 2)</f>
        <v>0</v>
      </c>
      <c r="P666" s="32">
        <v>183.2</v>
      </c>
      <c r="S666" s="31">
        <f>ROUND(ROUND(P666, 2)*I666, 2)</f>
        <v>1802.69</v>
      </c>
      <c r="V666" s="9">
        <f>ROUND(ROUND(P666, 2)/1.2, 2)</f>
        <v>152.66999999999999</v>
      </c>
      <c r="Y666" s="9">
        <f t="shared" si="90"/>
        <v>1502.24</v>
      </c>
      <c r="AD666" s="5" t="s">
        <v>2187</v>
      </c>
      <c r="AE666" s="5" t="s">
        <v>2188</v>
      </c>
      <c r="AF666" s="5" t="s">
        <v>1911</v>
      </c>
      <c r="AK666" s="31">
        <f t="shared" si="91"/>
        <v>1802.69</v>
      </c>
      <c r="AL666" s="31"/>
      <c r="AM666" s="31"/>
      <c r="AN666" s="33">
        <f t="shared" si="92"/>
        <v>0</v>
      </c>
      <c r="AO666" s="31"/>
      <c r="AP666" s="31"/>
    </row>
    <row r="667" spans="1:42" ht="36" x14ac:dyDescent="0.3">
      <c r="A667" s="12" t="s">
        <v>2189</v>
      </c>
      <c r="B667" s="12" t="s">
        <v>1957</v>
      </c>
      <c r="C667" s="16" t="s">
        <v>1958</v>
      </c>
      <c r="D667" s="17"/>
      <c r="E667" s="17" t="s">
        <v>2190</v>
      </c>
      <c r="F667" s="17" t="s">
        <v>79</v>
      </c>
      <c r="G667" s="18">
        <v>1</v>
      </c>
      <c r="H667" s="17"/>
      <c r="I667" s="18">
        <v>7.9</v>
      </c>
      <c r="J667" s="19">
        <v>13.54</v>
      </c>
      <c r="K667" s="20">
        <v>428</v>
      </c>
      <c r="L667" s="19">
        <f>J667+ROUND(K667, 2)</f>
        <v>441.54</v>
      </c>
      <c r="M667" s="19">
        <v>106.97</v>
      </c>
      <c r="N667" s="19">
        <v>3381.2</v>
      </c>
      <c r="O667" s="19">
        <f>M667+N667</f>
        <v>3488.1699999999996</v>
      </c>
      <c r="P667" s="19">
        <v>68.28</v>
      </c>
      <c r="Q667" s="21">
        <v>513.6</v>
      </c>
      <c r="R667" s="19">
        <f>P667+ROUND(Q667, 2)</f>
        <v>581.88</v>
      </c>
      <c r="S667" s="19">
        <v>539.41</v>
      </c>
      <c r="T667" s="19">
        <v>4057.44</v>
      </c>
      <c r="U667" s="19">
        <f>S667+T667</f>
        <v>4596.8500000000004</v>
      </c>
      <c r="V667" s="9">
        <f>ROUND(P667 / 1.2, 2)</f>
        <v>56.9</v>
      </c>
      <c r="W667" s="9">
        <f>ROUND(Q667 / 1.2, 2)</f>
        <v>428</v>
      </c>
      <c r="X667" s="9">
        <f>ROUND(R667 / 1.2, 2)</f>
        <v>484.9</v>
      </c>
      <c r="Y667" s="9">
        <f t="shared" si="90"/>
        <v>449.51</v>
      </c>
      <c r="Z667" s="9">
        <f>ROUND(T667 / 1.2, 2)</f>
        <v>3381.2</v>
      </c>
      <c r="AA667" s="9">
        <f>Y667+Z667</f>
        <v>3830.71</v>
      </c>
      <c r="AD667" s="5">
        <v>355116822</v>
      </c>
      <c r="AE667" s="5">
        <v>28726628</v>
      </c>
      <c r="AG667" s="5" t="s">
        <v>1960</v>
      </c>
      <c r="AH667" s="5" t="s">
        <v>1961</v>
      </c>
      <c r="AI667" s="5" t="s">
        <v>584</v>
      </c>
      <c r="AK667" s="19">
        <f t="shared" si="91"/>
        <v>432.43999999999994</v>
      </c>
      <c r="AL667" s="19">
        <f>T667-N667</f>
        <v>676.24000000000024</v>
      </c>
      <c r="AM667" s="19">
        <f>U667-O667</f>
        <v>1108.6800000000007</v>
      </c>
      <c r="AN667" s="22">
        <f t="shared" si="92"/>
        <v>4.0426287744227345</v>
      </c>
      <c r="AO667" s="22">
        <f>IFERROR(AL667/N667,0)</f>
        <v>0.20000000000000009</v>
      </c>
      <c r="AP667" s="22">
        <f>IFERROR(AM667/O667,0)</f>
        <v>0.31784001353145086</v>
      </c>
    </row>
    <row r="668" spans="1:42" ht="126" x14ac:dyDescent="0.3">
      <c r="A668" s="12" t="s">
        <v>2191</v>
      </c>
      <c r="B668" s="12"/>
      <c r="C668" s="27" t="s">
        <v>1907</v>
      </c>
      <c r="D668" s="17"/>
      <c r="E668" s="17" t="s">
        <v>2192</v>
      </c>
      <c r="F668" s="28" t="s">
        <v>96</v>
      </c>
      <c r="G668" s="29">
        <v>0.3</v>
      </c>
      <c r="H668" s="17"/>
      <c r="I668" s="29">
        <v>2.37</v>
      </c>
      <c r="J668" s="30">
        <v>0</v>
      </c>
      <c r="M668" s="31">
        <f>ROUND(ROUND(J668, 2)*I668, 2)</f>
        <v>0</v>
      </c>
      <c r="P668" s="32">
        <v>183.2</v>
      </c>
      <c r="S668" s="31">
        <f>ROUND(ROUND(P668, 2)*I668, 2)</f>
        <v>434.18</v>
      </c>
      <c r="V668" s="9">
        <f>ROUND(ROUND(P668, 2)/1.2, 2)</f>
        <v>152.66999999999999</v>
      </c>
      <c r="Y668" s="9">
        <f t="shared" si="90"/>
        <v>361.82</v>
      </c>
      <c r="AD668" s="5" t="s">
        <v>2193</v>
      </c>
      <c r="AE668" s="5" t="s">
        <v>2194</v>
      </c>
      <c r="AF668" s="5" t="s">
        <v>1911</v>
      </c>
      <c r="AK668" s="31">
        <f t="shared" si="91"/>
        <v>434.18</v>
      </c>
      <c r="AL668" s="31"/>
      <c r="AM668" s="31"/>
      <c r="AN668" s="33">
        <f t="shared" si="92"/>
        <v>0</v>
      </c>
      <c r="AO668" s="31"/>
      <c r="AP668" s="31"/>
    </row>
    <row r="669" spans="1:42" ht="36" x14ac:dyDescent="0.3">
      <c r="A669" s="12" t="s">
        <v>2195</v>
      </c>
      <c r="B669" s="12"/>
      <c r="C669" s="27" t="s">
        <v>1028</v>
      </c>
      <c r="D669" s="17"/>
      <c r="E669" s="17"/>
      <c r="F669" s="28" t="s">
        <v>96</v>
      </c>
      <c r="G669" s="29">
        <v>0.15</v>
      </c>
      <c r="H669" s="17"/>
      <c r="I669" s="29">
        <v>1.1850000000000001</v>
      </c>
      <c r="J669" s="30">
        <v>90.28</v>
      </c>
      <c r="M669" s="31">
        <f>ROUND(ROUND(J669, 2)*I669, 2)</f>
        <v>106.98</v>
      </c>
      <c r="P669" s="32">
        <v>88.8</v>
      </c>
      <c r="S669" s="31">
        <f>ROUND(ROUND(P669, 2)*I669, 2)</f>
        <v>105.23</v>
      </c>
      <c r="V669" s="9">
        <f>ROUND(ROUND(P669, 2)/1.2, 2)</f>
        <v>74</v>
      </c>
      <c r="Y669" s="9">
        <f t="shared" si="90"/>
        <v>87.69</v>
      </c>
      <c r="AD669" s="5" t="s">
        <v>2196</v>
      </c>
      <c r="AE669" s="5" t="s">
        <v>2197</v>
      </c>
      <c r="AF669" s="5" t="s">
        <v>1031</v>
      </c>
      <c r="AK669" s="31">
        <f t="shared" si="91"/>
        <v>-1.75</v>
      </c>
      <c r="AL669" s="31"/>
      <c r="AM669" s="31"/>
      <c r="AN669" s="33">
        <f t="shared" si="92"/>
        <v>-1.6358197793980182E-2</v>
      </c>
      <c r="AO669" s="31"/>
      <c r="AP669" s="31"/>
    </row>
    <row r="670" spans="1:42" ht="36" x14ac:dyDescent="0.3">
      <c r="A670" s="12" t="s">
        <v>2198</v>
      </c>
      <c r="B670" s="12" t="s">
        <v>1957</v>
      </c>
      <c r="C670" s="16" t="s">
        <v>1958</v>
      </c>
      <c r="D670" s="17"/>
      <c r="E670" s="17" t="s">
        <v>2199</v>
      </c>
      <c r="F670" s="17" t="s">
        <v>79</v>
      </c>
      <c r="G670" s="18">
        <v>1</v>
      </c>
      <c r="H670" s="17"/>
      <c r="I670" s="18">
        <v>18.100000000000001</v>
      </c>
      <c r="J670" s="19">
        <v>13.54</v>
      </c>
      <c r="K670" s="20">
        <v>428</v>
      </c>
      <c r="L670" s="19">
        <f>J670+ROUND(K670, 2)</f>
        <v>441.54</v>
      </c>
      <c r="M670" s="19">
        <v>245.07</v>
      </c>
      <c r="N670" s="19">
        <v>7746.8</v>
      </c>
      <c r="O670" s="19">
        <f>M670+N670</f>
        <v>7991.87</v>
      </c>
      <c r="P670" s="19">
        <v>68.28</v>
      </c>
      <c r="Q670" s="21">
        <v>513.6</v>
      </c>
      <c r="R670" s="19">
        <f>P670+ROUND(Q670, 2)</f>
        <v>581.88</v>
      </c>
      <c r="S670" s="19">
        <v>1235.8699999999999</v>
      </c>
      <c r="T670" s="19">
        <v>9296.16</v>
      </c>
      <c r="U670" s="19">
        <f>S670+T670</f>
        <v>10532.029999999999</v>
      </c>
      <c r="V670" s="9">
        <f>ROUND(P670 / 1.2, 2)</f>
        <v>56.9</v>
      </c>
      <c r="W670" s="9">
        <f>ROUND(Q670 / 1.2, 2)</f>
        <v>428</v>
      </c>
      <c r="X670" s="9">
        <f>ROUND(R670 / 1.2, 2)</f>
        <v>484.9</v>
      </c>
      <c r="Y670" s="9">
        <f t="shared" si="90"/>
        <v>1029.8900000000001</v>
      </c>
      <c r="Z670" s="9">
        <f>ROUND(T670 / 1.2, 2)</f>
        <v>7746.8</v>
      </c>
      <c r="AA670" s="9">
        <f>Y670+Z670</f>
        <v>8776.69</v>
      </c>
      <c r="AD670" s="5">
        <v>355116823</v>
      </c>
      <c r="AE670" s="5">
        <v>28726630</v>
      </c>
      <c r="AG670" s="5" t="s">
        <v>1960</v>
      </c>
      <c r="AH670" s="5" t="s">
        <v>1961</v>
      </c>
      <c r="AI670" s="5" t="s">
        <v>584</v>
      </c>
      <c r="AK670" s="19">
        <f t="shared" si="91"/>
        <v>990.8</v>
      </c>
      <c r="AL670" s="19">
        <f>T670-N670</f>
        <v>1549.3599999999997</v>
      </c>
      <c r="AM670" s="19">
        <f>U670-O670</f>
        <v>2540.1599999999989</v>
      </c>
      <c r="AN670" s="22">
        <f t="shared" si="92"/>
        <v>4.0429265107928343</v>
      </c>
      <c r="AO670" s="22">
        <f>IFERROR(AL670/N670,0)</f>
        <v>0.19999999999999996</v>
      </c>
      <c r="AP670" s="22">
        <f>IFERROR(AM670/O670,0)</f>
        <v>0.31784300795683601</v>
      </c>
    </row>
    <row r="671" spans="1:42" ht="36" x14ac:dyDescent="0.3">
      <c r="A671" s="12" t="s">
        <v>2200</v>
      </c>
      <c r="B671" s="12"/>
      <c r="C671" s="27" t="s">
        <v>1028</v>
      </c>
      <c r="D671" s="17"/>
      <c r="E671" s="17"/>
      <c r="F671" s="28" t="s">
        <v>96</v>
      </c>
      <c r="G671" s="29">
        <v>0.15</v>
      </c>
      <c r="H671" s="17"/>
      <c r="I671" s="29">
        <v>2.7149999999999999</v>
      </c>
      <c r="J671" s="30">
        <v>90.28</v>
      </c>
      <c r="M671" s="31">
        <f>ROUND(ROUND(J671, 2)*I671, 2)</f>
        <v>245.11</v>
      </c>
      <c r="P671" s="32">
        <v>88.8</v>
      </c>
      <c r="S671" s="31">
        <f>ROUND(ROUND(P671, 2)*I671, 2)</f>
        <v>241.09</v>
      </c>
      <c r="V671" s="9">
        <f>ROUND(ROUND(P671, 2)/1.2, 2)</f>
        <v>74</v>
      </c>
      <c r="Y671" s="9">
        <f t="shared" si="90"/>
        <v>200.91</v>
      </c>
      <c r="AD671" s="5" t="s">
        <v>2201</v>
      </c>
      <c r="AE671" s="5" t="s">
        <v>2202</v>
      </c>
      <c r="AF671" s="5" t="s">
        <v>1031</v>
      </c>
      <c r="AK671" s="31">
        <f t="shared" si="91"/>
        <v>-4.0200000000000102</v>
      </c>
      <c r="AL671" s="31"/>
      <c r="AM671" s="31"/>
      <c r="AN671" s="33">
        <f t="shared" si="92"/>
        <v>-1.640079964097756E-2</v>
      </c>
      <c r="AO671" s="31"/>
      <c r="AP671" s="31"/>
    </row>
    <row r="672" spans="1:42" ht="126" x14ac:dyDescent="0.3">
      <c r="A672" s="12" t="s">
        <v>2203</v>
      </c>
      <c r="B672" s="12"/>
      <c r="C672" s="27" t="s">
        <v>1907</v>
      </c>
      <c r="D672" s="17"/>
      <c r="E672" s="17" t="s">
        <v>2204</v>
      </c>
      <c r="F672" s="28" t="s">
        <v>96</v>
      </c>
      <c r="G672" s="29">
        <v>0.3</v>
      </c>
      <c r="H672" s="17"/>
      <c r="I672" s="29">
        <v>5.43</v>
      </c>
      <c r="J672" s="30">
        <v>0</v>
      </c>
      <c r="M672" s="31">
        <f>ROUND(ROUND(J672, 2)*I672, 2)</f>
        <v>0</v>
      </c>
      <c r="P672" s="32">
        <v>183.2</v>
      </c>
      <c r="S672" s="31">
        <f>ROUND(ROUND(P672, 2)*I672, 2)</f>
        <v>994.78</v>
      </c>
      <c r="V672" s="9">
        <f>ROUND(ROUND(P672, 2)/1.2, 2)</f>
        <v>152.66999999999999</v>
      </c>
      <c r="Y672" s="9">
        <f t="shared" si="90"/>
        <v>828.98</v>
      </c>
      <c r="AD672" s="5" t="s">
        <v>2205</v>
      </c>
      <c r="AE672" s="5" t="s">
        <v>2206</v>
      </c>
      <c r="AF672" s="5" t="s">
        <v>1911</v>
      </c>
      <c r="AK672" s="31">
        <f t="shared" si="91"/>
        <v>994.78</v>
      </c>
      <c r="AL672" s="31"/>
      <c r="AM672" s="31"/>
      <c r="AN672" s="33">
        <f t="shared" si="92"/>
        <v>0</v>
      </c>
      <c r="AO672" s="31"/>
      <c r="AP672" s="31"/>
    </row>
    <row r="673" spans="1:42" ht="36" x14ac:dyDescent="0.3">
      <c r="A673" s="12" t="s">
        <v>2207</v>
      </c>
      <c r="B673" s="12" t="s">
        <v>1957</v>
      </c>
      <c r="C673" s="16" t="s">
        <v>1958</v>
      </c>
      <c r="D673" s="17"/>
      <c r="E673" s="17" t="s">
        <v>2208</v>
      </c>
      <c r="F673" s="17" t="s">
        <v>79</v>
      </c>
      <c r="G673" s="18">
        <v>1</v>
      </c>
      <c r="H673" s="17"/>
      <c r="I673" s="18">
        <v>32.799999999999997</v>
      </c>
      <c r="J673" s="19">
        <v>13.54</v>
      </c>
      <c r="K673" s="20">
        <v>428</v>
      </c>
      <c r="L673" s="19">
        <f>J673+ROUND(K673, 2)</f>
        <v>441.54</v>
      </c>
      <c r="M673" s="19">
        <v>444.11</v>
      </c>
      <c r="N673" s="19">
        <v>14038.4</v>
      </c>
      <c r="O673" s="19">
        <f>M673+N673</f>
        <v>14482.51</v>
      </c>
      <c r="P673" s="19">
        <v>68.28</v>
      </c>
      <c r="Q673" s="21">
        <v>513.6</v>
      </c>
      <c r="R673" s="19">
        <f>P673+ROUND(Q673, 2)</f>
        <v>581.88</v>
      </c>
      <c r="S673" s="19">
        <v>2239.58</v>
      </c>
      <c r="T673" s="19">
        <v>16846.080000000002</v>
      </c>
      <c r="U673" s="19">
        <f>S673+T673</f>
        <v>19085.660000000003</v>
      </c>
      <c r="V673" s="9">
        <f>ROUND(P673 / 1.2, 2)</f>
        <v>56.9</v>
      </c>
      <c r="W673" s="9">
        <f>ROUND(Q673 / 1.2, 2)</f>
        <v>428</v>
      </c>
      <c r="X673" s="9">
        <f>ROUND(R673 / 1.2, 2)</f>
        <v>484.9</v>
      </c>
      <c r="Y673" s="9">
        <f t="shared" si="90"/>
        <v>1866.32</v>
      </c>
      <c r="Z673" s="9">
        <f>ROUND(T673 / 1.2, 2)</f>
        <v>14038.4</v>
      </c>
      <c r="AA673" s="9">
        <f>Y673+Z673</f>
        <v>15904.72</v>
      </c>
      <c r="AD673" s="5">
        <v>355116824</v>
      </c>
      <c r="AE673" s="5">
        <v>28726620</v>
      </c>
      <c r="AG673" s="5" t="s">
        <v>1960</v>
      </c>
      <c r="AH673" s="5" t="s">
        <v>1961</v>
      </c>
      <c r="AI673" s="5" t="s">
        <v>584</v>
      </c>
      <c r="AK673" s="19">
        <f t="shared" si="91"/>
        <v>1795.4699999999998</v>
      </c>
      <c r="AL673" s="19">
        <f>T673-N673</f>
        <v>2807.6800000000021</v>
      </c>
      <c r="AM673" s="19">
        <f>U673-O673</f>
        <v>4603.1500000000033</v>
      </c>
      <c r="AN673" s="22">
        <f t="shared" si="92"/>
        <v>4.0428497444326847</v>
      </c>
      <c r="AO673" s="22">
        <f>IFERROR(AL673/N673,0)</f>
        <v>0.20000000000000015</v>
      </c>
      <c r="AP673" s="22">
        <f>IFERROR(AM673/O673,0)</f>
        <v>0.31784200390678158</v>
      </c>
    </row>
    <row r="674" spans="1:42" ht="126" x14ac:dyDescent="0.3">
      <c r="A674" s="12" t="s">
        <v>2209</v>
      </c>
      <c r="B674" s="12"/>
      <c r="C674" s="27" t="s">
        <v>1907</v>
      </c>
      <c r="D674" s="17"/>
      <c r="E674" s="17" t="s">
        <v>2210</v>
      </c>
      <c r="F674" s="28" t="s">
        <v>96</v>
      </c>
      <c r="G674" s="29">
        <v>0.3</v>
      </c>
      <c r="H674" s="17"/>
      <c r="I674" s="29">
        <v>9.84</v>
      </c>
      <c r="J674" s="30">
        <v>0</v>
      </c>
      <c r="M674" s="31">
        <f>ROUND(ROUND(J674, 2)*I674, 2)</f>
        <v>0</v>
      </c>
      <c r="P674" s="32">
        <v>183.2</v>
      </c>
      <c r="S674" s="31">
        <f>ROUND(ROUND(P674, 2)*I674, 2)</f>
        <v>1802.69</v>
      </c>
      <c r="V674" s="9">
        <f>ROUND(ROUND(P674, 2)/1.2, 2)</f>
        <v>152.66999999999999</v>
      </c>
      <c r="Y674" s="9">
        <f t="shared" si="90"/>
        <v>1502.24</v>
      </c>
      <c r="AD674" s="5" t="s">
        <v>2211</v>
      </c>
      <c r="AE674" s="5" t="s">
        <v>2212</v>
      </c>
      <c r="AF674" s="5" t="s">
        <v>1911</v>
      </c>
      <c r="AK674" s="31">
        <f t="shared" si="91"/>
        <v>1802.69</v>
      </c>
      <c r="AL674" s="31"/>
      <c r="AM674" s="31"/>
      <c r="AN674" s="33">
        <f t="shared" si="92"/>
        <v>0</v>
      </c>
      <c r="AO674" s="31"/>
      <c r="AP674" s="31"/>
    </row>
    <row r="675" spans="1:42" ht="36" x14ac:dyDescent="0.3">
      <c r="A675" s="12" t="s">
        <v>2213</v>
      </c>
      <c r="B675" s="12"/>
      <c r="C675" s="27" t="s">
        <v>1028</v>
      </c>
      <c r="D675" s="17"/>
      <c r="E675" s="17"/>
      <c r="F675" s="28" t="s">
        <v>96</v>
      </c>
      <c r="G675" s="29">
        <v>0.15</v>
      </c>
      <c r="H675" s="17"/>
      <c r="I675" s="29">
        <v>4.92</v>
      </c>
      <c r="J675" s="30">
        <v>90.28</v>
      </c>
      <c r="M675" s="31">
        <f>ROUND(ROUND(J675, 2)*I675, 2)</f>
        <v>444.18</v>
      </c>
      <c r="P675" s="32">
        <v>88.8</v>
      </c>
      <c r="S675" s="31">
        <f>ROUND(ROUND(P675, 2)*I675, 2)</f>
        <v>436.9</v>
      </c>
      <c r="V675" s="9">
        <f>ROUND(ROUND(P675, 2)/1.2, 2)</f>
        <v>74</v>
      </c>
      <c r="Y675" s="9">
        <f t="shared" si="90"/>
        <v>364.08</v>
      </c>
      <c r="AD675" s="5" t="s">
        <v>2214</v>
      </c>
      <c r="AE675" s="5" t="s">
        <v>2215</v>
      </c>
      <c r="AF675" s="5" t="s">
        <v>1031</v>
      </c>
      <c r="AK675" s="31">
        <f t="shared" si="91"/>
        <v>-7.2800000000000296</v>
      </c>
      <c r="AL675" s="31"/>
      <c r="AM675" s="31"/>
      <c r="AN675" s="33">
        <f t="shared" si="92"/>
        <v>-1.6389751902381983E-2</v>
      </c>
      <c r="AO675" s="31"/>
      <c r="AP675" s="31"/>
    </row>
    <row r="676" spans="1:42" ht="36" x14ac:dyDescent="0.3">
      <c r="A676" s="12" t="s">
        <v>2216</v>
      </c>
      <c r="B676" s="12" t="s">
        <v>1957</v>
      </c>
      <c r="C676" s="16" t="s">
        <v>1958</v>
      </c>
      <c r="D676" s="17"/>
      <c r="E676" s="17" t="s">
        <v>2217</v>
      </c>
      <c r="F676" s="17" t="s">
        <v>79</v>
      </c>
      <c r="G676" s="18">
        <v>1</v>
      </c>
      <c r="H676" s="17"/>
      <c r="I676" s="18">
        <v>5.6</v>
      </c>
      <c r="J676" s="19">
        <v>13.54</v>
      </c>
      <c r="K676" s="20">
        <v>428</v>
      </c>
      <c r="L676" s="19">
        <f>J676+ROUND(K676, 2)</f>
        <v>441.54</v>
      </c>
      <c r="M676" s="19">
        <v>75.819999999999993</v>
      </c>
      <c r="N676" s="19">
        <v>2396.8000000000002</v>
      </c>
      <c r="O676" s="19">
        <f>M676+N676</f>
        <v>2472.6200000000003</v>
      </c>
      <c r="P676" s="19">
        <v>68.28</v>
      </c>
      <c r="Q676" s="21">
        <v>513.6</v>
      </c>
      <c r="R676" s="19">
        <f>P676+ROUND(Q676, 2)</f>
        <v>581.88</v>
      </c>
      <c r="S676" s="19">
        <v>382.37</v>
      </c>
      <c r="T676" s="19">
        <v>2876.16</v>
      </c>
      <c r="U676" s="19">
        <f>S676+T676</f>
        <v>3258.5299999999997</v>
      </c>
      <c r="V676" s="9">
        <f>ROUND(P676 / 1.2, 2)</f>
        <v>56.9</v>
      </c>
      <c r="W676" s="9">
        <f>ROUND(Q676 / 1.2, 2)</f>
        <v>428</v>
      </c>
      <c r="X676" s="9">
        <f>ROUND(R676 / 1.2, 2)</f>
        <v>484.9</v>
      </c>
      <c r="Y676" s="9">
        <f t="shared" si="90"/>
        <v>318.64</v>
      </c>
      <c r="Z676" s="9">
        <f>ROUND(T676 / 1.2, 2)</f>
        <v>2396.8000000000002</v>
      </c>
      <c r="AA676" s="9">
        <f>Y676+Z676</f>
        <v>2715.44</v>
      </c>
      <c r="AD676" s="5">
        <v>355116825</v>
      </c>
      <c r="AE676" s="5">
        <v>28730999</v>
      </c>
      <c r="AG676" s="5" t="s">
        <v>1960</v>
      </c>
      <c r="AH676" s="5" t="s">
        <v>1961</v>
      </c>
      <c r="AI676" s="5" t="s">
        <v>584</v>
      </c>
      <c r="AK676" s="19">
        <f t="shared" si="91"/>
        <v>306.55</v>
      </c>
      <c r="AL676" s="19">
        <f>T676-N676</f>
        <v>479.35999999999967</v>
      </c>
      <c r="AM676" s="19">
        <f>U676-O676</f>
        <v>785.9099999999994</v>
      </c>
      <c r="AN676" s="22">
        <f t="shared" si="92"/>
        <v>4.043128462147191</v>
      </c>
      <c r="AO676" s="22">
        <f>IFERROR(AL676/N676,0)</f>
        <v>0.19999999999999984</v>
      </c>
      <c r="AP676" s="22">
        <f>IFERROR(AM676/O676,0)</f>
        <v>0.3178450388656564</v>
      </c>
    </row>
    <row r="677" spans="1:42" ht="36" x14ac:dyDescent="0.3">
      <c r="A677" s="12" t="s">
        <v>2218</v>
      </c>
      <c r="B677" s="12"/>
      <c r="C677" s="27" t="s">
        <v>1028</v>
      </c>
      <c r="D677" s="17"/>
      <c r="E677" s="17"/>
      <c r="F677" s="28" t="s">
        <v>96</v>
      </c>
      <c r="G677" s="29">
        <v>0.15</v>
      </c>
      <c r="H677" s="17"/>
      <c r="I677" s="29">
        <v>0.84</v>
      </c>
      <c r="J677" s="30">
        <v>90.28</v>
      </c>
      <c r="M677" s="31">
        <f>ROUND(ROUND(J677, 2)*I677, 2)</f>
        <v>75.84</v>
      </c>
      <c r="P677" s="32">
        <v>88.8</v>
      </c>
      <c r="S677" s="31">
        <f>ROUND(ROUND(P677, 2)*I677, 2)</f>
        <v>74.59</v>
      </c>
      <c r="V677" s="9">
        <f>ROUND(ROUND(P677, 2)/1.2, 2)</f>
        <v>74</v>
      </c>
      <c r="Y677" s="9">
        <f t="shared" si="90"/>
        <v>62.16</v>
      </c>
      <c r="AD677" s="5" t="s">
        <v>2219</v>
      </c>
      <c r="AE677" s="5" t="s">
        <v>2220</v>
      </c>
      <c r="AF677" s="5" t="s">
        <v>1031</v>
      </c>
      <c r="AK677" s="31">
        <f t="shared" si="91"/>
        <v>-1.25</v>
      </c>
      <c r="AL677" s="31"/>
      <c r="AM677" s="31"/>
      <c r="AN677" s="33">
        <f t="shared" si="92"/>
        <v>-1.6482067510548523E-2</v>
      </c>
      <c r="AO677" s="31"/>
      <c r="AP677" s="31"/>
    </row>
    <row r="678" spans="1:42" ht="126" x14ac:dyDescent="0.3">
      <c r="A678" s="12" t="s">
        <v>2221</v>
      </c>
      <c r="B678" s="12"/>
      <c r="C678" s="27" t="s">
        <v>1907</v>
      </c>
      <c r="D678" s="17"/>
      <c r="E678" s="17" t="s">
        <v>2222</v>
      </c>
      <c r="F678" s="28" t="s">
        <v>96</v>
      </c>
      <c r="G678" s="29">
        <v>0.3</v>
      </c>
      <c r="H678" s="17"/>
      <c r="I678" s="29">
        <v>1.68</v>
      </c>
      <c r="J678" s="30">
        <v>0</v>
      </c>
      <c r="M678" s="31">
        <f>ROUND(ROUND(J678, 2)*I678, 2)</f>
        <v>0</v>
      </c>
      <c r="P678" s="32">
        <v>183.2</v>
      </c>
      <c r="S678" s="31">
        <f>ROUND(ROUND(P678, 2)*I678, 2)</f>
        <v>307.77999999999997</v>
      </c>
      <c r="V678" s="9">
        <f>ROUND(ROUND(P678, 2)/1.2, 2)</f>
        <v>152.66999999999999</v>
      </c>
      <c r="Y678" s="9">
        <f t="shared" si="90"/>
        <v>256.48</v>
      </c>
      <c r="AD678" s="5" t="s">
        <v>2223</v>
      </c>
      <c r="AE678" s="5" t="s">
        <v>2224</v>
      </c>
      <c r="AF678" s="5" t="s">
        <v>1911</v>
      </c>
      <c r="AK678" s="31">
        <f t="shared" si="91"/>
        <v>307.77999999999997</v>
      </c>
      <c r="AL678" s="31"/>
      <c r="AM678" s="31"/>
      <c r="AN678" s="33">
        <f t="shared" si="92"/>
        <v>0</v>
      </c>
      <c r="AO678" s="31"/>
      <c r="AP678" s="31"/>
    </row>
    <row r="679" spans="1:42" ht="36" x14ac:dyDescent="0.3">
      <c r="A679" s="12" t="s">
        <v>2225</v>
      </c>
      <c r="B679" s="12" t="s">
        <v>1957</v>
      </c>
      <c r="C679" s="16" t="s">
        <v>1958</v>
      </c>
      <c r="D679" s="17"/>
      <c r="E679" s="17" t="s">
        <v>2226</v>
      </c>
      <c r="F679" s="17" t="s">
        <v>79</v>
      </c>
      <c r="G679" s="18">
        <v>1</v>
      </c>
      <c r="H679" s="17"/>
      <c r="I679" s="18">
        <v>744.7</v>
      </c>
      <c r="J679" s="19">
        <v>13.54</v>
      </c>
      <c r="K679" s="20">
        <v>428</v>
      </c>
      <c r="L679" s="19">
        <f>J679+ROUND(K679, 2)</f>
        <v>441.54</v>
      </c>
      <c r="M679" s="19">
        <v>10083.24</v>
      </c>
      <c r="N679" s="19">
        <v>318731.59999999998</v>
      </c>
      <c r="O679" s="19">
        <f>M679+N679</f>
        <v>328814.83999999997</v>
      </c>
      <c r="P679" s="19">
        <v>68.28</v>
      </c>
      <c r="Q679" s="21">
        <v>513.6</v>
      </c>
      <c r="R679" s="19">
        <f>P679+ROUND(Q679, 2)</f>
        <v>581.88</v>
      </c>
      <c r="S679" s="19">
        <v>50848.12</v>
      </c>
      <c r="T679" s="19">
        <v>382477.92</v>
      </c>
      <c r="U679" s="19">
        <f>S679+T679</f>
        <v>433326.04</v>
      </c>
      <c r="V679" s="9">
        <f>ROUND(P679 / 1.2, 2)</f>
        <v>56.9</v>
      </c>
      <c r="W679" s="9">
        <f>ROUND(Q679 / 1.2, 2)</f>
        <v>428</v>
      </c>
      <c r="X679" s="9">
        <f>ROUND(R679 / 1.2, 2)</f>
        <v>484.9</v>
      </c>
      <c r="Y679" s="9">
        <f t="shared" si="90"/>
        <v>42373.43</v>
      </c>
      <c r="Z679" s="9">
        <f>ROUND(T679 / 1.2, 2)</f>
        <v>318731.59999999998</v>
      </c>
      <c r="AA679" s="9">
        <f>Y679+Z679</f>
        <v>361105.02999999997</v>
      </c>
      <c r="AD679" s="5">
        <v>355116826</v>
      </c>
      <c r="AE679" s="5">
        <v>28731007</v>
      </c>
      <c r="AG679" s="5" t="s">
        <v>1960</v>
      </c>
      <c r="AH679" s="5" t="s">
        <v>1961</v>
      </c>
      <c r="AI679" s="5" t="s">
        <v>584</v>
      </c>
      <c r="AK679" s="19">
        <f t="shared" si="91"/>
        <v>40764.880000000005</v>
      </c>
      <c r="AL679" s="19">
        <f>T679-N679</f>
        <v>63746.320000000007</v>
      </c>
      <c r="AM679" s="19">
        <f>U679-O679</f>
        <v>104511.20000000001</v>
      </c>
      <c r="AN679" s="22">
        <f t="shared" si="92"/>
        <v>4.042835437815623</v>
      </c>
      <c r="AO679" s="22">
        <f>IFERROR(AL679/N679,0)</f>
        <v>0.20000000000000004</v>
      </c>
      <c r="AP679" s="22">
        <f>IFERROR(AM679/O679,0)</f>
        <v>0.31784210226034815</v>
      </c>
    </row>
    <row r="680" spans="1:42" ht="126" x14ac:dyDescent="0.3">
      <c r="A680" s="12" t="s">
        <v>2227</v>
      </c>
      <c r="B680" s="12"/>
      <c r="C680" s="27" t="s">
        <v>1907</v>
      </c>
      <c r="D680" s="17"/>
      <c r="E680" s="17" t="s">
        <v>2228</v>
      </c>
      <c r="F680" s="28" t="s">
        <v>96</v>
      </c>
      <c r="G680" s="29">
        <v>0.3</v>
      </c>
      <c r="H680" s="17"/>
      <c r="I680" s="29">
        <v>223.41</v>
      </c>
      <c r="J680" s="30">
        <v>0</v>
      </c>
      <c r="M680" s="31">
        <f>ROUND(ROUND(J680, 2)*I680, 2)</f>
        <v>0</v>
      </c>
      <c r="P680" s="32">
        <v>183.2</v>
      </c>
      <c r="S680" s="31">
        <f>ROUND(ROUND(P680, 2)*I680, 2)</f>
        <v>40928.71</v>
      </c>
      <c r="V680" s="9">
        <f>ROUND(ROUND(P680, 2)/1.2, 2)</f>
        <v>152.66999999999999</v>
      </c>
      <c r="Y680" s="9">
        <f t="shared" si="90"/>
        <v>34107.26</v>
      </c>
      <c r="AD680" s="5" t="s">
        <v>2229</v>
      </c>
      <c r="AE680" s="5" t="s">
        <v>2230</v>
      </c>
      <c r="AF680" s="5" t="s">
        <v>1911</v>
      </c>
      <c r="AK680" s="31">
        <f t="shared" si="91"/>
        <v>40928.71</v>
      </c>
      <c r="AL680" s="31"/>
      <c r="AM680" s="31"/>
      <c r="AN680" s="33">
        <f t="shared" si="92"/>
        <v>0</v>
      </c>
      <c r="AO680" s="31"/>
      <c r="AP680" s="31"/>
    </row>
    <row r="681" spans="1:42" ht="36" x14ac:dyDescent="0.3">
      <c r="A681" s="12" t="s">
        <v>2231</v>
      </c>
      <c r="B681" s="12"/>
      <c r="C681" s="27" t="s">
        <v>1028</v>
      </c>
      <c r="D681" s="17"/>
      <c r="E681" s="17"/>
      <c r="F681" s="28" t="s">
        <v>96</v>
      </c>
      <c r="G681" s="29">
        <v>0.15</v>
      </c>
      <c r="H681" s="17"/>
      <c r="I681" s="29">
        <v>111.705</v>
      </c>
      <c r="J681" s="30">
        <v>90.28</v>
      </c>
      <c r="M681" s="31">
        <f>ROUND(ROUND(J681, 2)*I681, 2)</f>
        <v>10084.73</v>
      </c>
      <c r="P681" s="32">
        <v>88.8</v>
      </c>
      <c r="S681" s="31">
        <f>ROUND(ROUND(P681, 2)*I681, 2)</f>
        <v>9919.4</v>
      </c>
      <c r="V681" s="9">
        <f>ROUND(ROUND(P681, 2)/1.2, 2)</f>
        <v>74</v>
      </c>
      <c r="Y681" s="9">
        <f t="shared" si="90"/>
        <v>8266.17</v>
      </c>
      <c r="AD681" s="5" t="s">
        <v>2232</v>
      </c>
      <c r="AE681" s="5" t="s">
        <v>2233</v>
      </c>
      <c r="AF681" s="5" t="s">
        <v>1031</v>
      </c>
      <c r="AK681" s="31">
        <f t="shared" si="91"/>
        <v>-165.32999999999993</v>
      </c>
      <c r="AL681" s="31"/>
      <c r="AM681" s="31"/>
      <c r="AN681" s="33">
        <f t="shared" si="92"/>
        <v>-1.6394092851271174E-2</v>
      </c>
      <c r="AO681" s="31"/>
      <c r="AP681" s="31"/>
    </row>
    <row r="682" spans="1:42" ht="36" x14ac:dyDescent="0.3">
      <c r="A682" s="12" t="s">
        <v>2234</v>
      </c>
      <c r="B682" s="12" t="s">
        <v>1957</v>
      </c>
      <c r="C682" s="16" t="s">
        <v>1958</v>
      </c>
      <c r="D682" s="17"/>
      <c r="E682" s="17" t="s">
        <v>2235</v>
      </c>
      <c r="F682" s="17" t="s">
        <v>79</v>
      </c>
      <c r="G682" s="18">
        <v>1</v>
      </c>
      <c r="H682" s="17"/>
      <c r="I682" s="18">
        <v>3947.8</v>
      </c>
      <c r="J682" s="19">
        <v>13.54</v>
      </c>
      <c r="K682" s="20">
        <v>428</v>
      </c>
      <c r="L682" s="19">
        <f>J682+ROUND(K682, 2)</f>
        <v>441.54</v>
      </c>
      <c r="M682" s="19">
        <v>53453.21</v>
      </c>
      <c r="N682" s="19">
        <v>1689658.4</v>
      </c>
      <c r="O682" s="19">
        <f>M682+N682</f>
        <v>1743111.6099999999</v>
      </c>
      <c r="P682" s="19">
        <v>68.28</v>
      </c>
      <c r="Q682" s="21">
        <v>513.6</v>
      </c>
      <c r="R682" s="19">
        <f>P682+ROUND(Q682, 2)</f>
        <v>581.88</v>
      </c>
      <c r="S682" s="19">
        <v>269555.78000000003</v>
      </c>
      <c r="T682" s="19">
        <v>2027590.08</v>
      </c>
      <c r="U682" s="19">
        <f>S682+T682</f>
        <v>2297145.8600000003</v>
      </c>
      <c r="V682" s="9">
        <f>ROUND(P682 / 1.2, 2)</f>
        <v>56.9</v>
      </c>
      <c r="W682" s="9">
        <f>ROUND(Q682 / 1.2, 2)</f>
        <v>428</v>
      </c>
      <c r="X682" s="9">
        <f>ROUND(R682 / 1.2, 2)</f>
        <v>484.9</v>
      </c>
      <c r="Y682" s="9">
        <f t="shared" si="90"/>
        <v>224629.82</v>
      </c>
      <c r="Z682" s="9">
        <f>ROUND(T682 / 1.2, 2)</f>
        <v>1689658.4</v>
      </c>
      <c r="AA682" s="9">
        <f>Y682+Z682</f>
        <v>1914288.22</v>
      </c>
      <c r="AD682" s="5">
        <v>355116827</v>
      </c>
      <c r="AE682" s="5">
        <v>28731009</v>
      </c>
      <c r="AG682" s="5" t="s">
        <v>1960</v>
      </c>
      <c r="AH682" s="5" t="s">
        <v>1961</v>
      </c>
      <c r="AI682" s="5" t="s">
        <v>584</v>
      </c>
      <c r="AK682" s="19">
        <f t="shared" si="91"/>
        <v>216102.57000000004</v>
      </c>
      <c r="AL682" s="19">
        <f>T682-N682</f>
        <v>337931.68000000017</v>
      </c>
      <c r="AM682" s="19">
        <f>U682-O682</f>
        <v>554034.25000000047</v>
      </c>
      <c r="AN682" s="22">
        <f t="shared" si="92"/>
        <v>4.0428361552093888</v>
      </c>
      <c r="AO682" s="22">
        <f>IFERROR(AL682/N682,0)</f>
        <v>0.20000000000000012</v>
      </c>
      <c r="AP682" s="22">
        <f>IFERROR(AM682/O682,0)</f>
        <v>0.3178420973284668</v>
      </c>
    </row>
    <row r="683" spans="1:42" ht="36" x14ac:dyDescent="0.3">
      <c r="A683" s="12" t="s">
        <v>2236</v>
      </c>
      <c r="B683" s="12"/>
      <c r="C683" s="27" t="s">
        <v>1028</v>
      </c>
      <c r="D683" s="17"/>
      <c r="E683" s="17"/>
      <c r="F683" s="28" t="s">
        <v>96</v>
      </c>
      <c r="G683" s="29">
        <v>0.15</v>
      </c>
      <c r="H683" s="17"/>
      <c r="I683" s="29">
        <v>592.16999999999996</v>
      </c>
      <c r="J683" s="30">
        <v>90.28</v>
      </c>
      <c r="M683" s="31">
        <f>ROUND(ROUND(J683, 2)*I683, 2)</f>
        <v>53461.11</v>
      </c>
      <c r="P683" s="32">
        <v>88.8</v>
      </c>
      <c r="S683" s="31">
        <f>ROUND(ROUND(P683, 2)*I683, 2)</f>
        <v>52584.7</v>
      </c>
      <c r="V683" s="9">
        <f>ROUND(ROUND(P683, 2)/1.2, 2)</f>
        <v>74</v>
      </c>
      <c r="Y683" s="9">
        <f t="shared" si="90"/>
        <v>43820.58</v>
      </c>
      <c r="AD683" s="5" t="s">
        <v>2237</v>
      </c>
      <c r="AE683" s="5" t="s">
        <v>2238</v>
      </c>
      <c r="AF683" s="5" t="s">
        <v>1031</v>
      </c>
      <c r="AK683" s="31">
        <f t="shared" si="91"/>
        <v>-876.41000000000349</v>
      </c>
      <c r="AL683" s="31"/>
      <c r="AM683" s="31"/>
      <c r="AN683" s="33">
        <f t="shared" si="92"/>
        <v>-1.6393411958711735E-2</v>
      </c>
      <c r="AO683" s="31"/>
      <c r="AP683" s="31"/>
    </row>
    <row r="684" spans="1:42" ht="108" x14ac:dyDescent="0.3">
      <c r="A684" s="12" t="s">
        <v>2239</v>
      </c>
      <c r="B684" s="12"/>
      <c r="C684" s="27" t="s">
        <v>1907</v>
      </c>
      <c r="D684" s="17"/>
      <c r="E684" s="17" t="s">
        <v>2240</v>
      </c>
      <c r="F684" s="28" t="s">
        <v>96</v>
      </c>
      <c r="G684" s="29">
        <v>0.3</v>
      </c>
      <c r="H684" s="17"/>
      <c r="I684" s="29">
        <v>1184.3399999999999</v>
      </c>
      <c r="J684" s="30">
        <v>0</v>
      </c>
      <c r="M684" s="31">
        <f>ROUND(ROUND(J684, 2)*I684, 2)</f>
        <v>0</v>
      </c>
      <c r="P684" s="32">
        <v>183.2</v>
      </c>
      <c r="S684" s="31">
        <f>ROUND(ROUND(P684, 2)*I684, 2)</f>
        <v>216971.09</v>
      </c>
      <c r="V684" s="9">
        <f>ROUND(ROUND(P684, 2)/1.2, 2)</f>
        <v>152.66999999999999</v>
      </c>
      <c r="Y684" s="9">
        <f t="shared" si="90"/>
        <v>180809.24</v>
      </c>
      <c r="AD684" s="5" t="s">
        <v>2241</v>
      </c>
      <c r="AE684" s="5" t="s">
        <v>2242</v>
      </c>
      <c r="AF684" s="5" t="s">
        <v>1911</v>
      </c>
      <c r="AK684" s="31">
        <f t="shared" si="91"/>
        <v>216971.09</v>
      </c>
      <c r="AL684" s="31"/>
      <c r="AM684" s="31"/>
      <c r="AN684" s="33">
        <f t="shared" si="92"/>
        <v>0</v>
      </c>
      <c r="AO684" s="31"/>
      <c r="AP684" s="31"/>
    </row>
    <row r="685" spans="1:42" ht="36" x14ac:dyDescent="0.3">
      <c r="A685" s="12" t="s">
        <v>2243</v>
      </c>
      <c r="B685" s="12" t="s">
        <v>1957</v>
      </c>
      <c r="C685" s="16" t="s">
        <v>1958</v>
      </c>
      <c r="D685" s="17"/>
      <c r="E685" s="17" t="s">
        <v>2244</v>
      </c>
      <c r="F685" s="17" t="s">
        <v>79</v>
      </c>
      <c r="G685" s="18">
        <v>1</v>
      </c>
      <c r="H685" s="17"/>
      <c r="I685" s="18">
        <v>94.4</v>
      </c>
      <c r="J685" s="19">
        <v>13.54</v>
      </c>
      <c r="K685" s="20">
        <v>428</v>
      </c>
      <c r="L685" s="19">
        <f>J685+ROUND(K685, 2)</f>
        <v>441.54</v>
      </c>
      <c r="M685" s="19">
        <v>1278.18</v>
      </c>
      <c r="N685" s="19">
        <v>40403.199999999997</v>
      </c>
      <c r="O685" s="19">
        <f>M685+N685</f>
        <v>41681.379999999997</v>
      </c>
      <c r="P685" s="19">
        <v>68.28</v>
      </c>
      <c r="Q685" s="21">
        <v>513.6</v>
      </c>
      <c r="R685" s="19">
        <f>P685+ROUND(Q685, 2)</f>
        <v>581.88</v>
      </c>
      <c r="S685" s="19">
        <v>6445.63</v>
      </c>
      <c r="T685" s="19">
        <v>48483.839999999997</v>
      </c>
      <c r="U685" s="19">
        <f>S685+T685</f>
        <v>54929.469999999994</v>
      </c>
      <c r="V685" s="9">
        <f>ROUND(P685 / 1.2, 2)</f>
        <v>56.9</v>
      </c>
      <c r="W685" s="9">
        <f>ROUND(Q685 / 1.2, 2)</f>
        <v>428</v>
      </c>
      <c r="X685" s="9">
        <f>ROUND(R685 / 1.2, 2)</f>
        <v>484.9</v>
      </c>
      <c r="Y685" s="9">
        <f t="shared" ref="Y685:Y748" si="93">ROUND(S685 / 1.2, 2)</f>
        <v>5371.36</v>
      </c>
      <c r="Z685" s="9">
        <f>ROUND(T685 / 1.2, 2)</f>
        <v>40403.199999999997</v>
      </c>
      <c r="AA685" s="9">
        <f>Y685+Z685</f>
        <v>45774.559999999998</v>
      </c>
      <c r="AD685" s="5">
        <v>355116828</v>
      </c>
      <c r="AE685" s="5">
        <v>28731005</v>
      </c>
      <c r="AG685" s="5" t="s">
        <v>1960</v>
      </c>
      <c r="AH685" s="5" t="s">
        <v>1961</v>
      </c>
      <c r="AI685" s="5" t="s">
        <v>584</v>
      </c>
      <c r="AK685" s="19">
        <f t="shared" si="91"/>
        <v>5167.45</v>
      </c>
      <c r="AL685" s="19">
        <f>T685-N685</f>
        <v>8080.6399999999994</v>
      </c>
      <c r="AM685" s="19">
        <f>U685-O685</f>
        <v>13248.089999999997</v>
      </c>
      <c r="AN685" s="22">
        <f t="shared" si="92"/>
        <v>4.0428186953324259</v>
      </c>
      <c r="AO685" s="22">
        <f>IFERROR(AL685/N685,0)</f>
        <v>0.2</v>
      </c>
      <c r="AP685" s="22">
        <f>IFERROR(AM685/O685,0)</f>
        <v>0.31784192365991715</v>
      </c>
    </row>
    <row r="686" spans="1:42" ht="108" x14ac:dyDescent="0.3">
      <c r="A686" s="12" t="s">
        <v>2245</v>
      </c>
      <c r="B686" s="12"/>
      <c r="C686" s="27" t="s">
        <v>1907</v>
      </c>
      <c r="D686" s="17"/>
      <c r="E686" s="17" t="s">
        <v>2246</v>
      </c>
      <c r="F686" s="28" t="s">
        <v>96</v>
      </c>
      <c r="G686" s="29">
        <v>0.3</v>
      </c>
      <c r="H686" s="17"/>
      <c r="I686" s="29">
        <v>28.32</v>
      </c>
      <c r="J686" s="30">
        <v>0</v>
      </c>
      <c r="M686" s="31">
        <f>ROUND(ROUND(J686, 2)*I686, 2)</f>
        <v>0</v>
      </c>
      <c r="P686" s="32">
        <v>183.2</v>
      </c>
      <c r="S686" s="31">
        <f>ROUND(ROUND(P686, 2)*I686, 2)</f>
        <v>5188.22</v>
      </c>
      <c r="V686" s="9">
        <f>ROUND(ROUND(P686, 2)/1.2, 2)</f>
        <v>152.66999999999999</v>
      </c>
      <c r="Y686" s="9">
        <f t="shared" si="93"/>
        <v>4323.5200000000004</v>
      </c>
      <c r="AD686" s="5" t="s">
        <v>2247</v>
      </c>
      <c r="AE686" s="5" t="s">
        <v>2248</v>
      </c>
      <c r="AF686" s="5" t="s">
        <v>1911</v>
      </c>
      <c r="AK686" s="31">
        <f t="shared" si="91"/>
        <v>5188.22</v>
      </c>
      <c r="AL686" s="31"/>
      <c r="AM686" s="31"/>
      <c r="AN686" s="33">
        <f t="shared" si="92"/>
        <v>0</v>
      </c>
      <c r="AO686" s="31"/>
      <c r="AP686" s="31"/>
    </row>
    <row r="687" spans="1:42" ht="36" x14ac:dyDescent="0.3">
      <c r="A687" s="12" t="s">
        <v>2249</v>
      </c>
      <c r="B687" s="12"/>
      <c r="C687" s="27" t="s">
        <v>1028</v>
      </c>
      <c r="D687" s="17"/>
      <c r="E687" s="17"/>
      <c r="F687" s="28" t="s">
        <v>96</v>
      </c>
      <c r="G687" s="29">
        <v>0.15</v>
      </c>
      <c r="H687" s="17"/>
      <c r="I687" s="29">
        <v>14.16</v>
      </c>
      <c r="J687" s="30">
        <v>90.28</v>
      </c>
      <c r="M687" s="31">
        <f>ROUND(ROUND(J687, 2)*I687, 2)</f>
        <v>1278.3599999999999</v>
      </c>
      <c r="P687" s="32">
        <v>88.8</v>
      </c>
      <c r="S687" s="31">
        <f>ROUND(ROUND(P687, 2)*I687, 2)</f>
        <v>1257.4100000000001</v>
      </c>
      <c r="V687" s="9">
        <f>ROUND(ROUND(P687, 2)/1.2, 2)</f>
        <v>74</v>
      </c>
      <c r="Y687" s="9">
        <f t="shared" si="93"/>
        <v>1047.8399999999999</v>
      </c>
      <c r="AD687" s="5" t="s">
        <v>2250</v>
      </c>
      <c r="AE687" s="5" t="s">
        <v>2251</v>
      </c>
      <c r="AF687" s="5" t="s">
        <v>1031</v>
      </c>
      <c r="AK687" s="31">
        <f t="shared" si="91"/>
        <v>-20.949999999999818</v>
      </c>
      <c r="AL687" s="31"/>
      <c r="AM687" s="31"/>
      <c r="AN687" s="33">
        <f t="shared" si="92"/>
        <v>-1.6388184861854109E-2</v>
      </c>
      <c r="AO687" s="31"/>
      <c r="AP687" s="31"/>
    </row>
    <row r="688" spans="1:42" ht="36" x14ac:dyDescent="0.3">
      <c r="A688" s="12" t="s">
        <v>2252</v>
      </c>
      <c r="B688" s="12" t="s">
        <v>1957</v>
      </c>
      <c r="C688" s="16" t="s">
        <v>1958</v>
      </c>
      <c r="D688" s="17"/>
      <c r="E688" s="17" t="s">
        <v>2253</v>
      </c>
      <c r="F688" s="17" t="s">
        <v>79</v>
      </c>
      <c r="G688" s="18">
        <v>1</v>
      </c>
      <c r="H688" s="17"/>
      <c r="I688" s="18">
        <v>24.9</v>
      </c>
      <c r="J688" s="19">
        <v>13.54</v>
      </c>
      <c r="K688" s="20">
        <v>428</v>
      </c>
      <c r="L688" s="19">
        <f>J688+ROUND(K688, 2)</f>
        <v>441.54</v>
      </c>
      <c r="M688" s="19">
        <v>337.15</v>
      </c>
      <c r="N688" s="19">
        <v>10657.2</v>
      </c>
      <c r="O688" s="19">
        <f>M688+N688</f>
        <v>10994.35</v>
      </c>
      <c r="P688" s="19">
        <v>68.28</v>
      </c>
      <c r="Q688" s="21">
        <v>513.6</v>
      </c>
      <c r="R688" s="19">
        <f>P688+ROUND(Q688, 2)</f>
        <v>581.88</v>
      </c>
      <c r="S688" s="19">
        <v>1700.17</v>
      </c>
      <c r="T688" s="19">
        <v>12788.64</v>
      </c>
      <c r="U688" s="19">
        <f>S688+T688</f>
        <v>14488.81</v>
      </c>
      <c r="V688" s="9">
        <f>ROUND(P688 / 1.2, 2)</f>
        <v>56.9</v>
      </c>
      <c r="W688" s="9">
        <f>ROUND(Q688 / 1.2, 2)</f>
        <v>428</v>
      </c>
      <c r="X688" s="9">
        <f>ROUND(R688 / 1.2, 2)</f>
        <v>484.9</v>
      </c>
      <c r="Y688" s="9">
        <f t="shared" si="93"/>
        <v>1416.81</v>
      </c>
      <c r="Z688" s="9">
        <f>ROUND(T688 / 1.2, 2)</f>
        <v>10657.2</v>
      </c>
      <c r="AA688" s="9">
        <f>Y688+Z688</f>
        <v>12074.01</v>
      </c>
      <c r="AD688" s="5">
        <v>355116829</v>
      </c>
      <c r="AE688" s="5">
        <v>28731016</v>
      </c>
      <c r="AG688" s="5" t="s">
        <v>1960</v>
      </c>
      <c r="AH688" s="5" t="s">
        <v>1961</v>
      </c>
      <c r="AI688" s="5" t="s">
        <v>584</v>
      </c>
      <c r="AK688" s="19">
        <f t="shared" si="91"/>
        <v>1363.02</v>
      </c>
      <c r="AL688" s="19">
        <f>T688-N688</f>
        <v>2131.4399999999987</v>
      </c>
      <c r="AM688" s="19">
        <f>U688-O688</f>
        <v>3494.4599999999991</v>
      </c>
      <c r="AN688" s="22">
        <f t="shared" si="92"/>
        <v>4.0427702802906724</v>
      </c>
      <c r="AO688" s="22">
        <f>IFERROR(AL688/N688,0)</f>
        <v>0.19999999999999987</v>
      </c>
      <c r="AP688" s="22">
        <f>IFERROR(AM688/O688,0)</f>
        <v>0.31784143673796078</v>
      </c>
    </row>
    <row r="689" spans="1:42" ht="36" x14ac:dyDescent="0.3">
      <c r="A689" s="12" t="s">
        <v>2254</v>
      </c>
      <c r="B689" s="12"/>
      <c r="C689" s="27" t="s">
        <v>1028</v>
      </c>
      <c r="D689" s="17"/>
      <c r="E689" s="17"/>
      <c r="F689" s="28" t="s">
        <v>96</v>
      </c>
      <c r="G689" s="29">
        <v>0.15</v>
      </c>
      <c r="H689" s="17"/>
      <c r="I689" s="29">
        <v>3.7349999999999999</v>
      </c>
      <c r="J689" s="30">
        <v>90.28</v>
      </c>
      <c r="M689" s="31">
        <f>ROUND(ROUND(J689, 2)*I689, 2)</f>
        <v>337.2</v>
      </c>
      <c r="P689" s="32">
        <v>88.8</v>
      </c>
      <c r="S689" s="31">
        <f>ROUND(ROUND(P689, 2)*I689, 2)</f>
        <v>331.67</v>
      </c>
      <c r="V689" s="9">
        <f>ROUND(ROUND(P689, 2)/1.2, 2)</f>
        <v>74</v>
      </c>
      <c r="Y689" s="9">
        <f t="shared" si="93"/>
        <v>276.39</v>
      </c>
      <c r="AD689" s="5" t="s">
        <v>2255</v>
      </c>
      <c r="AE689" s="5" t="s">
        <v>2256</v>
      </c>
      <c r="AF689" s="5" t="s">
        <v>1031</v>
      </c>
      <c r="AK689" s="31">
        <f t="shared" si="91"/>
        <v>-5.5299999999999727</v>
      </c>
      <c r="AL689" s="31"/>
      <c r="AM689" s="31"/>
      <c r="AN689" s="33">
        <f t="shared" si="92"/>
        <v>-1.6399762752075837E-2</v>
      </c>
      <c r="AO689" s="31"/>
      <c r="AP689" s="31"/>
    </row>
    <row r="690" spans="1:42" ht="108" x14ac:dyDescent="0.3">
      <c r="A690" s="12" t="s">
        <v>2257</v>
      </c>
      <c r="B690" s="12"/>
      <c r="C690" s="27" t="s">
        <v>1963</v>
      </c>
      <c r="D690" s="17"/>
      <c r="E690" s="17" t="s">
        <v>2258</v>
      </c>
      <c r="F690" s="28" t="s">
        <v>96</v>
      </c>
      <c r="G690" s="29">
        <v>0.3</v>
      </c>
      <c r="H690" s="17"/>
      <c r="I690" s="29">
        <v>7.47</v>
      </c>
      <c r="J690" s="30">
        <v>0</v>
      </c>
      <c r="M690" s="31">
        <f>ROUND(ROUND(J690, 2)*I690, 2)</f>
        <v>0</v>
      </c>
      <c r="P690" s="32">
        <v>183.2</v>
      </c>
      <c r="S690" s="31">
        <f>ROUND(ROUND(P690, 2)*I690, 2)</f>
        <v>1368.5</v>
      </c>
      <c r="V690" s="9">
        <f>ROUND(ROUND(P690, 2)/1.2, 2)</f>
        <v>152.66999999999999</v>
      </c>
      <c r="Y690" s="9">
        <f t="shared" si="93"/>
        <v>1140.42</v>
      </c>
      <c r="AD690" s="5" t="s">
        <v>2259</v>
      </c>
      <c r="AE690" s="5" t="s">
        <v>2260</v>
      </c>
      <c r="AF690" s="5" t="s">
        <v>1967</v>
      </c>
      <c r="AK690" s="31">
        <f t="shared" si="91"/>
        <v>1368.5</v>
      </c>
      <c r="AL690" s="31"/>
      <c r="AM690" s="31"/>
      <c r="AN690" s="33">
        <f t="shared" si="92"/>
        <v>0</v>
      </c>
      <c r="AO690" s="31"/>
      <c r="AP690" s="31"/>
    </row>
    <row r="691" spans="1:42" ht="36" x14ac:dyDescent="0.3">
      <c r="A691" s="12" t="s">
        <v>2261</v>
      </c>
      <c r="B691" s="12" t="s">
        <v>1957</v>
      </c>
      <c r="C691" s="16" t="s">
        <v>1958</v>
      </c>
      <c r="D691" s="17"/>
      <c r="E691" s="17" t="s">
        <v>2262</v>
      </c>
      <c r="F691" s="17" t="s">
        <v>79</v>
      </c>
      <c r="G691" s="18">
        <v>1</v>
      </c>
      <c r="H691" s="17"/>
      <c r="I691" s="18">
        <v>649.79999999999995</v>
      </c>
      <c r="J691" s="19">
        <v>13.54</v>
      </c>
      <c r="K691" s="20">
        <v>428</v>
      </c>
      <c r="L691" s="19">
        <f>J691+ROUND(K691, 2)</f>
        <v>441.54</v>
      </c>
      <c r="M691" s="19">
        <v>8798.2900000000009</v>
      </c>
      <c r="N691" s="19">
        <v>278114.40000000002</v>
      </c>
      <c r="O691" s="19">
        <f>M691+N691</f>
        <v>286912.69</v>
      </c>
      <c r="P691" s="19">
        <v>68.28</v>
      </c>
      <c r="Q691" s="21">
        <v>513.6</v>
      </c>
      <c r="R691" s="19">
        <f>P691+ROUND(Q691, 2)</f>
        <v>581.88</v>
      </c>
      <c r="S691" s="19">
        <v>44368.34</v>
      </c>
      <c r="T691" s="19">
        <v>333737.28000000003</v>
      </c>
      <c r="U691" s="19">
        <f>S691+T691</f>
        <v>378105.62</v>
      </c>
      <c r="V691" s="9">
        <f>ROUND(P691 / 1.2, 2)</f>
        <v>56.9</v>
      </c>
      <c r="W691" s="9">
        <f>ROUND(Q691 / 1.2, 2)</f>
        <v>428</v>
      </c>
      <c r="X691" s="9">
        <f>ROUND(R691 / 1.2, 2)</f>
        <v>484.9</v>
      </c>
      <c r="Y691" s="9">
        <f t="shared" si="93"/>
        <v>36973.620000000003</v>
      </c>
      <c r="Z691" s="9">
        <f>ROUND(T691 / 1.2, 2)</f>
        <v>278114.40000000002</v>
      </c>
      <c r="AA691" s="9">
        <f>Y691+Z691</f>
        <v>315088.02</v>
      </c>
      <c r="AD691" s="5">
        <v>355116830</v>
      </c>
      <c r="AE691" s="5">
        <v>28731020</v>
      </c>
      <c r="AG691" s="5" t="s">
        <v>1960</v>
      </c>
      <c r="AH691" s="5" t="s">
        <v>1961</v>
      </c>
      <c r="AI691" s="5" t="s">
        <v>584</v>
      </c>
      <c r="AK691" s="19">
        <f t="shared" si="91"/>
        <v>35570.049999999996</v>
      </c>
      <c r="AL691" s="19">
        <f>T691-N691</f>
        <v>55622.880000000005</v>
      </c>
      <c r="AM691" s="19">
        <f>U691-O691</f>
        <v>91192.93</v>
      </c>
      <c r="AN691" s="22">
        <f t="shared" si="92"/>
        <v>4.0428367330469888</v>
      </c>
      <c r="AO691" s="22">
        <f>IFERROR(AL691/N691,0)</f>
        <v>0.2</v>
      </c>
      <c r="AP691" s="22">
        <f>IFERROR(AM691/O691,0)</f>
        <v>0.31784209335599617</v>
      </c>
    </row>
    <row r="692" spans="1:42" ht="108" x14ac:dyDescent="0.3">
      <c r="A692" s="12" t="s">
        <v>2263</v>
      </c>
      <c r="B692" s="12"/>
      <c r="C692" s="27" t="s">
        <v>1907</v>
      </c>
      <c r="D692" s="17"/>
      <c r="E692" s="17" t="s">
        <v>2264</v>
      </c>
      <c r="F692" s="28" t="s">
        <v>96</v>
      </c>
      <c r="G692" s="29">
        <v>0.3</v>
      </c>
      <c r="H692" s="17"/>
      <c r="I692" s="29">
        <v>194.94</v>
      </c>
      <c r="J692" s="30">
        <v>0</v>
      </c>
      <c r="M692" s="31">
        <f>ROUND(ROUND(J692, 2)*I692, 2)</f>
        <v>0</v>
      </c>
      <c r="P692" s="32">
        <v>183.2</v>
      </c>
      <c r="S692" s="31">
        <f>ROUND(ROUND(P692, 2)*I692, 2)</f>
        <v>35713.01</v>
      </c>
      <c r="V692" s="9">
        <f>ROUND(ROUND(P692, 2)/1.2, 2)</f>
        <v>152.66999999999999</v>
      </c>
      <c r="Y692" s="9">
        <f t="shared" si="93"/>
        <v>29760.84</v>
      </c>
      <c r="AD692" s="5" t="s">
        <v>2265</v>
      </c>
      <c r="AE692" s="5" t="s">
        <v>2266</v>
      </c>
      <c r="AF692" s="5" t="s">
        <v>1911</v>
      </c>
      <c r="AK692" s="31">
        <f t="shared" si="91"/>
        <v>35713.01</v>
      </c>
      <c r="AL692" s="31"/>
      <c r="AM692" s="31"/>
      <c r="AN692" s="33">
        <f t="shared" si="92"/>
        <v>0</v>
      </c>
      <c r="AO692" s="31"/>
      <c r="AP692" s="31"/>
    </row>
    <row r="693" spans="1:42" ht="36" x14ac:dyDescent="0.3">
      <c r="A693" s="12" t="s">
        <v>2267</v>
      </c>
      <c r="B693" s="12"/>
      <c r="C693" s="27" t="s">
        <v>1028</v>
      </c>
      <c r="D693" s="17"/>
      <c r="E693" s="17"/>
      <c r="F693" s="28" t="s">
        <v>96</v>
      </c>
      <c r="G693" s="29">
        <v>0.15</v>
      </c>
      <c r="H693" s="17"/>
      <c r="I693" s="29">
        <v>97.47</v>
      </c>
      <c r="J693" s="30">
        <v>90.28</v>
      </c>
      <c r="M693" s="31">
        <f>ROUND(ROUND(J693, 2)*I693, 2)</f>
        <v>8799.59</v>
      </c>
      <c r="P693" s="32">
        <v>88.8</v>
      </c>
      <c r="S693" s="31">
        <f>ROUND(ROUND(P693, 2)*I693, 2)</f>
        <v>8655.34</v>
      </c>
      <c r="V693" s="9">
        <f>ROUND(ROUND(P693, 2)/1.2, 2)</f>
        <v>74</v>
      </c>
      <c r="Y693" s="9">
        <f t="shared" si="93"/>
        <v>7212.78</v>
      </c>
      <c r="AD693" s="5" t="s">
        <v>2268</v>
      </c>
      <c r="AE693" s="5" t="s">
        <v>2269</v>
      </c>
      <c r="AF693" s="5" t="s">
        <v>1031</v>
      </c>
      <c r="AK693" s="31">
        <f t="shared" si="91"/>
        <v>-144.25</v>
      </c>
      <c r="AL693" s="31"/>
      <c r="AM693" s="31"/>
      <c r="AN693" s="33">
        <f t="shared" si="92"/>
        <v>-1.6392809210429123E-2</v>
      </c>
      <c r="AO693" s="31"/>
      <c r="AP693" s="31"/>
    </row>
    <row r="694" spans="1:42" ht="54" x14ac:dyDescent="0.3">
      <c r="A694" s="12" t="s">
        <v>2270</v>
      </c>
      <c r="B694" s="12" t="s">
        <v>2271</v>
      </c>
      <c r="C694" s="16" t="s">
        <v>2272</v>
      </c>
      <c r="D694" s="17"/>
      <c r="E694" s="17" t="s">
        <v>2273</v>
      </c>
      <c r="F694" s="17" t="s">
        <v>79</v>
      </c>
      <c r="G694" s="18">
        <v>1</v>
      </c>
      <c r="H694" s="17"/>
      <c r="I694" s="18">
        <v>0</v>
      </c>
      <c r="J694" s="19">
        <v>1070.1400000000001</v>
      </c>
      <c r="K694" s="20">
        <v>2364</v>
      </c>
      <c r="L694" s="19">
        <f>J694+ROUND(K694, 2)</f>
        <v>3434.1400000000003</v>
      </c>
      <c r="M694" s="19">
        <v>0</v>
      </c>
      <c r="N694" s="19">
        <v>0</v>
      </c>
      <c r="O694" s="19">
        <f>M694+N694</f>
        <v>0</v>
      </c>
      <c r="P694" s="19">
        <v>749.14</v>
      </c>
      <c r="Q694" s="21">
        <v>2364</v>
      </c>
      <c r="R694" s="19">
        <f>P694+ROUND(Q694, 2)</f>
        <v>3113.14</v>
      </c>
      <c r="S694" s="19">
        <v>0</v>
      </c>
      <c r="T694" s="19">
        <v>0</v>
      </c>
      <c r="U694" s="19">
        <f>S694+T694</f>
        <v>0</v>
      </c>
      <c r="V694" s="9">
        <f>ROUND(P694 / 1.2, 2)</f>
        <v>624.28</v>
      </c>
      <c r="W694" s="9">
        <f>ROUND(Q694 / 1.2, 2)</f>
        <v>1970</v>
      </c>
      <c r="X694" s="9">
        <f>ROUND(R694 / 1.2, 2)</f>
        <v>2594.2800000000002</v>
      </c>
      <c r="Y694" s="9">
        <f t="shared" si="93"/>
        <v>0</v>
      </c>
      <c r="Z694" s="9">
        <f>ROUND(T694 / 1.2, 2)</f>
        <v>0</v>
      </c>
      <c r="AA694" s="9">
        <f>Y694+Z694</f>
        <v>0</v>
      </c>
      <c r="AD694" s="5">
        <v>355116650</v>
      </c>
      <c r="AE694" s="5">
        <v>27137929</v>
      </c>
      <c r="AG694" s="5" t="s">
        <v>2274</v>
      </c>
      <c r="AH694" s="5" t="s">
        <v>2275</v>
      </c>
      <c r="AI694" s="5" t="s">
        <v>584</v>
      </c>
      <c r="AK694" s="19">
        <f t="shared" si="91"/>
        <v>0</v>
      </c>
      <c r="AL694" s="19">
        <f>T694-N694</f>
        <v>0</v>
      </c>
      <c r="AM694" s="19">
        <f>U694-O694</f>
        <v>0</v>
      </c>
      <c r="AN694" s="22">
        <f t="shared" si="92"/>
        <v>0</v>
      </c>
      <c r="AO694" s="22">
        <f>IFERROR(AL694/N694,0)</f>
        <v>0</v>
      </c>
      <c r="AP694" s="22">
        <f>IFERROR(AM694/O694,0)</f>
        <v>0</v>
      </c>
    </row>
    <row r="695" spans="1:42" ht="36" x14ac:dyDescent="0.3">
      <c r="A695" s="12" t="s">
        <v>2276</v>
      </c>
      <c r="B695" s="12"/>
      <c r="C695" s="27" t="s">
        <v>1068</v>
      </c>
      <c r="D695" s="17"/>
      <c r="E695" s="17"/>
      <c r="F695" s="28" t="s">
        <v>96</v>
      </c>
      <c r="G695" s="29">
        <v>0.15</v>
      </c>
      <c r="H695" s="17"/>
      <c r="I695" s="29">
        <v>0</v>
      </c>
      <c r="J695" s="30">
        <v>68.400000000000006</v>
      </c>
      <c r="M695" s="31">
        <f>ROUND(ROUND(J695, 2)*I695, 2)</f>
        <v>0</v>
      </c>
      <c r="P695" s="32">
        <v>68.400000000000006</v>
      </c>
      <c r="S695" s="31">
        <f>ROUND(ROUND(P695, 2)*I695, 2)</f>
        <v>0</v>
      </c>
      <c r="V695" s="9">
        <f>ROUND(ROUND(P695, 2)/1.2, 2)</f>
        <v>57</v>
      </c>
      <c r="Y695" s="9">
        <f t="shared" si="93"/>
        <v>0</v>
      </c>
      <c r="AD695" s="5" t="s">
        <v>2277</v>
      </c>
      <c r="AE695" s="5" t="s">
        <v>2278</v>
      </c>
      <c r="AF695" s="5" t="s">
        <v>1072</v>
      </c>
      <c r="AK695" s="31">
        <f t="shared" si="91"/>
        <v>0</v>
      </c>
      <c r="AL695" s="31"/>
      <c r="AM695" s="31"/>
      <c r="AN695" s="33">
        <f t="shared" si="92"/>
        <v>0</v>
      </c>
      <c r="AO695" s="31"/>
      <c r="AP695" s="31"/>
    </row>
    <row r="696" spans="1:42" ht="36" x14ac:dyDescent="0.3">
      <c r="A696" s="12" t="s">
        <v>2279</v>
      </c>
      <c r="B696" s="12"/>
      <c r="C696" s="27" t="s">
        <v>1051</v>
      </c>
      <c r="D696" s="17"/>
      <c r="E696" s="17"/>
      <c r="F696" s="28" t="s">
        <v>96</v>
      </c>
      <c r="G696" s="29">
        <v>0.25</v>
      </c>
      <c r="H696" s="17"/>
      <c r="I696" s="39">
        <v>0</v>
      </c>
      <c r="J696" s="30">
        <v>40.270000000000003</v>
      </c>
      <c r="M696" s="31">
        <f>ROUND(ROUND(J696, 2)*I696, 2)</f>
        <v>0</v>
      </c>
      <c r="P696" s="32">
        <v>40.270000000000003</v>
      </c>
      <c r="S696" s="31">
        <f>ROUND(ROUND(P696, 2)*I696, 2)</f>
        <v>0</v>
      </c>
      <c r="V696" s="9">
        <f>ROUND(ROUND(P696, 2)/1.2, 2)</f>
        <v>33.56</v>
      </c>
      <c r="Y696" s="9">
        <f t="shared" si="93"/>
        <v>0</v>
      </c>
      <c r="AD696" s="5" t="s">
        <v>2280</v>
      </c>
      <c r="AE696" s="5" t="s">
        <v>2281</v>
      </c>
      <c r="AF696" s="5" t="s">
        <v>1054</v>
      </c>
      <c r="AK696" s="31">
        <f t="shared" si="91"/>
        <v>0</v>
      </c>
      <c r="AL696" s="31"/>
      <c r="AM696" s="31"/>
      <c r="AN696" s="33">
        <f t="shared" si="92"/>
        <v>0</v>
      </c>
      <c r="AO696" s="31"/>
      <c r="AP696" s="31"/>
    </row>
    <row r="697" spans="1:42" ht="54" x14ac:dyDescent="0.3">
      <c r="A697" s="12" t="s">
        <v>2282</v>
      </c>
      <c r="B697" s="12"/>
      <c r="C697" s="41" t="s">
        <v>1414</v>
      </c>
      <c r="D697" s="17"/>
      <c r="E697" s="17" t="s">
        <v>1046</v>
      </c>
      <c r="F697" s="28" t="s">
        <v>96</v>
      </c>
      <c r="G697" s="29">
        <v>1.2</v>
      </c>
      <c r="H697" s="17"/>
      <c r="I697" s="39">
        <v>0</v>
      </c>
      <c r="J697" s="30">
        <v>16.11</v>
      </c>
      <c r="M697" s="31">
        <f>ROUND(ROUND(J697, 2)*I697, 2)</f>
        <v>0</v>
      </c>
      <c r="P697" s="32">
        <v>16.11</v>
      </c>
      <c r="S697" s="31">
        <f>ROUND(ROUND(P697, 2)*I697, 2)</f>
        <v>0</v>
      </c>
      <c r="V697" s="9">
        <f>ROUND(ROUND(P697, 2)/1.2, 2)</f>
        <v>13.43</v>
      </c>
      <c r="Y697" s="9">
        <f t="shared" si="93"/>
        <v>0</v>
      </c>
      <c r="AD697" s="5" t="s">
        <v>2283</v>
      </c>
      <c r="AE697" s="5" t="s">
        <v>2284</v>
      </c>
      <c r="AF697" s="5" t="s">
        <v>1417</v>
      </c>
      <c r="AK697" s="31">
        <f t="shared" si="91"/>
        <v>0</v>
      </c>
      <c r="AL697" s="31"/>
      <c r="AM697" s="31"/>
      <c r="AN697" s="33">
        <f t="shared" si="92"/>
        <v>0</v>
      </c>
      <c r="AO697" s="31"/>
      <c r="AP697" s="31"/>
    </row>
    <row r="698" spans="1:42" ht="36" x14ac:dyDescent="0.3">
      <c r="A698" s="12" t="s">
        <v>2285</v>
      </c>
      <c r="B698" s="12"/>
      <c r="C698" s="41" t="s">
        <v>2286</v>
      </c>
      <c r="D698" s="17"/>
      <c r="E698" s="17" t="s">
        <v>2287</v>
      </c>
      <c r="F698" s="28" t="s">
        <v>79</v>
      </c>
      <c r="G698" s="29">
        <v>1.07</v>
      </c>
      <c r="H698" s="17"/>
      <c r="I698" s="39">
        <v>0</v>
      </c>
      <c r="J698" s="30">
        <v>945</v>
      </c>
      <c r="M698" s="31">
        <f>ROUND(ROUND(J698, 2)*I698, 2)</f>
        <v>0</v>
      </c>
      <c r="P698" s="32">
        <v>645</v>
      </c>
      <c r="S698" s="31">
        <f>ROUND(ROUND(P698, 2)*I698, 2)</f>
        <v>0</v>
      </c>
      <c r="V698" s="9">
        <f>ROUND(ROUND(P698, 2)/1.2, 2)</f>
        <v>537.5</v>
      </c>
      <c r="Y698" s="9">
        <f t="shared" si="93"/>
        <v>0</v>
      </c>
      <c r="AD698" s="5" t="s">
        <v>2288</v>
      </c>
      <c r="AE698" s="5" t="s">
        <v>2289</v>
      </c>
      <c r="AF698" s="5" t="s">
        <v>2290</v>
      </c>
      <c r="AK698" s="31">
        <f t="shared" si="91"/>
        <v>0</v>
      </c>
      <c r="AL698" s="31"/>
      <c r="AM698" s="31"/>
      <c r="AN698" s="33">
        <f t="shared" si="92"/>
        <v>0</v>
      </c>
      <c r="AO698" s="31"/>
      <c r="AP698" s="31"/>
    </row>
    <row r="699" spans="1:42" ht="54" x14ac:dyDescent="0.3">
      <c r="A699" s="12" t="s">
        <v>2291</v>
      </c>
      <c r="B699" s="12" t="s">
        <v>2271</v>
      </c>
      <c r="C699" s="16" t="s">
        <v>2272</v>
      </c>
      <c r="D699" s="17"/>
      <c r="E699" s="17" t="s">
        <v>2292</v>
      </c>
      <c r="F699" s="17" t="s">
        <v>79</v>
      </c>
      <c r="G699" s="18">
        <v>1</v>
      </c>
      <c r="H699" s="17"/>
      <c r="I699" s="18">
        <v>0</v>
      </c>
      <c r="J699" s="19">
        <v>1540.89</v>
      </c>
      <c r="K699" s="20">
        <v>2364</v>
      </c>
      <c r="L699" s="19">
        <f>J699+ROUND(K699, 2)</f>
        <v>3904.8900000000003</v>
      </c>
      <c r="M699" s="19">
        <v>0</v>
      </c>
      <c r="N699" s="19">
        <v>0</v>
      </c>
      <c r="O699" s="19">
        <f>M699+N699</f>
        <v>0</v>
      </c>
      <c r="P699" s="19">
        <v>848.01</v>
      </c>
      <c r="Q699" s="21">
        <v>2364</v>
      </c>
      <c r="R699" s="19">
        <f>P699+ROUND(Q699, 2)</f>
        <v>3212.01</v>
      </c>
      <c r="S699" s="19">
        <v>0</v>
      </c>
      <c r="T699" s="19">
        <v>0</v>
      </c>
      <c r="U699" s="19">
        <f>S699+T699</f>
        <v>0</v>
      </c>
      <c r="V699" s="9">
        <f>ROUND(P699 / 1.2, 2)</f>
        <v>706.68</v>
      </c>
      <c r="W699" s="9">
        <f>ROUND(Q699 / 1.2, 2)</f>
        <v>1970</v>
      </c>
      <c r="X699" s="9">
        <f>ROUND(R699 / 1.2, 2)</f>
        <v>2676.68</v>
      </c>
      <c r="Y699" s="9">
        <f t="shared" si="93"/>
        <v>0</v>
      </c>
      <c r="Z699" s="9">
        <f>ROUND(T699 / 1.2, 2)</f>
        <v>0</v>
      </c>
      <c r="AA699" s="9">
        <f>Y699+Z699</f>
        <v>0</v>
      </c>
      <c r="AD699" s="5">
        <v>355116831</v>
      </c>
      <c r="AE699" s="5">
        <v>27137930</v>
      </c>
      <c r="AG699" s="5" t="s">
        <v>2274</v>
      </c>
      <c r="AH699" s="5" t="s">
        <v>2275</v>
      </c>
      <c r="AI699" s="5" t="s">
        <v>584</v>
      </c>
      <c r="AK699" s="19">
        <f t="shared" si="91"/>
        <v>0</v>
      </c>
      <c r="AL699" s="19">
        <f>T699-N699</f>
        <v>0</v>
      </c>
      <c r="AM699" s="19">
        <f>U699-O699</f>
        <v>0</v>
      </c>
      <c r="AN699" s="22">
        <f t="shared" si="92"/>
        <v>0</v>
      </c>
      <c r="AO699" s="22">
        <f>IFERROR(AL699/N699,0)</f>
        <v>0</v>
      </c>
      <c r="AP699" s="22">
        <f>IFERROR(AM699/O699,0)</f>
        <v>0</v>
      </c>
    </row>
    <row r="700" spans="1:42" ht="54" x14ac:dyDescent="0.3">
      <c r="A700" s="12" t="s">
        <v>2293</v>
      </c>
      <c r="B700" s="12"/>
      <c r="C700" s="41" t="s">
        <v>2294</v>
      </c>
      <c r="D700" s="17"/>
      <c r="E700" s="17" t="s">
        <v>2295</v>
      </c>
      <c r="F700" s="28" t="s">
        <v>79</v>
      </c>
      <c r="G700" s="29">
        <v>1.07</v>
      </c>
      <c r="H700" s="17"/>
      <c r="I700" s="39">
        <v>0</v>
      </c>
      <c r="J700" s="30">
        <v>1384.95</v>
      </c>
      <c r="M700" s="31">
        <f>ROUND(ROUND(J700, 2)*I700, 2)</f>
        <v>0</v>
      </c>
      <c r="P700" s="32">
        <v>737.4</v>
      </c>
      <c r="S700" s="31">
        <f>ROUND(ROUND(P700, 2)*I700, 2)</f>
        <v>0</v>
      </c>
      <c r="V700" s="9">
        <f>ROUND(ROUND(P700, 2)/1.2, 2)</f>
        <v>614.5</v>
      </c>
      <c r="Y700" s="9">
        <f t="shared" si="93"/>
        <v>0</v>
      </c>
      <c r="AD700" s="5" t="s">
        <v>2296</v>
      </c>
      <c r="AE700" s="5" t="s">
        <v>2297</v>
      </c>
      <c r="AF700" s="5" t="s">
        <v>2298</v>
      </c>
      <c r="AK700" s="31">
        <f t="shared" si="91"/>
        <v>0</v>
      </c>
      <c r="AL700" s="31"/>
      <c r="AM700" s="31"/>
      <c r="AN700" s="33">
        <f t="shared" si="92"/>
        <v>0</v>
      </c>
      <c r="AO700" s="31"/>
      <c r="AP700" s="31"/>
    </row>
    <row r="701" spans="1:42" ht="54" x14ac:dyDescent="0.3">
      <c r="A701" s="12" t="s">
        <v>2299</v>
      </c>
      <c r="B701" s="12"/>
      <c r="C701" s="41" t="s">
        <v>1414</v>
      </c>
      <c r="D701" s="17"/>
      <c r="E701" s="17" t="s">
        <v>1046</v>
      </c>
      <c r="F701" s="28" t="s">
        <v>96</v>
      </c>
      <c r="G701" s="29">
        <v>1.2</v>
      </c>
      <c r="H701" s="17"/>
      <c r="I701" s="39">
        <v>0</v>
      </c>
      <c r="J701" s="30">
        <v>16.11</v>
      </c>
      <c r="M701" s="31">
        <f>ROUND(ROUND(J701, 2)*I701, 2)</f>
        <v>0</v>
      </c>
      <c r="P701" s="32">
        <v>16.11</v>
      </c>
      <c r="S701" s="31">
        <f>ROUND(ROUND(P701, 2)*I701, 2)</f>
        <v>0</v>
      </c>
      <c r="V701" s="9">
        <f>ROUND(ROUND(P701, 2)/1.2, 2)</f>
        <v>13.43</v>
      </c>
      <c r="Y701" s="9">
        <f t="shared" si="93"/>
        <v>0</v>
      </c>
      <c r="AD701" s="5" t="s">
        <v>2300</v>
      </c>
      <c r="AE701" s="5" t="s">
        <v>2301</v>
      </c>
      <c r="AF701" s="5" t="s">
        <v>1417</v>
      </c>
      <c r="AK701" s="31">
        <f t="shared" si="91"/>
        <v>0</v>
      </c>
      <c r="AL701" s="31"/>
      <c r="AM701" s="31"/>
      <c r="AN701" s="33">
        <f t="shared" si="92"/>
        <v>0</v>
      </c>
      <c r="AO701" s="31"/>
      <c r="AP701" s="31"/>
    </row>
    <row r="702" spans="1:42" ht="36" x14ac:dyDescent="0.3">
      <c r="A702" s="12" t="s">
        <v>2302</v>
      </c>
      <c r="B702" s="12"/>
      <c r="C702" s="27" t="s">
        <v>1051</v>
      </c>
      <c r="D702" s="17"/>
      <c r="E702" s="17"/>
      <c r="F702" s="28" t="s">
        <v>96</v>
      </c>
      <c r="G702" s="29">
        <v>0.25</v>
      </c>
      <c r="H702" s="17"/>
      <c r="I702" s="39">
        <v>0</v>
      </c>
      <c r="J702" s="30">
        <v>40.270000000000003</v>
      </c>
      <c r="M702" s="31">
        <f>ROUND(ROUND(J702, 2)*I702, 2)</f>
        <v>0</v>
      </c>
      <c r="P702" s="32">
        <v>40.270000000000003</v>
      </c>
      <c r="S702" s="31">
        <f>ROUND(ROUND(P702, 2)*I702, 2)</f>
        <v>0</v>
      </c>
      <c r="V702" s="9">
        <f>ROUND(ROUND(P702, 2)/1.2, 2)</f>
        <v>33.56</v>
      </c>
      <c r="Y702" s="9">
        <f t="shared" si="93"/>
        <v>0</v>
      </c>
      <c r="AD702" s="5" t="s">
        <v>2303</v>
      </c>
      <c r="AE702" s="5" t="s">
        <v>2304</v>
      </c>
      <c r="AF702" s="5" t="s">
        <v>1054</v>
      </c>
      <c r="AK702" s="31">
        <f t="shared" si="91"/>
        <v>0</v>
      </c>
      <c r="AL702" s="31"/>
      <c r="AM702" s="31"/>
      <c r="AN702" s="33">
        <f t="shared" si="92"/>
        <v>0</v>
      </c>
      <c r="AO702" s="31"/>
      <c r="AP702" s="31"/>
    </row>
    <row r="703" spans="1:42" ht="36" x14ac:dyDescent="0.3">
      <c r="A703" s="12" t="s">
        <v>2305</v>
      </c>
      <c r="B703" s="12"/>
      <c r="C703" s="27" t="s">
        <v>1068</v>
      </c>
      <c r="D703" s="17"/>
      <c r="E703" s="17"/>
      <c r="F703" s="28" t="s">
        <v>96</v>
      </c>
      <c r="G703" s="29">
        <v>0.15</v>
      </c>
      <c r="H703" s="17"/>
      <c r="I703" s="29">
        <v>0</v>
      </c>
      <c r="J703" s="30">
        <v>68.400000000000006</v>
      </c>
      <c r="M703" s="31">
        <f>ROUND(ROUND(J703, 2)*I703, 2)</f>
        <v>0</v>
      </c>
      <c r="P703" s="32">
        <v>68.400000000000006</v>
      </c>
      <c r="S703" s="31">
        <f>ROUND(ROUND(P703, 2)*I703, 2)</f>
        <v>0</v>
      </c>
      <c r="V703" s="9">
        <f>ROUND(ROUND(P703, 2)/1.2, 2)</f>
        <v>57</v>
      </c>
      <c r="Y703" s="9">
        <f t="shared" si="93"/>
        <v>0</v>
      </c>
      <c r="AD703" s="5" t="s">
        <v>2306</v>
      </c>
      <c r="AE703" s="5" t="s">
        <v>2307</v>
      </c>
      <c r="AF703" s="5" t="s">
        <v>1072</v>
      </c>
      <c r="AK703" s="31">
        <f t="shared" si="91"/>
        <v>0</v>
      </c>
      <c r="AL703" s="31"/>
      <c r="AM703" s="31"/>
      <c r="AN703" s="33">
        <f t="shared" si="92"/>
        <v>0</v>
      </c>
      <c r="AO703" s="31"/>
      <c r="AP703" s="31"/>
    </row>
    <row r="704" spans="1:42" ht="54" x14ac:dyDescent="0.3">
      <c r="A704" s="12" t="s">
        <v>2308</v>
      </c>
      <c r="B704" s="12" t="s">
        <v>2271</v>
      </c>
      <c r="C704" s="16" t="s">
        <v>2272</v>
      </c>
      <c r="D704" s="17"/>
      <c r="E704" s="17" t="s">
        <v>2309</v>
      </c>
      <c r="F704" s="17" t="s">
        <v>79</v>
      </c>
      <c r="G704" s="18">
        <v>1</v>
      </c>
      <c r="H704" s="17"/>
      <c r="I704" s="18">
        <v>0</v>
      </c>
      <c r="J704" s="19">
        <v>1276.8599999999999</v>
      </c>
      <c r="K704" s="20">
        <v>2364</v>
      </c>
      <c r="L704" s="19">
        <f>J704+ROUND(K704, 2)</f>
        <v>3640.8599999999997</v>
      </c>
      <c r="M704" s="19">
        <v>0</v>
      </c>
      <c r="N704" s="19">
        <v>0</v>
      </c>
      <c r="O704" s="19">
        <f>M704+N704</f>
        <v>0</v>
      </c>
      <c r="P704" s="19">
        <v>870.05</v>
      </c>
      <c r="Q704" s="21">
        <v>2364</v>
      </c>
      <c r="R704" s="19">
        <f>P704+ROUND(Q704, 2)</f>
        <v>3234.05</v>
      </c>
      <c r="S704" s="19">
        <v>0</v>
      </c>
      <c r="T704" s="19">
        <v>0</v>
      </c>
      <c r="U704" s="19">
        <f>S704+T704</f>
        <v>0</v>
      </c>
      <c r="V704" s="9">
        <f>ROUND(P704 / 1.2, 2)</f>
        <v>725.04</v>
      </c>
      <c r="W704" s="9">
        <f>ROUND(Q704 / 1.2, 2)</f>
        <v>1970</v>
      </c>
      <c r="X704" s="9">
        <f>ROUND(R704 / 1.2, 2)</f>
        <v>2695.04</v>
      </c>
      <c r="Y704" s="9">
        <f t="shared" si="93"/>
        <v>0</v>
      </c>
      <c r="Z704" s="9">
        <f>ROUND(T704 / 1.2, 2)</f>
        <v>0</v>
      </c>
      <c r="AA704" s="9">
        <f>Y704+Z704</f>
        <v>0</v>
      </c>
      <c r="AD704" s="5">
        <v>355116832</v>
      </c>
      <c r="AE704" s="5">
        <v>27137931</v>
      </c>
      <c r="AG704" s="5" t="s">
        <v>2274</v>
      </c>
      <c r="AH704" s="5" t="s">
        <v>2275</v>
      </c>
      <c r="AI704" s="5" t="s">
        <v>584</v>
      </c>
      <c r="AK704" s="19">
        <f t="shared" si="91"/>
        <v>0</v>
      </c>
      <c r="AL704" s="19">
        <f>T704-N704</f>
        <v>0</v>
      </c>
      <c r="AM704" s="19">
        <f>U704-O704</f>
        <v>0</v>
      </c>
      <c r="AN704" s="22">
        <f t="shared" si="92"/>
        <v>0</v>
      </c>
      <c r="AO704" s="22">
        <f>IFERROR(AL704/N704,0)</f>
        <v>0</v>
      </c>
      <c r="AP704" s="22">
        <f>IFERROR(AM704/O704,0)</f>
        <v>0</v>
      </c>
    </row>
    <row r="705" spans="1:42" ht="36" x14ac:dyDescent="0.3">
      <c r="A705" s="12" t="s">
        <v>2310</v>
      </c>
      <c r="B705" s="12"/>
      <c r="C705" s="27" t="s">
        <v>1068</v>
      </c>
      <c r="D705" s="17"/>
      <c r="E705" s="17"/>
      <c r="F705" s="28" t="s">
        <v>96</v>
      </c>
      <c r="G705" s="29">
        <v>0.15</v>
      </c>
      <c r="H705" s="17"/>
      <c r="I705" s="29">
        <v>0</v>
      </c>
      <c r="J705" s="30">
        <v>68.400000000000006</v>
      </c>
      <c r="M705" s="31">
        <f>ROUND(ROUND(J705, 2)*I705, 2)</f>
        <v>0</v>
      </c>
      <c r="P705" s="32">
        <v>68.400000000000006</v>
      </c>
      <c r="S705" s="31">
        <f>ROUND(ROUND(P705, 2)*I705, 2)</f>
        <v>0</v>
      </c>
      <c r="V705" s="9">
        <f>ROUND(ROUND(P705, 2)/1.2, 2)</f>
        <v>57</v>
      </c>
      <c r="Y705" s="9">
        <f t="shared" si="93"/>
        <v>0</v>
      </c>
      <c r="AD705" s="5" t="s">
        <v>2311</v>
      </c>
      <c r="AE705" s="5" t="s">
        <v>2312</v>
      </c>
      <c r="AF705" s="5" t="s">
        <v>1072</v>
      </c>
      <c r="AK705" s="31">
        <f t="shared" si="91"/>
        <v>0</v>
      </c>
      <c r="AL705" s="31"/>
      <c r="AM705" s="31"/>
      <c r="AN705" s="33">
        <f t="shared" si="92"/>
        <v>0</v>
      </c>
      <c r="AO705" s="31"/>
      <c r="AP705" s="31"/>
    </row>
    <row r="706" spans="1:42" ht="36" x14ac:dyDescent="0.3">
      <c r="A706" s="12" t="s">
        <v>2313</v>
      </c>
      <c r="B706" s="12"/>
      <c r="C706" s="27" t="s">
        <v>1051</v>
      </c>
      <c r="D706" s="17"/>
      <c r="E706" s="17"/>
      <c r="F706" s="28" t="s">
        <v>96</v>
      </c>
      <c r="G706" s="29">
        <v>0.25</v>
      </c>
      <c r="H706" s="17"/>
      <c r="I706" s="39">
        <v>0</v>
      </c>
      <c r="J706" s="30">
        <v>40.270000000000003</v>
      </c>
      <c r="M706" s="31">
        <f>ROUND(ROUND(J706, 2)*I706, 2)</f>
        <v>0</v>
      </c>
      <c r="P706" s="32">
        <v>40.270000000000003</v>
      </c>
      <c r="S706" s="31">
        <f>ROUND(ROUND(P706, 2)*I706, 2)</f>
        <v>0</v>
      </c>
      <c r="V706" s="9">
        <f>ROUND(ROUND(P706, 2)/1.2, 2)</f>
        <v>33.56</v>
      </c>
      <c r="Y706" s="9">
        <f t="shared" si="93"/>
        <v>0</v>
      </c>
      <c r="AD706" s="5" t="s">
        <v>2314</v>
      </c>
      <c r="AE706" s="5" t="s">
        <v>2315</v>
      </c>
      <c r="AF706" s="5" t="s">
        <v>1054</v>
      </c>
      <c r="AK706" s="31">
        <f t="shared" si="91"/>
        <v>0</v>
      </c>
      <c r="AL706" s="31"/>
      <c r="AM706" s="31"/>
      <c r="AN706" s="33">
        <f t="shared" si="92"/>
        <v>0</v>
      </c>
      <c r="AO706" s="31"/>
      <c r="AP706" s="31"/>
    </row>
    <row r="707" spans="1:42" ht="54" x14ac:dyDescent="0.3">
      <c r="A707" s="12" t="s">
        <v>2316</v>
      </c>
      <c r="B707" s="12"/>
      <c r="C707" s="41" t="s">
        <v>1414</v>
      </c>
      <c r="D707" s="17"/>
      <c r="E707" s="17" t="s">
        <v>1046</v>
      </c>
      <c r="F707" s="28" t="s">
        <v>96</v>
      </c>
      <c r="G707" s="29">
        <v>1.2</v>
      </c>
      <c r="H707" s="17"/>
      <c r="I707" s="39">
        <v>0</v>
      </c>
      <c r="J707" s="30">
        <v>16.11</v>
      </c>
      <c r="M707" s="31">
        <f>ROUND(ROUND(J707, 2)*I707, 2)</f>
        <v>0</v>
      </c>
      <c r="P707" s="32">
        <v>16.11</v>
      </c>
      <c r="S707" s="31">
        <f>ROUND(ROUND(P707, 2)*I707, 2)</f>
        <v>0</v>
      </c>
      <c r="V707" s="9">
        <f>ROUND(ROUND(P707, 2)/1.2, 2)</f>
        <v>13.43</v>
      </c>
      <c r="Y707" s="9">
        <f t="shared" si="93"/>
        <v>0</v>
      </c>
      <c r="AD707" s="5" t="s">
        <v>2317</v>
      </c>
      <c r="AE707" s="5" t="s">
        <v>2318</v>
      </c>
      <c r="AF707" s="5" t="s">
        <v>1417</v>
      </c>
      <c r="AK707" s="31">
        <f t="shared" si="91"/>
        <v>0</v>
      </c>
      <c r="AL707" s="31"/>
      <c r="AM707" s="31"/>
      <c r="AN707" s="33">
        <f t="shared" si="92"/>
        <v>0</v>
      </c>
      <c r="AO707" s="31"/>
      <c r="AP707" s="31"/>
    </row>
    <row r="708" spans="1:42" ht="36" x14ac:dyDescent="0.3">
      <c r="A708" s="12" t="s">
        <v>2319</v>
      </c>
      <c r="B708" s="12"/>
      <c r="C708" s="41" t="s">
        <v>2320</v>
      </c>
      <c r="D708" s="17"/>
      <c r="E708" s="17" t="s">
        <v>2321</v>
      </c>
      <c r="F708" s="28" t="s">
        <v>79</v>
      </c>
      <c r="G708" s="29">
        <v>1.07</v>
      </c>
      <c r="H708" s="17"/>
      <c r="I708" s="39">
        <v>0</v>
      </c>
      <c r="J708" s="30">
        <v>1138.2</v>
      </c>
      <c r="M708" s="31">
        <f>ROUND(ROUND(J708, 2)*I708, 2)</f>
        <v>0</v>
      </c>
      <c r="P708" s="32">
        <v>758</v>
      </c>
      <c r="S708" s="31">
        <f>ROUND(ROUND(P708, 2)*I708, 2)</f>
        <v>0</v>
      </c>
      <c r="V708" s="9">
        <f>ROUND(ROUND(P708, 2)/1.2, 2)</f>
        <v>631.66999999999996</v>
      </c>
      <c r="Y708" s="9">
        <f t="shared" si="93"/>
        <v>0</v>
      </c>
      <c r="AD708" s="5" t="s">
        <v>2322</v>
      </c>
      <c r="AE708" s="5" t="s">
        <v>2323</v>
      </c>
      <c r="AF708" s="5" t="s">
        <v>2324</v>
      </c>
      <c r="AK708" s="31">
        <f t="shared" si="91"/>
        <v>0</v>
      </c>
      <c r="AL708" s="31"/>
      <c r="AM708" s="31"/>
      <c r="AN708" s="33">
        <f t="shared" si="92"/>
        <v>0</v>
      </c>
      <c r="AO708" s="31"/>
      <c r="AP708" s="31"/>
    </row>
    <row r="709" spans="1:42" ht="54" x14ac:dyDescent="0.3">
      <c r="A709" s="12" t="s">
        <v>2325</v>
      </c>
      <c r="B709" s="12" t="s">
        <v>2271</v>
      </c>
      <c r="C709" s="16" t="s">
        <v>2272</v>
      </c>
      <c r="D709" s="17"/>
      <c r="E709" s="17" t="s">
        <v>2326</v>
      </c>
      <c r="F709" s="17" t="s">
        <v>79</v>
      </c>
      <c r="G709" s="18">
        <v>1</v>
      </c>
      <c r="H709" s="17"/>
      <c r="I709" s="18">
        <v>0</v>
      </c>
      <c r="J709" s="19">
        <v>1139.74</v>
      </c>
      <c r="K709" s="20">
        <v>2364</v>
      </c>
      <c r="L709" s="19">
        <f>J709+ROUND(K709, 2)</f>
        <v>3503.74</v>
      </c>
      <c r="M709" s="19">
        <v>0</v>
      </c>
      <c r="N709" s="19">
        <v>0</v>
      </c>
      <c r="O709" s="19">
        <f>M709+N709</f>
        <v>0</v>
      </c>
      <c r="P709" s="19">
        <v>810.64</v>
      </c>
      <c r="Q709" s="21">
        <v>2364</v>
      </c>
      <c r="R709" s="19">
        <f>P709+ROUND(Q709, 2)</f>
        <v>3174.64</v>
      </c>
      <c r="S709" s="19">
        <v>0</v>
      </c>
      <c r="T709" s="19">
        <v>0</v>
      </c>
      <c r="U709" s="19">
        <f>S709+T709</f>
        <v>0</v>
      </c>
      <c r="V709" s="9">
        <f>ROUND(P709 / 1.2, 2)</f>
        <v>675.53</v>
      </c>
      <c r="W709" s="9">
        <f>ROUND(Q709 / 1.2, 2)</f>
        <v>1970</v>
      </c>
      <c r="X709" s="9">
        <f>ROUND(R709 / 1.2, 2)</f>
        <v>2645.53</v>
      </c>
      <c r="Y709" s="9">
        <f t="shared" si="93"/>
        <v>0</v>
      </c>
      <c r="Z709" s="9">
        <f>ROUND(T709 / 1.2, 2)</f>
        <v>0</v>
      </c>
      <c r="AA709" s="9">
        <f>Y709+Z709</f>
        <v>0</v>
      </c>
      <c r="AD709" s="5">
        <v>355116833</v>
      </c>
      <c r="AE709" s="5">
        <v>27137932</v>
      </c>
      <c r="AG709" s="5" t="s">
        <v>2274</v>
      </c>
      <c r="AH709" s="5" t="s">
        <v>2275</v>
      </c>
      <c r="AI709" s="5" t="s">
        <v>584</v>
      </c>
      <c r="AK709" s="19">
        <f t="shared" si="91"/>
        <v>0</v>
      </c>
      <c r="AL709" s="19">
        <f>T709-N709</f>
        <v>0</v>
      </c>
      <c r="AM709" s="19">
        <f>U709-O709</f>
        <v>0</v>
      </c>
      <c r="AN709" s="22">
        <f t="shared" si="92"/>
        <v>0</v>
      </c>
      <c r="AO709" s="22">
        <f>IFERROR(AL709/N709,0)</f>
        <v>0</v>
      </c>
      <c r="AP709" s="22">
        <f>IFERROR(AM709/O709,0)</f>
        <v>0</v>
      </c>
    </row>
    <row r="710" spans="1:42" ht="36" x14ac:dyDescent="0.3">
      <c r="A710" s="12" t="s">
        <v>2327</v>
      </c>
      <c r="B710" s="12"/>
      <c r="C710" s="41" t="s">
        <v>2328</v>
      </c>
      <c r="D710" s="17"/>
      <c r="E710" s="17" t="s">
        <v>2329</v>
      </c>
      <c r="F710" s="28" t="s">
        <v>79</v>
      </c>
      <c r="G710" s="29">
        <v>1.07</v>
      </c>
      <c r="H710" s="17"/>
      <c r="I710" s="39">
        <v>0</v>
      </c>
      <c r="J710" s="30">
        <v>1019.55</v>
      </c>
      <c r="M710" s="31">
        <f>ROUND(ROUND(J710, 2)*I710, 2)</f>
        <v>0</v>
      </c>
      <c r="P710" s="32">
        <v>712</v>
      </c>
      <c r="S710" s="31">
        <f>ROUND(ROUND(P710, 2)*I710, 2)</f>
        <v>0</v>
      </c>
      <c r="V710" s="9">
        <f>ROUND(ROUND(P710, 2)/1.2, 2)</f>
        <v>593.33000000000004</v>
      </c>
      <c r="Y710" s="9">
        <f t="shared" si="93"/>
        <v>0</v>
      </c>
      <c r="AD710" s="5" t="s">
        <v>2330</v>
      </c>
      <c r="AE710" s="5" t="s">
        <v>2331</v>
      </c>
      <c r="AF710" s="5" t="s">
        <v>2332</v>
      </c>
      <c r="AK710" s="31">
        <f t="shared" si="91"/>
        <v>0</v>
      </c>
      <c r="AL710" s="31"/>
      <c r="AM710" s="31"/>
      <c r="AN710" s="33">
        <f t="shared" si="92"/>
        <v>0</v>
      </c>
      <c r="AO710" s="31"/>
      <c r="AP710" s="31"/>
    </row>
    <row r="711" spans="1:42" ht="54" x14ac:dyDescent="0.3">
      <c r="A711" s="12" t="s">
        <v>2333</v>
      </c>
      <c r="B711" s="12"/>
      <c r="C711" s="41" t="s">
        <v>1414</v>
      </c>
      <c r="D711" s="17"/>
      <c r="E711" s="17" t="s">
        <v>1046</v>
      </c>
      <c r="F711" s="28" t="s">
        <v>96</v>
      </c>
      <c r="G711" s="29">
        <v>1.2</v>
      </c>
      <c r="H711" s="17"/>
      <c r="I711" s="39">
        <v>0</v>
      </c>
      <c r="J711" s="30">
        <v>16.11</v>
      </c>
      <c r="M711" s="31">
        <f>ROUND(ROUND(J711, 2)*I711, 2)</f>
        <v>0</v>
      </c>
      <c r="P711" s="32">
        <v>16.11</v>
      </c>
      <c r="S711" s="31">
        <f>ROUND(ROUND(P711, 2)*I711, 2)</f>
        <v>0</v>
      </c>
      <c r="V711" s="9">
        <f>ROUND(ROUND(P711, 2)/1.2, 2)</f>
        <v>13.43</v>
      </c>
      <c r="Y711" s="9">
        <f t="shared" si="93"/>
        <v>0</v>
      </c>
      <c r="AD711" s="5" t="s">
        <v>2334</v>
      </c>
      <c r="AE711" s="5" t="s">
        <v>2335</v>
      </c>
      <c r="AF711" s="5" t="s">
        <v>1417</v>
      </c>
      <c r="AK711" s="31">
        <f t="shared" si="91"/>
        <v>0</v>
      </c>
      <c r="AL711" s="31"/>
      <c r="AM711" s="31"/>
      <c r="AN711" s="33">
        <f t="shared" si="92"/>
        <v>0</v>
      </c>
      <c r="AO711" s="31"/>
      <c r="AP711" s="31"/>
    </row>
    <row r="712" spans="1:42" ht="36" x14ac:dyDescent="0.3">
      <c r="A712" s="12" t="s">
        <v>2336</v>
      </c>
      <c r="B712" s="12"/>
      <c r="C712" s="27" t="s">
        <v>1051</v>
      </c>
      <c r="D712" s="17"/>
      <c r="E712" s="17"/>
      <c r="F712" s="28" t="s">
        <v>96</v>
      </c>
      <c r="G712" s="29">
        <v>0.25</v>
      </c>
      <c r="H712" s="17"/>
      <c r="I712" s="39">
        <v>0</v>
      </c>
      <c r="J712" s="30">
        <v>40.270000000000003</v>
      </c>
      <c r="M712" s="31">
        <f>ROUND(ROUND(J712, 2)*I712, 2)</f>
        <v>0</v>
      </c>
      <c r="P712" s="32">
        <v>40.270000000000003</v>
      </c>
      <c r="S712" s="31">
        <f>ROUND(ROUND(P712, 2)*I712, 2)</f>
        <v>0</v>
      </c>
      <c r="V712" s="9">
        <f>ROUND(ROUND(P712, 2)/1.2, 2)</f>
        <v>33.56</v>
      </c>
      <c r="Y712" s="9">
        <f t="shared" si="93"/>
        <v>0</v>
      </c>
      <c r="AD712" s="5" t="s">
        <v>2337</v>
      </c>
      <c r="AE712" s="5" t="s">
        <v>2338</v>
      </c>
      <c r="AF712" s="5" t="s">
        <v>1054</v>
      </c>
      <c r="AK712" s="31">
        <f t="shared" si="91"/>
        <v>0</v>
      </c>
      <c r="AL712" s="31"/>
      <c r="AM712" s="31"/>
      <c r="AN712" s="33">
        <f t="shared" si="92"/>
        <v>0</v>
      </c>
      <c r="AO712" s="31"/>
      <c r="AP712" s="31"/>
    </row>
    <row r="713" spans="1:42" ht="54" x14ac:dyDescent="0.3">
      <c r="A713" s="12" t="s">
        <v>2339</v>
      </c>
      <c r="B713" s="12" t="s">
        <v>2271</v>
      </c>
      <c r="C713" s="16" t="s">
        <v>2272</v>
      </c>
      <c r="D713" s="17"/>
      <c r="E713" s="17" t="s">
        <v>2340</v>
      </c>
      <c r="F713" s="17" t="s">
        <v>79</v>
      </c>
      <c r="G713" s="18">
        <v>1</v>
      </c>
      <c r="H713" s="17"/>
      <c r="I713" s="18">
        <v>0</v>
      </c>
      <c r="J713" s="19">
        <v>1276.92</v>
      </c>
      <c r="K713" s="20">
        <v>2364</v>
      </c>
      <c r="L713" s="19">
        <f>J713+ROUND(K713, 2)</f>
        <v>3640.92</v>
      </c>
      <c r="M713" s="19">
        <v>0</v>
      </c>
      <c r="N713" s="19">
        <v>0</v>
      </c>
      <c r="O713" s="19">
        <f>M713+N713</f>
        <v>0</v>
      </c>
      <c r="P713" s="19">
        <v>790.9</v>
      </c>
      <c r="Q713" s="21">
        <v>2364</v>
      </c>
      <c r="R713" s="19">
        <f>P713+ROUND(Q713, 2)</f>
        <v>3154.9</v>
      </c>
      <c r="S713" s="19">
        <v>0</v>
      </c>
      <c r="T713" s="19">
        <v>0</v>
      </c>
      <c r="U713" s="19">
        <f>S713+T713</f>
        <v>0</v>
      </c>
      <c r="V713" s="9">
        <f>ROUND(P713 / 1.2, 2)</f>
        <v>659.08</v>
      </c>
      <c r="W713" s="9">
        <f>ROUND(Q713 / 1.2, 2)</f>
        <v>1970</v>
      </c>
      <c r="X713" s="9">
        <f>ROUND(R713 / 1.2, 2)</f>
        <v>2629.08</v>
      </c>
      <c r="Y713" s="9">
        <f t="shared" si="93"/>
        <v>0</v>
      </c>
      <c r="Z713" s="9">
        <f>ROUND(T713 / 1.2, 2)</f>
        <v>0</v>
      </c>
      <c r="AA713" s="9">
        <f>Y713+Z713</f>
        <v>0</v>
      </c>
      <c r="AD713" s="5">
        <v>355116834</v>
      </c>
      <c r="AE713" s="5">
        <v>27137933</v>
      </c>
      <c r="AG713" s="5" t="s">
        <v>2274</v>
      </c>
      <c r="AH713" s="5" t="s">
        <v>2275</v>
      </c>
      <c r="AI713" s="5" t="s">
        <v>584</v>
      </c>
      <c r="AK713" s="19">
        <f t="shared" si="91"/>
        <v>0</v>
      </c>
      <c r="AL713" s="19">
        <f>T713-N713</f>
        <v>0</v>
      </c>
      <c r="AM713" s="19">
        <f>U713-O713</f>
        <v>0</v>
      </c>
      <c r="AN713" s="22">
        <f t="shared" si="92"/>
        <v>0</v>
      </c>
      <c r="AO713" s="22">
        <f>IFERROR(AL713/N713,0)</f>
        <v>0</v>
      </c>
      <c r="AP713" s="22">
        <f>IFERROR(AM713/O713,0)</f>
        <v>0</v>
      </c>
    </row>
    <row r="714" spans="1:42" ht="36" x14ac:dyDescent="0.3">
      <c r="A714" s="12" t="s">
        <v>2341</v>
      </c>
      <c r="B714" s="12"/>
      <c r="C714" s="27" t="s">
        <v>1068</v>
      </c>
      <c r="D714" s="17"/>
      <c r="E714" s="17"/>
      <c r="F714" s="28" t="s">
        <v>96</v>
      </c>
      <c r="G714" s="29">
        <v>0.15</v>
      </c>
      <c r="H714" s="17"/>
      <c r="I714" s="29">
        <v>0</v>
      </c>
      <c r="J714" s="30">
        <v>68.400000000000006</v>
      </c>
      <c r="M714" s="31">
        <f>ROUND(ROUND(J714, 2)*I714, 2)</f>
        <v>0</v>
      </c>
      <c r="P714" s="32">
        <v>68.400000000000006</v>
      </c>
      <c r="S714" s="31">
        <f>ROUND(ROUND(P714, 2)*I714, 2)</f>
        <v>0</v>
      </c>
      <c r="V714" s="9">
        <f>ROUND(ROUND(P714, 2)/1.2, 2)</f>
        <v>57</v>
      </c>
      <c r="Y714" s="9">
        <f t="shared" si="93"/>
        <v>0</v>
      </c>
      <c r="AD714" s="5" t="s">
        <v>2342</v>
      </c>
      <c r="AE714" s="5" t="s">
        <v>2343</v>
      </c>
      <c r="AF714" s="5" t="s">
        <v>1072</v>
      </c>
      <c r="AK714" s="31">
        <f t="shared" si="91"/>
        <v>0</v>
      </c>
      <c r="AL714" s="31"/>
      <c r="AM714" s="31"/>
      <c r="AN714" s="33">
        <f t="shared" si="92"/>
        <v>0</v>
      </c>
      <c r="AO714" s="31"/>
      <c r="AP714" s="31"/>
    </row>
    <row r="715" spans="1:42" ht="36" x14ac:dyDescent="0.3">
      <c r="A715" s="12" t="s">
        <v>2344</v>
      </c>
      <c r="B715" s="12"/>
      <c r="C715" s="27" t="s">
        <v>1051</v>
      </c>
      <c r="D715" s="17"/>
      <c r="E715" s="17"/>
      <c r="F715" s="28" t="s">
        <v>96</v>
      </c>
      <c r="G715" s="29">
        <v>0.25</v>
      </c>
      <c r="H715" s="17"/>
      <c r="I715" s="39">
        <v>0</v>
      </c>
      <c r="J715" s="30">
        <v>40.270000000000003</v>
      </c>
      <c r="M715" s="31">
        <f>ROUND(ROUND(J715, 2)*I715, 2)</f>
        <v>0</v>
      </c>
      <c r="P715" s="32">
        <v>40.270000000000003</v>
      </c>
      <c r="S715" s="31">
        <f>ROUND(ROUND(P715, 2)*I715, 2)</f>
        <v>0</v>
      </c>
      <c r="V715" s="9">
        <f>ROUND(ROUND(P715, 2)/1.2, 2)</f>
        <v>33.56</v>
      </c>
      <c r="Y715" s="9">
        <f t="shared" si="93"/>
        <v>0</v>
      </c>
      <c r="AD715" s="5" t="s">
        <v>2345</v>
      </c>
      <c r="AE715" s="5" t="s">
        <v>2346</v>
      </c>
      <c r="AF715" s="5" t="s">
        <v>1054</v>
      </c>
      <c r="AK715" s="31">
        <f t="shared" si="91"/>
        <v>0</v>
      </c>
      <c r="AL715" s="31"/>
      <c r="AM715" s="31"/>
      <c r="AN715" s="33">
        <f t="shared" si="92"/>
        <v>0</v>
      </c>
      <c r="AO715" s="31"/>
      <c r="AP715" s="31"/>
    </row>
    <row r="716" spans="1:42" ht="54" x14ac:dyDescent="0.3">
      <c r="A716" s="12" t="s">
        <v>2347</v>
      </c>
      <c r="B716" s="12"/>
      <c r="C716" s="41" t="s">
        <v>1414</v>
      </c>
      <c r="D716" s="17"/>
      <c r="E716" s="17" t="s">
        <v>1046</v>
      </c>
      <c r="F716" s="28" t="s">
        <v>96</v>
      </c>
      <c r="G716" s="29">
        <v>1.2</v>
      </c>
      <c r="H716" s="17"/>
      <c r="I716" s="39">
        <v>0</v>
      </c>
      <c r="J716" s="30">
        <v>16.11</v>
      </c>
      <c r="M716" s="31">
        <f>ROUND(ROUND(J716, 2)*I716, 2)</f>
        <v>0</v>
      </c>
      <c r="P716" s="32">
        <v>16.11</v>
      </c>
      <c r="S716" s="31">
        <f>ROUND(ROUND(P716, 2)*I716, 2)</f>
        <v>0</v>
      </c>
      <c r="V716" s="9">
        <f>ROUND(ROUND(P716, 2)/1.2, 2)</f>
        <v>13.43</v>
      </c>
      <c r="Y716" s="9">
        <f t="shared" si="93"/>
        <v>0</v>
      </c>
      <c r="AD716" s="5" t="s">
        <v>2348</v>
      </c>
      <c r="AE716" s="5" t="s">
        <v>2349</v>
      </c>
      <c r="AF716" s="5" t="s">
        <v>1417</v>
      </c>
      <c r="AK716" s="31">
        <f t="shared" si="91"/>
        <v>0</v>
      </c>
      <c r="AL716" s="31"/>
      <c r="AM716" s="31"/>
      <c r="AN716" s="33">
        <f t="shared" si="92"/>
        <v>0</v>
      </c>
      <c r="AO716" s="31"/>
      <c r="AP716" s="31"/>
    </row>
    <row r="717" spans="1:42" ht="54" x14ac:dyDescent="0.3">
      <c r="A717" s="12" t="s">
        <v>2350</v>
      </c>
      <c r="B717" s="12"/>
      <c r="C717" s="41" t="s">
        <v>2320</v>
      </c>
      <c r="D717" s="17"/>
      <c r="E717" s="17" t="s">
        <v>2351</v>
      </c>
      <c r="F717" s="28" t="s">
        <v>79</v>
      </c>
      <c r="G717" s="29">
        <v>1.07</v>
      </c>
      <c r="H717" s="17"/>
      <c r="I717" s="39">
        <v>0</v>
      </c>
      <c r="J717" s="30">
        <v>1138.2</v>
      </c>
      <c r="M717" s="31">
        <f>ROUND(ROUND(J717, 2)*I717, 2)</f>
        <v>0</v>
      </c>
      <c r="P717" s="32">
        <v>684</v>
      </c>
      <c r="S717" s="31">
        <f>ROUND(ROUND(P717, 2)*I717, 2)</f>
        <v>0</v>
      </c>
      <c r="V717" s="9">
        <f>ROUND(ROUND(P717, 2)/1.2, 2)</f>
        <v>570</v>
      </c>
      <c r="Y717" s="9">
        <f t="shared" si="93"/>
        <v>0</v>
      </c>
      <c r="AD717" s="5" t="s">
        <v>2352</v>
      </c>
      <c r="AE717" s="5" t="s">
        <v>2353</v>
      </c>
      <c r="AF717" s="5" t="s">
        <v>2324</v>
      </c>
      <c r="AK717" s="31">
        <f t="shared" si="91"/>
        <v>0</v>
      </c>
      <c r="AL717" s="31"/>
      <c r="AM717" s="31"/>
      <c r="AN717" s="33">
        <f t="shared" si="92"/>
        <v>0</v>
      </c>
      <c r="AO717" s="31"/>
      <c r="AP717" s="31"/>
    </row>
    <row r="718" spans="1:42" ht="54" x14ac:dyDescent="0.3">
      <c r="A718" s="12" t="s">
        <v>2354</v>
      </c>
      <c r="B718" s="12" t="s">
        <v>2271</v>
      </c>
      <c r="C718" s="16" t="s">
        <v>2272</v>
      </c>
      <c r="D718" s="17"/>
      <c r="E718" s="17" t="s">
        <v>2355</v>
      </c>
      <c r="F718" s="17" t="s">
        <v>79</v>
      </c>
      <c r="G718" s="18">
        <v>1</v>
      </c>
      <c r="H718" s="17"/>
      <c r="I718" s="18">
        <v>0</v>
      </c>
      <c r="J718" s="19">
        <v>1530.63</v>
      </c>
      <c r="K718" s="20">
        <v>2364</v>
      </c>
      <c r="L718" s="19">
        <f>J718+ROUND(K718, 2)</f>
        <v>3894.63</v>
      </c>
      <c r="M718" s="19">
        <v>0</v>
      </c>
      <c r="N718" s="19">
        <v>0</v>
      </c>
      <c r="O718" s="19">
        <f>M718+N718</f>
        <v>0</v>
      </c>
      <c r="P718" s="19">
        <v>412.53</v>
      </c>
      <c r="Q718" s="21">
        <v>2364</v>
      </c>
      <c r="R718" s="19">
        <f>P718+ROUND(Q718, 2)</f>
        <v>2776.5299999999997</v>
      </c>
      <c r="S718" s="19">
        <v>0</v>
      </c>
      <c r="T718" s="19">
        <v>0</v>
      </c>
      <c r="U718" s="19">
        <f>S718+T718</f>
        <v>0</v>
      </c>
      <c r="V718" s="9">
        <f>ROUND(P718 / 1.2, 2)</f>
        <v>343.78</v>
      </c>
      <c r="W718" s="9">
        <f>ROUND(Q718 / 1.2, 2)</f>
        <v>1970</v>
      </c>
      <c r="X718" s="9">
        <f>ROUND(R718 / 1.2, 2)</f>
        <v>2313.7800000000002</v>
      </c>
      <c r="Y718" s="9">
        <f t="shared" si="93"/>
        <v>0</v>
      </c>
      <c r="Z718" s="9">
        <f>ROUND(T718 / 1.2, 2)</f>
        <v>0</v>
      </c>
      <c r="AA718" s="9">
        <f>Y718+Z718</f>
        <v>0</v>
      </c>
      <c r="AD718" s="5">
        <v>355116835</v>
      </c>
      <c r="AE718" s="5">
        <v>27137934</v>
      </c>
      <c r="AG718" s="5" t="s">
        <v>2274</v>
      </c>
      <c r="AH718" s="5" t="s">
        <v>2275</v>
      </c>
      <c r="AI718" s="5" t="s">
        <v>584</v>
      </c>
      <c r="AK718" s="19">
        <f t="shared" si="91"/>
        <v>0</v>
      </c>
      <c r="AL718" s="19">
        <f>T718-N718</f>
        <v>0</v>
      </c>
      <c r="AM718" s="19">
        <f>U718-O718</f>
        <v>0</v>
      </c>
      <c r="AN718" s="22">
        <f t="shared" si="92"/>
        <v>0</v>
      </c>
      <c r="AO718" s="22">
        <f>IFERROR(AL718/N718,0)</f>
        <v>0</v>
      </c>
      <c r="AP718" s="22">
        <f>IFERROR(AM718/O718,0)</f>
        <v>0</v>
      </c>
    </row>
    <row r="719" spans="1:42" ht="36" x14ac:dyDescent="0.3">
      <c r="A719" s="12" t="s">
        <v>2356</v>
      </c>
      <c r="B719" s="12"/>
      <c r="C719" s="41" t="s">
        <v>2294</v>
      </c>
      <c r="D719" s="17"/>
      <c r="E719" s="17" t="s">
        <v>2357</v>
      </c>
      <c r="F719" s="28" t="s">
        <v>79</v>
      </c>
      <c r="G719" s="29">
        <v>1.07</v>
      </c>
      <c r="H719" s="17"/>
      <c r="I719" s="39">
        <v>0</v>
      </c>
      <c r="J719" s="30">
        <v>1384.95</v>
      </c>
      <c r="M719" s="31">
        <f>ROUND(ROUND(J719, 2)*I719, 2)</f>
        <v>0</v>
      </c>
      <c r="P719" s="32">
        <v>340</v>
      </c>
      <c r="S719" s="31">
        <f>ROUND(ROUND(P719, 2)*I719, 2)</f>
        <v>0</v>
      </c>
      <c r="V719" s="9">
        <f>ROUND(ROUND(P719, 2)/1.2, 2)</f>
        <v>283.33</v>
      </c>
      <c r="Y719" s="9">
        <f t="shared" si="93"/>
        <v>0</v>
      </c>
      <c r="AD719" s="5" t="s">
        <v>2358</v>
      </c>
      <c r="AE719" s="5" t="s">
        <v>2359</v>
      </c>
      <c r="AF719" s="5" t="s">
        <v>2298</v>
      </c>
      <c r="AK719" s="31">
        <f t="shared" si="91"/>
        <v>0</v>
      </c>
      <c r="AL719" s="31"/>
      <c r="AM719" s="31"/>
      <c r="AN719" s="33">
        <f t="shared" si="92"/>
        <v>0</v>
      </c>
      <c r="AO719" s="31"/>
      <c r="AP719" s="31"/>
    </row>
    <row r="720" spans="1:42" ht="54" x14ac:dyDescent="0.3">
      <c r="A720" s="12" t="s">
        <v>2360</v>
      </c>
      <c r="B720" s="12"/>
      <c r="C720" s="41" t="s">
        <v>1414</v>
      </c>
      <c r="D720" s="17"/>
      <c r="E720" s="17" t="s">
        <v>1046</v>
      </c>
      <c r="F720" s="28" t="s">
        <v>96</v>
      </c>
      <c r="G720" s="29">
        <v>1.2</v>
      </c>
      <c r="H720" s="17"/>
      <c r="I720" s="39">
        <v>0</v>
      </c>
      <c r="J720" s="30">
        <v>16.11</v>
      </c>
      <c r="M720" s="31">
        <f>ROUND(ROUND(J720, 2)*I720, 2)</f>
        <v>0</v>
      </c>
      <c r="P720" s="32">
        <v>16.11</v>
      </c>
      <c r="S720" s="31">
        <f>ROUND(ROUND(P720, 2)*I720, 2)</f>
        <v>0</v>
      </c>
      <c r="V720" s="9">
        <f>ROUND(ROUND(P720, 2)/1.2, 2)</f>
        <v>13.43</v>
      </c>
      <c r="Y720" s="9">
        <f t="shared" si="93"/>
        <v>0</v>
      </c>
      <c r="AD720" s="5" t="s">
        <v>2361</v>
      </c>
      <c r="AE720" s="5" t="s">
        <v>2362</v>
      </c>
      <c r="AF720" s="5" t="s">
        <v>1417</v>
      </c>
      <c r="AK720" s="31">
        <f t="shared" ref="AK720:AK783" si="94">S720-M720</f>
        <v>0</v>
      </c>
      <c r="AL720" s="31"/>
      <c r="AM720" s="31"/>
      <c r="AN720" s="33">
        <f t="shared" ref="AN720:AN783" si="95">IFERROR(AK720/M720,0)</f>
        <v>0</v>
      </c>
      <c r="AO720" s="31"/>
      <c r="AP720" s="31"/>
    </row>
    <row r="721" spans="1:42" ht="36" x14ac:dyDescent="0.3">
      <c r="A721" s="12" t="s">
        <v>2363</v>
      </c>
      <c r="B721" s="12"/>
      <c r="C721" s="27" t="s">
        <v>1051</v>
      </c>
      <c r="D721" s="17"/>
      <c r="E721" s="17"/>
      <c r="F721" s="28" t="s">
        <v>96</v>
      </c>
      <c r="G721" s="29">
        <v>0.25</v>
      </c>
      <c r="H721" s="17"/>
      <c r="I721" s="39">
        <v>0</v>
      </c>
      <c r="J721" s="30">
        <v>40.270000000000003</v>
      </c>
      <c r="M721" s="31">
        <f>ROUND(ROUND(J721, 2)*I721, 2)</f>
        <v>0</v>
      </c>
      <c r="P721" s="32">
        <v>40.270000000000003</v>
      </c>
      <c r="S721" s="31">
        <f>ROUND(ROUND(P721, 2)*I721, 2)</f>
        <v>0</v>
      </c>
      <c r="V721" s="9">
        <f>ROUND(ROUND(P721, 2)/1.2, 2)</f>
        <v>33.56</v>
      </c>
      <c r="Y721" s="9">
        <f t="shared" si="93"/>
        <v>0</v>
      </c>
      <c r="AD721" s="5" t="s">
        <v>2364</v>
      </c>
      <c r="AE721" s="5" t="s">
        <v>2365</v>
      </c>
      <c r="AF721" s="5" t="s">
        <v>1054</v>
      </c>
      <c r="AK721" s="31">
        <f t="shared" si="94"/>
        <v>0</v>
      </c>
      <c r="AL721" s="31"/>
      <c r="AM721" s="31"/>
      <c r="AN721" s="33">
        <f t="shared" si="95"/>
        <v>0</v>
      </c>
      <c r="AO721" s="31"/>
      <c r="AP721" s="31"/>
    </row>
    <row r="722" spans="1:42" ht="54" x14ac:dyDescent="0.3">
      <c r="A722" s="12" t="s">
        <v>2366</v>
      </c>
      <c r="B722" s="12" t="s">
        <v>2271</v>
      </c>
      <c r="C722" s="16" t="s">
        <v>2272</v>
      </c>
      <c r="D722" s="17"/>
      <c r="E722" s="17" t="s">
        <v>2367</v>
      </c>
      <c r="F722" s="17" t="s">
        <v>79</v>
      </c>
      <c r="G722" s="18">
        <v>1</v>
      </c>
      <c r="H722" s="17"/>
      <c r="I722" s="18">
        <v>0</v>
      </c>
      <c r="J722" s="19">
        <v>1536.92</v>
      </c>
      <c r="K722" s="20">
        <v>2364</v>
      </c>
      <c r="L722" s="19">
        <f>J722+ROUND(K722, 2)</f>
        <v>3900.92</v>
      </c>
      <c r="M722" s="19">
        <v>0</v>
      </c>
      <c r="N722" s="19">
        <v>0</v>
      </c>
      <c r="O722" s="19">
        <f>M722+N722</f>
        <v>0</v>
      </c>
      <c r="P722" s="19">
        <v>953.83</v>
      </c>
      <c r="Q722" s="21">
        <v>2364</v>
      </c>
      <c r="R722" s="19">
        <f>P722+ROUND(Q722, 2)</f>
        <v>3317.83</v>
      </c>
      <c r="S722" s="19">
        <v>0</v>
      </c>
      <c r="T722" s="19">
        <v>0</v>
      </c>
      <c r="U722" s="19">
        <f>S722+T722</f>
        <v>0</v>
      </c>
      <c r="V722" s="9">
        <f>ROUND(P722 / 1.2, 2)</f>
        <v>794.86</v>
      </c>
      <c r="W722" s="9">
        <f>ROUND(Q722 / 1.2, 2)</f>
        <v>1970</v>
      </c>
      <c r="X722" s="9">
        <f>ROUND(R722 / 1.2, 2)</f>
        <v>2764.86</v>
      </c>
      <c r="Y722" s="9">
        <f t="shared" si="93"/>
        <v>0</v>
      </c>
      <c r="Z722" s="9">
        <f>ROUND(T722 / 1.2, 2)</f>
        <v>0</v>
      </c>
      <c r="AA722" s="9">
        <f>Y722+Z722</f>
        <v>0</v>
      </c>
      <c r="AD722" s="5">
        <v>355116836</v>
      </c>
      <c r="AE722" s="5">
        <v>27137925</v>
      </c>
      <c r="AG722" s="5" t="s">
        <v>2274</v>
      </c>
      <c r="AH722" s="5" t="s">
        <v>2275</v>
      </c>
      <c r="AI722" s="5" t="s">
        <v>584</v>
      </c>
      <c r="AK722" s="19">
        <f t="shared" si="94"/>
        <v>0</v>
      </c>
      <c r="AL722" s="19">
        <f>T722-N722</f>
        <v>0</v>
      </c>
      <c r="AM722" s="19">
        <f>U722-O722</f>
        <v>0</v>
      </c>
      <c r="AN722" s="22">
        <f t="shared" si="95"/>
        <v>0</v>
      </c>
      <c r="AO722" s="22">
        <f>IFERROR(AL722/N722,0)</f>
        <v>0</v>
      </c>
      <c r="AP722" s="22">
        <f>IFERROR(AM722/O722,0)</f>
        <v>0</v>
      </c>
    </row>
    <row r="723" spans="1:42" ht="54" x14ac:dyDescent="0.3">
      <c r="A723" s="12" t="s">
        <v>2368</v>
      </c>
      <c r="B723" s="12"/>
      <c r="C723" s="27" t="s">
        <v>1850</v>
      </c>
      <c r="D723" s="17"/>
      <c r="E723" s="17" t="s">
        <v>2369</v>
      </c>
      <c r="F723" s="28" t="s">
        <v>187</v>
      </c>
      <c r="G723" s="29">
        <v>0.23</v>
      </c>
      <c r="H723" s="17"/>
      <c r="I723" s="39">
        <v>0</v>
      </c>
      <c r="J723" s="30">
        <v>97.71</v>
      </c>
      <c r="M723" s="31">
        <f>ROUND(ROUND(J723, 2)*I723, 2)</f>
        <v>0</v>
      </c>
      <c r="P723" s="32">
        <v>97.71</v>
      </c>
      <c r="S723" s="31">
        <f>ROUND(ROUND(P723, 2)*I723, 2)</f>
        <v>0</v>
      </c>
      <c r="V723" s="9">
        <f>ROUND(ROUND(P723, 2)/1.2, 2)</f>
        <v>81.430000000000007</v>
      </c>
      <c r="Y723" s="9">
        <f t="shared" si="93"/>
        <v>0</v>
      </c>
      <c r="AD723" s="5" t="s">
        <v>2370</v>
      </c>
      <c r="AE723" s="5" t="s">
        <v>2371</v>
      </c>
      <c r="AF723" s="5" t="s">
        <v>1853</v>
      </c>
      <c r="AK723" s="31">
        <f t="shared" si="94"/>
        <v>0</v>
      </c>
      <c r="AL723" s="31"/>
      <c r="AM723" s="31"/>
      <c r="AN723" s="33">
        <f t="shared" si="95"/>
        <v>0</v>
      </c>
      <c r="AO723" s="31"/>
      <c r="AP723" s="31"/>
    </row>
    <row r="724" spans="1:42" ht="18" x14ac:dyDescent="0.3">
      <c r="A724" s="12" t="s">
        <v>2372</v>
      </c>
      <c r="B724" s="12"/>
      <c r="C724" s="27" t="s">
        <v>1874</v>
      </c>
      <c r="D724" s="17"/>
      <c r="E724" s="17" t="s">
        <v>2373</v>
      </c>
      <c r="F724" s="28" t="s">
        <v>96</v>
      </c>
      <c r="G724" s="29">
        <v>0.25</v>
      </c>
      <c r="H724" s="17"/>
      <c r="I724" s="39">
        <v>0</v>
      </c>
      <c r="J724" s="30">
        <v>40.270000000000003</v>
      </c>
      <c r="M724" s="31">
        <f>ROUND(ROUND(J724, 2)*I724, 2)</f>
        <v>0</v>
      </c>
      <c r="P724" s="32">
        <v>40.270000000000003</v>
      </c>
      <c r="S724" s="31">
        <f>ROUND(ROUND(P724, 2)*I724, 2)</f>
        <v>0</v>
      </c>
      <c r="V724" s="9">
        <f>ROUND(ROUND(P724, 2)/1.2, 2)</f>
        <v>33.56</v>
      </c>
      <c r="Y724" s="9">
        <f t="shared" si="93"/>
        <v>0</v>
      </c>
      <c r="AD724" s="5" t="s">
        <v>2374</v>
      </c>
      <c r="AE724" s="5" t="s">
        <v>2375</v>
      </c>
      <c r="AF724" s="5" t="s">
        <v>1878</v>
      </c>
      <c r="AK724" s="31">
        <f t="shared" si="94"/>
        <v>0</v>
      </c>
      <c r="AL724" s="31"/>
      <c r="AM724" s="31"/>
      <c r="AN724" s="33">
        <f t="shared" si="95"/>
        <v>0</v>
      </c>
      <c r="AO724" s="31"/>
      <c r="AP724" s="31"/>
    </row>
    <row r="725" spans="1:42" ht="54" x14ac:dyDescent="0.3">
      <c r="A725" s="12" t="s">
        <v>2376</v>
      </c>
      <c r="B725" s="12"/>
      <c r="C725" s="41" t="s">
        <v>1414</v>
      </c>
      <c r="D725" s="17"/>
      <c r="E725" s="17" t="s">
        <v>1046</v>
      </c>
      <c r="F725" s="28" t="s">
        <v>96</v>
      </c>
      <c r="G725" s="29">
        <v>1.2</v>
      </c>
      <c r="H725" s="17"/>
      <c r="I725" s="39">
        <v>0</v>
      </c>
      <c r="J725" s="30">
        <v>16.11</v>
      </c>
      <c r="M725" s="31">
        <f>ROUND(ROUND(J725, 2)*I725, 2)</f>
        <v>0</v>
      </c>
      <c r="P725" s="32">
        <v>16.11</v>
      </c>
      <c r="S725" s="31">
        <f>ROUND(ROUND(P725, 2)*I725, 2)</f>
        <v>0</v>
      </c>
      <c r="V725" s="9">
        <f>ROUND(ROUND(P725, 2)/1.2, 2)</f>
        <v>13.43</v>
      </c>
      <c r="Y725" s="9">
        <f t="shared" si="93"/>
        <v>0</v>
      </c>
      <c r="AD725" s="5" t="s">
        <v>2377</v>
      </c>
      <c r="AE725" s="5" t="s">
        <v>2378</v>
      </c>
      <c r="AF725" s="5" t="s">
        <v>1417</v>
      </c>
      <c r="AK725" s="31">
        <f t="shared" si="94"/>
        <v>0</v>
      </c>
      <c r="AL725" s="31"/>
      <c r="AM725" s="31"/>
      <c r="AN725" s="33">
        <f t="shared" si="95"/>
        <v>0</v>
      </c>
      <c r="AO725" s="31"/>
      <c r="AP725" s="31"/>
    </row>
    <row r="726" spans="1:42" ht="54" x14ac:dyDescent="0.3">
      <c r="A726" s="12" t="s">
        <v>2379</v>
      </c>
      <c r="B726" s="12"/>
      <c r="C726" s="41" t="s">
        <v>2294</v>
      </c>
      <c r="D726" s="17"/>
      <c r="E726" s="17" t="s">
        <v>2380</v>
      </c>
      <c r="F726" s="28" t="s">
        <v>79</v>
      </c>
      <c r="G726" s="29">
        <v>1.07</v>
      </c>
      <c r="H726" s="17"/>
      <c r="I726" s="39">
        <v>0</v>
      </c>
      <c r="J726" s="30">
        <v>1384.95</v>
      </c>
      <c r="M726" s="31">
        <f>ROUND(ROUND(J726, 2)*I726, 2)</f>
        <v>0</v>
      </c>
      <c r="P726" s="32">
        <v>840</v>
      </c>
      <c r="S726" s="31">
        <f>ROUND(ROUND(P726, 2)*I726, 2)</f>
        <v>0</v>
      </c>
      <c r="V726" s="9">
        <f>ROUND(ROUND(P726, 2)/1.2, 2)</f>
        <v>700</v>
      </c>
      <c r="Y726" s="9">
        <f t="shared" si="93"/>
        <v>0</v>
      </c>
      <c r="AD726" s="5" t="s">
        <v>2381</v>
      </c>
      <c r="AE726" s="5" t="s">
        <v>2382</v>
      </c>
      <c r="AF726" s="5" t="s">
        <v>2298</v>
      </c>
      <c r="AK726" s="31">
        <f t="shared" si="94"/>
        <v>0</v>
      </c>
      <c r="AL726" s="31"/>
      <c r="AM726" s="31"/>
      <c r="AN726" s="33">
        <f t="shared" si="95"/>
        <v>0</v>
      </c>
      <c r="AO726" s="31"/>
      <c r="AP726" s="31"/>
    </row>
    <row r="727" spans="1:42" ht="54" x14ac:dyDescent="0.3">
      <c r="A727" s="12" t="s">
        <v>2383</v>
      </c>
      <c r="B727" s="12"/>
      <c r="C727" s="41" t="s">
        <v>2384</v>
      </c>
      <c r="D727" s="17"/>
      <c r="E727" s="17" t="s">
        <v>2385</v>
      </c>
      <c r="F727" s="28" t="s">
        <v>187</v>
      </c>
      <c r="G727" s="29">
        <v>0.23</v>
      </c>
      <c r="H727" s="17"/>
      <c r="I727" s="39">
        <v>0</v>
      </c>
      <c r="J727" s="30">
        <v>96.24</v>
      </c>
      <c r="M727" s="31">
        <f>ROUND(ROUND(J727, 2)*I727, 2)</f>
        <v>0</v>
      </c>
      <c r="P727" s="32">
        <v>96.24</v>
      </c>
      <c r="S727" s="31">
        <f>ROUND(ROUND(P727, 2)*I727, 2)</f>
        <v>0</v>
      </c>
      <c r="V727" s="9">
        <f>ROUND(ROUND(P727, 2)/1.2, 2)</f>
        <v>80.2</v>
      </c>
      <c r="Y727" s="9">
        <f t="shared" si="93"/>
        <v>0</v>
      </c>
      <c r="AD727" s="5" t="s">
        <v>2386</v>
      </c>
      <c r="AE727" s="5" t="s">
        <v>2387</v>
      </c>
      <c r="AF727" s="5" t="s">
        <v>2388</v>
      </c>
      <c r="AK727" s="31">
        <f t="shared" si="94"/>
        <v>0</v>
      </c>
      <c r="AL727" s="31"/>
      <c r="AM727" s="31"/>
      <c r="AN727" s="33">
        <f t="shared" si="95"/>
        <v>0</v>
      </c>
      <c r="AO727" s="31"/>
      <c r="AP727" s="31"/>
    </row>
    <row r="728" spans="1:42" ht="54" x14ac:dyDescent="0.3">
      <c r="A728" s="12" t="s">
        <v>2389</v>
      </c>
      <c r="B728" s="12" t="s">
        <v>2271</v>
      </c>
      <c r="C728" s="16" t="s">
        <v>2272</v>
      </c>
      <c r="D728" s="17"/>
      <c r="E728" s="17" t="s">
        <v>2390</v>
      </c>
      <c r="F728" s="17" t="s">
        <v>79</v>
      </c>
      <c r="G728" s="18">
        <v>1</v>
      </c>
      <c r="H728" s="17"/>
      <c r="I728" s="18">
        <v>0</v>
      </c>
      <c r="J728" s="19">
        <v>1074.98</v>
      </c>
      <c r="K728" s="20">
        <v>2364</v>
      </c>
      <c r="L728" s="19">
        <f>J728+ROUND(K728, 2)</f>
        <v>3438.98</v>
      </c>
      <c r="M728" s="19">
        <v>0</v>
      </c>
      <c r="N728" s="19">
        <v>0</v>
      </c>
      <c r="O728" s="19">
        <f>M728+N728</f>
        <v>0</v>
      </c>
      <c r="P728" s="19">
        <v>753.98</v>
      </c>
      <c r="Q728" s="21">
        <v>2364</v>
      </c>
      <c r="R728" s="19">
        <f>P728+ROUND(Q728, 2)</f>
        <v>3117.98</v>
      </c>
      <c r="S728" s="19">
        <v>0</v>
      </c>
      <c r="T728" s="19">
        <v>0</v>
      </c>
      <c r="U728" s="19">
        <f>S728+T728</f>
        <v>0</v>
      </c>
      <c r="V728" s="9">
        <f>ROUND(P728 / 1.2, 2)</f>
        <v>628.32000000000005</v>
      </c>
      <c r="W728" s="9">
        <f>ROUND(Q728 / 1.2, 2)</f>
        <v>1970</v>
      </c>
      <c r="X728" s="9">
        <f>ROUND(R728 / 1.2, 2)</f>
        <v>2598.3200000000002</v>
      </c>
      <c r="Y728" s="9">
        <f t="shared" si="93"/>
        <v>0</v>
      </c>
      <c r="Z728" s="9">
        <f>ROUND(T728 / 1.2, 2)</f>
        <v>0</v>
      </c>
      <c r="AA728" s="9">
        <f>Y728+Z728</f>
        <v>0</v>
      </c>
      <c r="AD728" s="5">
        <v>355116837</v>
      </c>
      <c r="AE728" s="5">
        <v>27138005</v>
      </c>
      <c r="AG728" s="5" t="s">
        <v>2274</v>
      </c>
      <c r="AH728" s="5" t="s">
        <v>2275</v>
      </c>
      <c r="AI728" s="5" t="s">
        <v>584</v>
      </c>
      <c r="AK728" s="19">
        <f t="shared" si="94"/>
        <v>0</v>
      </c>
      <c r="AL728" s="19">
        <f>T728-N728</f>
        <v>0</v>
      </c>
      <c r="AM728" s="19">
        <f>U728-O728</f>
        <v>0</v>
      </c>
      <c r="AN728" s="22">
        <f t="shared" si="95"/>
        <v>0</v>
      </c>
      <c r="AO728" s="22">
        <f>IFERROR(AL728/N728,0)</f>
        <v>0</v>
      </c>
      <c r="AP728" s="22">
        <f>IFERROR(AM728/O728,0)</f>
        <v>0</v>
      </c>
    </row>
    <row r="729" spans="1:42" ht="72" x14ac:dyDescent="0.3">
      <c r="A729" s="12" t="s">
        <v>2391</v>
      </c>
      <c r="B729" s="12"/>
      <c r="C729" s="41" t="s">
        <v>2384</v>
      </c>
      <c r="D729" s="17"/>
      <c r="E729" s="17" t="s">
        <v>2392</v>
      </c>
      <c r="F729" s="28" t="s">
        <v>187</v>
      </c>
      <c r="G729" s="29">
        <v>0.23</v>
      </c>
      <c r="H729" s="17"/>
      <c r="I729" s="39">
        <v>0</v>
      </c>
      <c r="J729" s="30">
        <v>96.24</v>
      </c>
      <c r="M729" s="31">
        <f>ROUND(ROUND(J729, 2)*I729, 2)</f>
        <v>0</v>
      </c>
      <c r="P729" s="32">
        <v>96.24</v>
      </c>
      <c r="S729" s="31">
        <f>ROUND(ROUND(P729, 2)*I729, 2)</f>
        <v>0</v>
      </c>
      <c r="V729" s="9">
        <f>ROUND(ROUND(P729, 2)/1.2, 2)</f>
        <v>80.2</v>
      </c>
      <c r="Y729" s="9">
        <f t="shared" si="93"/>
        <v>0</v>
      </c>
      <c r="AD729" s="5" t="s">
        <v>2393</v>
      </c>
      <c r="AE729" s="5" t="s">
        <v>2394</v>
      </c>
      <c r="AF729" s="5" t="s">
        <v>2388</v>
      </c>
      <c r="AK729" s="31">
        <f t="shared" si="94"/>
        <v>0</v>
      </c>
      <c r="AL729" s="31"/>
      <c r="AM729" s="31"/>
      <c r="AN729" s="33">
        <f t="shared" si="95"/>
        <v>0</v>
      </c>
      <c r="AO729" s="31"/>
      <c r="AP729" s="31"/>
    </row>
    <row r="730" spans="1:42" ht="54" x14ac:dyDescent="0.3">
      <c r="A730" s="12" t="s">
        <v>2395</v>
      </c>
      <c r="B730" s="12"/>
      <c r="C730" s="41" t="s">
        <v>2286</v>
      </c>
      <c r="D730" s="17"/>
      <c r="E730" s="17" t="s">
        <v>2396</v>
      </c>
      <c r="F730" s="28" t="s">
        <v>79</v>
      </c>
      <c r="G730" s="29">
        <v>1.07</v>
      </c>
      <c r="H730" s="17"/>
      <c r="I730" s="39">
        <v>0</v>
      </c>
      <c r="J730" s="30">
        <v>945</v>
      </c>
      <c r="M730" s="31">
        <f>ROUND(ROUND(J730, 2)*I730, 2)</f>
        <v>0</v>
      </c>
      <c r="P730" s="32">
        <v>645</v>
      </c>
      <c r="S730" s="31">
        <f>ROUND(ROUND(P730, 2)*I730, 2)</f>
        <v>0</v>
      </c>
      <c r="V730" s="9">
        <f>ROUND(ROUND(P730, 2)/1.2, 2)</f>
        <v>537.5</v>
      </c>
      <c r="Y730" s="9">
        <f t="shared" si="93"/>
        <v>0</v>
      </c>
      <c r="AD730" s="5" t="s">
        <v>2397</v>
      </c>
      <c r="AE730" s="5" t="s">
        <v>2398</v>
      </c>
      <c r="AF730" s="5" t="s">
        <v>2290</v>
      </c>
      <c r="AK730" s="31">
        <f t="shared" si="94"/>
        <v>0</v>
      </c>
      <c r="AL730" s="31"/>
      <c r="AM730" s="31"/>
      <c r="AN730" s="33">
        <f t="shared" si="95"/>
        <v>0</v>
      </c>
      <c r="AO730" s="31"/>
      <c r="AP730" s="31"/>
    </row>
    <row r="731" spans="1:42" ht="54" x14ac:dyDescent="0.3">
      <c r="A731" s="12" t="s">
        <v>2399</v>
      </c>
      <c r="B731" s="12"/>
      <c r="C731" s="41" t="s">
        <v>1414</v>
      </c>
      <c r="D731" s="17"/>
      <c r="E731" s="17" t="s">
        <v>1046</v>
      </c>
      <c r="F731" s="28" t="s">
        <v>96</v>
      </c>
      <c r="G731" s="29">
        <v>1.2</v>
      </c>
      <c r="H731" s="17"/>
      <c r="I731" s="39">
        <v>0</v>
      </c>
      <c r="J731" s="30">
        <v>16.11</v>
      </c>
      <c r="M731" s="31">
        <f>ROUND(ROUND(J731, 2)*I731, 2)</f>
        <v>0</v>
      </c>
      <c r="P731" s="32">
        <v>16.11</v>
      </c>
      <c r="S731" s="31">
        <f>ROUND(ROUND(P731, 2)*I731, 2)</f>
        <v>0</v>
      </c>
      <c r="V731" s="9">
        <f>ROUND(ROUND(P731, 2)/1.2, 2)</f>
        <v>13.43</v>
      </c>
      <c r="Y731" s="9">
        <f t="shared" si="93"/>
        <v>0</v>
      </c>
      <c r="AD731" s="5" t="s">
        <v>2400</v>
      </c>
      <c r="AE731" s="5" t="s">
        <v>2401</v>
      </c>
      <c r="AF731" s="5" t="s">
        <v>1417</v>
      </c>
      <c r="AK731" s="31">
        <f t="shared" si="94"/>
        <v>0</v>
      </c>
      <c r="AL731" s="31"/>
      <c r="AM731" s="31"/>
      <c r="AN731" s="33">
        <f t="shared" si="95"/>
        <v>0</v>
      </c>
      <c r="AO731" s="31"/>
      <c r="AP731" s="31"/>
    </row>
    <row r="732" spans="1:42" ht="36" x14ac:dyDescent="0.3">
      <c r="A732" s="12" t="s">
        <v>2402</v>
      </c>
      <c r="B732" s="12"/>
      <c r="C732" s="27" t="s">
        <v>1051</v>
      </c>
      <c r="D732" s="17"/>
      <c r="E732" s="17"/>
      <c r="F732" s="28" t="s">
        <v>96</v>
      </c>
      <c r="G732" s="29">
        <v>0.25</v>
      </c>
      <c r="H732" s="17"/>
      <c r="I732" s="39">
        <v>0</v>
      </c>
      <c r="J732" s="30">
        <v>40.270000000000003</v>
      </c>
      <c r="M732" s="31">
        <f>ROUND(ROUND(J732, 2)*I732, 2)</f>
        <v>0</v>
      </c>
      <c r="P732" s="32">
        <v>40.270000000000003</v>
      </c>
      <c r="S732" s="31">
        <f>ROUND(ROUND(P732, 2)*I732, 2)</f>
        <v>0</v>
      </c>
      <c r="V732" s="9">
        <f>ROUND(ROUND(P732, 2)/1.2, 2)</f>
        <v>33.56</v>
      </c>
      <c r="Y732" s="9">
        <f t="shared" si="93"/>
        <v>0</v>
      </c>
      <c r="AD732" s="5" t="s">
        <v>2403</v>
      </c>
      <c r="AE732" s="5" t="s">
        <v>2404</v>
      </c>
      <c r="AF732" s="5" t="s">
        <v>1054</v>
      </c>
      <c r="AK732" s="31">
        <f t="shared" si="94"/>
        <v>0</v>
      </c>
      <c r="AL732" s="31"/>
      <c r="AM732" s="31"/>
      <c r="AN732" s="33">
        <f t="shared" si="95"/>
        <v>0</v>
      </c>
      <c r="AO732" s="31"/>
      <c r="AP732" s="31"/>
    </row>
    <row r="733" spans="1:42" ht="36" x14ac:dyDescent="0.3">
      <c r="A733" s="12" t="s">
        <v>2405</v>
      </c>
      <c r="B733" s="12"/>
      <c r="C733" s="27" t="s">
        <v>1068</v>
      </c>
      <c r="D733" s="17"/>
      <c r="E733" s="17"/>
      <c r="F733" s="28" t="s">
        <v>96</v>
      </c>
      <c r="G733" s="29">
        <v>0.15</v>
      </c>
      <c r="H733" s="17"/>
      <c r="I733" s="29">
        <v>0</v>
      </c>
      <c r="J733" s="30">
        <v>68.400000000000006</v>
      </c>
      <c r="M733" s="31">
        <f>ROUND(ROUND(J733, 2)*I733, 2)</f>
        <v>0</v>
      </c>
      <c r="P733" s="32">
        <v>68.400000000000006</v>
      </c>
      <c r="S733" s="31">
        <f>ROUND(ROUND(P733, 2)*I733, 2)</f>
        <v>0</v>
      </c>
      <c r="V733" s="9">
        <f>ROUND(ROUND(P733, 2)/1.2, 2)</f>
        <v>57</v>
      </c>
      <c r="Y733" s="9">
        <f t="shared" si="93"/>
        <v>0</v>
      </c>
      <c r="AD733" s="5" t="s">
        <v>2406</v>
      </c>
      <c r="AE733" s="5" t="s">
        <v>2407</v>
      </c>
      <c r="AF733" s="5" t="s">
        <v>1072</v>
      </c>
      <c r="AK733" s="31">
        <f t="shared" si="94"/>
        <v>0</v>
      </c>
      <c r="AL733" s="31"/>
      <c r="AM733" s="31"/>
      <c r="AN733" s="33">
        <f t="shared" si="95"/>
        <v>0</v>
      </c>
      <c r="AO733" s="31"/>
      <c r="AP733" s="31"/>
    </row>
    <row r="734" spans="1:42" ht="54" x14ac:dyDescent="0.3">
      <c r="A734" s="12" t="s">
        <v>2408</v>
      </c>
      <c r="B734" s="12" t="s">
        <v>2271</v>
      </c>
      <c r="C734" s="16" t="s">
        <v>2272</v>
      </c>
      <c r="D734" s="17"/>
      <c r="E734" s="17" t="s">
        <v>2409</v>
      </c>
      <c r="F734" s="17" t="s">
        <v>79</v>
      </c>
      <c r="G734" s="18">
        <v>1</v>
      </c>
      <c r="H734" s="17"/>
      <c r="I734" s="18">
        <v>0</v>
      </c>
      <c r="J734" s="19">
        <v>1540.9</v>
      </c>
      <c r="K734" s="20">
        <v>2364</v>
      </c>
      <c r="L734" s="19">
        <f>J734+ROUND(K734, 2)</f>
        <v>3904.9</v>
      </c>
      <c r="M734" s="19">
        <v>0</v>
      </c>
      <c r="N734" s="19">
        <v>0</v>
      </c>
      <c r="O734" s="19">
        <f>M734+N734</f>
        <v>0</v>
      </c>
      <c r="P734" s="19">
        <v>847.59</v>
      </c>
      <c r="Q734" s="21">
        <v>2364</v>
      </c>
      <c r="R734" s="19">
        <f>P734+ROUND(Q734, 2)</f>
        <v>3211.59</v>
      </c>
      <c r="S734" s="19">
        <v>0</v>
      </c>
      <c r="T734" s="19">
        <v>0</v>
      </c>
      <c r="U734" s="19">
        <f>S734+T734</f>
        <v>0</v>
      </c>
      <c r="V734" s="9">
        <f>ROUND(P734 / 1.2, 2)</f>
        <v>706.33</v>
      </c>
      <c r="W734" s="9">
        <f>ROUND(Q734 / 1.2, 2)</f>
        <v>1970</v>
      </c>
      <c r="X734" s="9">
        <f>ROUND(R734 / 1.2, 2)</f>
        <v>2676.33</v>
      </c>
      <c r="Y734" s="9">
        <f t="shared" si="93"/>
        <v>0</v>
      </c>
      <c r="Z734" s="9">
        <f>ROUND(T734 / 1.2, 2)</f>
        <v>0</v>
      </c>
      <c r="AA734" s="9">
        <f>Y734+Z734</f>
        <v>0</v>
      </c>
      <c r="AD734" s="5">
        <v>355116838</v>
      </c>
      <c r="AE734" s="5">
        <v>27138006</v>
      </c>
      <c r="AG734" s="5" t="s">
        <v>2274</v>
      </c>
      <c r="AH734" s="5" t="s">
        <v>2275</v>
      </c>
      <c r="AI734" s="5" t="s">
        <v>584</v>
      </c>
      <c r="AK734" s="19">
        <f t="shared" si="94"/>
        <v>0</v>
      </c>
      <c r="AL734" s="19">
        <f>T734-N734</f>
        <v>0</v>
      </c>
      <c r="AM734" s="19">
        <f>U734-O734</f>
        <v>0</v>
      </c>
      <c r="AN734" s="22">
        <f t="shared" si="95"/>
        <v>0</v>
      </c>
      <c r="AO734" s="22">
        <f>IFERROR(AL734/N734,0)</f>
        <v>0</v>
      </c>
      <c r="AP734" s="22">
        <f>IFERROR(AM734/O734,0)</f>
        <v>0</v>
      </c>
    </row>
    <row r="735" spans="1:42" ht="36" x14ac:dyDescent="0.3">
      <c r="A735" s="12" t="s">
        <v>2410</v>
      </c>
      <c r="B735" s="12"/>
      <c r="C735" s="27" t="s">
        <v>1068</v>
      </c>
      <c r="D735" s="17"/>
      <c r="E735" s="17"/>
      <c r="F735" s="28" t="s">
        <v>96</v>
      </c>
      <c r="G735" s="29">
        <v>0.15</v>
      </c>
      <c r="H735" s="17"/>
      <c r="I735" s="29">
        <v>0</v>
      </c>
      <c r="J735" s="30">
        <v>68.400000000000006</v>
      </c>
      <c r="M735" s="31">
        <f>ROUND(ROUND(J735, 2)*I735, 2)</f>
        <v>0</v>
      </c>
      <c r="P735" s="32">
        <v>68.400000000000006</v>
      </c>
      <c r="S735" s="31">
        <f>ROUND(ROUND(P735, 2)*I735, 2)</f>
        <v>0</v>
      </c>
      <c r="V735" s="9">
        <f>ROUND(ROUND(P735, 2)/1.2, 2)</f>
        <v>57</v>
      </c>
      <c r="Y735" s="9">
        <f t="shared" si="93"/>
        <v>0</v>
      </c>
      <c r="AD735" s="5" t="s">
        <v>2411</v>
      </c>
      <c r="AE735" s="5" t="s">
        <v>2412</v>
      </c>
      <c r="AF735" s="5" t="s">
        <v>1072</v>
      </c>
      <c r="AK735" s="31">
        <f t="shared" si="94"/>
        <v>0</v>
      </c>
      <c r="AL735" s="31"/>
      <c r="AM735" s="31"/>
      <c r="AN735" s="33">
        <f t="shared" si="95"/>
        <v>0</v>
      </c>
      <c r="AO735" s="31"/>
      <c r="AP735" s="31"/>
    </row>
    <row r="736" spans="1:42" ht="36" x14ac:dyDescent="0.3">
      <c r="A736" s="12" t="s">
        <v>2413</v>
      </c>
      <c r="B736" s="12"/>
      <c r="C736" s="27" t="s">
        <v>1051</v>
      </c>
      <c r="D736" s="17"/>
      <c r="E736" s="17"/>
      <c r="F736" s="28" t="s">
        <v>96</v>
      </c>
      <c r="G736" s="29">
        <v>0.25</v>
      </c>
      <c r="H736" s="17"/>
      <c r="I736" s="39">
        <v>0</v>
      </c>
      <c r="J736" s="30">
        <v>40.270000000000003</v>
      </c>
      <c r="M736" s="31">
        <f>ROUND(ROUND(J736, 2)*I736, 2)</f>
        <v>0</v>
      </c>
      <c r="P736" s="32">
        <v>40.270000000000003</v>
      </c>
      <c r="S736" s="31">
        <f>ROUND(ROUND(P736, 2)*I736, 2)</f>
        <v>0</v>
      </c>
      <c r="V736" s="9">
        <f>ROUND(ROUND(P736, 2)/1.2, 2)</f>
        <v>33.56</v>
      </c>
      <c r="Y736" s="9">
        <f t="shared" si="93"/>
        <v>0</v>
      </c>
      <c r="AD736" s="5" t="s">
        <v>2414</v>
      </c>
      <c r="AE736" s="5" t="s">
        <v>2415</v>
      </c>
      <c r="AF736" s="5" t="s">
        <v>1054</v>
      </c>
      <c r="AK736" s="31">
        <f t="shared" si="94"/>
        <v>0</v>
      </c>
      <c r="AL736" s="31"/>
      <c r="AM736" s="31"/>
      <c r="AN736" s="33">
        <f t="shared" si="95"/>
        <v>0</v>
      </c>
      <c r="AO736" s="31"/>
      <c r="AP736" s="31"/>
    </row>
    <row r="737" spans="1:42" ht="54" x14ac:dyDescent="0.3">
      <c r="A737" s="12" t="s">
        <v>2416</v>
      </c>
      <c r="B737" s="12"/>
      <c r="C737" s="41" t="s">
        <v>1414</v>
      </c>
      <c r="D737" s="17"/>
      <c r="E737" s="17" t="s">
        <v>1046</v>
      </c>
      <c r="F737" s="28" t="s">
        <v>96</v>
      </c>
      <c r="G737" s="29">
        <v>1.2</v>
      </c>
      <c r="H737" s="17"/>
      <c r="I737" s="39">
        <v>0</v>
      </c>
      <c r="J737" s="30">
        <v>16.11</v>
      </c>
      <c r="M737" s="31">
        <f>ROUND(ROUND(J737, 2)*I737, 2)</f>
        <v>0</v>
      </c>
      <c r="P737" s="32">
        <v>16.11</v>
      </c>
      <c r="S737" s="31">
        <f>ROUND(ROUND(P737, 2)*I737, 2)</f>
        <v>0</v>
      </c>
      <c r="V737" s="9">
        <f>ROUND(ROUND(P737, 2)/1.2, 2)</f>
        <v>13.43</v>
      </c>
      <c r="Y737" s="9">
        <f t="shared" si="93"/>
        <v>0</v>
      </c>
      <c r="AD737" s="5" t="s">
        <v>2417</v>
      </c>
      <c r="AE737" s="5" t="s">
        <v>2418</v>
      </c>
      <c r="AF737" s="5" t="s">
        <v>1417</v>
      </c>
      <c r="AK737" s="31">
        <f t="shared" si="94"/>
        <v>0</v>
      </c>
      <c r="AL737" s="31"/>
      <c r="AM737" s="31"/>
      <c r="AN737" s="33">
        <f t="shared" si="95"/>
        <v>0</v>
      </c>
      <c r="AO737" s="31"/>
      <c r="AP737" s="31"/>
    </row>
    <row r="738" spans="1:42" ht="54" x14ac:dyDescent="0.3">
      <c r="A738" s="12" t="s">
        <v>2419</v>
      </c>
      <c r="B738" s="12"/>
      <c r="C738" s="41" t="s">
        <v>2294</v>
      </c>
      <c r="D738" s="17"/>
      <c r="E738" s="17" t="s">
        <v>2295</v>
      </c>
      <c r="F738" s="28" t="s">
        <v>79</v>
      </c>
      <c r="G738" s="29">
        <v>1.07</v>
      </c>
      <c r="H738" s="17"/>
      <c r="I738" s="39">
        <v>0</v>
      </c>
      <c r="J738" s="30">
        <v>1384.95</v>
      </c>
      <c r="M738" s="31">
        <f>ROUND(ROUND(J738, 2)*I738, 2)</f>
        <v>0</v>
      </c>
      <c r="P738" s="32">
        <v>737</v>
      </c>
      <c r="S738" s="31">
        <f>ROUND(ROUND(P738, 2)*I738, 2)</f>
        <v>0</v>
      </c>
      <c r="V738" s="9">
        <f>ROUND(ROUND(P738, 2)/1.2, 2)</f>
        <v>614.16999999999996</v>
      </c>
      <c r="Y738" s="9">
        <f t="shared" si="93"/>
        <v>0</v>
      </c>
      <c r="AD738" s="5" t="s">
        <v>2420</v>
      </c>
      <c r="AE738" s="5" t="s">
        <v>2421</v>
      </c>
      <c r="AF738" s="5" t="s">
        <v>2298</v>
      </c>
      <c r="AK738" s="31">
        <f t="shared" si="94"/>
        <v>0</v>
      </c>
      <c r="AL738" s="31"/>
      <c r="AM738" s="31"/>
      <c r="AN738" s="33">
        <f t="shared" si="95"/>
        <v>0</v>
      </c>
      <c r="AO738" s="31"/>
      <c r="AP738" s="31"/>
    </row>
    <row r="739" spans="1:42" ht="54" x14ac:dyDescent="0.3">
      <c r="A739" s="12" t="s">
        <v>2422</v>
      </c>
      <c r="B739" s="12" t="s">
        <v>2271</v>
      </c>
      <c r="C739" s="16" t="s">
        <v>2272</v>
      </c>
      <c r="D739" s="17"/>
      <c r="E739" s="17" t="s">
        <v>2423</v>
      </c>
      <c r="F739" s="17" t="s">
        <v>79</v>
      </c>
      <c r="G739" s="18">
        <v>1</v>
      </c>
      <c r="H739" s="17"/>
      <c r="I739" s="18">
        <v>0</v>
      </c>
      <c r="J739" s="19">
        <v>1276.8699999999999</v>
      </c>
      <c r="K739" s="20">
        <v>2364</v>
      </c>
      <c r="L739" s="19">
        <f>J739+ROUND(K739, 2)</f>
        <v>3640.87</v>
      </c>
      <c r="M739" s="19">
        <v>0</v>
      </c>
      <c r="N739" s="19">
        <v>0</v>
      </c>
      <c r="O739" s="19">
        <f>M739+N739</f>
        <v>0</v>
      </c>
      <c r="P739" s="19">
        <v>870.05</v>
      </c>
      <c r="Q739" s="21">
        <v>2364</v>
      </c>
      <c r="R739" s="19">
        <f>P739+ROUND(Q739, 2)</f>
        <v>3234.05</v>
      </c>
      <c r="S739" s="19">
        <v>0</v>
      </c>
      <c r="T739" s="19">
        <v>0</v>
      </c>
      <c r="U739" s="19">
        <f>S739+T739</f>
        <v>0</v>
      </c>
      <c r="V739" s="9">
        <f>ROUND(P739 / 1.2, 2)</f>
        <v>725.04</v>
      </c>
      <c r="W739" s="9">
        <f>ROUND(Q739 / 1.2, 2)</f>
        <v>1970</v>
      </c>
      <c r="X739" s="9">
        <f>ROUND(R739 / 1.2, 2)</f>
        <v>2695.04</v>
      </c>
      <c r="Y739" s="9">
        <f t="shared" si="93"/>
        <v>0</v>
      </c>
      <c r="Z739" s="9">
        <f>ROUND(T739 / 1.2, 2)</f>
        <v>0</v>
      </c>
      <c r="AA739" s="9">
        <f>Y739+Z739</f>
        <v>0</v>
      </c>
      <c r="AD739" s="5">
        <v>355116839</v>
      </c>
      <c r="AE739" s="5">
        <v>27138007</v>
      </c>
      <c r="AG739" s="5" t="s">
        <v>2274</v>
      </c>
      <c r="AH739" s="5" t="s">
        <v>2275</v>
      </c>
      <c r="AI739" s="5" t="s">
        <v>584</v>
      </c>
      <c r="AK739" s="19">
        <f t="shared" si="94"/>
        <v>0</v>
      </c>
      <c r="AL739" s="19">
        <f>T739-N739</f>
        <v>0</v>
      </c>
      <c r="AM739" s="19">
        <f>U739-O739</f>
        <v>0</v>
      </c>
      <c r="AN739" s="22">
        <f t="shared" si="95"/>
        <v>0</v>
      </c>
      <c r="AO739" s="22">
        <f>IFERROR(AL739/N739,0)</f>
        <v>0</v>
      </c>
      <c r="AP739" s="22">
        <f>IFERROR(AM739/O739,0)</f>
        <v>0</v>
      </c>
    </row>
    <row r="740" spans="1:42" ht="36" x14ac:dyDescent="0.3">
      <c r="A740" s="12" t="s">
        <v>2424</v>
      </c>
      <c r="B740" s="12"/>
      <c r="C740" s="41" t="s">
        <v>2320</v>
      </c>
      <c r="D740" s="17"/>
      <c r="E740" s="17" t="s">
        <v>2321</v>
      </c>
      <c r="F740" s="28" t="s">
        <v>79</v>
      </c>
      <c r="G740" s="29">
        <v>1.07</v>
      </c>
      <c r="H740" s="17"/>
      <c r="I740" s="39">
        <v>0</v>
      </c>
      <c r="J740" s="30">
        <v>1138.2</v>
      </c>
      <c r="M740" s="31">
        <f>ROUND(ROUND(J740, 2)*I740, 2)</f>
        <v>0</v>
      </c>
      <c r="P740" s="32">
        <v>758</v>
      </c>
      <c r="S740" s="31">
        <f>ROUND(ROUND(P740, 2)*I740, 2)</f>
        <v>0</v>
      </c>
      <c r="V740" s="9">
        <f>ROUND(ROUND(P740, 2)/1.2, 2)</f>
        <v>631.66999999999996</v>
      </c>
      <c r="Y740" s="9">
        <f t="shared" si="93"/>
        <v>0</v>
      </c>
      <c r="AD740" s="5" t="s">
        <v>2425</v>
      </c>
      <c r="AE740" s="5" t="s">
        <v>2426</v>
      </c>
      <c r="AF740" s="5" t="s">
        <v>2324</v>
      </c>
      <c r="AK740" s="31">
        <f t="shared" si="94"/>
        <v>0</v>
      </c>
      <c r="AL740" s="31"/>
      <c r="AM740" s="31"/>
      <c r="AN740" s="33">
        <f t="shared" si="95"/>
        <v>0</v>
      </c>
      <c r="AO740" s="31"/>
      <c r="AP740" s="31"/>
    </row>
    <row r="741" spans="1:42" ht="54" x14ac:dyDescent="0.3">
      <c r="A741" s="12" t="s">
        <v>2427</v>
      </c>
      <c r="B741" s="12"/>
      <c r="C741" s="41" t="s">
        <v>1414</v>
      </c>
      <c r="D741" s="17"/>
      <c r="E741" s="17" t="s">
        <v>1046</v>
      </c>
      <c r="F741" s="28" t="s">
        <v>96</v>
      </c>
      <c r="G741" s="29">
        <v>1.2</v>
      </c>
      <c r="H741" s="17"/>
      <c r="I741" s="39">
        <v>0</v>
      </c>
      <c r="J741" s="30">
        <v>16.11</v>
      </c>
      <c r="M741" s="31">
        <f>ROUND(ROUND(J741, 2)*I741, 2)</f>
        <v>0</v>
      </c>
      <c r="P741" s="32">
        <v>16.11</v>
      </c>
      <c r="S741" s="31">
        <f>ROUND(ROUND(P741, 2)*I741, 2)</f>
        <v>0</v>
      </c>
      <c r="V741" s="9">
        <f>ROUND(ROUND(P741, 2)/1.2, 2)</f>
        <v>13.43</v>
      </c>
      <c r="Y741" s="9">
        <f t="shared" si="93"/>
        <v>0</v>
      </c>
      <c r="AD741" s="5" t="s">
        <v>2428</v>
      </c>
      <c r="AE741" s="5" t="s">
        <v>2429</v>
      </c>
      <c r="AF741" s="5" t="s">
        <v>1417</v>
      </c>
      <c r="AK741" s="31">
        <f t="shared" si="94"/>
        <v>0</v>
      </c>
      <c r="AL741" s="31"/>
      <c r="AM741" s="31"/>
      <c r="AN741" s="33">
        <f t="shared" si="95"/>
        <v>0</v>
      </c>
      <c r="AO741" s="31"/>
      <c r="AP741" s="31"/>
    </row>
    <row r="742" spans="1:42" ht="36" x14ac:dyDescent="0.3">
      <c r="A742" s="12" t="s">
        <v>2430</v>
      </c>
      <c r="B742" s="12"/>
      <c r="C742" s="27" t="s">
        <v>1051</v>
      </c>
      <c r="D742" s="17"/>
      <c r="E742" s="17"/>
      <c r="F742" s="28" t="s">
        <v>96</v>
      </c>
      <c r="G742" s="29">
        <v>0.25</v>
      </c>
      <c r="H742" s="17"/>
      <c r="I742" s="39">
        <v>0</v>
      </c>
      <c r="J742" s="30">
        <v>40.270000000000003</v>
      </c>
      <c r="M742" s="31">
        <f>ROUND(ROUND(J742, 2)*I742, 2)</f>
        <v>0</v>
      </c>
      <c r="P742" s="32">
        <v>40.270000000000003</v>
      </c>
      <c r="S742" s="31">
        <f>ROUND(ROUND(P742, 2)*I742, 2)</f>
        <v>0</v>
      </c>
      <c r="V742" s="9">
        <f>ROUND(ROUND(P742, 2)/1.2, 2)</f>
        <v>33.56</v>
      </c>
      <c r="Y742" s="9">
        <f t="shared" si="93"/>
        <v>0</v>
      </c>
      <c r="AD742" s="5" t="s">
        <v>2431</v>
      </c>
      <c r="AE742" s="5" t="s">
        <v>2432</v>
      </c>
      <c r="AF742" s="5" t="s">
        <v>1054</v>
      </c>
      <c r="AK742" s="31">
        <f t="shared" si="94"/>
        <v>0</v>
      </c>
      <c r="AL742" s="31"/>
      <c r="AM742" s="31"/>
      <c r="AN742" s="33">
        <f t="shared" si="95"/>
        <v>0</v>
      </c>
      <c r="AO742" s="31"/>
      <c r="AP742" s="31"/>
    </row>
    <row r="743" spans="1:42" ht="36" x14ac:dyDescent="0.3">
      <c r="A743" s="12" t="s">
        <v>2433</v>
      </c>
      <c r="B743" s="12"/>
      <c r="C743" s="27" t="s">
        <v>1068</v>
      </c>
      <c r="D743" s="17"/>
      <c r="E743" s="17"/>
      <c r="F743" s="28" t="s">
        <v>96</v>
      </c>
      <c r="G743" s="29">
        <v>0.15</v>
      </c>
      <c r="H743" s="17"/>
      <c r="I743" s="29">
        <v>0</v>
      </c>
      <c r="J743" s="30">
        <v>68.400000000000006</v>
      </c>
      <c r="M743" s="31">
        <f>ROUND(ROUND(J743, 2)*I743, 2)</f>
        <v>0</v>
      </c>
      <c r="P743" s="32">
        <v>68.400000000000006</v>
      </c>
      <c r="S743" s="31">
        <f>ROUND(ROUND(P743, 2)*I743, 2)</f>
        <v>0</v>
      </c>
      <c r="V743" s="9">
        <f>ROUND(ROUND(P743, 2)/1.2, 2)</f>
        <v>57</v>
      </c>
      <c r="Y743" s="9">
        <f t="shared" si="93"/>
        <v>0</v>
      </c>
      <c r="AD743" s="5" t="s">
        <v>2434</v>
      </c>
      <c r="AE743" s="5" t="s">
        <v>2435</v>
      </c>
      <c r="AF743" s="5" t="s">
        <v>1072</v>
      </c>
      <c r="AK743" s="31">
        <f t="shared" si="94"/>
        <v>0</v>
      </c>
      <c r="AL743" s="31"/>
      <c r="AM743" s="31"/>
      <c r="AN743" s="33">
        <f t="shared" si="95"/>
        <v>0</v>
      </c>
      <c r="AO743" s="31"/>
      <c r="AP743" s="31"/>
    </row>
    <row r="744" spans="1:42" ht="54" x14ac:dyDescent="0.3">
      <c r="A744" s="12" t="s">
        <v>2436</v>
      </c>
      <c r="B744" s="12" t="s">
        <v>2271</v>
      </c>
      <c r="C744" s="16" t="s">
        <v>2272</v>
      </c>
      <c r="D744" s="17"/>
      <c r="E744" s="17" t="s">
        <v>2437</v>
      </c>
      <c r="F744" s="17" t="s">
        <v>79</v>
      </c>
      <c r="G744" s="18">
        <v>1</v>
      </c>
      <c r="H744" s="17"/>
      <c r="I744" s="18">
        <v>0</v>
      </c>
      <c r="J744" s="19">
        <v>1150.01</v>
      </c>
      <c r="K744" s="20">
        <v>2364</v>
      </c>
      <c r="L744" s="19">
        <f>J744+ROUND(K744, 2)</f>
        <v>3514.01</v>
      </c>
      <c r="M744" s="19">
        <v>0</v>
      </c>
      <c r="N744" s="19">
        <v>0</v>
      </c>
      <c r="O744" s="19">
        <f>M744+N744</f>
        <v>0</v>
      </c>
      <c r="P744" s="19">
        <v>820.9</v>
      </c>
      <c r="Q744" s="21">
        <v>2364</v>
      </c>
      <c r="R744" s="19">
        <f>P744+ROUND(Q744, 2)</f>
        <v>3184.9</v>
      </c>
      <c r="S744" s="19">
        <v>0</v>
      </c>
      <c r="T744" s="19">
        <v>0</v>
      </c>
      <c r="U744" s="19">
        <f>S744+T744</f>
        <v>0</v>
      </c>
      <c r="V744" s="9">
        <f>ROUND(P744 / 1.2, 2)</f>
        <v>684.08</v>
      </c>
      <c r="W744" s="9">
        <f>ROUND(Q744 / 1.2, 2)</f>
        <v>1970</v>
      </c>
      <c r="X744" s="9">
        <f>ROUND(R744 / 1.2, 2)</f>
        <v>2654.08</v>
      </c>
      <c r="Y744" s="9">
        <f t="shared" si="93"/>
        <v>0</v>
      </c>
      <c r="Z744" s="9">
        <f>ROUND(T744 / 1.2, 2)</f>
        <v>0</v>
      </c>
      <c r="AA744" s="9">
        <f>Y744+Z744</f>
        <v>0</v>
      </c>
      <c r="AD744" s="5">
        <v>355116840</v>
      </c>
      <c r="AE744" s="5">
        <v>27138008</v>
      </c>
      <c r="AG744" s="5" t="s">
        <v>2274</v>
      </c>
      <c r="AH744" s="5" t="s">
        <v>2275</v>
      </c>
      <c r="AI744" s="5" t="s">
        <v>584</v>
      </c>
      <c r="AK744" s="19">
        <f t="shared" si="94"/>
        <v>0</v>
      </c>
      <c r="AL744" s="19">
        <f>T744-N744</f>
        <v>0</v>
      </c>
      <c r="AM744" s="19">
        <f>U744-O744</f>
        <v>0</v>
      </c>
      <c r="AN744" s="22">
        <f t="shared" si="95"/>
        <v>0</v>
      </c>
      <c r="AO744" s="22">
        <f>IFERROR(AL744/N744,0)</f>
        <v>0</v>
      </c>
      <c r="AP744" s="22">
        <f>IFERROR(AM744/O744,0)</f>
        <v>0</v>
      </c>
    </row>
    <row r="745" spans="1:42" ht="36" x14ac:dyDescent="0.3">
      <c r="A745" s="12" t="s">
        <v>2438</v>
      </c>
      <c r="B745" s="12"/>
      <c r="C745" s="27" t="s">
        <v>1068</v>
      </c>
      <c r="D745" s="17"/>
      <c r="E745" s="17"/>
      <c r="F745" s="28" t="s">
        <v>96</v>
      </c>
      <c r="G745" s="29">
        <v>0.15</v>
      </c>
      <c r="H745" s="17"/>
      <c r="I745" s="29">
        <v>0</v>
      </c>
      <c r="J745" s="30">
        <v>68.400000000000006</v>
      </c>
      <c r="M745" s="31">
        <f>ROUND(ROUND(J745, 2)*I745, 2)</f>
        <v>0</v>
      </c>
      <c r="P745" s="32">
        <v>68.400000000000006</v>
      </c>
      <c r="S745" s="31">
        <f>ROUND(ROUND(P745, 2)*I745, 2)</f>
        <v>0</v>
      </c>
      <c r="V745" s="9">
        <f>ROUND(ROUND(P745, 2)/1.2, 2)</f>
        <v>57</v>
      </c>
      <c r="Y745" s="9">
        <f t="shared" si="93"/>
        <v>0</v>
      </c>
      <c r="AD745" s="5" t="s">
        <v>2439</v>
      </c>
      <c r="AE745" s="5" t="s">
        <v>2440</v>
      </c>
      <c r="AF745" s="5" t="s">
        <v>1072</v>
      </c>
      <c r="AK745" s="31">
        <f t="shared" si="94"/>
        <v>0</v>
      </c>
      <c r="AL745" s="31"/>
      <c r="AM745" s="31"/>
      <c r="AN745" s="33">
        <f t="shared" si="95"/>
        <v>0</v>
      </c>
      <c r="AO745" s="31"/>
      <c r="AP745" s="31"/>
    </row>
    <row r="746" spans="1:42" ht="36" x14ac:dyDescent="0.3">
      <c r="A746" s="12" t="s">
        <v>2441</v>
      </c>
      <c r="B746" s="12"/>
      <c r="C746" s="27" t="s">
        <v>1051</v>
      </c>
      <c r="D746" s="17"/>
      <c r="E746" s="17"/>
      <c r="F746" s="28" t="s">
        <v>96</v>
      </c>
      <c r="G746" s="29">
        <v>0.25</v>
      </c>
      <c r="H746" s="17"/>
      <c r="I746" s="39">
        <v>0</v>
      </c>
      <c r="J746" s="30">
        <v>40.270000000000003</v>
      </c>
      <c r="M746" s="31">
        <f>ROUND(ROUND(J746, 2)*I746, 2)</f>
        <v>0</v>
      </c>
      <c r="P746" s="32">
        <v>40.270000000000003</v>
      </c>
      <c r="S746" s="31">
        <f>ROUND(ROUND(P746, 2)*I746, 2)</f>
        <v>0</v>
      </c>
      <c r="V746" s="9">
        <f>ROUND(ROUND(P746, 2)/1.2, 2)</f>
        <v>33.56</v>
      </c>
      <c r="Y746" s="9">
        <f t="shared" si="93"/>
        <v>0</v>
      </c>
      <c r="AD746" s="5" t="s">
        <v>2442</v>
      </c>
      <c r="AE746" s="5" t="s">
        <v>2443</v>
      </c>
      <c r="AF746" s="5" t="s">
        <v>1054</v>
      </c>
      <c r="AK746" s="31">
        <f t="shared" si="94"/>
        <v>0</v>
      </c>
      <c r="AL746" s="31"/>
      <c r="AM746" s="31"/>
      <c r="AN746" s="33">
        <f t="shared" si="95"/>
        <v>0</v>
      </c>
      <c r="AO746" s="31"/>
      <c r="AP746" s="31"/>
    </row>
    <row r="747" spans="1:42" ht="54" x14ac:dyDescent="0.3">
      <c r="A747" s="12" t="s">
        <v>2444</v>
      </c>
      <c r="B747" s="12"/>
      <c r="C747" s="41" t="s">
        <v>1414</v>
      </c>
      <c r="D747" s="17"/>
      <c r="E747" s="17" t="s">
        <v>1046</v>
      </c>
      <c r="F747" s="28" t="s">
        <v>96</v>
      </c>
      <c r="G747" s="29">
        <v>1.2</v>
      </c>
      <c r="H747" s="17"/>
      <c r="I747" s="39">
        <v>0</v>
      </c>
      <c r="J747" s="30">
        <v>16.11</v>
      </c>
      <c r="M747" s="31">
        <f>ROUND(ROUND(J747, 2)*I747, 2)</f>
        <v>0</v>
      </c>
      <c r="P747" s="32">
        <v>16.11</v>
      </c>
      <c r="S747" s="31">
        <f>ROUND(ROUND(P747, 2)*I747, 2)</f>
        <v>0</v>
      </c>
      <c r="V747" s="9">
        <f>ROUND(ROUND(P747, 2)/1.2, 2)</f>
        <v>13.43</v>
      </c>
      <c r="Y747" s="9">
        <f t="shared" si="93"/>
        <v>0</v>
      </c>
      <c r="AD747" s="5" t="s">
        <v>2445</v>
      </c>
      <c r="AE747" s="5" t="s">
        <v>2446</v>
      </c>
      <c r="AF747" s="5" t="s">
        <v>1417</v>
      </c>
      <c r="AK747" s="31">
        <f t="shared" si="94"/>
        <v>0</v>
      </c>
      <c r="AL747" s="31"/>
      <c r="AM747" s="31"/>
      <c r="AN747" s="33">
        <f t="shared" si="95"/>
        <v>0</v>
      </c>
      <c r="AO747" s="31"/>
      <c r="AP747" s="31"/>
    </row>
    <row r="748" spans="1:42" ht="36" x14ac:dyDescent="0.3">
      <c r="A748" s="12" t="s">
        <v>2447</v>
      </c>
      <c r="B748" s="12"/>
      <c r="C748" s="41" t="s">
        <v>2328</v>
      </c>
      <c r="D748" s="17"/>
      <c r="E748" s="17" t="s">
        <v>2448</v>
      </c>
      <c r="F748" s="28" t="s">
        <v>79</v>
      </c>
      <c r="G748" s="29">
        <v>1.07</v>
      </c>
      <c r="H748" s="17"/>
      <c r="I748" s="39">
        <v>0</v>
      </c>
      <c r="J748" s="30">
        <v>1019.55</v>
      </c>
      <c r="M748" s="31">
        <f>ROUND(ROUND(J748, 2)*I748, 2)</f>
        <v>0</v>
      </c>
      <c r="P748" s="32">
        <v>712</v>
      </c>
      <c r="S748" s="31">
        <f>ROUND(ROUND(P748, 2)*I748, 2)</f>
        <v>0</v>
      </c>
      <c r="V748" s="9">
        <f>ROUND(ROUND(P748, 2)/1.2, 2)</f>
        <v>593.33000000000004</v>
      </c>
      <c r="Y748" s="9">
        <f t="shared" si="93"/>
        <v>0</v>
      </c>
      <c r="AD748" s="5" t="s">
        <v>2449</v>
      </c>
      <c r="AE748" s="5" t="s">
        <v>2450</v>
      </c>
      <c r="AF748" s="5" t="s">
        <v>2332</v>
      </c>
      <c r="AK748" s="31">
        <f t="shared" si="94"/>
        <v>0</v>
      </c>
      <c r="AL748" s="31"/>
      <c r="AM748" s="31"/>
      <c r="AN748" s="33">
        <f t="shared" si="95"/>
        <v>0</v>
      </c>
      <c r="AO748" s="31"/>
      <c r="AP748" s="31"/>
    </row>
    <row r="749" spans="1:42" ht="54" x14ac:dyDescent="0.3">
      <c r="A749" s="12" t="s">
        <v>2451</v>
      </c>
      <c r="B749" s="12" t="s">
        <v>2271</v>
      </c>
      <c r="C749" s="16" t="s">
        <v>2272</v>
      </c>
      <c r="D749" s="17"/>
      <c r="E749" s="17" t="s">
        <v>2452</v>
      </c>
      <c r="F749" s="17" t="s">
        <v>79</v>
      </c>
      <c r="G749" s="18">
        <v>1</v>
      </c>
      <c r="H749" s="17"/>
      <c r="I749" s="18">
        <v>0</v>
      </c>
      <c r="J749" s="19">
        <v>1276.94</v>
      </c>
      <c r="K749" s="20">
        <v>2364</v>
      </c>
      <c r="L749" s="19">
        <f>J749+ROUND(K749, 2)</f>
        <v>3640.94</v>
      </c>
      <c r="M749" s="19">
        <v>0</v>
      </c>
      <c r="N749" s="19">
        <v>0</v>
      </c>
      <c r="O749" s="19">
        <f>M749+N749</f>
        <v>0</v>
      </c>
      <c r="P749" s="19">
        <v>790.92</v>
      </c>
      <c r="Q749" s="21">
        <v>2364</v>
      </c>
      <c r="R749" s="19">
        <f>P749+ROUND(Q749, 2)</f>
        <v>3154.92</v>
      </c>
      <c r="S749" s="19">
        <v>0</v>
      </c>
      <c r="T749" s="19">
        <v>0</v>
      </c>
      <c r="U749" s="19">
        <f>S749+T749</f>
        <v>0</v>
      </c>
      <c r="V749" s="9">
        <f>ROUND(P749 / 1.2, 2)</f>
        <v>659.1</v>
      </c>
      <c r="W749" s="9">
        <f>ROUND(Q749 / 1.2, 2)</f>
        <v>1970</v>
      </c>
      <c r="X749" s="9">
        <f>ROUND(R749 / 1.2, 2)</f>
        <v>2629.1</v>
      </c>
      <c r="Y749" s="9">
        <f t="shared" ref="Y749:Y805" si="96">ROUND(S749 / 1.2, 2)</f>
        <v>0</v>
      </c>
      <c r="Z749" s="9">
        <f>ROUND(T749 / 1.2, 2)</f>
        <v>0</v>
      </c>
      <c r="AA749" s="9">
        <f>Y749+Z749</f>
        <v>0</v>
      </c>
      <c r="AD749" s="5">
        <v>355116841</v>
      </c>
      <c r="AE749" s="5">
        <v>27138009</v>
      </c>
      <c r="AG749" s="5" t="s">
        <v>2274</v>
      </c>
      <c r="AH749" s="5" t="s">
        <v>2275</v>
      </c>
      <c r="AI749" s="5" t="s">
        <v>584</v>
      </c>
      <c r="AK749" s="19">
        <f t="shared" si="94"/>
        <v>0</v>
      </c>
      <c r="AL749" s="19">
        <f>T749-N749</f>
        <v>0</v>
      </c>
      <c r="AM749" s="19">
        <f>U749-O749</f>
        <v>0</v>
      </c>
      <c r="AN749" s="22">
        <f t="shared" si="95"/>
        <v>0</v>
      </c>
      <c r="AO749" s="22">
        <f>IFERROR(AL749/N749,0)</f>
        <v>0</v>
      </c>
      <c r="AP749" s="22">
        <f>IFERROR(AM749/O749,0)</f>
        <v>0</v>
      </c>
    </row>
    <row r="750" spans="1:42" ht="54" x14ac:dyDescent="0.3">
      <c r="A750" s="12" t="s">
        <v>2453</v>
      </c>
      <c r="B750" s="12"/>
      <c r="C750" s="41" t="s">
        <v>2320</v>
      </c>
      <c r="D750" s="17"/>
      <c r="E750" s="17" t="s">
        <v>2351</v>
      </c>
      <c r="F750" s="28" t="s">
        <v>79</v>
      </c>
      <c r="G750" s="29">
        <v>1.07</v>
      </c>
      <c r="H750" s="17"/>
      <c r="I750" s="39">
        <v>0</v>
      </c>
      <c r="J750" s="30">
        <v>1138.2</v>
      </c>
      <c r="M750" s="31">
        <f>ROUND(ROUND(J750, 2)*I750, 2)</f>
        <v>0</v>
      </c>
      <c r="P750" s="32">
        <v>684</v>
      </c>
      <c r="S750" s="31">
        <f>ROUND(ROUND(P750, 2)*I750, 2)</f>
        <v>0</v>
      </c>
      <c r="V750" s="9">
        <f>ROUND(ROUND(P750, 2)/1.2, 2)</f>
        <v>570</v>
      </c>
      <c r="Y750" s="9">
        <f t="shared" si="96"/>
        <v>0</v>
      </c>
      <c r="AD750" s="5" t="s">
        <v>2454</v>
      </c>
      <c r="AE750" s="5" t="s">
        <v>2455</v>
      </c>
      <c r="AF750" s="5" t="s">
        <v>2324</v>
      </c>
      <c r="AK750" s="31">
        <f t="shared" si="94"/>
        <v>0</v>
      </c>
      <c r="AL750" s="31"/>
      <c r="AM750" s="31"/>
      <c r="AN750" s="33">
        <f t="shared" si="95"/>
        <v>0</v>
      </c>
      <c r="AO750" s="31"/>
      <c r="AP750" s="31"/>
    </row>
    <row r="751" spans="1:42" ht="54" x14ac:dyDescent="0.3">
      <c r="A751" s="12" t="s">
        <v>2456</v>
      </c>
      <c r="B751" s="12"/>
      <c r="C751" s="41" t="s">
        <v>1414</v>
      </c>
      <c r="D751" s="17"/>
      <c r="E751" s="17" t="s">
        <v>1046</v>
      </c>
      <c r="F751" s="28" t="s">
        <v>96</v>
      </c>
      <c r="G751" s="29">
        <v>1.2</v>
      </c>
      <c r="H751" s="17"/>
      <c r="I751" s="39">
        <v>0</v>
      </c>
      <c r="J751" s="30">
        <v>16.11</v>
      </c>
      <c r="M751" s="31">
        <f>ROUND(ROUND(J751, 2)*I751, 2)</f>
        <v>0</v>
      </c>
      <c r="P751" s="32">
        <v>16.11</v>
      </c>
      <c r="S751" s="31">
        <f>ROUND(ROUND(P751, 2)*I751, 2)</f>
        <v>0</v>
      </c>
      <c r="V751" s="9">
        <f>ROUND(ROUND(P751, 2)/1.2, 2)</f>
        <v>13.43</v>
      </c>
      <c r="Y751" s="9">
        <f t="shared" si="96"/>
        <v>0</v>
      </c>
      <c r="AD751" s="5" t="s">
        <v>2457</v>
      </c>
      <c r="AE751" s="5" t="s">
        <v>2458</v>
      </c>
      <c r="AF751" s="5" t="s">
        <v>1417</v>
      </c>
      <c r="AK751" s="31">
        <f t="shared" si="94"/>
        <v>0</v>
      </c>
      <c r="AL751" s="31"/>
      <c r="AM751" s="31"/>
      <c r="AN751" s="33">
        <f t="shared" si="95"/>
        <v>0</v>
      </c>
      <c r="AO751" s="31"/>
      <c r="AP751" s="31"/>
    </row>
    <row r="752" spans="1:42" ht="36" x14ac:dyDescent="0.3">
      <c r="A752" s="12" t="s">
        <v>2459</v>
      </c>
      <c r="B752" s="12"/>
      <c r="C752" s="27" t="s">
        <v>1051</v>
      </c>
      <c r="D752" s="17"/>
      <c r="E752" s="17"/>
      <c r="F752" s="28" t="s">
        <v>96</v>
      </c>
      <c r="G752" s="29">
        <v>0.25</v>
      </c>
      <c r="H752" s="17"/>
      <c r="I752" s="39">
        <v>0</v>
      </c>
      <c r="J752" s="30">
        <v>40.270000000000003</v>
      </c>
      <c r="M752" s="31">
        <f>ROUND(ROUND(J752, 2)*I752, 2)</f>
        <v>0</v>
      </c>
      <c r="P752" s="32">
        <v>40.270000000000003</v>
      </c>
      <c r="S752" s="31">
        <f>ROUND(ROUND(P752, 2)*I752, 2)</f>
        <v>0</v>
      </c>
      <c r="V752" s="9">
        <f>ROUND(ROUND(P752, 2)/1.2, 2)</f>
        <v>33.56</v>
      </c>
      <c r="Y752" s="9">
        <f t="shared" si="96"/>
        <v>0</v>
      </c>
      <c r="AD752" s="5" t="s">
        <v>2460</v>
      </c>
      <c r="AE752" s="5" t="s">
        <v>2461</v>
      </c>
      <c r="AF752" s="5" t="s">
        <v>1054</v>
      </c>
      <c r="AK752" s="31">
        <f t="shared" si="94"/>
        <v>0</v>
      </c>
      <c r="AL752" s="31"/>
      <c r="AM752" s="31"/>
      <c r="AN752" s="33">
        <f t="shared" si="95"/>
        <v>0</v>
      </c>
      <c r="AO752" s="31"/>
      <c r="AP752" s="31"/>
    </row>
    <row r="753" spans="1:42" ht="36" x14ac:dyDescent="0.3">
      <c r="A753" s="12" t="s">
        <v>2462</v>
      </c>
      <c r="B753" s="12"/>
      <c r="C753" s="27" t="s">
        <v>1068</v>
      </c>
      <c r="D753" s="17"/>
      <c r="E753" s="17"/>
      <c r="F753" s="28" t="s">
        <v>96</v>
      </c>
      <c r="G753" s="29">
        <v>0.15</v>
      </c>
      <c r="H753" s="17"/>
      <c r="I753" s="29">
        <v>0</v>
      </c>
      <c r="J753" s="30">
        <v>68.400000000000006</v>
      </c>
      <c r="M753" s="31">
        <f>ROUND(ROUND(J753, 2)*I753, 2)</f>
        <v>0</v>
      </c>
      <c r="P753" s="32">
        <v>68.400000000000006</v>
      </c>
      <c r="S753" s="31">
        <f>ROUND(ROUND(P753, 2)*I753, 2)</f>
        <v>0</v>
      </c>
      <c r="V753" s="9">
        <f>ROUND(ROUND(P753, 2)/1.2, 2)</f>
        <v>57</v>
      </c>
      <c r="Y753" s="9">
        <f t="shared" si="96"/>
        <v>0</v>
      </c>
      <c r="AD753" s="5" t="s">
        <v>2463</v>
      </c>
      <c r="AE753" s="5" t="s">
        <v>2464</v>
      </c>
      <c r="AF753" s="5" t="s">
        <v>1072</v>
      </c>
      <c r="AK753" s="31">
        <f t="shared" si="94"/>
        <v>0</v>
      </c>
      <c r="AL753" s="31"/>
      <c r="AM753" s="31"/>
      <c r="AN753" s="33">
        <f t="shared" si="95"/>
        <v>0</v>
      </c>
      <c r="AO753" s="31"/>
      <c r="AP753" s="31"/>
    </row>
    <row r="754" spans="1:42" ht="54" x14ac:dyDescent="0.3">
      <c r="A754" s="12" t="s">
        <v>2465</v>
      </c>
      <c r="B754" s="12" t="s">
        <v>2271</v>
      </c>
      <c r="C754" s="16" t="s">
        <v>2272</v>
      </c>
      <c r="D754" s="17"/>
      <c r="E754" s="17" t="s">
        <v>2466</v>
      </c>
      <c r="F754" s="17" t="s">
        <v>79</v>
      </c>
      <c r="G754" s="18">
        <v>1</v>
      </c>
      <c r="H754" s="17"/>
      <c r="I754" s="18">
        <v>0</v>
      </c>
      <c r="J754" s="19">
        <v>1540.89</v>
      </c>
      <c r="K754" s="20">
        <v>2364</v>
      </c>
      <c r="L754" s="19">
        <f>J754+ROUND(K754, 2)</f>
        <v>3904.8900000000003</v>
      </c>
      <c r="M754" s="19">
        <v>0</v>
      </c>
      <c r="N754" s="19">
        <v>0</v>
      </c>
      <c r="O754" s="19">
        <f>M754+N754</f>
        <v>0</v>
      </c>
      <c r="P754" s="19">
        <v>422.79</v>
      </c>
      <c r="Q754" s="21">
        <v>2364</v>
      </c>
      <c r="R754" s="19">
        <f>P754+ROUND(Q754, 2)</f>
        <v>2786.79</v>
      </c>
      <c r="S754" s="19">
        <v>0</v>
      </c>
      <c r="T754" s="19">
        <v>0</v>
      </c>
      <c r="U754" s="19">
        <f>S754+T754</f>
        <v>0</v>
      </c>
      <c r="V754" s="9">
        <f>ROUND(P754 / 1.2, 2)</f>
        <v>352.33</v>
      </c>
      <c r="W754" s="9">
        <f>ROUND(Q754 / 1.2, 2)</f>
        <v>1970</v>
      </c>
      <c r="X754" s="9">
        <f>ROUND(R754 / 1.2, 2)</f>
        <v>2322.33</v>
      </c>
      <c r="Y754" s="9">
        <f t="shared" si="96"/>
        <v>0</v>
      </c>
      <c r="Z754" s="9">
        <f>ROUND(T754 / 1.2, 2)</f>
        <v>0</v>
      </c>
      <c r="AA754" s="9">
        <f>Y754+Z754</f>
        <v>0</v>
      </c>
      <c r="AD754" s="5">
        <v>355116842</v>
      </c>
      <c r="AE754" s="5">
        <v>27138010</v>
      </c>
      <c r="AG754" s="5" t="s">
        <v>2274</v>
      </c>
      <c r="AH754" s="5" t="s">
        <v>2275</v>
      </c>
      <c r="AI754" s="5" t="s">
        <v>584</v>
      </c>
      <c r="AK754" s="19">
        <f t="shared" si="94"/>
        <v>0</v>
      </c>
      <c r="AL754" s="19">
        <f>T754-N754</f>
        <v>0</v>
      </c>
      <c r="AM754" s="19">
        <f>U754-O754</f>
        <v>0</v>
      </c>
      <c r="AN754" s="22">
        <f t="shared" si="95"/>
        <v>0</v>
      </c>
      <c r="AO754" s="22">
        <f>IFERROR(AL754/N754,0)</f>
        <v>0</v>
      </c>
      <c r="AP754" s="22">
        <f>IFERROR(AM754/O754,0)</f>
        <v>0</v>
      </c>
    </row>
    <row r="755" spans="1:42" ht="36" x14ac:dyDescent="0.3">
      <c r="A755" s="12" t="s">
        <v>2467</v>
      </c>
      <c r="B755" s="12"/>
      <c r="C755" s="27" t="s">
        <v>1068</v>
      </c>
      <c r="D755" s="17"/>
      <c r="E755" s="17"/>
      <c r="F755" s="28" t="s">
        <v>96</v>
      </c>
      <c r="G755" s="29">
        <v>0.15</v>
      </c>
      <c r="H755" s="17"/>
      <c r="I755" s="29">
        <v>0</v>
      </c>
      <c r="J755" s="30">
        <v>68.400000000000006</v>
      </c>
      <c r="M755" s="31">
        <f>ROUND(ROUND(J755, 2)*I755, 2)</f>
        <v>0</v>
      </c>
      <c r="P755" s="32">
        <v>68.400000000000006</v>
      </c>
      <c r="S755" s="31">
        <f>ROUND(ROUND(P755, 2)*I755, 2)</f>
        <v>0</v>
      </c>
      <c r="V755" s="9">
        <f>ROUND(ROUND(P755, 2)/1.2, 2)</f>
        <v>57</v>
      </c>
      <c r="Y755" s="9">
        <f t="shared" si="96"/>
        <v>0</v>
      </c>
      <c r="AD755" s="5" t="s">
        <v>2468</v>
      </c>
      <c r="AE755" s="5" t="s">
        <v>2469</v>
      </c>
      <c r="AF755" s="5" t="s">
        <v>1072</v>
      </c>
      <c r="AK755" s="31">
        <f t="shared" si="94"/>
        <v>0</v>
      </c>
      <c r="AL755" s="31"/>
      <c r="AM755" s="31"/>
      <c r="AN755" s="33">
        <f t="shared" si="95"/>
        <v>0</v>
      </c>
      <c r="AO755" s="31"/>
      <c r="AP755" s="31"/>
    </row>
    <row r="756" spans="1:42" ht="36" x14ac:dyDescent="0.3">
      <c r="A756" s="12" t="s">
        <v>2470</v>
      </c>
      <c r="B756" s="12"/>
      <c r="C756" s="27" t="s">
        <v>1051</v>
      </c>
      <c r="D756" s="17"/>
      <c r="E756" s="17"/>
      <c r="F756" s="28" t="s">
        <v>96</v>
      </c>
      <c r="G756" s="29">
        <v>0.25</v>
      </c>
      <c r="H756" s="17"/>
      <c r="I756" s="39">
        <v>0</v>
      </c>
      <c r="J756" s="30">
        <v>40.270000000000003</v>
      </c>
      <c r="M756" s="31">
        <f>ROUND(ROUND(J756, 2)*I756, 2)</f>
        <v>0</v>
      </c>
      <c r="P756" s="32">
        <v>40.270000000000003</v>
      </c>
      <c r="S756" s="31">
        <f>ROUND(ROUND(P756, 2)*I756, 2)</f>
        <v>0</v>
      </c>
      <c r="V756" s="9">
        <f>ROUND(ROUND(P756, 2)/1.2, 2)</f>
        <v>33.56</v>
      </c>
      <c r="Y756" s="9">
        <f t="shared" si="96"/>
        <v>0</v>
      </c>
      <c r="AD756" s="5" t="s">
        <v>2471</v>
      </c>
      <c r="AE756" s="5" t="s">
        <v>2472</v>
      </c>
      <c r="AF756" s="5" t="s">
        <v>1054</v>
      </c>
      <c r="AK756" s="31">
        <f t="shared" si="94"/>
        <v>0</v>
      </c>
      <c r="AL756" s="31"/>
      <c r="AM756" s="31"/>
      <c r="AN756" s="33">
        <f t="shared" si="95"/>
        <v>0</v>
      </c>
      <c r="AO756" s="31"/>
      <c r="AP756" s="31"/>
    </row>
    <row r="757" spans="1:42" ht="54" x14ac:dyDescent="0.3">
      <c r="A757" s="12" t="s">
        <v>2473</v>
      </c>
      <c r="B757" s="12"/>
      <c r="C757" s="41" t="s">
        <v>1414</v>
      </c>
      <c r="D757" s="17"/>
      <c r="E757" s="17" t="s">
        <v>1046</v>
      </c>
      <c r="F757" s="28" t="s">
        <v>96</v>
      </c>
      <c r="G757" s="29">
        <v>1.2</v>
      </c>
      <c r="H757" s="17"/>
      <c r="I757" s="39">
        <v>0</v>
      </c>
      <c r="J757" s="30">
        <v>16.11</v>
      </c>
      <c r="M757" s="31">
        <f>ROUND(ROUND(J757, 2)*I757, 2)</f>
        <v>0</v>
      </c>
      <c r="P757" s="32">
        <v>16.11</v>
      </c>
      <c r="S757" s="31">
        <f>ROUND(ROUND(P757, 2)*I757, 2)</f>
        <v>0</v>
      </c>
      <c r="V757" s="9">
        <f>ROUND(ROUND(P757, 2)/1.2, 2)</f>
        <v>13.43</v>
      </c>
      <c r="Y757" s="9">
        <f t="shared" si="96"/>
        <v>0</v>
      </c>
      <c r="AD757" s="5" t="s">
        <v>2474</v>
      </c>
      <c r="AE757" s="5" t="s">
        <v>2475</v>
      </c>
      <c r="AF757" s="5" t="s">
        <v>1417</v>
      </c>
      <c r="AK757" s="31">
        <f t="shared" si="94"/>
        <v>0</v>
      </c>
      <c r="AL757" s="31"/>
      <c r="AM757" s="31"/>
      <c r="AN757" s="33">
        <f t="shared" si="95"/>
        <v>0</v>
      </c>
      <c r="AO757" s="31"/>
      <c r="AP757" s="31"/>
    </row>
    <row r="758" spans="1:42" ht="36" x14ac:dyDescent="0.3">
      <c r="A758" s="12" t="s">
        <v>2476</v>
      </c>
      <c r="B758" s="12"/>
      <c r="C758" s="41" t="s">
        <v>2294</v>
      </c>
      <c r="D758" s="17"/>
      <c r="E758" s="17" t="s">
        <v>2477</v>
      </c>
      <c r="F758" s="28" t="s">
        <v>79</v>
      </c>
      <c r="G758" s="29">
        <v>1.07</v>
      </c>
      <c r="H758" s="17"/>
      <c r="I758" s="39">
        <v>0</v>
      </c>
      <c r="J758" s="30">
        <v>1384.95</v>
      </c>
      <c r="M758" s="31">
        <f>ROUND(ROUND(J758, 2)*I758, 2)</f>
        <v>0</v>
      </c>
      <c r="P758" s="32">
        <v>340</v>
      </c>
      <c r="S758" s="31">
        <f>ROUND(ROUND(P758, 2)*I758, 2)</f>
        <v>0</v>
      </c>
      <c r="V758" s="9">
        <f>ROUND(ROUND(P758, 2)/1.2, 2)</f>
        <v>283.33</v>
      </c>
      <c r="Y758" s="9">
        <f t="shared" si="96"/>
        <v>0</v>
      </c>
      <c r="AD758" s="5" t="s">
        <v>2478</v>
      </c>
      <c r="AE758" s="5" t="s">
        <v>2479</v>
      </c>
      <c r="AF758" s="5" t="s">
        <v>2298</v>
      </c>
      <c r="AK758" s="31">
        <f t="shared" si="94"/>
        <v>0</v>
      </c>
      <c r="AL758" s="31"/>
      <c r="AM758" s="31"/>
      <c r="AN758" s="33">
        <f t="shared" si="95"/>
        <v>0</v>
      </c>
      <c r="AO758" s="31"/>
      <c r="AP758" s="31"/>
    </row>
    <row r="759" spans="1:42" ht="54" x14ac:dyDescent="0.3">
      <c r="A759" s="12" t="s">
        <v>2480</v>
      </c>
      <c r="B759" s="12" t="s">
        <v>2271</v>
      </c>
      <c r="C759" s="16" t="s">
        <v>2272</v>
      </c>
      <c r="D759" s="17"/>
      <c r="E759" s="17" t="s">
        <v>2481</v>
      </c>
      <c r="F759" s="17" t="s">
        <v>79</v>
      </c>
      <c r="G759" s="18">
        <v>1</v>
      </c>
      <c r="H759" s="17"/>
      <c r="I759" s="18">
        <v>0</v>
      </c>
      <c r="J759" s="19">
        <v>1552.24</v>
      </c>
      <c r="K759" s="20">
        <v>2364</v>
      </c>
      <c r="L759" s="19">
        <f>J759+ROUND(K759, 2)</f>
        <v>3916.24</v>
      </c>
      <c r="M759" s="19">
        <v>0</v>
      </c>
      <c r="N759" s="19">
        <v>0</v>
      </c>
      <c r="O759" s="19">
        <f>M759+N759</f>
        <v>0</v>
      </c>
      <c r="P759" s="19">
        <v>965.93</v>
      </c>
      <c r="Q759" s="21">
        <v>2364</v>
      </c>
      <c r="R759" s="19">
        <f>P759+ROUND(Q759, 2)</f>
        <v>3329.93</v>
      </c>
      <c r="S759" s="19">
        <v>0</v>
      </c>
      <c r="T759" s="19">
        <v>0</v>
      </c>
      <c r="U759" s="19">
        <f>S759+T759</f>
        <v>0</v>
      </c>
      <c r="V759" s="9">
        <f>ROUND(P759 / 1.2, 2)</f>
        <v>804.94</v>
      </c>
      <c r="W759" s="9">
        <f>ROUND(Q759 / 1.2, 2)</f>
        <v>1970</v>
      </c>
      <c r="X759" s="9">
        <f>ROUND(R759 / 1.2, 2)</f>
        <v>2774.94</v>
      </c>
      <c r="Y759" s="9">
        <f t="shared" si="96"/>
        <v>0</v>
      </c>
      <c r="Z759" s="9">
        <f>ROUND(T759 / 1.2, 2)</f>
        <v>0</v>
      </c>
      <c r="AA759" s="9">
        <f>Y759+Z759</f>
        <v>0</v>
      </c>
      <c r="AD759" s="5">
        <v>355116843</v>
      </c>
      <c r="AE759" s="5">
        <v>27138000</v>
      </c>
      <c r="AG759" s="5" t="s">
        <v>2274</v>
      </c>
      <c r="AH759" s="5" t="s">
        <v>2275</v>
      </c>
      <c r="AI759" s="5" t="s">
        <v>584</v>
      </c>
      <c r="AK759" s="19">
        <f t="shared" si="94"/>
        <v>0</v>
      </c>
      <c r="AL759" s="19">
        <f>T759-N759</f>
        <v>0</v>
      </c>
      <c r="AM759" s="19">
        <f>U759-O759</f>
        <v>0</v>
      </c>
      <c r="AN759" s="22">
        <f t="shared" si="95"/>
        <v>0</v>
      </c>
      <c r="AO759" s="22">
        <f>IFERROR(AL759/N759,0)</f>
        <v>0</v>
      </c>
      <c r="AP759" s="22">
        <f>IFERROR(AM759/O759,0)</f>
        <v>0</v>
      </c>
    </row>
    <row r="760" spans="1:42" ht="54" x14ac:dyDescent="0.3">
      <c r="A760" s="12" t="s">
        <v>2482</v>
      </c>
      <c r="B760" s="12"/>
      <c r="C760" s="41" t="s">
        <v>2384</v>
      </c>
      <c r="D760" s="17"/>
      <c r="E760" s="17" t="s">
        <v>2369</v>
      </c>
      <c r="F760" s="28" t="s">
        <v>187</v>
      </c>
      <c r="G760" s="29">
        <v>0.23</v>
      </c>
      <c r="H760" s="17"/>
      <c r="I760" s="39">
        <v>0</v>
      </c>
      <c r="J760" s="30">
        <v>96.24</v>
      </c>
      <c r="M760" s="31">
        <f>ROUND(ROUND(J760, 2)*I760, 2)</f>
        <v>0</v>
      </c>
      <c r="P760" s="32">
        <v>96.24</v>
      </c>
      <c r="S760" s="31">
        <f>ROUND(ROUND(P760, 2)*I760, 2)</f>
        <v>0</v>
      </c>
      <c r="V760" s="9">
        <f>ROUND(ROUND(P760, 2)/1.2, 2)</f>
        <v>80.2</v>
      </c>
      <c r="Y760" s="9">
        <f t="shared" si="96"/>
        <v>0</v>
      </c>
      <c r="AD760" s="5" t="s">
        <v>2483</v>
      </c>
      <c r="AE760" s="5" t="s">
        <v>2484</v>
      </c>
      <c r="AF760" s="5" t="s">
        <v>2388</v>
      </c>
      <c r="AK760" s="31">
        <f t="shared" si="94"/>
        <v>0</v>
      </c>
      <c r="AL760" s="31"/>
      <c r="AM760" s="31"/>
      <c r="AN760" s="33">
        <f t="shared" si="95"/>
        <v>0</v>
      </c>
      <c r="AO760" s="31"/>
      <c r="AP760" s="31"/>
    </row>
    <row r="761" spans="1:42" ht="54" x14ac:dyDescent="0.3">
      <c r="A761" s="12" t="s">
        <v>2485</v>
      </c>
      <c r="B761" s="12"/>
      <c r="C761" s="41" t="s">
        <v>2294</v>
      </c>
      <c r="D761" s="17"/>
      <c r="E761" s="17" t="s">
        <v>2380</v>
      </c>
      <c r="F761" s="28" t="s">
        <v>79</v>
      </c>
      <c r="G761" s="29">
        <v>1.07</v>
      </c>
      <c r="H761" s="17"/>
      <c r="I761" s="39">
        <v>0</v>
      </c>
      <c r="J761" s="30">
        <v>1384.95</v>
      </c>
      <c r="M761" s="31">
        <f>ROUND(ROUND(J761, 2)*I761, 2)</f>
        <v>0</v>
      </c>
      <c r="P761" s="32">
        <v>837</v>
      </c>
      <c r="S761" s="31">
        <f>ROUND(ROUND(P761, 2)*I761, 2)</f>
        <v>0</v>
      </c>
      <c r="V761" s="9">
        <f>ROUND(ROUND(P761, 2)/1.2, 2)</f>
        <v>697.5</v>
      </c>
      <c r="Y761" s="9">
        <f t="shared" si="96"/>
        <v>0</v>
      </c>
      <c r="AD761" s="5" t="s">
        <v>2486</v>
      </c>
      <c r="AE761" s="5" t="s">
        <v>2487</v>
      </c>
      <c r="AF761" s="5" t="s">
        <v>2298</v>
      </c>
      <c r="AK761" s="31">
        <f t="shared" si="94"/>
        <v>0</v>
      </c>
      <c r="AL761" s="31"/>
      <c r="AM761" s="31"/>
      <c r="AN761" s="33">
        <f t="shared" si="95"/>
        <v>0</v>
      </c>
      <c r="AO761" s="31"/>
      <c r="AP761" s="31"/>
    </row>
    <row r="762" spans="1:42" ht="54" x14ac:dyDescent="0.3">
      <c r="A762" s="12" t="s">
        <v>2488</v>
      </c>
      <c r="B762" s="12"/>
      <c r="C762" s="41" t="s">
        <v>1414</v>
      </c>
      <c r="D762" s="17"/>
      <c r="E762" s="17" t="s">
        <v>1046</v>
      </c>
      <c r="F762" s="28" t="s">
        <v>96</v>
      </c>
      <c r="G762" s="29">
        <v>1.2</v>
      </c>
      <c r="H762" s="17"/>
      <c r="I762" s="39">
        <v>0</v>
      </c>
      <c r="J762" s="30">
        <v>16.11</v>
      </c>
      <c r="M762" s="31">
        <f>ROUND(ROUND(J762, 2)*I762, 2)</f>
        <v>0</v>
      </c>
      <c r="P762" s="32">
        <v>16.11</v>
      </c>
      <c r="S762" s="31">
        <f>ROUND(ROUND(P762, 2)*I762, 2)</f>
        <v>0</v>
      </c>
      <c r="V762" s="9">
        <f>ROUND(ROUND(P762, 2)/1.2, 2)</f>
        <v>13.43</v>
      </c>
      <c r="Y762" s="9">
        <f t="shared" si="96"/>
        <v>0</v>
      </c>
      <c r="AD762" s="5" t="s">
        <v>2489</v>
      </c>
      <c r="AE762" s="5" t="s">
        <v>2490</v>
      </c>
      <c r="AF762" s="5" t="s">
        <v>1417</v>
      </c>
      <c r="AK762" s="31">
        <f t="shared" si="94"/>
        <v>0</v>
      </c>
      <c r="AL762" s="31"/>
      <c r="AM762" s="31"/>
      <c r="AN762" s="33">
        <f t="shared" si="95"/>
        <v>0</v>
      </c>
      <c r="AO762" s="31"/>
      <c r="AP762" s="31"/>
    </row>
    <row r="763" spans="1:42" ht="18" x14ac:dyDescent="0.3">
      <c r="A763" s="12" t="s">
        <v>2491</v>
      </c>
      <c r="B763" s="12"/>
      <c r="C763" s="27" t="s">
        <v>2492</v>
      </c>
      <c r="D763" s="17"/>
      <c r="E763" s="17" t="s">
        <v>2493</v>
      </c>
      <c r="F763" s="28" t="s">
        <v>96</v>
      </c>
      <c r="G763" s="29">
        <v>0.25</v>
      </c>
      <c r="H763" s="17"/>
      <c r="I763" s="39">
        <v>0</v>
      </c>
      <c r="J763" s="30">
        <v>66.23</v>
      </c>
      <c r="M763" s="31">
        <f>ROUND(ROUND(J763, 2)*I763, 2)</f>
        <v>0</v>
      </c>
      <c r="P763" s="32">
        <v>66.23</v>
      </c>
      <c r="S763" s="31">
        <f>ROUND(ROUND(P763, 2)*I763, 2)</f>
        <v>0</v>
      </c>
      <c r="V763" s="9">
        <f>ROUND(ROUND(P763, 2)/1.2, 2)</f>
        <v>55.19</v>
      </c>
      <c r="Y763" s="9">
        <f t="shared" si="96"/>
        <v>0</v>
      </c>
      <c r="AD763" s="5" t="s">
        <v>2494</v>
      </c>
      <c r="AE763" s="5" t="s">
        <v>2495</v>
      </c>
      <c r="AF763" s="5" t="s">
        <v>2496</v>
      </c>
      <c r="AK763" s="31">
        <f t="shared" si="94"/>
        <v>0</v>
      </c>
      <c r="AL763" s="31"/>
      <c r="AM763" s="31"/>
      <c r="AN763" s="33">
        <f t="shared" si="95"/>
        <v>0</v>
      </c>
      <c r="AO763" s="31"/>
      <c r="AP763" s="31"/>
    </row>
    <row r="764" spans="1:42" ht="36" x14ac:dyDescent="0.3">
      <c r="A764" s="12" t="s">
        <v>2497</v>
      </c>
      <c r="B764" s="12"/>
      <c r="C764" s="27" t="s">
        <v>1068</v>
      </c>
      <c r="D764" s="17"/>
      <c r="E764" s="17"/>
      <c r="F764" s="28" t="s">
        <v>96</v>
      </c>
      <c r="G764" s="29">
        <v>0.15</v>
      </c>
      <c r="H764" s="17"/>
      <c r="I764" s="29">
        <v>0</v>
      </c>
      <c r="J764" s="30">
        <v>68.400000000000006</v>
      </c>
      <c r="M764" s="31">
        <f>ROUND(ROUND(J764, 2)*I764, 2)</f>
        <v>0</v>
      </c>
      <c r="P764" s="32">
        <v>68.400000000000006</v>
      </c>
      <c r="S764" s="31">
        <f>ROUND(ROUND(P764, 2)*I764, 2)</f>
        <v>0</v>
      </c>
      <c r="V764" s="9">
        <f>ROUND(ROUND(P764, 2)/1.2, 2)</f>
        <v>57</v>
      </c>
      <c r="Y764" s="9">
        <f t="shared" si="96"/>
        <v>0</v>
      </c>
      <c r="AD764" s="5" t="s">
        <v>2498</v>
      </c>
      <c r="AE764" s="5" t="s">
        <v>2499</v>
      </c>
      <c r="AF764" s="5" t="s">
        <v>1072</v>
      </c>
      <c r="AK764" s="31">
        <f t="shared" si="94"/>
        <v>0</v>
      </c>
      <c r="AL764" s="31"/>
      <c r="AM764" s="31"/>
      <c r="AN764" s="33">
        <f t="shared" si="95"/>
        <v>0</v>
      </c>
      <c r="AO764" s="31"/>
      <c r="AP764" s="31"/>
    </row>
    <row r="765" spans="1:42" ht="54" x14ac:dyDescent="0.3">
      <c r="A765" s="12" t="s">
        <v>2500</v>
      </c>
      <c r="B765" s="12" t="s">
        <v>2271</v>
      </c>
      <c r="C765" s="16" t="s">
        <v>2272</v>
      </c>
      <c r="D765" s="17"/>
      <c r="E765" s="17" t="s">
        <v>2501</v>
      </c>
      <c r="F765" s="17" t="s">
        <v>79</v>
      </c>
      <c r="G765" s="18">
        <v>1</v>
      </c>
      <c r="H765" s="17"/>
      <c r="I765" s="18">
        <v>353.8</v>
      </c>
      <c r="J765" s="19">
        <v>1092.74</v>
      </c>
      <c r="K765" s="20">
        <v>2363.9899999999998</v>
      </c>
      <c r="L765" s="19">
        <f>J765+ROUND(K765, 2)</f>
        <v>3456.7299999999996</v>
      </c>
      <c r="M765" s="19">
        <v>386611.41</v>
      </c>
      <c r="N765" s="19">
        <v>836379.66</v>
      </c>
      <c r="O765" s="19">
        <f>M765+N765</f>
        <v>1222991.07</v>
      </c>
      <c r="P765" s="19">
        <v>753.52</v>
      </c>
      <c r="Q765" s="21">
        <v>2836.8</v>
      </c>
      <c r="R765" s="19">
        <f>P765+ROUND(Q765, 2)</f>
        <v>3590.32</v>
      </c>
      <c r="S765" s="19">
        <v>266595.38</v>
      </c>
      <c r="T765" s="19">
        <v>1003659.84</v>
      </c>
      <c r="U765" s="19">
        <f>S765+T765</f>
        <v>1270255.22</v>
      </c>
      <c r="V765" s="9">
        <f>ROUND(P765 / 1.2, 2)</f>
        <v>627.92999999999995</v>
      </c>
      <c r="W765" s="9">
        <f>ROUND(Q765 / 1.2, 2)</f>
        <v>2364</v>
      </c>
      <c r="X765" s="9">
        <f>ROUND(R765 / 1.2, 2)</f>
        <v>2991.93</v>
      </c>
      <c r="Y765" s="9">
        <f t="shared" si="96"/>
        <v>222162.82</v>
      </c>
      <c r="Z765" s="9">
        <f>ROUND(T765 / 1.2, 2)</f>
        <v>836383.2</v>
      </c>
      <c r="AA765" s="9">
        <f>Y765+Z765</f>
        <v>1058546.02</v>
      </c>
      <c r="AD765" s="5">
        <v>355116844</v>
      </c>
      <c r="AE765" s="5">
        <v>28821099</v>
      </c>
      <c r="AG765" s="5" t="s">
        <v>2274</v>
      </c>
      <c r="AH765" s="5" t="s">
        <v>2275</v>
      </c>
      <c r="AI765" s="5" t="s">
        <v>584</v>
      </c>
      <c r="AK765" s="19">
        <f t="shared" si="94"/>
        <v>-120016.02999999997</v>
      </c>
      <c r="AL765" s="19">
        <f>T765-N765</f>
        <v>167280.17999999993</v>
      </c>
      <c r="AM765" s="19">
        <f>U765-O765</f>
        <v>47264.149999999907</v>
      </c>
      <c r="AN765" s="22">
        <f t="shared" si="95"/>
        <v>-0.31043064662783743</v>
      </c>
      <c r="AO765" s="22">
        <f>IFERROR(AL765/N765,0)</f>
        <v>0.20000507903312706</v>
      </c>
      <c r="AP765" s="22">
        <f>IFERROR(AM765/O765,0)</f>
        <v>3.8646357409625159E-2</v>
      </c>
    </row>
    <row r="766" spans="1:42" ht="36" x14ac:dyDescent="0.3">
      <c r="A766" s="12" t="s">
        <v>2502</v>
      </c>
      <c r="B766" s="12"/>
      <c r="C766" s="27" t="s">
        <v>1068</v>
      </c>
      <c r="D766" s="17"/>
      <c r="E766" s="17"/>
      <c r="F766" s="28" t="s">
        <v>96</v>
      </c>
      <c r="G766" s="29">
        <v>0.15</v>
      </c>
      <c r="H766" s="17"/>
      <c r="I766" s="29">
        <v>53.07</v>
      </c>
      <c r="J766" s="30">
        <v>69.540000000000006</v>
      </c>
      <c r="M766" s="31">
        <f>ROUND(ROUND(J766, 2)*I766, 2)</f>
        <v>3690.49</v>
      </c>
      <c r="P766" s="32">
        <v>68.400000000000006</v>
      </c>
      <c r="S766" s="31">
        <f>ROUND(ROUND(P766, 2)*I766, 2)</f>
        <v>3629.99</v>
      </c>
      <c r="V766" s="9">
        <f>ROUND(ROUND(P766, 2)/1.2, 2)</f>
        <v>57</v>
      </c>
      <c r="Y766" s="9">
        <f t="shared" si="96"/>
        <v>3024.99</v>
      </c>
      <c r="AD766" s="5" t="s">
        <v>2503</v>
      </c>
      <c r="AE766" s="5" t="s">
        <v>2504</v>
      </c>
      <c r="AF766" s="5" t="s">
        <v>1072</v>
      </c>
      <c r="AK766" s="31">
        <f t="shared" si="94"/>
        <v>-60.5</v>
      </c>
      <c r="AL766" s="31"/>
      <c r="AM766" s="31"/>
      <c r="AN766" s="33">
        <f t="shared" si="95"/>
        <v>-1.6393487043725903E-2</v>
      </c>
      <c r="AO766" s="31"/>
      <c r="AP766" s="31"/>
    </row>
    <row r="767" spans="1:42" ht="36" x14ac:dyDescent="0.3">
      <c r="A767" s="12" t="s">
        <v>2505</v>
      </c>
      <c r="B767" s="12"/>
      <c r="C767" s="27" t="s">
        <v>1051</v>
      </c>
      <c r="D767" s="17"/>
      <c r="E767" s="17"/>
      <c r="F767" s="28" t="s">
        <v>96</v>
      </c>
      <c r="G767" s="29">
        <v>0.25</v>
      </c>
      <c r="H767" s="17"/>
      <c r="I767" s="39">
        <v>88.45</v>
      </c>
      <c r="J767" s="30">
        <v>40.94</v>
      </c>
      <c r="M767" s="31">
        <f>ROUND(ROUND(J767, 2)*I767, 2)</f>
        <v>3621.14</v>
      </c>
      <c r="P767" s="32">
        <v>40.270000000000003</v>
      </c>
      <c r="S767" s="31">
        <f>ROUND(ROUND(P767, 2)*I767, 2)</f>
        <v>3561.88</v>
      </c>
      <c r="V767" s="9">
        <f>ROUND(ROUND(P767, 2)/1.2, 2)</f>
        <v>33.56</v>
      </c>
      <c r="Y767" s="9">
        <f t="shared" si="96"/>
        <v>2968.23</v>
      </c>
      <c r="AD767" s="5" t="s">
        <v>2506</v>
      </c>
      <c r="AE767" s="5" t="s">
        <v>2507</v>
      </c>
      <c r="AF767" s="5" t="s">
        <v>1054</v>
      </c>
      <c r="AK767" s="31">
        <f t="shared" si="94"/>
        <v>-59.259999999999764</v>
      </c>
      <c r="AL767" s="31"/>
      <c r="AM767" s="31"/>
      <c r="AN767" s="33">
        <f t="shared" si="95"/>
        <v>-1.6365012123253937E-2</v>
      </c>
      <c r="AO767" s="31"/>
      <c r="AP767" s="31"/>
    </row>
    <row r="768" spans="1:42" ht="36" x14ac:dyDescent="0.3">
      <c r="A768" s="12" t="s">
        <v>2508</v>
      </c>
      <c r="B768" s="12"/>
      <c r="C768" s="41" t="s">
        <v>1414</v>
      </c>
      <c r="D768" s="17"/>
      <c r="E768" s="17"/>
      <c r="F768" s="28" t="s">
        <v>96</v>
      </c>
      <c r="G768" s="29">
        <v>1.2</v>
      </c>
      <c r="H768" s="17"/>
      <c r="I768" s="39">
        <v>849.12</v>
      </c>
      <c r="J768" s="30">
        <v>16.38</v>
      </c>
      <c r="M768" s="31">
        <f>ROUND(ROUND(J768, 2)*I768, 2)</f>
        <v>13908.59</v>
      </c>
      <c r="P768" s="32">
        <v>16.11</v>
      </c>
      <c r="S768" s="31">
        <f>ROUND(ROUND(P768, 2)*I768, 2)</f>
        <v>13679.32</v>
      </c>
      <c r="V768" s="9">
        <f>ROUND(ROUND(P768, 2)/1.2, 2)</f>
        <v>13.43</v>
      </c>
      <c r="Y768" s="9">
        <f t="shared" si="96"/>
        <v>11399.43</v>
      </c>
      <c r="AD768" s="5" t="s">
        <v>2509</v>
      </c>
      <c r="AE768" s="5" t="s">
        <v>2510</v>
      </c>
      <c r="AF768" s="5" t="s">
        <v>1417</v>
      </c>
      <c r="AK768" s="31">
        <f t="shared" si="94"/>
        <v>-229.27000000000044</v>
      </c>
      <c r="AL768" s="31"/>
      <c r="AM768" s="31"/>
      <c r="AN768" s="33">
        <f t="shared" si="95"/>
        <v>-1.6484057693842469E-2</v>
      </c>
      <c r="AO768" s="31"/>
      <c r="AP768" s="31"/>
    </row>
    <row r="769" spans="1:42" ht="54" x14ac:dyDescent="0.3">
      <c r="A769" s="12" t="s">
        <v>2511</v>
      </c>
      <c r="B769" s="12"/>
      <c r="C769" s="41" t="s">
        <v>2286</v>
      </c>
      <c r="D769" s="17"/>
      <c r="E769" s="17" t="s">
        <v>2512</v>
      </c>
      <c r="F769" s="28" t="s">
        <v>79</v>
      </c>
      <c r="G769" s="29">
        <v>1.07</v>
      </c>
      <c r="H769" s="17"/>
      <c r="I769" s="39">
        <v>378.56599999999997</v>
      </c>
      <c r="J769" s="30">
        <v>960.75</v>
      </c>
      <c r="M769" s="31">
        <f>ROUND(ROUND(J769, 2)*I769, 2)</f>
        <v>363707.28</v>
      </c>
      <c r="P769" s="32">
        <v>645</v>
      </c>
      <c r="S769" s="31">
        <f>ROUND(ROUND(P769, 2)*I769, 2)</f>
        <v>244175.07</v>
      </c>
      <c r="V769" s="9">
        <f>ROUND(ROUND(P769, 2)/1.2, 2)</f>
        <v>537.5</v>
      </c>
      <c r="Y769" s="9">
        <f t="shared" si="96"/>
        <v>203479.23</v>
      </c>
      <c r="AD769" s="5" t="s">
        <v>2513</v>
      </c>
      <c r="AE769" s="5" t="s">
        <v>2514</v>
      </c>
      <c r="AF769" s="5" t="s">
        <v>2290</v>
      </c>
      <c r="AK769" s="31">
        <f t="shared" si="94"/>
        <v>-119532.21000000002</v>
      </c>
      <c r="AL769" s="31"/>
      <c r="AM769" s="31"/>
      <c r="AN769" s="33">
        <f t="shared" si="95"/>
        <v>-0.32864948427757623</v>
      </c>
      <c r="AO769" s="31"/>
      <c r="AP769" s="31"/>
    </row>
    <row r="770" spans="1:42" ht="36" x14ac:dyDescent="0.3">
      <c r="A770" s="12" t="s">
        <v>2515</v>
      </c>
      <c r="B770" s="12"/>
      <c r="C770" s="41" t="s">
        <v>2384</v>
      </c>
      <c r="D770" s="17"/>
      <c r="E770" s="17"/>
      <c r="F770" s="28" t="s">
        <v>187</v>
      </c>
      <c r="G770" s="29">
        <v>0.23</v>
      </c>
      <c r="H770" s="17"/>
      <c r="I770" s="39">
        <v>16.100000000000001</v>
      </c>
      <c r="J770" s="30">
        <v>104.66</v>
      </c>
      <c r="M770" s="31">
        <f>ROUND(ROUND(J770, 2)*I770, 2)</f>
        <v>1685.03</v>
      </c>
      <c r="P770" s="32">
        <v>96.24</v>
      </c>
      <c r="S770" s="31">
        <f>ROUND(ROUND(P770, 2)*I770, 2)</f>
        <v>1549.46</v>
      </c>
      <c r="V770" s="9">
        <f>ROUND(ROUND(P770, 2)/1.2, 2)</f>
        <v>80.2</v>
      </c>
      <c r="Y770" s="9">
        <f t="shared" si="96"/>
        <v>1291.22</v>
      </c>
      <c r="AD770" s="5" t="s">
        <v>2516</v>
      </c>
      <c r="AE770" s="5" t="s">
        <v>2517</v>
      </c>
      <c r="AF770" s="5" t="s">
        <v>2388</v>
      </c>
      <c r="AK770" s="31">
        <f t="shared" si="94"/>
        <v>-135.56999999999994</v>
      </c>
      <c r="AL770" s="31"/>
      <c r="AM770" s="31"/>
      <c r="AN770" s="33">
        <f t="shared" si="95"/>
        <v>-8.04555408509047E-2</v>
      </c>
      <c r="AO770" s="31"/>
      <c r="AP770" s="31"/>
    </row>
    <row r="771" spans="1:42" ht="54" x14ac:dyDescent="0.3">
      <c r="A771" s="12" t="s">
        <v>2518</v>
      </c>
      <c r="B771" s="12" t="s">
        <v>2271</v>
      </c>
      <c r="C771" s="16" t="s">
        <v>2272</v>
      </c>
      <c r="D771" s="17"/>
      <c r="E771" s="17" t="s">
        <v>2519</v>
      </c>
      <c r="F771" s="17" t="s">
        <v>79</v>
      </c>
      <c r="G771" s="18">
        <v>1</v>
      </c>
      <c r="H771" s="17"/>
      <c r="I771" s="18">
        <v>59.7</v>
      </c>
      <c r="J771" s="19">
        <v>1566.58</v>
      </c>
      <c r="K771" s="20">
        <v>2363.9899999999998</v>
      </c>
      <c r="L771" s="19">
        <f>J771+ROUND(K771, 2)</f>
        <v>3930.5699999999997</v>
      </c>
      <c r="M771" s="19">
        <v>93524.83</v>
      </c>
      <c r="N771" s="19">
        <v>141130.20000000001</v>
      </c>
      <c r="O771" s="19">
        <f>M771+N771</f>
        <v>234655.03000000003</v>
      </c>
      <c r="P771" s="19">
        <v>1565.76</v>
      </c>
      <c r="Q771" s="21">
        <v>2836.8</v>
      </c>
      <c r="R771" s="19">
        <f>P771+ROUND(Q771, 2)</f>
        <v>4402.5600000000004</v>
      </c>
      <c r="S771" s="19">
        <v>93475.87</v>
      </c>
      <c r="T771" s="19">
        <v>169356.96</v>
      </c>
      <c r="U771" s="19">
        <f>S771+T771</f>
        <v>262832.82999999996</v>
      </c>
      <c r="V771" s="9">
        <f>ROUND(P771 / 1.2, 2)</f>
        <v>1304.8</v>
      </c>
      <c r="W771" s="9">
        <f>ROUND(Q771 / 1.2, 2)</f>
        <v>2364</v>
      </c>
      <c r="X771" s="9">
        <f>ROUND(R771 / 1.2, 2)</f>
        <v>3668.8</v>
      </c>
      <c r="Y771" s="9">
        <f t="shared" si="96"/>
        <v>77896.56</v>
      </c>
      <c r="Z771" s="9">
        <f>ROUND(T771 / 1.2, 2)</f>
        <v>141130.79999999999</v>
      </c>
      <c r="AA771" s="9">
        <f>Y771+Z771</f>
        <v>219027.36</v>
      </c>
      <c r="AD771" s="5">
        <v>355116845</v>
      </c>
      <c r="AE771" s="5">
        <v>28821100</v>
      </c>
      <c r="AG771" s="5" t="s">
        <v>2274</v>
      </c>
      <c r="AH771" s="5" t="s">
        <v>2275</v>
      </c>
      <c r="AI771" s="5" t="s">
        <v>584</v>
      </c>
      <c r="AK771" s="19">
        <f t="shared" si="94"/>
        <v>-48.960000000006403</v>
      </c>
      <c r="AL771" s="19">
        <f>T771-N771</f>
        <v>28226.75999999998</v>
      </c>
      <c r="AM771" s="19">
        <f>U771-O771</f>
        <v>28177.79999999993</v>
      </c>
      <c r="AN771" s="22">
        <f t="shared" si="95"/>
        <v>-5.2349734289820575E-4</v>
      </c>
      <c r="AO771" s="22">
        <f>IFERROR(AL771/N771,0)</f>
        <v>0.20000510167207286</v>
      </c>
      <c r="AP771" s="22">
        <f>IFERROR(AM771/O771,0)</f>
        <v>0.12008180689755479</v>
      </c>
    </row>
    <row r="772" spans="1:42" ht="90" x14ac:dyDescent="0.3">
      <c r="A772" s="12" t="s">
        <v>2520</v>
      </c>
      <c r="B772" s="12"/>
      <c r="C772" s="41" t="s">
        <v>2294</v>
      </c>
      <c r="D772" s="17"/>
      <c r="E772" s="17" t="s">
        <v>2521</v>
      </c>
      <c r="F772" s="28" t="s">
        <v>79</v>
      </c>
      <c r="G772" s="29">
        <v>1.07</v>
      </c>
      <c r="H772" s="17"/>
      <c r="I772" s="39">
        <v>63.878999999999998</v>
      </c>
      <c r="J772" s="30">
        <v>1408.04</v>
      </c>
      <c r="M772" s="31">
        <f>ROUND(ROUND(J772, 2)*I772, 2)</f>
        <v>89944.19</v>
      </c>
      <c r="P772" s="32">
        <v>1408.04</v>
      </c>
      <c r="S772" s="31">
        <f>ROUND(ROUND(P772, 2)*I772, 2)</f>
        <v>89944.19</v>
      </c>
      <c r="V772" s="9">
        <f>ROUND(ROUND(P772, 2)/1.2, 2)</f>
        <v>1173.3699999999999</v>
      </c>
      <c r="Y772" s="9">
        <f t="shared" si="96"/>
        <v>74953.490000000005</v>
      </c>
      <c r="AD772" s="5" t="s">
        <v>2522</v>
      </c>
      <c r="AE772" s="5" t="s">
        <v>2523</v>
      </c>
      <c r="AF772" s="5" t="s">
        <v>2298</v>
      </c>
      <c r="AK772" s="31">
        <f t="shared" si="94"/>
        <v>0</v>
      </c>
      <c r="AL772" s="31"/>
      <c r="AM772" s="31"/>
      <c r="AN772" s="33">
        <f t="shared" si="95"/>
        <v>0</v>
      </c>
      <c r="AO772" s="31"/>
      <c r="AP772" s="31"/>
    </row>
    <row r="773" spans="1:42" ht="36" x14ac:dyDescent="0.3">
      <c r="A773" s="12" t="s">
        <v>2524</v>
      </c>
      <c r="B773" s="12"/>
      <c r="C773" s="41" t="s">
        <v>1414</v>
      </c>
      <c r="D773" s="17"/>
      <c r="E773" s="17"/>
      <c r="F773" s="28" t="s">
        <v>96</v>
      </c>
      <c r="G773" s="29">
        <v>1.2</v>
      </c>
      <c r="H773" s="17"/>
      <c r="I773" s="39">
        <v>143.28</v>
      </c>
      <c r="J773" s="30">
        <v>16.38</v>
      </c>
      <c r="M773" s="31">
        <f>ROUND(ROUND(J773, 2)*I773, 2)</f>
        <v>2346.9299999999998</v>
      </c>
      <c r="P773" s="32">
        <v>16.11</v>
      </c>
      <c r="S773" s="31">
        <f>ROUND(ROUND(P773, 2)*I773, 2)</f>
        <v>2308.2399999999998</v>
      </c>
      <c r="V773" s="9">
        <f>ROUND(ROUND(P773, 2)/1.2, 2)</f>
        <v>13.43</v>
      </c>
      <c r="Y773" s="9">
        <f t="shared" si="96"/>
        <v>1923.53</v>
      </c>
      <c r="AD773" s="5" t="s">
        <v>2525</v>
      </c>
      <c r="AE773" s="5" t="s">
        <v>2526</v>
      </c>
      <c r="AF773" s="5" t="s">
        <v>1417</v>
      </c>
      <c r="AK773" s="31">
        <f t="shared" si="94"/>
        <v>-38.690000000000055</v>
      </c>
      <c r="AL773" s="31"/>
      <c r="AM773" s="31"/>
      <c r="AN773" s="33">
        <f t="shared" si="95"/>
        <v>-1.6485365988759808E-2</v>
      </c>
      <c r="AO773" s="31"/>
      <c r="AP773" s="31"/>
    </row>
    <row r="774" spans="1:42" ht="36" x14ac:dyDescent="0.3">
      <c r="A774" s="12" t="s">
        <v>2527</v>
      </c>
      <c r="B774" s="12"/>
      <c r="C774" s="27" t="s">
        <v>1051</v>
      </c>
      <c r="D774" s="17"/>
      <c r="E774" s="17"/>
      <c r="F774" s="28" t="s">
        <v>96</v>
      </c>
      <c r="G774" s="29">
        <v>0.25</v>
      </c>
      <c r="H774" s="17"/>
      <c r="I774" s="39">
        <v>14.925000000000001</v>
      </c>
      <c r="J774" s="30">
        <v>40.94</v>
      </c>
      <c r="M774" s="31">
        <f>ROUND(ROUND(J774, 2)*I774, 2)</f>
        <v>611.03</v>
      </c>
      <c r="P774" s="32">
        <v>40.94</v>
      </c>
      <c r="S774" s="31">
        <f>ROUND(ROUND(P774, 2)*I774, 2)</f>
        <v>611.03</v>
      </c>
      <c r="V774" s="9">
        <f>ROUND(ROUND(P774, 2)/1.2, 2)</f>
        <v>34.119999999999997</v>
      </c>
      <c r="Y774" s="9">
        <f t="shared" si="96"/>
        <v>509.19</v>
      </c>
      <c r="AD774" s="5" t="s">
        <v>2528</v>
      </c>
      <c r="AE774" s="5" t="s">
        <v>2529</v>
      </c>
      <c r="AF774" s="5" t="s">
        <v>1054</v>
      </c>
      <c r="AK774" s="31">
        <f t="shared" si="94"/>
        <v>0</v>
      </c>
      <c r="AL774" s="31"/>
      <c r="AM774" s="31"/>
      <c r="AN774" s="33">
        <f t="shared" si="95"/>
        <v>0</v>
      </c>
      <c r="AO774" s="31"/>
      <c r="AP774" s="31"/>
    </row>
    <row r="775" spans="1:42" ht="36" x14ac:dyDescent="0.3">
      <c r="A775" s="12" t="s">
        <v>2530</v>
      </c>
      <c r="B775" s="12"/>
      <c r="C775" s="27" t="s">
        <v>1068</v>
      </c>
      <c r="D775" s="17"/>
      <c r="E775" s="17"/>
      <c r="F775" s="28" t="s">
        <v>96</v>
      </c>
      <c r="G775" s="29">
        <v>0.15</v>
      </c>
      <c r="H775" s="17"/>
      <c r="I775" s="29">
        <v>8.9550000000000001</v>
      </c>
      <c r="J775" s="30">
        <v>69.540000000000006</v>
      </c>
      <c r="M775" s="31">
        <f>ROUND(ROUND(J775, 2)*I775, 2)</f>
        <v>622.73</v>
      </c>
      <c r="P775" s="32">
        <v>68.400000000000006</v>
      </c>
      <c r="S775" s="31">
        <f>ROUND(ROUND(P775, 2)*I775, 2)</f>
        <v>612.52</v>
      </c>
      <c r="V775" s="9">
        <f>ROUND(ROUND(P775, 2)/1.2, 2)</f>
        <v>57</v>
      </c>
      <c r="Y775" s="9">
        <f t="shared" si="96"/>
        <v>510.43</v>
      </c>
      <c r="AD775" s="5" t="s">
        <v>2531</v>
      </c>
      <c r="AE775" s="5" t="s">
        <v>2532</v>
      </c>
      <c r="AF775" s="5" t="s">
        <v>1072</v>
      </c>
      <c r="AK775" s="31">
        <f t="shared" si="94"/>
        <v>-10.210000000000036</v>
      </c>
      <c r="AL775" s="31"/>
      <c r="AM775" s="31"/>
      <c r="AN775" s="33">
        <f t="shared" si="95"/>
        <v>-1.6395548632633785E-2</v>
      </c>
      <c r="AO775" s="31"/>
      <c r="AP775" s="31"/>
    </row>
    <row r="776" spans="1:42" ht="54" x14ac:dyDescent="0.3">
      <c r="A776" s="12" t="s">
        <v>2533</v>
      </c>
      <c r="B776" s="12" t="s">
        <v>2271</v>
      </c>
      <c r="C776" s="16" t="s">
        <v>2272</v>
      </c>
      <c r="D776" s="17"/>
      <c r="E776" s="17" t="s">
        <v>2534</v>
      </c>
      <c r="F776" s="17" t="s">
        <v>79</v>
      </c>
      <c r="G776" s="18">
        <v>1</v>
      </c>
      <c r="H776" s="17"/>
      <c r="I776" s="18">
        <v>107.8</v>
      </c>
      <c r="J776" s="19">
        <v>1625.55</v>
      </c>
      <c r="K776" s="20">
        <v>2363.9899999999998</v>
      </c>
      <c r="L776" s="19">
        <f>J776+ROUND(K776, 2)</f>
        <v>3989.54</v>
      </c>
      <c r="M776" s="19">
        <v>175234.29</v>
      </c>
      <c r="N776" s="19">
        <v>254838.12</v>
      </c>
      <c r="O776" s="19">
        <f>M776+N776</f>
        <v>430072.41000000003</v>
      </c>
      <c r="P776" s="19">
        <v>1623.76</v>
      </c>
      <c r="Q776" s="21">
        <v>2836.8</v>
      </c>
      <c r="R776" s="19">
        <f>P776+ROUND(Q776, 2)</f>
        <v>4460.5600000000004</v>
      </c>
      <c r="S776" s="19">
        <v>175041.33</v>
      </c>
      <c r="T776" s="19">
        <v>305807.03999999998</v>
      </c>
      <c r="U776" s="19">
        <f>S776+T776</f>
        <v>480848.37</v>
      </c>
      <c r="V776" s="9">
        <f>ROUND(P776 / 1.2, 2)</f>
        <v>1353.13</v>
      </c>
      <c r="W776" s="9">
        <f>ROUND(Q776 / 1.2, 2)</f>
        <v>2364</v>
      </c>
      <c r="X776" s="9">
        <f>ROUND(R776 / 1.2, 2)</f>
        <v>3717.13</v>
      </c>
      <c r="Y776" s="9">
        <f t="shared" si="96"/>
        <v>145867.78</v>
      </c>
      <c r="Z776" s="9">
        <f>ROUND(T776 / 1.2, 2)</f>
        <v>254839.2</v>
      </c>
      <c r="AA776" s="9">
        <f>Y776+Z776</f>
        <v>400706.98</v>
      </c>
      <c r="AD776" s="5">
        <v>355116846</v>
      </c>
      <c r="AE776" s="5">
        <v>28821101</v>
      </c>
      <c r="AG776" s="5" t="s">
        <v>2274</v>
      </c>
      <c r="AH776" s="5" t="s">
        <v>2275</v>
      </c>
      <c r="AI776" s="5" t="s">
        <v>584</v>
      </c>
      <c r="AK776" s="19">
        <f t="shared" si="94"/>
        <v>-192.96000000002095</v>
      </c>
      <c r="AL776" s="19">
        <f>T776-N776</f>
        <v>50968.919999999984</v>
      </c>
      <c r="AM776" s="19">
        <f>U776-O776</f>
        <v>50775.959999999963</v>
      </c>
      <c r="AN776" s="22">
        <f t="shared" si="95"/>
        <v>-1.1011543459902794E-3</v>
      </c>
      <c r="AO776" s="22">
        <f>IFERROR(AL776/N776,0)</f>
        <v>0.20000508558138785</v>
      </c>
      <c r="AP776" s="22">
        <f>IFERROR(AM776/O776,0)</f>
        <v>0.11806374652119618</v>
      </c>
    </row>
    <row r="777" spans="1:42" ht="36" x14ac:dyDescent="0.3">
      <c r="A777" s="12" t="s">
        <v>2535</v>
      </c>
      <c r="B777" s="12"/>
      <c r="C777" s="27" t="s">
        <v>1068</v>
      </c>
      <c r="D777" s="17"/>
      <c r="E777" s="17"/>
      <c r="F777" s="28" t="s">
        <v>96</v>
      </c>
      <c r="G777" s="29">
        <v>0.15</v>
      </c>
      <c r="H777" s="17"/>
      <c r="I777" s="29">
        <v>16.170000000000002</v>
      </c>
      <c r="J777" s="30">
        <v>69.540000000000006</v>
      </c>
      <c r="M777" s="31">
        <f>ROUND(ROUND(J777, 2)*I777, 2)</f>
        <v>1124.46</v>
      </c>
      <c r="P777" s="32">
        <v>68.400000000000006</v>
      </c>
      <c r="S777" s="31">
        <f>ROUND(ROUND(P777, 2)*I777, 2)</f>
        <v>1106.03</v>
      </c>
      <c r="V777" s="9">
        <f>ROUND(ROUND(P777, 2)/1.2, 2)</f>
        <v>57</v>
      </c>
      <c r="Y777" s="9">
        <f t="shared" si="96"/>
        <v>921.69</v>
      </c>
      <c r="AD777" s="5" t="s">
        <v>2536</v>
      </c>
      <c r="AE777" s="5" t="s">
        <v>2537</v>
      </c>
      <c r="AF777" s="5" t="s">
        <v>1072</v>
      </c>
      <c r="AK777" s="31">
        <f t="shared" si="94"/>
        <v>-18.430000000000064</v>
      </c>
      <c r="AL777" s="31"/>
      <c r="AM777" s="31"/>
      <c r="AN777" s="33">
        <f t="shared" si="95"/>
        <v>-1.6390089465165559E-2</v>
      </c>
      <c r="AO777" s="31"/>
      <c r="AP777" s="31"/>
    </row>
    <row r="778" spans="1:42" ht="36" x14ac:dyDescent="0.3">
      <c r="A778" s="12" t="s">
        <v>2538</v>
      </c>
      <c r="B778" s="12"/>
      <c r="C778" s="27" t="s">
        <v>1051</v>
      </c>
      <c r="D778" s="17"/>
      <c r="E778" s="17"/>
      <c r="F778" s="28" t="s">
        <v>96</v>
      </c>
      <c r="G778" s="29">
        <v>0.25</v>
      </c>
      <c r="H778" s="17"/>
      <c r="I778" s="39">
        <v>26.95</v>
      </c>
      <c r="J778" s="30">
        <v>40.94</v>
      </c>
      <c r="M778" s="31">
        <f>ROUND(ROUND(J778, 2)*I778, 2)</f>
        <v>1103.33</v>
      </c>
      <c r="P778" s="32">
        <v>40.94</v>
      </c>
      <c r="S778" s="31">
        <f>ROUND(ROUND(P778, 2)*I778, 2)</f>
        <v>1103.33</v>
      </c>
      <c r="V778" s="9">
        <f>ROUND(ROUND(P778, 2)/1.2, 2)</f>
        <v>34.119999999999997</v>
      </c>
      <c r="Y778" s="9">
        <f t="shared" si="96"/>
        <v>919.44</v>
      </c>
      <c r="AD778" s="5" t="s">
        <v>2539</v>
      </c>
      <c r="AE778" s="5" t="s">
        <v>2540</v>
      </c>
      <c r="AF778" s="5" t="s">
        <v>1054</v>
      </c>
      <c r="AK778" s="31">
        <f t="shared" si="94"/>
        <v>0</v>
      </c>
      <c r="AL778" s="31"/>
      <c r="AM778" s="31"/>
      <c r="AN778" s="33">
        <f t="shared" si="95"/>
        <v>0</v>
      </c>
      <c r="AO778" s="31"/>
      <c r="AP778" s="31"/>
    </row>
    <row r="779" spans="1:42" ht="36" x14ac:dyDescent="0.3">
      <c r="A779" s="12" t="s">
        <v>2541</v>
      </c>
      <c r="B779" s="12"/>
      <c r="C779" s="41" t="s">
        <v>1414</v>
      </c>
      <c r="D779" s="17"/>
      <c r="E779" s="17"/>
      <c r="F779" s="28" t="s">
        <v>96</v>
      </c>
      <c r="G779" s="29">
        <v>1.2</v>
      </c>
      <c r="H779" s="17"/>
      <c r="I779" s="39">
        <v>646.79999999999995</v>
      </c>
      <c r="J779" s="30">
        <v>16.38</v>
      </c>
      <c r="M779" s="31">
        <f>ROUND(ROUND(J779, 2)*I779, 2)</f>
        <v>10594.58</v>
      </c>
      <c r="P779" s="32">
        <v>16.11</v>
      </c>
      <c r="S779" s="31">
        <f>ROUND(ROUND(P779, 2)*I779, 2)</f>
        <v>10419.950000000001</v>
      </c>
      <c r="V779" s="9">
        <f>ROUND(ROUND(P779, 2)/1.2, 2)</f>
        <v>13.43</v>
      </c>
      <c r="Y779" s="9">
        <f t="shared" si="96"/>
        <v>8683.2900000000009</v>
      </c>
      <c r="AD779" s="5" t="s">
        <v>2542</v>
      </c>
      <c r="AE779" s="5" t="s">
        <v>2543</v>
      </c>
      <c r="AF779" s="5" t="s">
        <v>1417</v>
      </c>
      <c r="AK779" s="31">
        <f t="shared" si="94"/>
        <v>-174.6299999999992</v>
      </c>
      <c r="AL779" s="31"/>
      <c r="AM779" s="31"/>
      <c r="AN779" s="33">
        <f t="shared" si="95"/>
        <v>-1.6482956379582692E-2</v>
      </c>
      <c r="AO779" s="31"/>
      <c r="AP779" s="31"/>
    </row>
    <row r="780" spans="1:42" ht="90" x14ac:dyDescent="0.3">
      <c r="A780" s="12" t="s">
        <v>2544</v>
      </c>
      <c r="B780" s="12"/>
      <c r="C780" s="41" t="s">
        <v>2294</v>
      </c>
      <c r="D780" s="17"/>
      <c r="E780" s="17" t="s">
        <v>2545</v>
      </c>
      <c r="F780" s="28" t="s">
        <v>79</v>
      </c>
      <c r="G780" s="29">
        <v>1.07</v>
      </c>
      <c r="H780" s="17"/>
      <c r="I780" s="39">
        <v>115.346</v>
      </c>
      <c r="J780" s="30">
        <v>1408.04</v>
      </c>
      <c r="M780" s="31">
        <f>ROUND(ROUND(J780, 2)*I780, 2)</f>
        <v>162411.78</v>
      </c>
      <c r="P780" s="32">
        <v>1408.04</v>
      </c>
      <c r="S780" s="31">
        <f>ROUND(ROUND(P780, 2)*I780, 2)</f>
        <v>162411.78</v>
      </c>
      <c r="V780" s="9">
        <f>ROUND(ROUND(P780, 2)/1.2, 2)</f>
        <v>1173.3699999999999</v>
      </c>
      <c r="Y780" s="9">
        <f t="shared" si="96"/>
        <v>135343.15</v>
      </c>
      <c r="AD780" s="5" t="s">
        <v>2546</v>
      </c>
      <c r="AE780" s="5" t="s">
        <v>2547</v>
      </c>
      <c r="AF780" s="5" t="s">
        <v>2298</v>
      </c>
      <c r="AK780" s="31">
        <f t="shared" si="94"/>
        <v>0</v>
      </c>
      <c r="AL780" s="31"/>
      <c r="AM780" s="31"/>
      <c r="AN780" s="33">
        <f t="shared" si="95"/>
        <v>0</v>
      </c>
      <c r="AO780" s="31"/>
      <c r="AP780" s="31"/>
    </row>
    <row r="781" spans="1:42" ht="54" x14ac:dyDescent="0.3">
      <c r="A781" s="12" t="s">
        <v>2548</v>
      </c>
      <c r="B781" s="12" t="s">
        <v>2271</v>
      </c>
      <c r="C781" s="16" t="s">
        <v>2272</v>
      </c>
      <c r="D781" s="17"/>
      <c r="E781" s="17" t="s">
        <v>2549</v>
      </c>
      <c r="F781" s="17" t="s">
        <v>79</v>
      </c>
      <c r="G781" s="18">
        <v>1</v>
      </c>
      <c r="H781" s="17"/>
      <c r="I781" s="18">
        <v>296.2</v>
      </c>
      <c r="J781" s="19">
        <v>1566.58</v>
      </c>
      <c r="K781" s="20">
        <v>2363.9899999999998</v>
      </c>
      <c r="L781" s="19">
        <f>J781+ROUND(K781, 2)</f>
        <v>3930.5699999999997</v>
      </c>
      <c r="M781" s="19">
        <v>464021</v>
      </c>
      <c r="N781" s="19">
        <v>700213.84</v>
      </c>
      <c r="O781" s="19">
        <f>M781+N781</f>
        <v>1164234.8399999999</v>
      </c>
      <c r="P781" s="19">
        <v>422.79</v>
      </c>
      <c r="Q781" s="21">
        <v>2836.8</v>
      </c>
      <c r="R781" s="19">
        <f>P781+ROUND(Q781, 2)</f>
        <v>3259.59</v>
      </c>
      <c r="S781" s="19">
        <v>125230.39999999999</v>
      </c>
      <c r="T781" s="19">
        <v>840260.16</v>
      </c>
      <c r="U781" s="19">
        <f>S781+T781</f>
        <v>965490.56</v>
      </c>
      <c r="V781" s="9">
        <f>ROUND(P781 / 1.2, 2)</f>
        <v>352.33</v>
      </c>
      <c r="W781" s="9">
        <f>ROUND(Q781 / 1.2, 2)</f>
        <v>2364</v>
      </c>
      <c r="X781" s="9">
        <f>ROUND(R781 / 1.2, 2)</f>
        <v>2716.33</v>
      </c>
      <c r="Y781" s="9">
        <f t="shared" si="96"/>
        <v>104358.67</v>
      </c>
      <c r="Z781" s="9">
        <f>ROUND(T781 / 1.2, 2)</f>
        <v>700216.8</v>
      </c>
      <c r="AA781" s="9">
        <f>Y781+Z781</f>
        <v>804575.47000000009</v>
      </c>
      <c r="AD781" s="5">
        <v>355116847</v>
      </c>
      <c r="AE781" s="5">
        <v>28821102</v>
      </c>
      <c r="AG781" s="5" t="s">
        <v>2274</v>
      </c>
      <c r="AH781" s="5" t="s">
        <v>2275</v>
      </c>
      <c r="AI781" s="5" t="s">
        <v>584</v>
      </c>
      <c r="AK781" s="19">
        <f t="shared" si="94"/>
        <v>-338790.6</v>
      </c>
      <c r="AL781" s="19">
        <f>T781-N781</f>
        <v>140046.32000000007</v>
      </c>
      <c r="AM781" s="19">
        <f>U781-O781</f>
        <v>-198744.2799999998</v>
      </c>
      <c r="AN781" s="22">
        <f t="shared" si="95"/>
        <v>-0.73011911098851123</v>
      </c>
      <c r="AO781" s="22">
        <f>IFERROR(AL781/N781,0)</f>
        <v>0.20000507273606599</v>
      </c>
      <c r="AP781" s="22">
        <f>IFERROR(AM781/O781,0)</f>
        <v>-0.17070806779841757</v>
      </c>
    </row>
    <row r="782" spans="1:42" ht="72" x14ac:dyDescent="0.3">
      <c r="A782" s="12" t="s">
        <v>2550</v>
      </c>
      <c r="B782" s="12"/>
      <c r="C782" s="41" t="s">
        <v>2294</v>
      </c>
      <c r="D782" s="17"/>
      <c r="E782" s="17" t="s">
        <v>2551</v>
      </c>
      <c r="F782" s="28" t="s">
        <v>79</v>
      </c>
      <c r="G782" s="29">
        <v>1.07</v>
      </c>
      <c r="H782" s="17"/>
      <c r="I782" s="39">
        <v>316.93400000000003</v>
      </c>
      <c r="J782" s="30">
        <v>1408.04</v>
      </c>
      <c r="M782" s="31">
        <f>ROUND(ROUND(J782, 2)*I782, 2)</f>
        <v>446255.75</v>
      </c>
      <c r="P782" s="32">
        <v>340</v>
      </c>
      <c r="S782" s="31">
        <f>ROUND(ROUND(P782, 2)*I782, 2)</f>
        <v>107757.56</v>
      </c>
      <c r="V782" s="9">
        <f>ROUND(ROUND(P782, 2)/1.2, 2)</f>
        <v>283.33</v>
      </c>
      <c r="Y782" s="9">
        <f t="shared" si="96"/>
        <v>89797.97</v>
      </c>
      <c r="AD782" s="5" t="s">
        <v>2552</v>
      </c>
      <c r="AE782" s="5" t="s">
        <v>2553</v>
      </c>
      <c r="AF782" s="5" t="s">
        <v>2298</v>
      </c>
      <c r="AK782" s="31">
        <f t="shared" si="94"/>
        <v>-338498.19</v>
      </c>
      <c r="AL782" s="31"/>
      <c r="AM782" s="31"/>
      <c r="AN782" s="33">
        <f t="shared" si="95"/>
        <v>-0.75852958757394162</v>
      </c>
      <c r="AO782" s="31"/>
      <c r="AP782" s="31"/>
    </row>
    <row r="783" spans="1:42" ht="36" x14ac:dyDescent="0.3">
      <c r="A783" s="12" t="s">
        <v>2554</v>
      </c>
      <c r="B783" s="12"/>
      <c r="C783" s="41" t="s">
        <v>1414</v>
      </c>
      <c r="D783" s="17"/>
      <c r="E783" s="17"/>
      <c r="F783" s="28" t="s">
        <v>96</v>
      </c>
      <c r="G783" s="29">
        <v>1.2</v>
      </c>
      <c r="H783" s="17"/>
      <c r="I783" s="39">
        <v>710.88</v>
      </c>
      <c r="J783" s="30">
        <v>16.38</v>
      </c>
      <c r="M783" s="31">
        <f>ROUND(ROUND(J783, 2)*I783, 2)</f>
        <v>11644.21</v>
      </c>
      <c r="P783" s="32">
        <v>16.11</v>
      </c>
      <c r="S783" s="31">
        <f>ROUND(ROUND(P783, 2)*I783, 2)</f>
        <v>11452.28</v>
      </c>
      <c r="V783" s="9">
        <f>ROUND(ROUND(P783, 2)/1.2, 2)</f>
        <v>13.43</v>
      </c>
      <c r="Y783" s="9">
        <f t="shared" si="96"/>
        <v>9543.57</v>
      </c>
      <c r="AD783" s="5" t="s">
        <v>2555</v>
      </c>
      <c r="AE783" s="5" t="s">
        <v>2556</v>
      </c>
      <c r="AF783" s="5" t="s">
        <v>1417</v>
      </c>
      <c r="AK783" s="31">
        <f t="shared" si="94"/>
        <v>-191.92999999999847</v>
      </c>
      <c r="AL783" s="31"/>
      <c r="AM783" s="31"/>
      <c r="AN783" s="33">
        <f t="shared" si="95"/>
        <v>-1.6482870027249463E-2</v>
      </c>
      <c r="AO783" s="31"/>
      <c r="AP783" s="31"/>
    </row>
    <row r="784" spans="1:42" ht="36" x14ac:dyDescent="0.3">
      <c r="A784" s="12" t="s">
        <v>2557</v>
      </c>
      <c r="B784" s="12"/>
      <c r="C784" s="27" t="s">
        <v>1051</v>
      </c>
      <c r="D784" s="17"/>
      <c r="E784" s="17"/>
      <c r="F784" s="28" t="s">
        <v>96</v>
      </c>
      <c r="G784" s="29">
        <v>0.25</v>
      </c>
      <c r="H784" s="17"/>
      <c r="I784" s="39">
        <v>74.05</v>
      </c>
      <c r="J784" s="30">
        <v>40.94</v>
      </c>
      <c r="M784" s="31">
        <f>ROUND(ROUND(J784, 2)*I784, 2)</f>
        <v>3031.61</v>
      </c>
      <c r="P784" s="32">
        <v>40.270000000000003</v>
      </c>
      <c r="S784" s="31">
        <f>ROUND(ROUND(P784, 2)*I784, 2)</f>
        <v>2981.99</v>
      </c>
      <c r="V784" s="9">
        <f>ROUND(ROUND(P784, 2)/1.2, 2)</f>
        <v>33.56</v>
      </c>
      <c r="Y784" s="9">
        <f t="shared" si="96"/>
        <v>2484.9899999999998</v>
      </c>
      <c r="AD784" s="5" t="s">
        <v>2558</v>
      </c>
      <c r="AE784" s="5" t="s">
        <v>2559</v>
      </c>
      <c r="AF784" s="5" t="s">
        <v>1054</v>
      </c>
      <c r="AK784" s="31">
        <f t="shared" ref="AK784:AK847" si="97">S784-M784</f>
        <v>-49.620000000000346</v>
      </c>
      <c r="AL784" s="31"/>
      <c r="AM784" s="31"/>
      <c r="AN784" s="33">
        <f t="shared" ref="AN784:AN847" si="98">IFERROR(AK784/M784,0)</f>
        <v>-1.6367540679704955E-2</v>
      </c>
      <c r="AO784" s="31"/>
      <c r="AP784" s="31"/>
    </row>
    <row r="785" spans="1:42" ht="36" x14ac:dyDescent="0.3">
      <c r="A785" s="12" t="s">
        <v>2560</v>
      </c>
      <c r="B785" s="12"/>
      <c r="C785" s="27" t="s">
        <v>1068</v>
      </c>
      <c r="D785" s="17"/>
      <c r="E785" s="17"/>
      <c r="F785" s="28" t="s">
        <v>96</v>
      </c>
      <c r="G785" s="29">
        <v>0.15</v>
      </c>
      <c r="H785" s="17"/>
      <c r="I785" s="29">
        <v>44.43</v>
      </c>
      <c r="J785" s="30">
        <v>69.540000000000006</v>
      </c>
      <c r="M785" s="31">
        <f>ROUND(ROUND(J785, 2)*I785, 2)</f>
        <v>3089.66</v>
      </c>
      <c r="P785" s="32">
        <v>68.400000000000006</v>
      </c>
      <c r="S785" s="31">
        <f>ROUND(ROUND(P785, 2)*I785, 2)</f>
        <v>3039.01</v>
      </c>
      <c r="V785" s="9">
        <f>ROUND(ROUND(P785, 2)/1.2, 2)</f>
        <v>57</v>
      </c>
      <c r="Y785" s="9">
        <f t="shared" si="96"/>
        <v>2532.5100000000002</v>
      </c>
      <c r="AD785" s="5" t="s">
        <v>2561</v>
      </c>
      <c r="AE785" s="5" t="s">
        <v>2562</v>
      </c>
      <c r="AF785" s="5" t="s">
        <v>1072</v>
      </c>
      <c r="AK785" s="31">
        <f t="shared" si="97"/>
        <v>-50.649999999999636</v>
      </c>
      <c r="AL785" s="31"/>
      <c r="AM785" s="31"/>
      <c r="AN785" s="33">
        <f t="shared" si="98"/>
        <v>-1.6393389563900119E-2</v>
      </c>
      <c r="AO785" s="31"/>
      <c r="AP785" s="31"/>
    </row>
    <row r="786" spans="1:42" ht="54" x14ac:dyDescent="0.3">
      <c r="A786" s="12" t="s">
        <v>2563</v>
      </c>
      <c r="B786" s="12" t="s">
        <v>2271</v>
      </c>
      <c r="C786" s="16" t="s">
        <v>2272</v>
      </c>
      <c r="D786" s="17"/>
      <c r="E786" s="17" t="s">
        <v>2564</v>
      </c>
      <c r="F786" s="17" t="s">
        <v>79</v>
      </c>
      <c r="G786" s="18">
        <v>1</v>
      </c>
      <c r="H786" s="17"/>
      <c r="I786" s="18">
        <v>751.7</v>
      </c>
      <c r="J786" s="19">
        <v>1566.58</v>
      </c>
      <c r="K786" s="20">
        <v>2363.9899999999998</v>
      </c>
      <c r="L786" s="19">
        <f>J786+ROUND(K786, 2)</f>
        <v>3930.5699999999997</v>
      </c>
      <c r="M786" s="19">
        <v>1177598.19</v>
      </c>
      <c r="N786" s="19">
        <v>1777011.28</v>
      </c>
      <c r="O786" s="19">
        <f>M786+N786</f>
        <v>2954609.4699999997</v>
      </c>
      <c r="P786" s="19">
        <v>1368.67</v>
      </c>
      <c r="Q786" s="21">
        <v>2836.8</v>
      </c>
      <c r="R786" s="19">
        <f>P786+ROUND(Q786, 2)</f>
        <v>4205.47</v>
      </c>
      <c r="S786" s="19">
        <v>1028829.24</v>
      </c>
      <c r="T786" s="19">
        <v>2132422.56</v>
      </c>
      <c r="U786" s="19">
        <f>S786+T786</f>
        <v>3161251.8</v>
      </c>
      <c r="V786" s="9">
        <f>ROUND(P786 / 1.2, 2)</f>
        <v>1140.56</v>
      </c>
      <c r="W786" s="9">
        <f>ROUND(Q786 / 1.2, 2)</f>
        <v>2364</v>
      </c>
      <c r="X786" s="9">
        <f>ROUND(R786 / 1.2, 2)</f>
        <v>3504.56</v>
      </c>
      <c r="Y786" s="9">
        <f t="shared" si="96"/>
        <v>857357.7</v>
      </c>
      <c r="Z786" s="9">
        <f>ROUND(T786 / 1.2, 2)</f>
        <v>1777018.8</v>
      </c>
      <c r="AA786" s="9">
        <f>Y786+Z786</f>
        <v>2634376.5</v>
      </c>
      <c r="AD786" s="5">
        <v>355116848</v>
      </c>
      <c r="AE786" s="5">
        <v>28821098</v>
      </c>
      <c r="AG786" s="5" t="s">
        <v>2274</v>
      </c>
      <c r="AH786" s="5" t="s">
        <v>2275</v>
      </c>
      <c r="AI786" s="5" t="s">
        <v>584</v>
      </c>
      <c r="AK786" s="19">
        <f t="shared" si="97"/>
        <v>-148768.94999999995</v>
      </c>
      <c r="AL786" s="19">
        <f>T786-N786</f>
        <v>355411.28</v>
      </c>
      <c r="AM786" s="19">
        <f>U786-O786</f>
        <v>206642.33000000007</v>
      </c>
      <c r="AN786" s="22">
        <f t="shared" si="98"/>
        <v>-0.12633252264085082</v>
      </c>
      <c r="AO786" s="22">
        <f>IFERROR(AL786/N786,0)</f>
        <v>0.20000507818948679</v>
      </c>
      <c r="AP786" s="22">
        <f>IFERROR(AM786/O786,0)</f>
        <v>6.9938965571649678E-2</v>
      </c>
    </row>
    <row r="787" spans="1:42" ht="36" x14ac:dyDescent="0.3">
      <c r="A787" s="12" t="s">
        <v>2565</v>
      </c>
      <c r="B787" s="12"/>
      <c r="C787" s="27" t="s">
        <v>1068</v>
      </c>
      <c r="D787" s="17"/>
      <c r="E787" s="17"/>
      <c r="F787" s="28" t="s">
        <v>96</v>
      </c>
      <c r="G787" s="29">
        <v>0.15</v>
      </c>
      <c r="H787" s="17"/>
      <c r="I787" s="29">
        <v>112.755</v>
      </c>
      <c r="J787" s="30">
        <v>69.540000000000006</v>
      </c>
      <c r="M787" s="31">
        <f>ROUND(ROUND(J787, 2)*I787, 2)</f>
        <v>7840.98</v>
      </c>
      <c r="P787" s="32">
        <v>68.400000000000006</v>
      </c>
      <c r="S787" s="31">
        <f>ROUND(ROUND(P787, 2)*I787, 2)</f>
        <v>7712.44</v>
      </c>
      <c r="V787" s="9">
        <f>ROUND(ROUND(P787, 2)/1.2, 2)</f>
        <v>57</v>
      </c>
      <c r="Y787" s="9">
        <f t="shared" si="96"/>
        <v>6427.03</v>
      </c>
      <c r="AD787" s="5" t="s">
        <v>2566</v>
      </c>
      <c r="AE787" s="5" t="s">
        <v>2567</v>
      </c>
      <c r="AF787" s="5" t="s">
        <v>1072</v>
      </c>
      <c r="AK787" s="31">
        <f t="shared" si="97"/>
        <v>-128.53999999999996</v>
      </c>
      <c r="AL787" s="31"/>
      <c r="AM787" s="31"/>
      <c r="AN787" s="33">
        <f t="shared" si="98"/>
        <v>-1.639335899339113E-2</v>
      </c>
      <c r="AO787" s="31"/>
      <c r="AP787" s="31"/>
    </row>
    <row r="788" spans="1:42" ht="36" x14ac:dyDescent="0.3">
      <c r="A788" s="12" t="s">
        <v>2568</v>
      </c>
      <c r="B788" s="12"/>
      <c r="C788" s="27" t="s">
        <v>1051</v>
      </c>
      <c r="D788" s="17"/>
      <c r="E788" s="17"/>
      <c r="F788" s="28" t="s">
        <v>96</v>
      </c>
      <c r="G788" s="29">
        <v>0.25</v>
      </c>
      <c r="H788" s="17"/>
      <c r="I788" s="39">
        <v>187.92500000000001</v>
      </c>
      <c r="J788" s="30">
        <v>40.94</v>
      </c>
      <c r="M788" s="31">
        <f>ROUND(ROUND(J788, 2)*I788, 2)</f>
        <v>7693.65</v>
      </c>
      <c r="P788" s="32">
        <v>40.270000000000003</v>
      </c>
      <c r="S788" s="31">
        <f>ROUND(ROUND(P788, 2)*I788, 2)</f>
        <v>7567.74</v>
      </c>
      <c r="V788" s="9">
        <f>ROUND(ROUND(P788, 2)/1.2, 2)</f>
        <v>33.56</v>
      </c>
      <c r="Y788" s="9">
        <f t="shared" si="96"/>
        <v>6306.45</v>
      </c>
      <c r="AD788" s="5" t="s">
        <v>2569</v>
      </c>
      <c r="AE788" s="5" t="s">
        <v>2570</v>
      </c>
      <c r="AF788" s="5" t="s">
        <v>1054</v>
      </c>
      <c r="AK788" s="31">
        <f t="shared" si="97"/>
        <v>-125.90999999999985</v>
      </c>
      <c r="AL788" s="31"/>
      <c r="AM788" s="31"/>
      <c r="AN788" s="33">
        <f t="shared" si="98"/>
        <v>-1.6365444229981849E-2</v>
      </c>
      <c r="AO788" s="31"/>
      <c r="AP788" s="31"/>
    </row>
    <row r="789" spans="1:42" ht="36" x14ac:dyDescent="0.3">
      <c r="A789" s="12" t="s">
        <v>2571</v>
      </c>
      <c r="B789" s="12"/>
      <c r="C789" s="41" t="s">
        <v>1414</v>
      </c>
      <c r="D789" s="17"/>
      <c r="E789" s="17"/>
      <c r="F789" s="28" t="s">
        <v>96</v>
      </c>
      <c r="G789" s="29">
        <v>1.2</v>
      </c>
      <c r="H789" s="17"/>
      <c r="I789" s="39">
        <v>1804.08</v>
      </c>
      <c r="J789" s="30">
        <v>16.38</v>
      </c>
      <c r="M789" s="31">
        <f>ROUND(ROUND(J789, 2)*I789, 2)</f>
        <v>29550.83</v>
      </c>
      <c r="P789" s="32">
        <v>16.11</v>
      </c>
      <c r="S789" s="31">
        <f>ROUND(ROUND(P789, 2)*I789, 2)</f>
        <v>29063.73</v>
      </c>
      <c r="V789" s="9">
        <f>ROUND(ROUND(P789, 2)/1.2, 2)</f>
        <v>13.43</v>
      </c>
      <c r="Y789" s="9">
        <f t="shared" si="96"/>
        <v>24219.78</v>
      </c>
      <c r="AD789" s="5" t="s">
        <v>2572</v>
      </c>
      <c r="AE789" s="5" t="s">
        <v>2573</v>
      </c>
      <c r="AF789" s="5" t="s">
        <v>1417</v>
      </c>
      <c r="AK789" s="31">
        <f t="shared" si="97"/>
        <v>-487.10000000000218</v>
      </c>
      <c r="AL789" s="31"/>
      <c r="AM789" s="31"/>
      <c r="AN789" s="33">
        <f t="shared" si="98"/>
        <v>-1.6483462562642139E-2</v>
      </c>
      <c r="AO789" s="31"/>
      <c r="AP789" s="31"/>
    </row>
    <row r="790" spans="1:42" ht="72" x14ac:dyDescent="0.3">
      <c r="A790" s="12" t="s">
        <v>2574</v>
      </c>
      <c r="B790" s="12"/>
      <c r="C790" s="41" t="s">
        <v>2294</v>
      </c>
      <c r="D790" s="17"/>
      <c r="E790" s="17" t="s">
        <v>2575</v>
      </c>
      <c r="F790" s="28" t="s">
        <v>79</v>
      </c>
      <c r="G790" s="29">
        <v>1.07</v>
      </c>
      <c r="H790" s="17"/>
      <c r="I790" s="39">
        <v>804.31899999999996</v>
      </c>
      <c r="J790" s="30">
        <v>1408.04</v>
      </c>
      <c r="M790" s="31">
        <f>ROUND(ROUND(J790, 2)*I790, 2)</f>
        <v>1132513.32</v>
      </c>
      <c r="P790" s="32">
        <v>1224</v>
      </c>
      <c r="S790" s="31">
        <f>ROUND(ROUND(P790, 2)*I790, 2)</f>
        <v>984486.46</v>
      </c>
      <c r="V790" s="9">
        <f>ROUND(ROUND(P790, 2)/1.2, 2)</f>
        <v>1020</v>
      </c>
      <c r="Y790" s="9">
        <f t="shared" si="96"/>
        <v>820405.38</v>
      </c>
      <c r="AD790" s="5" t="s">
        <v>2576</v>
      </c>
      <c r="AE790" s="5" t="s">
        <v>2577</v>
      </c>
      <c r="AF790" s="5" t="s">
        <v>2298</v>
      </c>
      <c r="AK790" s="31">
        <f t="shared" si="97"/>
        <v>-148026.8600000001</v>
      </c>
      <c r="AL790" s="31"/>
      <c r="AM790" s="31"/>
      <c r="AN790" s="33">
        <f t="shared" si="98"/>
        <v>-0.13070650683384466</v>
      </c>
      <c r="AO790" s="31"/>
      <c r="AP790" s="31"/>
    </row>
    <row r="791" spans="1:42" ht="54" x14ac:dyDescent="0.3">
      <c r="A791" s="12" t="s">
        <v>2578</v>
      </c>
      <c r="B791" s="12" t="s">
        <v>2271</v>
      </c>
      <c r="C791" s="16" t="s">
        <v>2272</v>
      </c>
      <c r="D791" s="17"/>
      <c r="E791" s="17" t="s">
        <v>2579</v>
      </c>
      <c r="F791" s="17" t="s">
        <v>79</v>
      </c>
      <c r="G791" s="18">
        <v>1</v>
      </c>
      <c r="H791" s="17"/>
      <c r="I791" s="18">
        <v>7.8</v>
      </c>
      <c r="J791" s="19">
        <v>1920.39</v>
      </c>
      <c r="K791" s="20">
        <v>2363.9899999999998</v>
      </c>
      <c r="L791" s="19">
        <f>J791+ROUND(K791, 2)</f>
        <v>4284.38</v>
      </c>
      <c r="M791" s="19">
        <v>14979.04</v>
      </c>
      <c r="N791" s="19">
        <v>18439.12</v>
      </c>
      <c r="O791" s="19">
        <f>M791+N791</f>
        <v>33418.160000000003</v>
      </c>
      <c r="P791" s="19">
        <v>1707.02</v>
      </c>
      <c r="Q791" s="21">
        <v>2836.8</v>
      </c>
      <c r="R791" s="19">
        <f>P791+ROUND(Q791, 2)</f>
        <v>4543.82</v>
      </c>
      <c r="S791" s="19">
        <v>13314.76</v>
      </c>
      <c r="T791" s="19">
        <v>22127.040000000001</v>
      </c>
      <c r="U791" s="19">
        <f>S791+T791</f>
        <v>35441.800000000003</v>
      </c>
      <c r="V791" s="9">
        <f>ROUND(P791 / 1.2, 2)</f>
        <v>1422.52</v>
      </c>
      <c r="W791" s="9">
        <f>ROUND(Q791 / 1.2, 2)</f>
        <v>2364</v>
      </c>
      <c r="X791" s="9">
        <f>ROUND(R791 / 1.2, 2)</f>
        <v>3786.52</v>
      </c>
      <c r="Y791" s="9">
        <f t="shared" si="96"/>
        <v>11095.63</v>
      </c>
      <c r="Z791" s="9">
        <f>ROUND(T791 / 1.2, 2)</f>
        <v>18439.2</v>
      </c>
      <c r="AA791" s="9">
        <f>Y791+Z791</f>
        <v>29534.83</v>
      </c>
      <c r="AD791" s="5">
        <v>355116849</v>
      </c>
      <c r="AE791" s="5">
        <v>28821095</v>
      </c>
      <c r="AG791" s="5" t="s">
        <v>2274</v>
      </c>
      <c r="AH791" s="5" t="s">
        <v>2275</v>
      </c>
      <c r="AI791" s="5" t="s">
        <v>584</v>
      </c>
      <c r="AK791" s="19">
        <f t="shared" si="97"/>
        <v>-1664.2800000000007</v>
      </c>
      <c r="AL791" s="19">
        <f>T791-N791</f>
        <v>3687.9200000000019</v>
      </c>
      <c r="AM791" s="19">
        <f>U791-O791</f>
        <v>2023.6399999999994</v>
      </c>
      <c r="AN791" s="22">
        <f t="shared" si="98"/>
        <v>-0.11110725386940688</v>
      </c>
      <c r="AO791" s="22">
        <f>IFERROR(AL791/N791,0)</f>
        <v>0.20000520632221072</v>
      </c>
      <c r="AP791" s="22">
        <f>IFERROR(AM791/O791,0)</f>
        <v>6.0555099383089887E-2</v>
      </c>
    </row>
    <row r="792" spans="1:42" ht="72" x14ac:dyDescent="0.3">
      <c r="A792" s="12" t="s">
        <v>2580</v>
      </c>
      <c r="B792" s="12"/>
      <c r="C792" s="41" t="s">
        <v>2294</v>
      </c>
      <c r="D792" s="17"/>
      <c r="E792" s="17" t="s">
        <v>2581</v>
      </c>
      <c r="F792" s="28" t="s">
        <v>79</v>
      </c>
      <c r="G792" s="29">
        <v>1.07</v>
      </c>
      <c r="H792" s="17"/>
      <c r="I792" s="39">
        <v>8.3460000000000001</v>
      </c>
      <c r="J792" s="30">
        <v>1408.04</v>
      </c>
      <c r="M792" s="31">
        <f>ROUND(ROUND(J792, 2)*I792, 2)</f>
        <v>11751.5</v>
      </c>
      <c r="P792" s="32">
        <v>1215</v>
      </c>
      <c r="S792" s="31">
        <f>ROUND(ROUND(P792, 2)*I792, 2)</f>
        <v>10140.39</v>
      </c>
      <c r="V792" s="9">
        <f>ROUND(ROUND(P792, 2)/1.2, 2)</f>
        <v>1012.5</v>
      </c>
      <c r="Y792" s="9">
        <f t="shared" si="96"/>
        <v>8450.33</v>
      </c>
      <c r="AD792" s="5" t="s">
        <v>2582</v>
      </c>
      <c r="AE792" s="5" t="s">
        <v>2583</v>
      </c>
      <c r="AF792" s="5" t="s">
        <v>2298</v>
      </c>
      <c r="AK792" s="31">
        <f t="shared" si="97"/>
        <v>-1611.1100000000006</v>
      </c>
      <c r="AL792" s="31"/>
      <c r="AM792" s="31"/>
      <c r="AN792" s="33">
        <f t="shared" si="98"/>
        <v>-0.13709824277751781</v>
      </c>
      <c r="AO792" s="31"/>
      <c r="AP792" s="31"/>
    </row>
    <row r="793" spans="1:42" ht="36" x14ac:dyDescent="0.3">
      <c r="A793" s="12" t="s">
        <v>2584</v>
      </c>
      <c r="B793" s="12"/>
      <c r="C793" s="41" t="s">
        <v>1414</v>
      </c>
      <c r="D793" s="17"/>
      <c r="E793" s="17"/>
      <c r="F793" s="28" t="s">
        <v>96</v>
      </c>
      <c r="G793" s="29">
        <v>1.2</v>
      </c>
      <c r="H793" s="17"/>
      <c r="I793" s="39">
        <v>187.2</v>
      </c>
      <c r="J793" s="30">
        <v>16.38</v>
      </c>
      <c r="M793" s="31">
        <f>ROUND(ROUND(J793, 2)*I793, 2)</f>
        <v>3066.34</v>
      </c>
      <c r="P793" s="32">
        <v>16.11</v>
      </c>
      <c r="S793" s="31">
        <f>ROUND(ROUND(P793, 2)*I793, 2)</f>
        <v>3015.79</v>
      </c>
      <c r="V793" s="9">
        <f>ROUND(ROUND(P793, 2)/1.2, 2)</f>
        <v>13.43</v>
      </c>
      <c r="Y793" s="9">
        <f t="shared" si="96"/>
        <v>2513.16</v>
      </c>
      <c r="AD793" s="5" t="s">
        <v>2585</v>
      </c>
      <c r="AE793" s="5" t="s">
        <v>2586</v>
      </c>
      <c r="AF793" s="5" t="s">
        <v>1417</v>
      </c>
      <c r="AK793" s="31">
        <f t="shared" si="97"/>
        <v>-50.550000000000182</v>
      </c>
      <c r="AL793" s="31"/>
      <c r="AM793" s="31"/>
      <c r="AN793" s="33">
        <f t="shared" si="98"/>
        <v>-1.6485451711160594E-2</v>
      </c>
      <c r="AO793" s="31"/>
      <c r="AP793" s="31"/>
    </row>
    <row r="794" spans="1:42" ht="36" x14ac:dyDescent="0.3">
      <c r="A794" s="12" t="s">
        <v>2587</v>
      </c>
      <c r="B794" s="12"/>
      <c r="C794" s="27" t="s">
        <v>1051</v>
      </c>
      <c r="D794" s="17"/>
      <c r="E794" s="17"/>
      <c r="F794" s="28" t="s">
        <v>96</v>
      </c>
      <c r="G794" s="29">
        <v>0.25</v>
      </c>
      <c r="H794" s="17"/>
      <c r="I794" s="39">
        <v>1.95</v>
      </c>
      <c r="J794" s="30">
        <v>40.94</v>
      </c>
      <c r="M794" s="31">
        <f>ROUND(ROUND(J794, 2)*I794, 2)</f>
        <v>79.83</v>
      </c>
      <c r="P794" s="32">
        <v>40.270000000000003</v>
      </c>
      <c r="S794" s="31">
        <f>ROUND(ROUND(P794, 2)*I794, 2)</f>
        <v>78.53</v>
      </c>
      <c r="V794" s="9">
        <f>ROUND(ROUND(P794, 2)/1.2, 2)</f>
        <v>33.56</v>
      </c>
      <c r="Y794" s="9">
        <f t="shared" si="96"/>
        <v>65.44</v>
      </c>
      <c r="AD794" s="5" t="s">
        <v>2588</v>
      </c>
      <c r="AE794" s="5" t="s">
        <v>2589</v>
      </c>
      <c r="AF794" s="5" t="s">
        <v>1054</v>
      </c>
      <c r="AK794" s="31">
        <f t="shared" si="97"/>
        <v>-1.2999999999999972</v>
      </c>
      <c r="AL794" s="31"/>
      <c r="AM794" s="31"/>
      <c r="AN794" s="33">
        <f t="shared" si="98"/>
        <v>-1.6284604785168449E-2</v>
      </c>
      <c r="AO794" s="31"/>
      <c r="AP794" s="31"/>
    </row>
    <row r="795" spans="1:42" ht="36" x14ac:dyDescent="0.3">
      <c r="A795" s="12" t="s">
        <v>2590</v>
      </c>
      <c r="B795" s="12"/>
      <c r="C795" s="27" t="s">
        <v>1068</v>
      </c>
      <c r="D795" s="17"/>
      <c r="E795" s="17"/>
      <c r="F795" s="28" t="s">
        <v>96</v>
      </c>
      <c r="G795" s="29">
        <v>0.15</v>
      </c>
      <c r="H795" s="17"/>
      <c r="I795" s="29">
        <v>1.17</v>
      </c>
      <c r="J795" s="30">
        <v>69.540000000000006</v>
      </c>
      <c r="M795" s="31">
        <f>ROUND(ROUND(J795, 2)*I795, 2)</f>
        <v>81.36</v>
      </c>
      <c r="P795" s="32">
        <v>68.400000000000006</v>
      </c>
      <c r="S795" s="31">
        <f>ROUND(ROUND(P795, 2)*I795, 2)</f>
        <v>80.03</v>
      </c>
      <c r="V795" s="9">
        <f>ROUND(ROUND(P795, 2)/1.2, 2)</f>
        <v>57</v>
      </c>
      <c r="Y795" s="9">
        <f t="shared" si="96"/>
        <v>66.69</v>
      </c>
      <c r="AD795" s="5" t="s">
        <v>2591</v>
      </c>
      <c r="AE795" s="5" t="s">
        <v>2592</v>
      </c>
      <c r="AF795" s="5" t="s">
        <v>1072</v>
      </c>
      <c r="AK795" s="31">
        <f t="shared" si="97"/>
        <v>-1.3299999999999983</v>
      </c>
      <c r="AL795" s="31"/>
      <c r="AM795" s="31"/>
      <c r="AN795" s="33">
        <f t="shared" si="98"/>
        <v>-1.6347099311701061E-2</v>
      </c>
      <c r="AO795" s="31"/>
      <c r="AP795" s="31"/>
    </row>
    <row r="796" spans="1:42" ht="54" x14ac:dyDescent="0.3">
      <c r="A796" s="12" t="s">
        <v>2593</v>
      </c>
      <c r="B796" s="12" t="s">
        <v>2594</v>
      </c>
      <c r="C796" s="16" t="s">
        <v>2595</v>
      </c>
      <c r="D796" s="17"/>
      <c r="E796" s="17" t="s">
        <v>2596</v>
      </c>
      <c r="F796" s="17" t="s">
        <v>79</v>
      </c>
      <c r="G796" s="18">
        <v>1</v>
      </c>
      <c r="H796" s="17"/>
      <c r="I796" s="18">
        <v>0</v>
      </c>
      <c r="J796" s="19">
        <v>2285.84</v>
      </c>
      <c r="K796" s="20">
        <v>2983</v>
      </c>
      <c r="L796" s="19">
        <f>J796+ROUND(K796, 2)</f>
        <v>5268.84</v>
      </c>
      <c r="M796" s="19">
        <v>0</v>
      </c>
      <c r="N796" s="19">
        <v>0</v>
      </c>
      <c r="O796" s="19">
        <f>M796+N796</f>
        <v>0</v>
      </c>
      <c r="P796" s="19">
        <v>1404.3</v>
      </c>
      <c r="Q796" s="21">
        <v>2983</v>
      </c>
      <c r="R796" s="19">
        <f>P796+ROUND(Q796, 2)</f>
        <v>4387.3</v>
      </c>
      <c r="S796" s="19">
        <v>0</v>
      </c>
      <c r="T796" s="19">
        <v>0</v>
      </c>
      <c r="U796" s="19">
        <f>S796+T796</f>
        <v>0</v>
      </c>
      <c r="V796" s="9">
        <f>ROUND(P796 / 1.2, 2)</f>
        <v>1170.25</v>
      </c>
      <c r="W796" s="9">
        <f>ROUND(Q796 / 1.2, 2)</f>
        <v>2485.83</v>
      </c>
      <c r="X796" s="9">
        <f>ROUND(R796 / 1.2, 2)</f>
        <v>3656.08</v>
      </c>
      <c r="Y796" s="9">
        <f t="shared" si="96"/>
        <v>0</v>
      </c>
      <c r="Z796" s="9">
        <f>ROUND(T796 / 1.2, 2)</f>
        <v>0</v>
      </c>
      <c r="AA796" s="9">
        <f>Y796+Z796</f>
        <v>0</v>
      </c>
      <c r="AD796" s="5">
        <v>355116651</v>
      </c>
      <c r="AE796" s="5">
        <v>27137926</v>
      </c>
      <c r="AG796" s="5" t="s">
        <v>2597</v>
      </c>
      <c r="AH796" s="5" t="s">
        <v>2598</v>
      </c>
      <c r="AI796" s="5" t="s">
        <v>584</v>
      </c>
      <c r="AK796" s="19">
        <f t="shared" si="97"/>
        <v>0</v>
      </c>
      <c r="AL796" s="19">
        <f>T796-N796</f>
        <v>0</v>
      </c>
      <c r="AM796" s="19">
        <f>U796-O796</f>
        <v>0</v>
      </c>
      <c r="AN796" s="22">
        <f t="shared" si="98"/>
        <v>0</v>
      </c>
      <c r="AO796" s="22">
        <f>IFERROR(AL796/N796,0)</f>
        <v>0</v>
      </c>
      <c r="AP796" s="22">
        <f>IFERROR(AM796/O796,0)</f>
        <v>0</v>
      </c>
    </row>
    <row r="797" spans="1:42" ht="36" x14ac:dyDescent="0.3">
      <c r="A797" s="12" t="s">
        <v>2599</v>
      </c>
      <c r="B797" s="12"/>
      <c r="C797" s="27" t="s">
        <v>1068</v>
      </c>
      <c r="D797" s="17"/>
      <c r="E797" s="17"/>
      <c r="F797" s="28" t="s">
        <v>96</v>
      </c>
      <c r="G797" s="29">
        <v>0.15</v>
      </c>
      <c r="H797" s="17"/>
      <c r="I797" s="29">
        <v>0</v>
      </c>
      <c r="J797" s="30">
        <v>68.400000000000006</v>
      </c>
      <c r="M797" s="31">
        <f>ROUND(ROUND(J797, 2)*I797, 2)</f>
        <v>0</v>
      </c>
      <c r="P797" s="32">
        <v>68.400000000000006</v>
      </c>
      <c r="S797" s="31">
        <f>ROUND(ROUND(P797, 2)*I797, 2)</f>
        <v>0</v>
      </c>
      <c r="V797" s="9">
        <f>ROUND(ROUND(P797, 2)/1.2, 2)</f>
        <v>57</v>
      </c>
      <c r="Y797" s="9">
        <f t="shared" si="96"/>
        <v>0</v>
      </c>
      <c r="AD797" s="5" t="s">
        <v>2600</v>
      </c>
      <c r="AE797" s="5" t="s">
        <v>2601</v>
      </c>
      <c r="AF797" s="5" t="s">
        <v>1072</v>
      </c>
      <c r="AK797" s="31">
        <f t="shared" si="97"/>
        <v>0</v>
      </c>
      <c r="AL797" s="31"/>
      <c r="AM797" s="31"/>
      <c r="AN797" s="33">
        <f t="shared" si="98"/>
        <v>0</v>
      </c>
      <c r="AO797" s="31"/>
      <c r="AP797" s="31"/>
    </row>
    <row r="798" spans="1:42" ht="54" x14ac:dyDescent="0.3">
      <c r="A798" s="12" t="s">
        <v>2602</v>
      </c>
      <c r="B798" s="12"/>
      <c r="C798" s="41" t="s">
        <v>1414</v>
      </c>
      <c r="D798" s="17"/>
      <c r="E798" s="17" t="s">
        <v>1046</v>
      </c>
      <c r="F798" s="28" t="s">
        <v>96</v>
      </c>
      <c r="G798" s="29">
        <v>1.2</v>
      </c>
      <c r="H798" s="17"/>
      <c r="I798" s="39">
        <v>0</v>
      </c>
      <c r="J798" s="30">
        <v>16.11</v>
      </c>
      <c r="M798" s="31">
        <f>ROUND(ROUND(J798, 2)*I798, 2)</f>
        <v>0</v>
      </c>
      <c r="P798" s="32">
        <v>16.11</v>
      </c>
      <c r="S798" s="31">
        <f>ROUND(ROUND(P798, 2)*I798, 2)</f>
        <v>0</v>
      </c>
      <c r="V798" s="9">
        <f>ROUND(ROUND(P798, 2)/1.2, 2)</f>
        <v>13.43</v>
      </c>
      <c r="Y798" s="9">
        <f t="shared" si="96"/>
        <v>0</v>
      </c>
      <c r="AD798" s="5" t="s">
        <v>2603</v>
      </c>
      <c r="AE798" s="5" t="s">
        <v>2604</v>
      </c>
      <c r="AF798" s="5" t="s">
        <v>1417</v>
      </c>
      <c r="AK798" s="31">
        <f t="shared" si="97"/>
        <v>0</v>
      </c>
      <c r="AL798" s="31"/>
      <c r="AM798" s="31"/>
      <c r="AN798" s="33">
        <f t="shared" si="98"/>
        <v>0</v>
      </c>
      <c r="AO798" s="31"/>
      <c r="AP798" s="31"/>
    </row>
    <row r="799" spans="1:42" ht="54" x14ac:dyDescent="0.3">
      <c r="A799" s="12" t="s">
        <v>2605</v>
      </c>
      <c r="B799" s="12"/>
      <c r="C799" s="27" t="s">
        <v>2606</v>
      </c>
      <c r="D799" s="17"/>
      <c r="E799" s="17" t="s">
        <v>2607</v>
      </c>
      <c r="F799" s="28" t="s">
        <v>79</v>
      </c>
      <c r="G799" s="29">
        <v>1.1000000000000001</v>
      </c>
      <c r="H799" s="17"/>
      <c r="I799" s="39">
        <v>0</v>
      </c>
      <c r="J799" s="30">
        <v>2024.4</v>
      </c>
      <c r="M799" s="31">
        <f>ROUND(ROUND(J799, 2)*I799, 2)</f>
        <v>0</v>
      </c>
      <c r="P799" s="32">
        <v>1223</v>
      </c>
      <c r="S799" s="31">
        <f>ROUND(ROUND(P799, 2)*I799, 2)</f>
        <v>0</v>
      </c>
      <c r="V799" s="9">
        <f>ROUND(ROUND(P799, 2)/1.2, 2)</f>
        <v>1019.17</v>
      </c>
      <c r="Y799" s="9">
        <f t="shared" si="96"/>
        <v>0</v>
      </c>
      <c r="AD799" s="5" t="s">
        <v>2608</v>
      </c>
      <c r="AE799" s="5" t="s">
        <v>2609</v>
      </c>
      <c r="AF799" s="5" t="s">
        <v>2610</v>
      </c>
      <c r="AK799" s="31">
        <f t="shared" si="97"/>
        <v>0</v>
      </c>
      <c r="AL799" s="31"/>
      <c r="AM799" s="31"/>
      <c r="AN799" s="33">
        <f t="shared" si="98"/>
        <v>0</v>
      </c>
      <c r="AO799" s="31"/>
      <c r="AP799" s="31"/>
    </row>
    <row r="800" spans="1:42" ht="36" x14ac:dyDescent="0.3">
      <c r="A800" s="12" t="s">
        <v>2611</v>
      </c>
      <c r="B800" s="12"/>
      <c r="C800" s="27" t="s">
        <v>1051</v>
      </c>
      <c r="D800" s="17"/>
      <c r="E800" s="17"/>
      <c r="F800" s="28" t="s">
        <v>96</v>
      </c>
      <c r="G800" s="29">
        <v>0.25</v>
      </c>
      <c r="H800" s="17"/>
      <c r="I800" s="39">
        <v>0</v>
      </c>
      <c r="J800" s="30">
        <v>40.270000000000003</v>
      </c>
      <c r="M800" s="31">
        <f>ROUND(ROUND(J800, 2)*I800, 2)</f>
        <v>0</v>
      </c>
      <c r="P800" s="32">
        <v>40.270000000000003</v>
      </c>
      <c r="S800" s="31">
        <f>ROUND(ROUND(P800, 2)*I800, 2)</f>
        <v>0</v>
      </c>
      <c r="V800" s="9">
        <f>ROUND(ROUND(P800, 2)/1.2, 2)</f>
        <v>33.56</v>
      </c>
      <c r="Y800" s="9">
        <f t="shared" si="96"/>
        <v>0</v>
      </c>
      <c r="AD800" s="5" t="s">
        <v>2612</v>
      </c>
      <c r="AE800" s="5" t="s">
        <v>2613</v>
      </c>
      <c r="AF800" s="5" t="s">
        <v>1054</v>
      </c>
      <c r="AK800" s="31">
        <f t="shared" si="97"/>
        <v>0</v>
      </c>
      <c r="AL800" s="31"/>
      <c r="AM800" s="31"/>
      <c r="AN800" s="33">
        <f t="shared" si="98"/>
        <v>0</v>
      </c>
      <c r="AO800" s="31"/>
      <c r="AP800" s="31"/>
    </row>
    <row r="801" spans="1:42" ht="54" x14ac:dyDescent="0.3">
      <c r="A801" s="12" t="s">
        <v>2614</v>
      </c>
      <c r="B801" s="12" t="s">
        <v>2594</v>
      </c>
      <c r="C801" s="16" t="s">
        <v>2595</v>
      </c>
      <c r="D801" s="17"/>
      <c r="E801" s="17" t="s">
        <v>2615</v>
      </c>
      <c r="F801" s="17" t="s">
        <v>79</v>
      </c>
      <c r="G801" s="18">
        <v>1</v>
      </c>
      <c r="H801" s="17"/>
      <c r="I801" s="18">
        <v>0</v>
      </c>
      <c r="J801" s="19">
        <v>1000.5</v>
      </c>
      <c r="K801" s="20">
        <v>2983</v>
      </c>
      <c r="L801" s="19">
        <f>J801+ROUND(K801, 2)</f>
        <v>3983.5</v>
      </c>
      <c r="M801" s="19">
        <v>0</v>
      </c>
      <c r="N801" s="19">
        <v>0</v>
      </c>
      <c r="O801" s="19">
        <f>M801+N801</f>
        <v>0</v>
      </c>
      <c r="P801" s="19">
        <v>1000.5</v>
      </c>
      <c r="Q801" s="21">
        <v>2983</v>
      </c>
      <c r="R801" s="19">
        <f>P801+ROUND(Q801, 2)</f>
        <v>3983.5</v>
      </c>
      <c r="S801" s="19">
        <v>0</v>
      </c>
      <c r="T801" s="19">
        <v>0</v>
      </c>
      <c r="U801" s="19">
        <f>S801+T801</f>
        <v>0</v>
      </c>
      <c r="V801" s="9">
        <f>ROUND(P801 / 1.2, 2)</f>
        <v>833.75</v>
      </c>
      <c r="W801" s="9">
        <f>ROUND(Q801 / 1.2, 2)</f>
        <v>2485.83</v>
      </c>
      <c r="X801" s="9">
        <f>ROUND(R801 / 1.2, 2)</f>
        <v>3319.58</v>
      </c>
      <c r="Y801" s="9">
        <f t="shared" si="96"/>
        <v>0</v>
      </c>
      <c r="Z801" s="9">
        <f>ROUND(T801 / 1.2, 2)</f>
        <v>0</v>
      </c>
      <c r="AA801" s="9">
        <f>Y801+Z801</f>
        <v>0</v>
      </c>
      <c r="AD801" s="5">
        <v>355116850</v>
      </c>
      <c r="AE801" s="5">
        <v>27138001</v>
      </c>
      <c r="AG801" s="5" t="s">
        <v>2597</v>
      </c>
      <c r="AH801" s="5" t="s">
        <v>2598</v>
      </c>
      <c r="AI801" s="5" t="s">
        <v>584</v>
      </c>
      <c r="AK801" s="19">
        <f t="shared" si="97"/>
        <v>0</v>
      </c>
      <c r="AL801" s="19">
        <f>T801-N801</f>
        <v>0</v>
      </c>
      <c r="AM801" s="19">
        <f>U801-O801</f>
        <v>0</v>
      </c>
      <c r="AN801" s="22">
        <f t="shared" si="98"/>
        <v>0</v>
      </c>
      <c r="AO801" s="22">
        <f>IFERROR(AL801/N801,0)</f>
        <v>0</v>
      </c>
      <c r="AP801" s="22">
        <f>IFERROR(AM801/O801,0)</f>
        <v>0</v>
      </c>
    </row>
    <row r="802" spans="1:42" ht="18" x14ac:dyDescent="0.3">
      <c r="A802" s="12" t="s">
        <v>2616</v>
      </c>
      <c r="B802" s="12"/>
      <c r="C802" s="27" t="s">
        <v>2492</v>
      </c>
      <c r="D802" s="17"/>
      <c r="E802" s="17"/>
      <c r="F802" s="28" t="s">
        <v>96</v>
      </c>
      <c r="G802" s="29">
        <v>0.25</v>
      </c>
      <c r="H802" s="17"/>
      <c r="I802" s="39">
        <v>0</v>
      </c>
      <c r="J802" s="30">
        <v>66.23</v>
      </c>
      <c r="M802" s="31">
        <f>ROUND(ROUND(J802, 2)*I802, 2)</f>
        <v>0</v>
      </c>
      <c r="P802" s="32">
        <v>66.23</v>
      </c>
      <c r="S802" s="31">
        <f>ROUND(ROUND(P802, 2)*I802, 2)</f>
        <v>0</v>
      </c>
      <c r="V802" s="9">
        <f>ROUND(ROUND(P802, 2)/1.2, 2)</f>
        <v>55.19</v>
      </c>
      <c r="Y802" s="9">
        <f t="shared" si="96"/>
        <v>0</v>
      </c>
      <c r="AD802" s="5" t="s">
        <v>2617</v>
      </c>
      <c r="AE802" s="5" t="s">
        <v>2618</v>
      </c>
      <c r="AF802" s="5" t="s">
        <v>2496</v>
      </c>
      <c r="AK802" s="31">
        <f t="shared" si="97"/>
        <v>0</v>
      </c>
      <c r="AL802" s="31"/>
      <c r="AM802" s="31"/>
      <c r="AN802" s="33">
        <f t="shared" si="98"/>
        <v>0</v>
      </c>
      <c r="AO802" s="31"/>
      <c r="AP802" s="31"/>
    </row>
    <row r="803" spans="1:42" ht="54" x14ac:dyDescent="0.3">
      <c r="A803" s="12" t="s">
        <v>2619</v>
      </c>
      <c r="B803" s="12"/>
      <c r="C803" s="41" t="s">
        <v>1414</v>
      </c>
      <c r="D803" s="17"/>
      <c r="E803" s="17" t="s">
        <v>1046</v>
      </c>
      <c r="F803" s="28" t="s">
        <v>96</v>
      </c>
      <c r="G803" s="29">
        <v>1.2</v>
      </c>
      <c r="H803" s="17"/>
      <c r="I803" s="39">
        <v>0</v>
      </c>
      <c r="J803" s="30">
        <v>16.11</v>
      </c>
      <c r="M803" s="31">
        <f>ROUND(ROUND(J803, 2)*I803, 2)</f>
        <v>0</v>
      </c>
      <c r="P803" s="32">
        <v>16.11</v>
      </c>
      <c r="S803" s="31">
        <f>ROUND(ROUND(P803, 2)*I803, 2)</f>
        <v>0</v>
      </c>
      <c r="V803" s="9">
        <f>ROUND(ROUND(P803, 2)/1.2, 2)</f>
        <v>13.43</v>
      </c>
      <c r="Y803" s="9">
        <f t="shared" si="96"/>
        <v>0</v>
      </c>
      <c r="AD803" s="5" t="s">
        <v>2620</v>
      </c>
      <c r="AE803" s="5" t="s">
        <v>2621</v>
      </c>
      <c r="AF803" s="5" t="s">
        <v>1417</v>
      </c>
      <c r="AK803" s="31">
        <f t="shared" si="97"/>
        <v>0</v>
      </c>
      <c r="AL803" s="31"/>
      <c r="AM803" s="31"/>
      <c r="AN803" s="33">
        <f t="shared" si="98"/>
        <v>0</v>
      </c>
      <c r="AO803" s="31"/>
      <c r="AP803" s="31"/>
    </row>
    <row r="804" spans="1:42" ht="36" x14ac:dyDescent="0.3">
      <c r="A804" s="12" t="s">
        <v>2622</v>
      </c>
      <c r="B804" s="12"/>
      <c r="C804" s="27" t="s">
        <v>1068</v>
      </c>
      <c r="D804" s="17"/>
      <c r="E804" s="17"/>
      <c r="F804" s="28" t="s">
        <v>96</v>
      </c>
      <c r="G804" s="29">
        <v>0.15</v>
      </c>
      <c r="H804" s="17"/>
      <c r="I804" s="29">
        <v>0</v>
      </c>
      <c r="J804" s="30">
        <v>68.400000000000006</v>
      </c>
      <c r="M804" s="31">
        <f>ROUND(ROUND(J804, 2)*I804, 2)</f>
        <v>0</v>
      </c>
      <c r="P804" s="32">
        <v>68.400000000000006</v>
      </c>
      <c r="S804" s="31">
        <f>ROUND(ROUND(P804, 2)*I804, 2)</f>
        <v>0</v>
      </c>
      <c r="V804" s="9">
        <f>ROUND(ROUND(P804, 2)/1.2, 2)</f>
        <v>57</v>
      </c>
      <c r="Y804" s="9">
        <f t="shared" si="96"/>
        <v>0</v>
      </c>
      <c r="AD804" s="5" t="s">
        <v>2623</v>
      </c>
      <c r="AE804" s="5" t="s">
        <v>2624</v>
      </c>
      <c r="AF804" s="5" t="s">
        <v>1072</v>
      </c>
      <c r="AK804" s="31">
        <f t="shared" si="97"/>
        <v>0</v>
      </c>
      <c r="AL804" s="31"/>
      <c r="AM804" s="31"/>
      <c r="AN804" s="33">
        <f t="shared" si="98"/>
        <v>0</v>
      </c>
      <c r="AO804" s="31"/>
      <c r="AP804" s="31"/>
    </row>
    <row r="805" spans="1:42" ht="54" x14ac:dyDescent="0.3">
      <c r="A805" s="12" t="s">
        <v>2625</v>
      </c>
      <c r="B805" s="12"/>
      <c r="C805" s="41" t="s">
        <v>1152</v>
      </c>
      <c r="D805" s="17"/>
      <c r="E805" s="17" t="s">
        <v>2626</v>
      </c>
      <c r="F805" s="28" t="s">
        <v>79</v>
      </c>
      <c r="G805" s="29">
        <v>1.1000000000000001</v>
      </c>
      <c r="H805" s="17"/>
      <c r="I805" s="39">
        <v>0</v>
      </c>
      <c r="J805" s="30">
        <v>850</v>
      </c>
      <c r="M805" s="31">
        <f>ROUND(ROUND(J805, 2)*I805, 2)</f>
        <v>0</v>
      </c>
      <c r="P805" s="32">
        <v>850</v>
      </c>
      <c r="S805" s="31">
        <f>ROUND(ROUND(P805, 2)*I805, 2)</f>
        <v>0</v>
      </c>
      <c r="V805" s="9">
        <f>ROUND(ROUND(P805, 2)/1.2, 2)</f>
        <v>708.33</v>
      </c>
      <c r="Y805" s="9">
        <f t="shared" si="96"/>
        <v>0</v>
      </c>
      <c r="AD805" s="5" t="s">
        <v>2627</v>
      </c>
      <c r="AE805" s="5" t="s">
        <v>2628</v>
      </c>
      <c r="AF805" s="5" t="s">
        <v>1156</v>
      </c>
      <c r="AK805" s="31">
        <f t="shared" si="97"/>
        <v>0</v>
      </c>
      <c r="AL805" s="31"/>
      <c r="AM805" s="31"/>
      <c r="AN805" s="33">
        <f t="shared" si="98"/>
        <v>0</v>
      </c>
      <c r="AO805" s="31"/>
      <c r="AP805" s="31"/>
    </row>
    <row r="806" spans="1:42" ht="16.95" customHeight="1" x14ac:dyDescent="0.3">
      <c r="A806" s="12" t="s">
        <v>2629</v>
      </c>
      <c r="B806" s="12" t="s">
        <v>2630</v>
      </c>
      <c r="C806" s="74" t="s">
        <v>2631</v>
      </c>
      <c r="D806" s="75"/>
      <c r="E806" s="75"/>
      <c r="F806" s="75"/>
      <c r="G806" s="75"/>
      <c r="H806" s="75"/>
      <c r="I806" s="76"/>
      <c r="M806" s="6">
        <f>SUM(M807,M811,M815,M819,M823,M826,M830,M833,M836,M839,M842,M845,M850,M854,M858,M862,M866,M871,M876,M881,M885,M890,M895,M900,M904,M912)</f>
        <v>1338328.76</v>
      </c>
      <c r="N806" s="6">
        <f>SUM(N807,N811,N815,N819,N823,N826,N830,N833,N836,N839,N842,N845,N850,N854,N858,N862,N866,N871,N876,N881,N885,N890,N895,N900,N904,N912)</f>
        <v>3286906.54</v>
      </c>
      <c r="O806" s="6">
        <f>SUM(O807,O811,O815,O819,O823,O826,O830,O833,O836,O839,O842,O845,O850,O854,O858,O862,O866,O871,O876,O881,O885,O890,O895,O900,O904,O912)</f>
        <v>4625235.3000000007</v>
      </c>
      <c r="S806" s="6">
        <f>SUM(S807,S811,S815,S819,S823,S826,S830,S833,S836,S839,S842,S845,S850,S854,S858,S862,S866,S871,S876,S881,S885,S890,S895,S900,S904,S912)</f>
        <v>2036522.21</v>
      </c>
      <c r="T806" s="6">
        <f>SUM(T807,T811,T815,T819,T823,T826,T830,T833,T836,T839,T842,T845,T850,T854,T858,T862,T866,T871,T876,T881,T885,T890,T895,T900,T904,T912)</f>
        <v>3931192.1</v>
      </c>
      <c r="U806" s="6">
        <f>SUM(U807,U811,U815,U819,U823,U826,U830,U833,U836,U839,U842,U845,U850,U854,U858,U862,U866,U871,U876,U881,U885,U890,U895,U900,U904,U912)</f>
        <v>5967714.3099999996</v>
      </c>
      <c r="Y806" s="9">
        <f>SUM(Y807,Y811,Y815,Y819,Y823,Y826,Y830,Y833,Y836,Y839,Y842,Y845,Y850,Y854,Y858,Y862,Y866,Y871,Y876,Y881,Y885,Y890,Y895,Y900,Y904,Y912)</f>
        <v>1697101.85</v>
      </c>
      <c r="Z806" s="9">
        <f>SUM(Z807,Z811,Z815,Z819,Z823,Z826,Z830,Z833,Z836,Z839,Z842,Z845,Z850,Z854,Z858,Z862,Z866,Z871,Z876,Z881,Z885,Z890,Z895,Z900,Z904,Z912)</f>
        <v>3275993.4300000006</v>
      </c>
      <c r="AA806" s="9">
        <f>SUM(AA807,AA811,AA815,AA819,AA823,AA826,AA830,AA833,AA836,AA839,AA842,AA845,AA850,AA854,AA858,AA862,AA866,AA871,AA876,AA881,AA885,AA890,AA895,AA900,AA904,AA912)</f>
        <v>4973095.28</v>
      </c>
      <c r="AD806" s="5">
        <v>355116652</v>
      </c>
      <c r="AE806" s="5">
        <v>27137813</v>
      </c>
      <c r="AK806" s="6">
        <f t="shared" si="97"/>
        <v>698193.45</v>
      </c>
      <c r="AL806" s="6">
        <f>T806-N806</f>
        <v>644285.56000000006</v>
      </c>
      <c r="AM806" s="6">
        <f>U806-O806</f>
        <v>1342479.0099999988</v>
      </c>
      <c r="AN806" s="10">
        <f t="shared" si="98"/>
        <v>0.52169053738335558</v>
      </c>
      <c r="AO806" s="10">
        <f>IFERROR(AL806/N806,0)</f>
        <v>0.19601578327809713</v>
      </c>
      <c r="AP806" s="10">
        <f>IFERROR(AM806/O806,0)</f>
        <v>0.29025096517792265</v>
      </c>
    </row>
    <row r="807" spans="1:42" ht="54" x14ac:dyDescent="0.3">
      <c r="A807" s="12" t="s">
        <v>2632</v>
      </c>
      <c r="B807" s="12" t="s">
        <v>2633</v>
      </c>
      <c r="C807" s="16" t="s">
        <v>2634</v>
      </c>
      <c r="D807" s="17"/>
      <c r="E807" s="17"/>
      <c r="F807" s="17" t="s">
        <v>79</v>
      </c>
      <c r="G807" s="18">
        <v>1</v>
      </c>
      <c r="H807" s="17"/>
      <c r="I807" s="18">
        <v>0</v>
      </c>
      <c r="J807" s="19">
        <v>0</v>
      </c>
      <c r="K807" s="20">
        <v>2956</v>
      </c>
      <c r="L807" s="19">
        <f>J807+ROUND(K807, 2)</f>
        <v>2956</v>
      </c>
      <c r="M807" s="19">
        <v>0</v>
      </c>
      <c r="N807" s="19">
        <v>0</v>
      </c>
      <c r="O807" s="19">
        <f>M807+N807</f>
        <v>0</v>
      </c>
      <c r="P807" s="19">
        <v>505.1</v>
      </c>
      <c r="Q807" s="21">
        <v>2956</v>
      </c>
      <c r="R807" s="19">
        <f>P807+ROUND(Q807, 2)</f>
        <v>3461.1</v>
      </c>
      <c r="S807" s="19">
        <v>0</v>
      </c>
      <c r="T807" s="19">
        <v>0</v>
      </c>
      <c r="U807" s="19">
        <f>S807+T807</f>
        <v>0</v>
      </c>
      <c r="V807" s="9">
        <f>ROUND(P807 / 1.2, 2)</f>
        <v>420.92</v>
      </c>
      <c r="W807" s="9">
        <f>ROUND(Q807 / 1.2, 2)</f>
        <v>2463.33</v>
      </c>
      <c r="X807" s="9">
        <f>ROUND(R807 / 1.2, 2)</f>
        <v>2884.25</v>
      </c>
      <c r="Y807" s="9">
        <f>ROUND(S807 / 1.2, 2)</f>
        <v>0</v>
      </c>
      <c r="Z807" s="9">
        <f>ROUND(T807 / 1.2, 2)</f>
        <v>0</v>
      </c>
      <c r="AA807" s="9">
        <f>Y807+Z807</f>
        <v>0</v>
      </c>
      <c r="AD807" s="5">
        <v>355116654</v>
      </c>
      <c r="AE807" s="5">
        <v>27137793</v>
      </c>
      <c r="AG807" s="5" t="s">
        <v>2635</v>
      </c>
      <c r="AH807" s="5" t="s">
        <v>2636</v>
      </c>
      <c r="AI807" s="5" t="s">
        <v>584</v>
      </c>
      <c r="AK807" s="19">
        <f t="shared" si="97"/>
        <v>0</v>
      </c>
      <c r="AL807" s="19">
        <f>T807-N807</f>
        <v>0</v>
      </c>
      <c r="AM807" s="19">
        <f>U807-O807</f>
        <v>0</v>
      </c>
      <c r="AN807" s="22">
        <f t="shared" si="98"/>
        <v>0</v>
      </c>
      <c r="AO807" s="22">
        <f>IFERROR(AL807/N807,0)</f>
        <v>0</v>
      </c>
      <c r="AP807" s="22">
        <f>IFERROR(AM807/O807,0)</f>
        <v>0</v>
      </c>
    </row>
    <row r="808" spans="1:42" ht="36" x14ac:dyDescent="0.3">
      <c r="A808" s="12" t="s">
        <v>2637</v>
      </c>
      <c r="B808" s="12"/>
      <c r="C808" s="27" t="s">
        <v>2638</v>
      </c>
      <c r="D808" s="17"/>
      <c r="E808" s="17" t="s">
        <v>1627</v>
      </c>
      <c r="F808" s="28" t="s">
        <v>96</v>
      </c>
      <c r="G808" s="29">
        <v>1.8</v>
      </c>
      <c r="H808" s="17"/>
      <c r="I808" s="39">
        <v>0</v>
      </c>
      <c r="J808" s="30">
        <v>6.8</v>
      </c>
      <c r="M808" s="31">
        <f>ROUND(ROUND(J808, 2)*I808, 2)</f>
        <v>0</v>
      </c>
      <c r="P808" s="32">
        <v>6.8</v>
      </c>
      <c r="S808" s="31">
        <f>ROUND(ROUND(P808, 2)*I808, 2)</f>
        <v>0</v>
      </c>
      <c r="V808" s="9">
        <f>ROUND(ROUND(P808, 2)/1.2, 2)</f>
        <v>5.67</v>
      </c>
      <c r="Y808" s="9">
        <f t="shared" ref="Y808:Y839" si="99">ROUND(S808 / 1.2, 2)</f>
        <v>0</v>
      </c>
      <c r="AD808" s="5" t="s">
        <v>2639</v>
      </c>
      <c r="AE808" s="5" t="s">
        <v>2640</v>
      </c>
      <c r="AF808" s="5" t="s">
        <v>2641</v>
      </c>
      <c r="AK808" s="31">
        <f t="shared" si="97"/>
        <v>0</v>
      </c>
      <c r="AL808" s="31"/>
      <c r="AM808" s="31"/>
      <c r="AN808" s="33">
        <f t="shared" si="98"/>
        <v>0</v>
      </c>
      <c r="AO808" s="31"/>
      <c r="AP808" s="31"/>
    </row>
    <row r="809" spans="1:42" ht="18" x14ac:dyDescent="0.3">
      <c r="A809" s="12" t="s">
        <v>2642</v>
      </c>
      <c r="B809" s="12"/>
      <c r="C809" s="27" t="s">
        <v>2643</v>
      </c>
      <c r="D809" s="17"/>
      <c r="E809" s="17"/>
      <c r="F809" s="28" t="s">
        <v>187</v>
      </c>
      <c r="G809" s="29">
        <v>1</v>
      </c>
      <c r="H809" s="17"/>
      <c r="I809" s="29">
        <v>0</v>
      </c>
      <c r="J809" s="30">
        <v>18.34</v>
      </c>
      <c r="M809" s="31">
        <f>ROUND(ROUND(J809, 2)*I809, 2)</f>
        <v>0</v>
      </c>
      <c r="P809" s="32">
        <v>18.34</v>
      </c>
      <c r="S809" s="31">
        <f>ROUND(ROUND(P809, 2)*I809, 2)</f>
        <v>0</v>
      </c>
      <c r="V809" s="9">
        <f>ROUND(ROUND(P809, 2)/1.2, 2)</f>
        <v>15.28</v>
      </c>
      <c r="Y809" s="9">
        <f t="shared" si="99"/>
        <v>0</v>
      </c>
      <c r="AD809" s="5" t="s">
        <v>2644</v>
      </c>
      <c r="AE809" s="5" t="s">
        <v>2645</v>
      </c>
      <c r="AF809" s="5" t="s">
        <v>2646</v>
      </c>
      <c r="AK809" s="31">
        <f t="shared" si="97"/>
        <v>0</v>
      </c>
      <c r="AL809" s="31"/>
      <c r="AM809" s="31"/>
      <c r="AN809" s="33">
        <f t="shared" si="98"/>
        <v>0</v>
      </c>
      <c r="AO809" s="31"/>
      <c r="AP809" s="31"/>
    </row>
    <row r="810" spans="1:42" ht="18" x14ac:dyDescent="0.3">
      <c r="A810" s="12" t="s">
        <v>2647</v>
      </c>
      <c r="B810" s="12"/>
      <c r="C810" s="27" t="s">
        <v>1512</v>
      </c>
      <c r="D810" s="17"/>
      <c r="E810" s="17"/>
      <c r="F810" s="28" t="s">
        <v>96</v>
      </c>
      <c r="G810" s="29">
        <v>0.25</v>
      </c>
      <c r="H810" s="17"/>
      <c r="I810" s="29">
        <v>0</v>
      </c>
      <c r="J810" s="30">
        <v>100</v>
      </c>
      <c r="M810" s="31">
        <f>ROUND(ROUND(J810, 2)*I810, 2)</f>
        <v>0</v>
      </c>
      <c r="P810" s="32">
        <v>100</v>
      </c>
      <c r="S810" s="31">
        <f>ROUND(ROUND(P810, 2)*I810, 2)</f>
        <v>0</v>
      </c>
      <c r="V810" s="9">
        <f>ROUND(ROUND(P810, 2)/1.2, 2)</f>
        <v>83.33</v>
      </c>
      <c r="Y810" s="9">
        <f t="shared" si="99"/>
        <v>0</v>
      </c>
      <c r="AD810" s="5" t="s">
        <v>2648</v>
      </c>
      <c r="AE810" s="5" t="s">
        <v>2649</v>
      </c>
      <c r="AF810" s="5" t="s">
        <v>1515</v>
      </c>
      <c r="AK810" s="31">
        <f t="shared" si="97"/>
        <v>0</v>
      </c>
      <c r="AL810" s="31"/>
      <c r="AM810" s="31"/>
      <c r="AN810" s="33">
        <f t="shared" si="98"/>
        <v>0</v>
      </c>
      <c r="AO810" s="31"/>
      <c r="AP810" s="31"/>
    </row>
    <row r="811" spans="1:42" ht="54" x14ac:dyDescent="0.3">
      <c r="A811" s="12" t="s">
        <v>2650</v>
      </c>
      <c r="B811" s="12" t="s">
        <v>2651</v>
      </c>
      <c r="C811" s="16" t="s">
        <v>2652</v>
      </c>
      <c r="D811" s="17"/>
      <c r="E811" s="17" t="s">
        <v>2653</v>
      </c>
      <c r="F811" s="17" t="s">
        <v>79</v>
      </c>
      <c r="G811" s="18">
        <v>1</v>
      </c>
      <c r="H811" s="17"/>
      <c r="I811" s="18">
        <v>0</v>
      </c>
      <c r="J811" s="19">
        <v>0</v>
      </c>
      <c r="K811" s="20">
        <v>1001</v>
      </c>
      <c r="L811" s="19">
        <f>J811+ROUND(K811, 2)</f>
        <v>1001</v>
      </c>
      <c r="M811" s="19">
        <v>0</v>
      </c>
      <c r="N811" s="19">
        <v>0</v>
      </c>
      <c r="O811" s="19">
        <f>M811+N811</f>
        <v>0</v>
      </c>
      <c r="P811" s="19">
        <v>79.760000000000005</v>
      </c>
      <c r="Q811" s="21">
        <v>1001</v>
      </c>
      <c r="R811" s="19">
        <f>P811+ROUND(Q811, 2)</f>
        <v>1080.76</v>
      </c>
      <c r="S811" s="19">
        <v>0</v>
      </c>
      <c r="T811" s="19">
        <v>0</v>
      </c>
      <c r="U811" s="19">
        <f>S811+T811</f>
        <v>0</v>
      </c>
      <c r="V811" s="9">
        <f>ROUND(P811 / 1.2, 2)</f>
        <v>66.47</v>
      </c>
      <c r="W811" s="9">
        <f>ROUND(Q811 / 1.2, 2)</f>
        <v>834.17</v>
      </c>
      <c r="X811" s="9">
        <f>ROUND(R811 / 1.2, 2)</f>
        <v>900.63</v>
      </c>
      <c r="Y811" s="9">
        <f t="shared" si="99"/>
        <v>0</v>
      </c>
      <c r="Z811" s="9">
        <f>ROUND(T811 / 1.2, 2)</f>
        <v>0</v>
      </c>
      <c r="AA811" s="9">
        <f>Y811+Z811</f>
        <v>0</v>
      </c>
      <c r="AD811" s="5">
        <v>355116656</v>
      </c>
      <c r="AE811" s="5">
        <v>27137847</v>
      </c>
      <c r="AG811" s="5" t="s">
        <v>2654</v>
      </c>
      <c r="AH811" s="5" t="s">
        <v>2655</v>
      </c>
      <c r="AI811" s="5" t="s">
        <v>584</v>
      </c>
      <c r="AK811" s="19">
        <f t="shared" si="97"/>
        <v>0</v>
      </c>
      <c r="AL811" s="19">
        <f>T811-N811</f>
        <v>0</v>
      </c>
      <c r="AM811" s="19">
        <f>U811-O811</f>
        <v>0</v>
      </c>
      <c r="AN811" s="22">
        <f t="shared" si="98"/>
        <v>0</v>
      </c>
      <c r="AO811" s="22">
        <f>IFERROR(AL811/N811,0)</f>
        <v>0</v>
      </c>
      <c r="AP811" s="22">
        <f>IFERROR(AM811/O811,0)</f>
        <v>0</v>
      </c>
    </row>
    <row r="812" spans="1:42" ht="36" x14ac:dyDescent="0.3">
      <c r="A812" s="12" t="s">
        <v>2656</v>
      </c>
      <c r="B812" s="12"/>
      <c r="C812" s="41" t="s">
        <v>1483</v>
      </c>
      <c r="D812" s="17"/>
      <c r="E812" s="17" t="s">
        <v>1528</v>
      </c>
      <c r="F812" s="28" t="s">
        <v>96</v>
      </c>
      <c r="G812" s="29">
        <v>4.5</v>
      </c>
      <c r="H812" s="17"/>
      <c r="I812" s="29">
        <v>0</v>
      </c>
      <c r="J812" s="30">
        <v>12.58</v>
      </c>
      <c r="M812" s="31">
        <f>ROUND(ROUND(J812, 2)*I812, 2)</f>
        <v>0</v>
      </c>
      <c r="P812" s="32">
        <v>12.58</v>
      </c>
      <c r="S812" s="31">
        <f>ROUND(ROUND(P812, 2)*I812, 2)</f>
        <v>0</v>
      </c>
      <c r="V812" s="9">
        <f>ROUND(ROUND(P812, 2)/1.2, 2)</f>
        <v>10.48</v>
      </c>
      <c r="Y812" s="9">
        <f t="shared" si="99"/>
        <v>0</v>
      </c>
      <c r="AD812" s="5" t="s">
        <v>2657</v>
      </c>
      <c r="AE812" s="5" t="s">
        <v>2658</v>
      </c>
      <c r="AF812" s="5" t="s">
        <v>1486</v>
      </c>
      <c r="AK812" s="31">
        <f t="shared" si="97"/>
        <v>0</v>
      </c>
      <c r="AL812" s="31"/>
      <c r="AM812" s="31"/>
      <c r="AN812" s="33">
        <f t="shared" si="98"/>
        <v>0</v>
      </c>
      <c r="AO812" s="31"/>
      <c r="AP812" s="31"/>
    </row>
    <row r="813" spans="1:42" ht="36" x14ac:dyDescent="0.3">
      <c r="A813" s="12" t="s">
        <v>2659</v>
      </c>
      <c r="B813" s="12"/>
      <c r="C813" s="27" t="s">
        <v>2660</v>
      </c>
      <c r="D813" s="17"/>
      <c r="E813" s="17"/>
      <c r="F813" s="28" t="s">
        <v>102</v>
      </c>
      <c r="G813" s="29">
        <v>0.3</v>
      </c>
      <c r="H813" s="17"/>
      <c r="I813" s="39">
        <v>0</v>
      </c>
      <c r="J813" s="30">
        <v>73.099999999999994</v>
      </c>
      <c r="M813" s="31">
        <f>ROUND(ROUND(J813, 2)*I813, 2)</f>
        <v>0</v>
      </c>
      <c r="P813" s="32">
        <v>73.099999999999994</v>
      </c>
      <c r="S813" s="31">
        <f>ROUND(ROUND(P813, 2)*I813, 2)</f>
        <v>0</v>
      </c>
      <c r="V813" s="9">
        <f>ROUND(ROUND(P813, 2)/1.2, 2)</f>
        <v>60.92</v>
      </c>
      <c r="Y813" s="9">
        <f t="shared" si="99"/>
        <v>0</v>
      </c>
      <c r="AD813" s="5" t="s">
        <v>2661</v>
      </c>
      <c r="AE813" s="5" t="s">
        <v>2662</v>
      </c>
      <c r="AF813" s="5" t="s">
        <v>2663</v>
      </c>
      <c r="AK813" s="31">
        <f t="shared" si="97"/>
        <v>0</v>
      </c>
      <c r="AL813" s="31"/>
      <c r="AM813" s="31"/>
      <c r="AN813" s="33">
        <f t="shared" si="98"/>
        <v>0</v>
      </c>
      <c r="AO813" s="31"/>
      <c r="AP813" s="31"/>
    </row>
    <row r="814" spans="1:42" ht="36" x14ac:dyDescent="0.3">
      <c r="A814" s="12" t="s">
        <v>2664</v>
      </c>
      <c r="B814" s="12"/>
      <c r="C814" s="27" t="s">
        <v>1028</v>
      </c>
      <c r="D814" s="17"/>
      <c r="E814" s="17"/>
      <c r="F814" s="28" t="s">
        <v>96</v>
      </c>
      <c r="G814" s="29">
        <v>0.15</v>
      </c>
      <c r="H814" s="17"/>
      <c r="I814" s="29">
        <v>0</v>
      </c>
      <c r="J814" s="30">
        <v>88.8</v>
      </c>
      <c r="M814" s="31">
        <f>ROUND(ROUND(J814, 2)*I814, 2)</f>
        <v>0</v>
      </c>
      <c r="P814" s="32">
        <v>88.8</v>
      </c>
      <c r="S814" s="31">
        <f>ROUND(ROUND(P814, 2)*I814, 2)</f>
        <v>0</v>
      </c>
      <c r="V814" s="9">
        <f>ROUND(ROUND(P814, 2)/1.2, 2)</f>
        <v>74</v>
      </c>
      <c r="Y814" s="9">
        <f t="shared" si="99"/>
        <v>0</v>
      </c>
      <c r="AD814" s="5" t="s">
        <v>2665</v>
      </c>
      <c r="AE814" s="5" t="s">
        <v>2666</v>
      </c>
      <c r="AF814" s="5" t="s">
        <v>1031</v>
      </c>
      <c r="AK814" s="31">
        <f t="shared" si="97"/>
        <v>0</v>
      </c>
      <c r="AL814" s="31"/>
      <c r="AM814" s="31"/>
      <c r="AN814" s="33">
        <f t="shared" si="98"/>
        <v>0</v>
      </c>
      <c r="AO814" s="31"/>
      <c r="AP814" s="31"/>
    </row>
    <row r="815" spans="1:42" ht="54" x14ac:dyDescent="0.3">
      <c r="A815" s="12" t="s">
        <v>2667</v>
      </c>
      <c r="B815" s="12" t="s">
        <v>2651</v>
      </c>
      <c r="C815" s="16" t="s">
        <v>2652</v>
      </c>
      <c r="D815" s="17"/>
      <c r="E815" s="17" t="s">
        <v>2668</v>
      </c>
      <c r="F815" s="17" t="s">
        <v>79</v>
      </c>
      <c r="G815" s="18">
        <v>1</v>
      </c>
      <c r="H815" s="17"/>
      <c r="I815" s="18">
        <v>0</v>
      </c>
      <c r="J815" s="19">
        <v>0</v>
      </c>
      <c r="K815" s="20">
        <v>1001</v>
      </c>
      <c r="L815" s="19">
        <f>J815+ROUND(K815, 2)</f>
        <v>1001</v>
      </c>
      <c r="M815" s="19">
        <v>0</v>
      </c>
      <c r="N815" s="19">
        <v>0</v>
      </c>
      <c r="O815" s="19">
        <f>M815+N815</f>
        <v>0</v>
      </c>
      <c r="P815" s="19">
        <v>79.760000000000005</v>
      </c>
      <c r="Q815" s="21">
        <v>1001</v>
      </c>
      <c r="R815" s="19">
        <f>P815+ROUND(Q815, 2)</f>
        <v>1080.76</v>
      </c>
      <c r="S815" s="19">
        <v>0</v>
      </c>
      <c r="T815" s="19">
        <v>0</v>
      </c>
      <c r="U815" s="19">
        <f>S815+T815</f>
        <v>0</v>
      </c>
      <c r="V815" s="9">
        <f>ROUND(P815 / 1.2, 2)</f>
        <v>66.47</v>
      </c>
      <c r="W815" s="9">
        <f>ROUND(Q815 / 1.2, 2)</f>
        <v>834.17</v>
      </c>
      <c r="X815" s="9">
        <f>ROUND(R815 / 1.2, 2)</f>
        <v>900.63</v>
      </c>
      <c r="Y815" s="9">
        <f t="shared" si="99"/>
        <v>0</v>
      </c>
      <c r="Z815" s="9">
        <f>ROUND(T815 / 1.2, 2)</f>
        <v>0</v>
      </c>
      <c r="AA815" s="9">
        <f>Y815+Z815</f>
        <v>0</v>
      </c>
      <c r="AD815" s="5">
        <v>355116851</v>
      </c>
      <c r="AE815" s="5">
        <v>27137849</v>
      </c>
      <c r="AG815" s="5" t="s">
        <v>2654</v>
      </c>
      <c r="AH815" s="5" t="s">
        <v>2655</v>
      </c>
      <c r="AI815" s="5" t="s">
        <v>584</v>
      </c>
      <c r="AK815" s="19">
        <f t="shared" si="97"/>
        <v>0</v>
      </c>
      <c r="AL815" s="19">
        <f>T815-N815</f>
        <v>0</v>
      </c>
      <c r="AM815" s="19">
        <f>U815-O815</f>
        <v>0</v>
      </c>
      <c r="AN815" s="22">
        <f t="shared" si="98"/>
        <v>0</v>
      </c>
      <c r="AO815" s="22">
        <f>IFERROR(AL815/N815,0)</f>
        <v>0</v>
      </c>
      <c r="AP815" s="22">
        <f>IFERROR(AM815/O815,0)</f>
        <v>0</v>
      </c>
    </row>
    <row r="816" spans="1:42" ht="36" x14ac:dyDescent="0.3">
      <c r="A816" s="12" t="s">
        <v>2669</v>
      </c>
      <c r="B816" s="12"/>
      <c r="C816" s="27" t="s">
        <v>1028</v>
      </c>
      <c r="D816" s="17"/>
      <c r="E816" s="17"/>
      <c r="F816" s="28" t="s">
        <v>96</v>
      </c>
      <c r="G816" s="29">
        <v>0.15</v>
      </c>
      <c r="H816" s="17"/>
      <c r="I816" s="29">
        <v>0</v>
      </c>
      <c r="J816" s="30">
        <v>88.8</v>
      </c>
      <c r="M816" s="31">
        <f>ROUND(ROUND(J816, 2)*I816, 2)</f>
        <v>0</v>
      </c>
      <c r="P816" s="32">
        <v>88.8</v>
      </c>
      <c r="S816" s="31">
        <f>ROUND(ROUND(P816, 2)*I816, 2)</f>
        <v>0</v>
      </c>
      <c r="V816" s="9">
        <f>ROUND(ROUND(P816, 2)/1.2, 2)</f>
        <v>74</v>
      </c>
      <c r="Y816" s="9">
        <f t="shared" si="99"/>
        <v>0</v>
      </c>
      <c r="AD816" s="5" t="s">
        <v>2670</v>
      </c>
      <c r="AE816" s="5" t="s">
        <v>2671</v>
      </c>
      <c r="AF816" s="5" t="s">
        <v>1031</v>
      </c>
      <c r="AK816" s="31">
        <f t="shared" si="97"/>
        <v>0</v>
      </c>
      <c r="AL816" s="31"/>
      <c r="AM816" s="31"/>
      <c r="AN816" s="33">
        <f t="shared" si="98"/>
        <v>0</v>
      </c>
      <c r="AO816" s="31"/>
      <c r="AP816" s="31"/>
    </row>
    <row r="817" spans="1:42" ht="36" x14ac:dyDescent="0.3">
      <c r="A817" s="12" t="s">
        <v>2672</v>
      </c>
      <c r="B817" s="12"/>
      <c r="C817" s="27" t="s">
        <v>2660</v>
      </c>
      <c r="D817" s="17"/>
      <c r="E817" s="17"/>
      <c r="F817" s="28" t="s">
        <v>102</v>
      </c>
      <c r="G817" s="29">
        <v>0.3</v>
      </c>
      <c r="H817" s="17"/>
      <c r="I817" s="39">
        <v>0</v>
      </c>
      <c r="J817" s="30">
        <v>73.099999999999994</v>
      </c>
      <c r="M817" s="31">
        <f>ROUND(ROUND(J817, 2)*I817, 2)</f>
        <v>0</v>
      </c>
      <c r="P817" s="32">
        <v>73.099999999999994</v>
      </c>
      <c r="S817" s="31">
        <f>ROUND(ROUND(P817, 2)*I817, 2)</f>
        <v>0</v>
      </c>
      <c r="V817" s="9">
        <f>ROUND(ROUND(P817, 2)/1.2, 2)</f>
        <v>60.92</v>
      </c>
      <c r="Y817" s="9">
        <f t="shared" si="99"/>
        <v>0</v>
      </c>
      <c r="AD817" s="5" t="s">
        <v>2673</v>
      </c>
      <c r="AE817" s="5" t="s">
        <v>2674</v>
      </c>
      <c r="AF817" s="5" t="s">
        <v>2663</v>
      </c>
      <c r="AK817" s="31">
        <f t="shared" si="97"/>
        <v>0</v>
      </c>
      <c r="AL817" s="31"/>
      <c r="AM817" s="31"/>
      <c r="AN817" s="33">
        <f t="shared" si="98"/>
        <v>0</v>
      </c>
      <c r="AO817" s="31"/>
      <c r="AP817" s="31"/>
    </row>
    <row r="818" spans="1:42" ht="36" x14ac:dyDescent="0.3">
      <c r="A818" s="12" t="s">
        <v>2675</v>
      </c>
      <c r="B818" s="12"/>
      <c r="C818" s="41" t="s">
        <v>1483</v>
      </c>
      <c r="D818" s="17"/>
      <c r="E818" s="17" t="s">
        <v>1551</v>
      </c>
      <c r="F818" s="28" t="s">
        <v>96</v>
      </c>
      <c r="G818" s="29">
        <v>4.5</v>
      </c>
      <c r="H818" s="17"/>
      <c r="I818" s="29">
        <v>0</v>
      </c>
      <c r="J818" s="30">
        <v>12.58</v>
      </c>
      <c r="M818" s="31">
        <f>ROUND(ROUND(J818, 2)*I818, 2)</f>
        <v>0</v>
      </c>
      <c r="P818" s="32">
        <v>12.58</v>
      </c>
      <c r="S818" s="31">
        <f>ROUND(ROUND(P818, 2)*I818, 2)</f>
        <v>0</v>
      </c>
      <c r="V818" s="9">
        <f>ROUND(ROUND(P818, 2)/1.2, 2)</f>
        <v>10.48</v>
      </c>
      <c r="Y818" s="9">
        <f t="shared" si="99"/>
        <v>0</v>
      </c>
      <c r="AD818" s="5" t="s">
        <v>2676</v>
      </c>
      <c r="AE818" s="5" t="s">
        <v>2677</v>
      </c>
      <c r="AF818" s="5" t="s">
        <v>1486</v>
      </c>
      <c r="AK818" s="31">
        <f t="shared" si="97"/>
        <v>0</v>
      </c>
      <c r="AL818" s="31"/>
      <c r="AM818" s="31"/>
      <c r="AN818" s="33">
        <f t="shared" si="98"/>
        <v>0</v>
      </c>
      <c r="AO818" s="31"/>
      <c r="AP818" s="31"/>
    </row>
    <row r="819" spans="1:42" ht="54" x14ac:dyDescent="0.3">
      <c r="A819" s="12" t="s">
        <v>2678</v>
      </c>
      <c r="B819" s="12" t="s">
        <v>2651</v>
      </c>
      <c r="C819" s="16" t="s">
        <v>2652</v>
      </c>
      <c r="D819" s="17"/>
      <c r="E819" s="17" t="s">
        <v>2653</v>
      </c>
      <c r="F819" s="17" t="s">
        <v>79</v>
      </c>
      <c r="G819" s="18">
        <v>1</v>
      </c>
      <c r="H819" s="17"/>
      <c r="I819" s="18">
        <v>0</v>
      </c>
      <c r="J819" s="19">
        <v>89.57</v>
      </c>
      <c r="K819" s="20">
        <v>1001</v>
      </c>
      <c r="L819" s="19">
        <f>J819+ROUND(K819, 2)</f>
        <v>1090.57</v>
      </c>
      <c r="M819" s="19">
        <v>0</v>
      </c>
      <c r="N819" s="19">
        <v>0</v>
      </c>
      <c r="O819" s="19">
        <f>M819+N819</f>
        <v>0</v>
      </c>
      <c r="P819" s="19">
        <v>89.57</v>
      </c>
      <c r="Q819" s="21">
        <v>1001</v>
      </c>
      <c r="R819" s="19">
        <f>P819+ROUND(Q819, 2)</f>
        <v>1090.57</v>
      </c>
      <c r="S819" s="19">
        <v>0</v>
      </c>
      <c r="T819" s="19">
        <v>0</v>
      </c>
      <c r="U819" s="19">
        <f>S819+T819</f>
        <v>0</v>
      </c>
      <c r="V819" s="9">
        <f>ROUND(P819 / 1.2, 2)</f>
        <v>74.64</v>
      </c>
      <c r="W819" s="9">
        <f>ROUND(Q819 / 1.2, 2)</f>
        <v>834.17</v>
      </c>
      <c r="X819" s="9">
        <f>ROUND(R819 / 1.2, 2)</f>
        <v>908.81</v>
      </c>
      <c r="Y819" s="9">
        <f t="shared" si="99"/>
        <v>0</v>
      </c>
      <c r="Z819" s="9">
        <f>ROUND(T819 / 1.2, 2)</f>
        <v>0</v>
      </c>
      <c r="AA819" s="9">
        <f>Y819+Z819</f>
        <v>0</v>
      </c>
      <c r="AD819" s="5">
        <v>355116852</v>
      </c>
      <c r="AE819" s="5">
        <v>27137848</v>
      </c>
      <c r="AG819" s="5" t="s">
        <v>2654</v>
      </c>
      <c r="AH819" s="5" t="s">
        <v>2655</v>
      </c>
      <c r="AI819" s="5" t="s">
        <v>584</v>
      </c>
      <c r="AK819" s="19">
        <f t="shared" si="97"/>
        <v>0</v>
      </c>
      <c r="AL819" s="19">
        <f>T819-N819</f>
        <v>0</v>
      </c>
      <c r="AM819" s="19">
        <f>U819-O819</f>
        <v>0</v>
      </c>
      <c r="AN819" s="22">
        <f t="shared" si="98"/>
        <v>0</v>
      </c>
      <c r="AO819" s="22">
        <f>IFERROR(AL819/N819,0)</f>
        <v>0</v>
      </c>
      <c r="AP819" s="22">
        <f>IFERROR(AM819/O819,0)</f>
        <v>0</v>
      </c>
    </row>
    <row r="820" spans="1:42" ht="36" x14ac:dyDescent="0.3">
      <c r="A820" s="12" t="s">
        <v>2679</v>
      </c>
      <c r="B820" s="12"/>
      <c r="C820" s="41" t="s">
        <v>1483</v>
      </c>
      <c r="D820" s="17"/>
      <c r="E820" s="17"/>
      <c r="F820" s="28" t="s">
        <v>96</v>
      </c>
      <c r="G820" s="29">
        <v>4.5</v>
      </c>
      <c r="H820" s="17"/>
      <c r="I820" s="29">
        <v>0</v>
      </c>
      <c r="J820" s="30">
        <v>12.07</v>
      </c>
      <c r="M820" s="31">
        <f>ROUND(ROUND(J820, 2)*I820, 2)</f>
        <v>0</v>
      </c>
      <c r="P820" s="32">
        <v>12.07</v>
      </c>
      <c r="S820" s="31">
        <f>ROUND(ROUND(P820, 2)*I820, 2)</f>
        <v>0</v>
      </c>
      <c r="V820" s="9">
        <f>ROUND(ROUND(P820, 2)/1.2, 2)</f>
        <v>10.06</v>
      </c>
      <c r="Y820" s="9">
        <f t="shared" si="99"/>
        <v>0</v>
      </c>
      <c r="AD820" s="5" t="s">
        <v>2680</v>
      </c>
      <c r="AE820" s="5" t="s">
        <v>2681</v>
      </c>
      <c r="AF820" s="5" t="s">
        <v>1486</v>
      </c>
      <c r="AK820" s="31">
        <f t="shared" si="97"/>
        <v>0</v>
      </c>
      <c r="AL820" s="31"/>
      <c r="AM820" s="31"/>
      <c r="AN820" s="33">
        <f t="shared" si="98"/>
        <v>0</v>
      </c>
      <c r="AO820" s="31"/>
      <c r="AP820" s="31"/>
    </row>
    <row r="821" spans="1:42" ht="18" x14ac:dyDescent="0.3">
      <c r="A821" s="12" t="s">
        <v>2682</v>
      </c>
      <c r="B821" s="12"/>
      <c r="C821" s="27" t="s">
        <v>1533</v>
      </c>
      <c r="D821" s="17"/>
      <c r="E821" s="17"/>
      <c r="F821" s="28" t="s">
        <v>102</v>
      </c>
      <c r="G821" s="29">
        <v>0.3</v>
      </c>
      <c r="H821" s="17"/>
      <c r="I821" s="29">
        <v>0</v>
      </c>
      <c r="J821" s="30">
        <v>73.099999999999994</v>
      </c>
      <c r="M821" s="31">
        <f>ROUND(ROUND(J821, 2)*I821, 2)</f>
        <v>0</v>
      </c>
      <c r="P821" s="32">
        <v>73.099999999999994</v>
      </c>
      <c r="S821" s="31">
        <f>ROUND(ROUND(P821, 2)*I821, 2)</f>
        <v>0</v>
      </c>
      <c r="V821" s="9">
        <f>ROUND(ROUND(P821, 2)/1.2, 2)</f>
        <v>60.92</v>
      </c>
      <c r="Y821" s="9">
        <f t="shared" si="99"/>
        <v>0</v>
      </c>
      <c r="AD821" s="5" t="s">
        <v>2683</v>
      </c>
      <c r="AE821" s="5" t="s">
        <v>2684</v>
      </c>
      <c r="AF821" s="5" t="s">
        <v>1536</v>
      </c>
      <c r="AK821" s="31">
        <f t="shared" si="97"/>
        <v>0</v>
      </c>
      <c r="AL821" s="31"/>
      <c r="AM821" s="31"/>
      <c r="AN821" s="33">
        <f t="shared" si="98"/>
        <v>0</v>
      </c>
      <c r="AO821" s="31"/>
      <c r="AP821" s="31"/>
    </row>
    <row r="822" spans="1:42" ht="36" x14ac:dyDescent="0.3">
      <c r="A822" s="12" t="s">
        <v>2685</v>
      </c>
      <c r="B822" s="12"/>
      <c r="C822" s="27" t="s">
        <v>1028</v>
      </c>
      <c r="D822" s="17"/>
      <c r="E822" s="17"/>
      <c r="F822" s="28" t="s">
        <v>96</v>
      </c>
      <c r="G822" s="29">
        <v>0.15</v>
      </c>
      <c r="H822" s="17"/>
      <c r="I822" s="29">
        <v>0</v>
      </c>
      <c r="J822" s="30">
        <v>88.8</v>
      </c>
      <c r="M822" s="31">
        <f>ROUND(ROUND(J822, 2)*I822, 2)</f>
        <v>0</v>
      </c>
      <c r="P822" s="32">
        <v>88.8</v>
      </c>
      <c r="S822" s="31">
        <f>ROUND(ROUND(P822, 2)*I822, 2)</f>
        <v>0</v>
      </c>
      <c r="V822" s="9">
        <f>ROUND(ROUND(P822, 2)/1.2, 2)</f>
        <v>74</v>
      </c>
      <c r="Y822" s="9">
        <f t="shared" si="99"/>
        <v>0</v>
      </c>
      <c r="AD822" s="5" t="s">
        <v>2686</v>
      </c>
      <c r="AE822" s="5" t="s">
        <v>2687</v>
      </c>
      <c r="AF822" s="5" t="s">
        <v>1031</v>
      </c>
      <c r="AK822" s="31">
        <f t="shared" si="97"/>
        <v>0</v>
      </c>
      <c r="AL822" s="31"/>
      <c r="AM822" s="31"/>
      <c r="AN822" s="33">
        <f t="shared" si="98"/>
        <v>0</v>
      </c>
      <c r="AO822" s="31"/>
      <c r="AP822" s="31"/>
    </row>
    <row r="823" spans="1:42" ht="54" x14ac:dyDescent="0.3">
      <c r="A823" s="12" t="s">
        <v>2688</v>
      </c>
      <c r="B823" s="12" t="s">
        <v>2651</v>
      </c>
      <c r="C823" s="16" t="s">
        <v>2652</v>
      </c>
      <c r="D823" s="17"/>
      <c r="E823" s="17" t="s">
        <v>2668</v>
      </c>
      <c r="F823" s="17" t="s">
        <v>79</v>
      </c>
      <c r="G823" s="18">
        <v>1</v>
      </c>
      <c r="H823" s="17"/>
      <c r="I823" s="18">
        <v>0</v>
      </c>
      <c r="J823" s="19">
        <v>67.63</v>
      </c>
      <c r="K823" s="20">
        <v>1001</v>
      </c>
      <c r="L823" s="19">
        <f>J823+ROUND(K823, 2)</f>
        <v>1068.6300000000001</v>
      </c>
      <c r="M823" s="19">
        <v>0</v>
      </c>
      <c r="N823" s="19">
        <v>0</v>
      </c>
      <c r="O823" s="19">
        <f>M823+N823</f>
        <v>0</v>
      </c>
      <c r="P823" s="19">
        <v>67.63</v>
      </c>
      <c r="Q823" s="21">
        <v>1001</v>
      </c>
      <c r="R823" s="19">
        <f>P823+ROUND(Q823, 2)</f>
        <v>1068.6300000000001</v>
      </c>
      <c r="S823" s="19">
        <v>0</v>
      </c>
      <c r="T823" s="19">
        <v>0</v>
      </c>
      <c r="U823" s="19">
        <f>S823+T823</f>
        <v>0</v>
      </c>
      <c r="V823" s="9">
        <f>ROUND(P823 / 1.2, 2)</f>
        <v>56.36</v>
      </c>
      <c r="W823" s="9">
        <f>ROUND(Q823 / 1.2, 2)</f>
        <v>834.17</v>
      </c>
      <c r="X823" s="9">
        <f>ROUND(R823 / 1.2, 2)</f>
        <v>890.53</v>
      </c>
      <c r="Y823" s="9">
        <f t="shared" si="99"/>
        <v>0</v>
      </c>
      <c r="Z823" s="9">
        <f>ROUND(T823 / 1.2, 2)</f>
        <v>0</v>
      </c>
      <c r="AA823" s="9">
        <f>Y823+Z823</f>
        <v>0</v>
      </c>
      <c r="AD823" s="5">
        <v>355116853</v>
      </c>
      <c r="AE823" s="5">
        <v>27137850</v>
      </c>
      <c r="AG823" s="5" t="s">
        <v>2654</v>
      </c>
      <c r="AH823" s="5" t="s">
        <v>2655</v>
      </c>
      <c r="AI823" s="5" t="s">
        <v>584</v>
      </c>
      <c r="AK823" s="19">
        <f t="shared" si="97"/>
        <v>0</v>
      </c>
      <c r="AL823" s="19">
        <f>T823-N823</f>
        <v>0</v>
      </c>
      <c r="AM823" s="19">
        <f>U823-O823</f>
        <v>0</v>
      </c>
      <c r="AN823" s="22">
        <f t="shared" si="98"/>
        <v>0</v>
      </c>
      <c r="AO823" s="22">
        <f>IFERROR(AL823/N823,0)</f>
        <v>0</v>
      </c>
      <c r="AP823" s="22">
        <f>IFERROR(AM823/O823,0)</f>
        <v>0</v>
      </c>
    </row>
    <row r="824" spans="1:42" ht="36" x14ac:dyDescent="0.3">
      <c r="A824" s="12" t="s">
        <v>2689</v>
      </c>
      <c r="B824" s="12"/>
      <c r="C824" s="27" t="s">
        <v>1028</v>
      </c>
      <c r="D824" s="17"/>
      <c r="E824" s="17"/>
      <c r="F824" s="28" t="s">
        <v>96</v>
      </c>
      <c r="G824" s="29">
        <v>0.15</v>
      </c>
      <c r="H824" s="17"/>
      <c r="I824" s="29">
        <v>0</v>
      </c>
      <c r="J824" s="30">
        <v>88.8</v>
      </c>
      <c r="M824" s="31">
        <f>ROUND(ROUND(J824, 2)*I824, 2)</f>
        <v>0</v>
      </c>
      <c r="P824" s="32">
        <v>88.8</v>
      </c>
      <c r="S824" s="31">
        <f>ROUND(ROUND(P824, 2)*I824, 2)</f>
        <v>0</v>
      </c>
      <c r="V824" s="9">
        <f>ROUND(ROUND(P824, 2)/1.2, 2)</f>
        <v>74</v>
      </c>
      <c r="Y824" s="9">
        <f t="shared" si="99"/>
        <v>0</v>
      </c>
      <c r="AD824" s="5" t="s">
        <v>2690</v>
      </c>
      <c r="AE824" s="5" t="s">
        <v>2691</v>
      </c>
      <c r="AF824" s="5" t="s">
        <v>1031</v>
      </c>
      <c r="AK824" s="31">
        <f t="shared" si="97"/>
        <v>0</v>
      </c>
      <c r="AL824" s="31"/>
      <c r="AM824" s="31"/>
      <c r="AN824" s="33">
        <f t="shared" si="98"/>
        <v>0</v>
      </c>
      <c r="AO824" s="31"/>
      <c r="AP824" s="31"/>
    </row>
    <row r="825" spans="1:42" ht="36" x14ac:dyDescent="0.3">
      <c r="A825" s="12" t="s">
        <v>2692</v>
      </c>
      <c r="B825" s="12"/>
      <c r="C825" s="41" t="s">
        <v>1483</v>
      </c>
      <c r="D825" s="17"/>
      <c r="E825" s="17"/>
      <c r="F825" s="28" t="s">
        <v>96</v>
      </c>
      <c r="G825" s="29">
        <v>4.5</v>
      </c>
      <c r="H825" s="17"/>
      <c r="I825" s="29">
        <v>0</v>
      </c>
      <c r="J825" s="30">
        <v>12.07</v>
      </c>
      <c r="M825" s="31">
        <f>ROUND(ROUND(J825, 2)*I825, 2)</f>
        <v>0</v>
      </c>
      <c r="P825" s="32">
        <v>12.07</v>
      </c>
      <c r="S825" s="31">
        <f>ROUND(ROUND(P825, 2)*I825, 2)</f>
        <v>0</v>
      </c>
      <c r="V825" s="9">
        <f>ROUND(ROUND(P825, 2)/1.2, 2)</f>
        <v>10.06</v>
      </c>
      <c r="Y825" s="9">
        <f t="shared" si="99"/>
        <v>0</v>
      </c>
      <c r="AD825" s="5" t="s">
        <v>2693</v>
      </c>
      <c r="AE825" s="5" t="s">
        <v>2694</v>
      </c>
      <c r="AF825" s="5" t="s">
        <v>1486</v>
      </c>
      <c r="AK825" s="31">
        <f t="shared" si="97"/>
        <v>0</v>
      </c>
      <c r="AL825" s="31"/>
      <c r="AM825" s="31"/>
      <c r="AN825" s="33">
        <f t="shared" si="98"/>
        <v>0</v>
      </c>
      <c r="AO825" s="31"/>
      <c r="AP825" s="31"/>
    </row>
    <row r="826" spans="1:42" ht="54" x14ac:dyDescent="0.3">
      <c r="A826" s="12" t="s">
        <v>2695</v>
      </c>
      <c r="B826" s="12" t="s">
        <v>2651</v>
      </c>
      <c r="C826" s="16" t="s">
        <v>2652</v>
      </c>
      <c r="D826" s="17"/>
      <c r="E826" s="17" t="s">
        <v>2653</v>
      </c>
      <c r="F826" s="17" t="s">
        <v>79</v>
      </c>
      <c r="G826" s="18">
        <v>1</v>
      </c>
      <c r="H826" s="17"/>
      <c r="I826" s="18">
        <v>662.77499999999998</v>
      </c>
      <c r="J826" s="19">
        <v>91.01</v>
      </c>
      <c r="K826" s="20">
        <v>1001</v>
      </c>
      <c r="L826" s="19">
        <f>J826+ROUND(K826, 2)</f>
        <v>1092.01</v>
      </c>
      <c r="M826" s="19">
        <v>60319.15</v>
      </c>
      <c r="N826" s="19">
        <v>663437.78</v>
      </c>
      <c r="O826" s="19">
        <f>M826+N826</f>
        <v>723756.93</v>
      </c>
      <c r="P826" s="19">
        <v>89.57</v>
      </c>
      <c r="Q826" s="21">
        <v>1201.2</v>
      </c>
      <c r="R826" s="19">
        <f>P826+ROUND(Q826, 2)</f>
        <v>1290.77</v>
      </c>
      <c r="S826" s="19">
        <v>59364.76</v>
      </c>
      <c r="T826" s="19">
        <v>796125.33</v>
      </c>
      <c r="U826" s="19">
        <f>S826+T826</f>
        <v>855490.09</v>
      </c>
      <c r="V826" s="9">
        <f>ROUND(P826 / 1.2, 2)</f>
        <v>74.64</v>
      </c>
      <c r="W826" s="9">
        <f>ROUND(Q826 / 1.2, 2)</f>
        <v>1001</v>
      </c>
      <c r="X826" s="9">
        <f>ROUND(R826 / 1.2, 2)</f>
        <v>1075.6400000000001</v>
      </c>
      <c r="Y826" s="9">
        <f t="shared" si="99"/>
        <v>49470.63</v>
      </c>
      <c r="Z826" s="9">
        <f>ROUND(T826 / 1.2, 2)</f>
        <v>663437.78</v>
      </c>
      <c r="AA826" s="9">
        <f>Y826+Z826</f>
        <v>712908.41</v>
      </c>
      <c r="AD826" s="5">
        <v>355116854</v>
      </c>
      <c r="AE826" s="5">
        <v>28827654</v>
      </c>
      <c r="AG826" s="5" t="s">
        <v>2654</v>
      </c>
      <c r="AH826" s="5" t="s">
        <v>2655</v>
      </c>
      <c r="AI826" s="5" t="s">
        <v>584</v>
      </c>
      <c r="AK826" s="19">
        <f t="shared" si="97"/>
        <v>-954.38999999999942</v>
      </c>
      <c r="AL826" s="19">
        <f>T826-N826</f>
        <v>132687.54999999993</v>
      </c>
      <c r="AM826" s="19">
        <f>U826-O826</f>
        <v>131733.15999999992</v>
      </c>
      <c r="AN826" s="22">
        <f t="shared" si="98"/>
        <v>-1.5822338345285028E-2</v>
      </c>
      <c r="AO826" s="22">
        <f>IFERROR(AL826/N826,0)</f>
        <v>0.19999999095619778</v>
      </c>
      <c r="AP826" s="22">
        <f>IFERROR(AM826/O826,0)</f>
        <v>0.18201298604491414</v>
      </c>
    </row>
    <row r="827" spans="1:42" ht="36" x14ac:dyDescent="0.3">
      <c r="A827" s="12" t="s">
        <v>2696</v>
      </c>
      <c r="B827" s="12"/>
      <c r="C827" s="41" t="s">
        <v>1483</v>
      </c>
      <c r="D827" s="17"/>
      <c r="E827" s="17"/>
      <c r="F827" s="28" t="s">
        <v>96</v>
      </c>
      <c r="G827" s="29">
        <v>4.5</v>
      </c>
      <c r="H827" s="17"/>
      <c r="I827" s="29">
        <v>2982.4879999999998</v>
      </c>
      <c r="J827" s="30">
        <v>12.26</v>
      </c>
      <c r="M827" s="31">
        <f>ROUND(ROUND(J827, 2)*I827, 2)</f>
        <v>36565.300000000003</v>
      </c>
      <c r="P827" s="32">
        <v>12.07</v>
      </c>
      <c r="S827" s="31">
        <f>ROUND(ROUND(P827, 2)*I827, 2)</f>
        <v>35998.629999999997</v>
      </c>
      <c r="V827" s="9">
        <f>ROUND(ROUND(P827, 2)/1.2, 2)</f>
        <v>10.06</v>
      </c>
      <c r="Y827" s="9">
        <f t="shared" si="99"/>
        <v>29998.86</v>
      </c>
      <c r="AD827" s="5" t="s">
        <v>2697</v>
      </c>
      <c r="AE827" s="5" t="s">
        <v>2698</v>
      </c>
      <c r="AF827" s="5" t="s">
        <v>1486</v>
      </c>
      <c r="AK827" s="31">
        <f t="shared" si="97"/>
        <v>-566.67000000000553</v>
      </c>
      <c r="AL827" s="31"/>
      <c r="AM827" s="31"/>
      <c r="AN827" s="33">
        <f t="shared" si="98"/>
        <v>-1.5497479851115825E-2</v>
      </c>
      <c r="AO827" s="31"/>
      <c r="AP827" s="31"/>
    </row>
    <row r="828" spans="1:42" ht="18" x14ac:dyDescent="0.3">
      <c r="A828" s="12" t="s">
        <v>2699</v>
      </c>
      <c r="B828" s="12"/>
      <c r="C828" s="27" t="s">
        <v>1533</v>
      </c>
      <c r="D828" s="17"/>
      <c r="E828" s="17"/>
      <c r="F828" s="28" t="s">
        <v>102</v>
      </c>
      <c r="G828" s="29">
        <v>0.3</v>
      </c>
      <c r="H828" s="17"/>
      <c r="I828" s="29">
        <v>198.833</v>
      </c>
      <c r="J828" s="30">
        <v>74.319999999999993</v>
      </c>
      <c r="M828" s="31">
        <f>ROUND(ROUND(J828, 2)*I828, 2)</f>
        <v>14777.27</v>
      </c>
      <c r="P828" s="32">
        <v>73.099999999999994</v>
      </c>
      <c r="S828" s="31">
        <f>ROUND(ROUND(P828, 2)*I828, 2)</f>
        <v>14534.69</v>
      </c>
      <c r="V828" s="9">
        <f>ROUND(ROUND(P828, 2)/1.2, 2)</f>
        <v>60.92</v>
      </c>
      <c r="Y828" s="9">
        <f t="shared" si="99"/>
        <v>12112.24</v>
      </c>
      <c r="AD828" s="5" t="s">
        <v>2700</v>
      </c>
      <c r="AE828" s="5" t="s">
        <v>2701</v>
      </c>
      <c r="AF828" s="5" t="s">
        <v>1536</v>
      </c>
      <c r="AK828" s="31">
        <f t="shared" si="97"/>
        <v>-242.57999999999993</v>
      </c>
      <c r="AL828" s="31"/>
      <c r="AM828" s="31"/>
      <c r="AN828" s="33">
        <f t="shared" si="98"/>
        <v>-1.641575202997576E-2</v>
      </c>
      <c r="AO828" s="31"/>
      <c r="AP828" s="31"/>
    </row>
    <row r="829" spans="1:42" ht="36" x14ac:dyDescent="0.3">
      <c r="A829" s="12" t="s">
        <v>2702</v>
      </c>
      <c r="B829" s="12"/>
      <c r="C829" s="27" t="s">
        <v>1028</v>
      </c>
      <c r="D829" s="17"/>
      <c r="E829" s="17"/>
      <c r="F829" s="28" t="s">
        <v>96</v>
      </c>
      <c r="G829" s="29">
        <v>0.15</v>
      </c>
      <c r="H829" s="17"/>
      <c r="I829" s="29">
        <v>99.415999999999997</v>
      </c>
      <c r="J829" s="30">
        <v>90.28</v>
      </c>
      <c r="M829" s="31">
        <f>ROUND(ROUND(J829, 2)*I829, 2)</f>
        <v>8975.2800000000007</v>
      </c>
      <c r="P829" s="32">
        <v>88.8</v>
      </c>
      <c r="S829" s="31">
        <f>ROUND(ROUND(P829, 2)*I829, 2)</f>
        <v>8828.14</v>
      </c>
      <c r="V829" s="9">
        <f>ROUND(ROUND(P829, 2)/1.2, 2)</f>
        <v>74</v>
      </c>
      <c r="Y829" s="9">
        <f t="shared" si="99"/>
        <v>7356.78</v>
      </c>
      <c r="AD829" s="5" t="s">
        <v>2703</v>
      </c>
      <c r="AE829" s="5" t="s">
        <v>2704</v>
      </c>
      <c r="AF829" s="5" t="s">
        <v>1031</v>
      </c>
      <c r="AK829" s="31">
        <f t="shared" si="97"/>
        <v>-147.14000000000124</v>
      </c>
      <c r="AL829" s="31"/>
      <c r="AM829" s="31"/>
      <c r="AN829" s="33">
        <f t="shared" si="98"/>
        <v>-1.6393917515665386E-2</v>
      </c>
      <c r="AO829" s="31"/>
      <c r="AP829" s="31"/>
    </row>
    <row r="830" spans="1:42" ht="54" x14ac:dyDescent="0.3">
      <c r="A830" s="12" t="s">
        <v>2705</v>
      </c>
      <c r="B830" s="12" t="s">
        <v>2651</v>
      </c>
      <c r="C830" s="16" t="s">
        <v>2652</v>
      </c>
      <c r="D830" s="17"/>
      <c r="E830" s="17" t="s">
        <v>2668</v>
      </c>
      <c r="F830" s="17" t="s">
        <v>79</v>
      </c>
      <c r="G830" s="18">
        <v>1</v>
      </c>
      <c r="H830" s="17"/>
      <c r="I830" s="18">
        <v>662.77499999999998</v>
      </c>
      <c r="J830" s="19">
        <v>68.709999999999994</v>
      </c>
      <c r="K830" s="20">
        <v>1001</v>
      </c>
      <c r="L830" s="19">
        <f>J830+ROUND(K830, 2)</f>
        <v>1069.71</v>
      </c>
      <c r="M830" s="19">
        <v>45539.27</v>
      </c>
      <c r="N830" s="19">
        <v>663437.78</v>
      </c>
      <c r="O830" s="19">
        <f>M830+N830</f>
        <v>708977.05</v>
      </c>
      <c r="P830" s="19">
        <v>67.63</v>
      </c>
      <c r="Q830" s="21">
        <v>1201.2</v>
      </c>
      <c r="R830" s="19">
        <f>P830+ROUND(Q830, 2)</f>
        <v>1268.83</v>
      </c>
      <c r="S830" s="19">
        <v>44823.47</v>
      </c>
      <c r="T830" s="19">
        <v>796125.33</v>
      </c>
      <c r="U830" s="19">
        <f>S830+T830</f>
        <v>840948.79999999993</v>
      </c>
      <c r="V830" s="9">
        <f>ROUND(P830 / 1.2, 2)</f>
        <v>56.36</v>
      </c>
      <c r="W830" s="9">
        <f>ROUND(Q830 / 1.2, 2)</f>
        <v>1001</v>
      </c>
      <c r="X830" s="9">
        <f>ROUND(R830 / 1.2, 2)</f>
        <v>1057.3599999999999</v>
      </c>
      <c r="Y830" s="9">
        <f t="shared" si="99"/>
        <v>37352.89</v>
      </c>
      <c r="Z830" s="9">
        <f>ROUND(T830 / 1.2, 2)</f>
        <v>663437.78</v>
      </c>
      <c r="AA830" s="9">
        <f>Y830+Z830</f>
        <v>700790.67</v>
      </c>
      <c r="AD830" s="5">
        <v>355116855</v>
      </c>
      <c r="AE830" s="5">
        <v>28827656</v>
      </c>
      <c r="AG830" s="5" t="s">
        <v>2654</v>
      </c>
      <c r="AH830" s="5" t="s">
        <v>2655</v>
      </c>
      <c r="AI830" s="5" t="s">
        <v>584</v>
      </c>
      <c r="AK830" s="19">
        <f t="shared" si="97"/>
        <v>-715.79999999999563</v>
      </c>
      <c r="AL830" s="19">
        <f>T830-N830</f>
        <v>132687.54999999993</v>
      </c>
      <c r="AM830" s="19">
        <f>U830-O830</f>
        <v>131971.74999999988</v>
      </c>
      <c r="AN830" s="22">
        <f t="shared" si="98"/>
        <v>-1.5718302028117616E-2</v>
      </c>
      <c r="AO830" s="22">
        <f>IFERROR(AL830/N830,0)</f>
        <v>0.19999999095619778</v>
      </c>
      <c r="AP830" s="22">
        <f>IFERROR(AM830/O830,0)</f>
        <v>0.18614389563103612</v>
      </c>
    </row>
    <row r="831" spans="1:42" ht="36" x14ac:dyDescent="0.3">
      <c r="A831" s="12" t="s">
        <v>2706</v>
      </c>
      <c r="B831" s="12"/>
      <c r="C831" s="27" t="s">
        <v>1028</v>
      </c>
      <c r="D831" s="17"/>
      <c r="E831" s="17"/>
      <c r="F831" s="28" t="s">
        <v>96</v>
      </c>
      <c r="G831" s="29">
        <v>0.15</v>
      </c>
      <c r="H831" s="17"/>
      <c r="I831" s="29">
        <v>99.415999999999997</v>
      </c>
      <c r="J831" s="30">
        <v>90.28</v>
      </c>
      <c r="M831" s="31">
        <f>ROUND(ROUND(J831, 2)*I831, 2)</f>
        <v>8975.2800000000007</v>
      </c>
      <c r="P831" s="32">
        <v>88.8</v>
      </c>
      <c r="S831" s="31">
        <f>ROUND(ROUND(P831, 2)*I831, 2)</f>
        <v>8828.14</v>
      </c>
      <c r="V831" s="9">
        <f>ROUND(ROUND(P831, 2)/1.2, 2)</f>
        <v>74</v>
      </c>
      <c r="Y831" s="9">
        <f t="shared" si="99"/>
        <v>7356.78</v>
      </c>
      <c r="AD831" s="5" t="s">
        <v>2707</v>
      </c>
      <c r="AE831" s="5" t="s">
        <v>2708</v>
      </c>
      <c r="AF831" s="5" t="s">
        <v>1031</v>
      </c>
      <c r="AK831" s="31">
        <f t="shared" si="97"/>
        <v>-147.14000000000124</v>
      </c>
      <c r="AL831" s="31"/>
      <c r="AM831" s="31"/>
      <c r="AN831" s="33">
        <f t="shared" si="98"/>
        <v>-1.6393917515665386E-2</v>
      </c>
      <c r="AO831" s="31"/>
      <c r="AP831" s="31"/>
    </row>
    <row r="832" spans="1:42" ht="36" x14ac:dyDescent="0.3">
      <c r="A832" s="12" t="s">
        <v>2709</v>
      </c>
      <c r="B832" s="12"/>
      <c r="C832" s="41" t="s">
        <v>1483</v>
      </c>
      <c r="D832" s="17"/>
      <c r="E832" s="17"/>
      <c r="F832" s="28" t="s">
        <v>96</v>
      </c>
      <c r="G832" s="29">
        <v>4.5</v>
      </c>
      <c r="H832" s="17"/>
      <c r="I832" s="29">
        <v>2982.4879999999998</v>
      </c>
      <c r="J832" s="30">
        <v>12.26</v>
      </c>
      <c r="M832" s="31">
        <f>ROUND(ROUND(J832, 2)*I832, 2)</f>
        <v>36565.300000000003</v>
      </c>
      <c r="P832" s="32">
        <v>12.07</v>
      </c>
      <c r="S832" s="31">
        <f>ROUND(ROUND(P832, 2)*I832, 2)</f>
        <v>35998.629999999997</v>
      </c>
      <c r="V832" s="9">
        <f>ROUND(ROUND(P832, 2)/1.2, 2)</f>
        <v>10.06</v>
      </c>
      <c r="Y832" s="9">
        <f t="shared" si="99"/>
        <v>29998.86</v>
      </c>
      <c r="AD832" s="5" t="s">
        <v>2710</v>
      </c>
      <c r="AE832" s="5" t="s">
        <v>2711</v>
      </c>
      <c r="AF832" s="5" t="s">
        <v>1486</v>
      </c>
      <c r="AK832" s="31">
        <f t="shared" si="97"/>
        <v>-566.67000000000553</v>
      </c>
      <c r="AL832" s="31"/>
      <c r="AM832" s="31"/>
      <c r="AN832" s="33">
        <f t="shared" si="98"/>
        <v>-1.5497479851115825E-2</v>
      </c>
      <c r="AO832" s="31"/>
      <c r="AP832" s="31"/>
    </row>
    <row r="833" spans="1:42" ht="54" x14ac:dyDescent="0.3">
      <c r="A833" s="12" t="s">
        <v>2712</v>
      </c>
      <c r="B833" s="12" t="s">
        <v>2713</v>
      </c>
      <c r="C833" s="16" t="s">
        <v>2714</v>
      </c>
      <c r="D833" s="17"/>
      <c r="E833" s="17" t="s">
        <v>581</v>
      </c>
      <c r="F833" s="17" t="s">
        <v>79</v>
      </c>
      <c r="G833" s="18">
        <v>1</v>
      </c>
      <c r="H833" s="17"/>
      <c r="I833" s="18">
        <v>0</v>
      </c>
      <c r="J833" s="19">
        <v>290.52</v>
      </c>
      <c r="K833" s="20">
        <v>275</v>
      </c>
      <c r="L833" s="19">
        <f>J833+ROUND(K833, 2)</f>
        <v>565.52</v>
      </c>
      <c r="M833" s="19">
        <v>0</v>
      </c>
      <c r="N833" s="19">
        <v>0</v>
      </c>
      <c r="O833" s="19">
        <f>M833+N833</f>
        <v>0</v>
      </c>
      <c r="P833" s="19">
        <v>143.88</v>
      </c>
      <c r="Q833" s="21">
        <v>275</v>
      </c>
      <c r="R833" s="19">
        <f>P833+ROUND(Q833, 2)</f>
        <v>418.88</v>
      </c>
      <c r="S833" s="19">
        <v>0</v>
      </c>
      <c r="T833" s="19">
        <v>0</v>
      </c>
      <c r="U833" s="19">
        <f>S833+T833</f>
        <v>0</v>
      </c>
      <c r="V833" s="9">
        <f>ROUND(P833 / 1.2, 2)</f>
        <v>119.9</v>
      </c>
      <c r="W833" s="9">
        <f>ROUND(Q833 / 1.2, 2)</f>
        <v>229.17</v>
      </c>
      <c r="X833" s="9">
        <f>ROUND(R833 / 1.2, 2)</f>
        <v>349.07</v>
      </c>
      <c r="Y833" s="9">
        <f t="shared" si="99"/>
        <v>0</v>
      </c>
      <c r="Z833" s="9">
        <f>ROUND(T833 / 1.2, 2)</f>
        <v>0</v>
      </c>
      <c r="AA833" s="9">
        <f>Y833+Z833</f>
        <v>0</v>
      </c>
      <c r="AD833" s="5">
        <v>355116658</v>
      </c>
      <c r="AE833" s="5">
        <v>27137868</v>
      </c>
      <c r="AG833" s="5" t="s">
        <v>2715</v>
      </c>
      <c r="AH833" s="5" t="s">
        <v>2716</v>
      </c>
      <c r="AI833" s="5" t="s">
        <v>584</v>
      </c>
      <c r="AK833" s="19">
        <f t="shared" si="97"/>
        <v>0</v>
      </c>
      <c r="AL833" s="19">
        <f>T833-N833</f>
        <v>0</v>
      </c>
      <c r="AM833" s="19">
        <f>U833-O833</f>
        <v>0</v>
      </c>
      <c r="AN833" s="22">
        <f t="shared" si="98"/>
        <v>0</v>
      </c>
      <c r="AO833" s="22">
        <f>IFERROR(AL833/N833,0)</f>
        <v>0</v>
      </c>
      <c r="AP833" s="22">
        <f>IFERROR(AM833/O833,0)</f>
        <v>0</v>
      </c>
    </row>
    <row r="834" spans="1:42" ht="18" x14ac:dyDescent="0.3">
      <c r="A834" s="12" t="s">
        <v>2717</v>
      </c>
      <c r="B834" s="12"/>
      <c r="C834" s="27" t="s">
        <v>2718</v>
      </c>
      <c r="D834" s="17"/>
      <c r="E834" s="17"/>
      <c r="F834" s="28" t="s">
        <v>96</v>
      </c>
      <c r="G834" s="29">
        <v>0.3</v>
      </c>
      <c r="H834" s="17"/>
      <c r="I834" s="29">
        <v>0</v>
      </c>
      <c r="J834" s="30">
        <v>938.78</v>
      </c>
      <c r="M834" s="31">
        <f>ROUND(ROUND(J834, 2)*I834, 2)</f>
        <v>0</v>
      </c>
      <c r="P834" s="32">
        <v>450</v>
      </c>
      <c r="S834" s="31">
        <f>ROUND(ROUND(P834, 2)*I834, 2)</f>
        <v>0</v>
      </c>
      <c r="V834" s="9">
        <f>ROUND(ROUND(P834, 2)/1.2, 2)</f>
        <v>375</v>
      </c>
      <c r="Y834" s="9">
        <f t="shared" si="99"/>
        <v>0</v>
      </c>
      <c r="AD834" s="5" t="s">
        <v>2719</v>
      </c>
      <c r="AE834" s="5" t="s">
        <v>2720</v>
      </c>
      <c r="AF834" s="5" t="s">
        <v>2721</v>
      </c>
      <c r="AK834" s="31">
        <f t="shared" si="97"/>
        <v>0</v>
      </c>
      <c r="AL834" s="31"/>
      <c r="AM834" s="31"/>
      <c r="AN834" s="33">
        <f t="shared" si="98"/>
        <v>0</v>
      </c>
      <c r="AO834" s="31"/>
      <c r="AP834" s="31"/>
    </row>
    <row r="835" spans="1:42" ht="36" x14ac:dyDescent="0.3">
      <c r="A835" s="12" t="s">
        <v>2722</v>
      </c>
      <c r="B835" s="12"/>
      <c r="C835" s="27" t="s">
        <v>1028</v>
      </c>
      <c r="D835" s="17"/>
      <c r="E835" s="17"/>
      <c r="F835" s="28" t="s">
        <v>96</v>
      </c>
      <c r="G835" s="29">
        <v>0.1</v>
      </c>
      <c r="H835" s="17"/>
      <c r="I835" s="29">
        <v>0</v>
      </c>
      <c r="J835" s="30">
        <v>88.8</v>
      </c>
      <c r="M835" s="31">
        <f>ROUND(ROUND(J835, 2)*I835, 2)</f>
        <v>0</v>
      </c>
      <c r="P835" s="32">
        <v>88.8</v>
      </c>
      <c r="S835" s="31">
        <f>ROUND(ROUND(P835, 2)*I835, 2)</f>
        <v>0</v>
      </c>
      <c r="V835" s="9">
        <f>ROUND(ROUND(P835, 2)/1.2, 2)</f>
        <v>74</v>
      </c>
      <c r="Y835" s="9">
        <f t="shared" si="99"/>
        <v>0</v>
      </c>
      <c r="AD835" s="5" t="s">
        <v>2723</v>
      </c>
      <c r="AE835" s="5" t="s">
        <v>2724</v>
      </c>
      <c r="AF835" s="5" t="s">
        <v>1031</v>
      </c>
      <c r="AK835" s="31">
        <f t="shared" si="97"/>
        <v>0</v>
      </c>
      <c r="AL835" s="31"/>
      <c r="AM835" s="31"/>
      <c r="AN835" s="33">
        <f t="shared" si="98"/>
        <v>0</v>
      </c>
      <c r="AO835" s="31"/>
      <c r="AP835" s="31"/>
    </row>
    <row r="836" spans="1:42" ht="54" x14ac:dyDescent="0.3">
      <c r="A836" s="12" t="s">
        <v>2725</v>
      </c>
      <c r="B836" s="12" t="s">
        <v>2713</v>
      </c>
      <c r="C836" s="16" t="s">
        <v>2714</v>
      </c>
      <c r="D836" s="17"/>
      <c r="E836" s="17" t="s">
        <v>597</v>
      </c>
      <c r="F836" s="17" t="s">
        <v>79</v>
      </c>
      <c r="G836" s="18">
        <v>1</v>
      </c>
      <c r="H836" s="17"/>
      <c r="I836" s="18">
        <v>0</v>
      </c>
      <c r="J836" s="19">
        <v>30.41</v>
      </c>
      <c r="K836" s="20">
        <v>303</v>
      </c>
      <c r="L836" s="19">
        <f>J836+ROUND(K836, 2)</f>
        <v>333.41</v>
      </c>
      <c r="M836" s="19">
        <v>0</v>
      </c>
      <c r="N836" s="19">
        <v>0</v>
      </c>
      <c r="O836" s="19">
        <f>M836+N836</f>
        <v>0</v>
      </c>
      <c r="P836" s="19">
        <v>30.41</v>
      </c>
      <c r="Q836" s="21">
        <v>303</v>
      </c>
      <c r="R836" s="19">
        <f>P836+ROUND(Q836, 2)</f>
        <v>333.41</v>
      </c>
      <c r="S836" s="19">
        <v>0</v>
      </c>
      <c r="T836" s="19">
        <v>0</v>
      </c>
      <c r="U836" s="19">
        <f>S836+T836</f>
        <v>0</v>
      </c>
      <c r="V836" s="9">
        <f>ROUND(P836 / 1.2, 2)</f>
        <v>25.34</v>
      </c>
      <c r="W836" s="9">
        <f>ROUND(Q836 / 1.2, 2)</f>
        <v>252.5</v>
      </c>
      <c r="X836" s="9">
        <f>ROUND(R836 / 1.2, 2)</f>
        <v>277.83999999999997</v>
      </c>
      <c r="Y836" s="9">
        <f t="shared" si="99"/>
        <v>0</v>
      </c>
      <c r="Z836" s="9">
        <f>ROUND(T836 / 1.2, 2)</f>
        <v>0</v>
      </c>
      <c r="AA836" s="9">
        <f>Y836+Z836</f>
        <v>0</v>
      </c>
      <c r="AD836" s="5">
        <v>355116856</v>
      </c>
      <c r="AE836" s="5">
        <v>27137959</v>
      </c>
      <c r="AG836" s="5" t="s">
        <v>2715</v>
      </c>
      <c r="AH836" s="5" t="s">
        <v>2716</v>
      </c>
      <c r="AI836" s="5" t="s">
        <v>584</v>
      </c>
      <c r="AK836" s="19">
        <f t="shared" si="97"/>
        <v>0</v>
      </c>
      <c r="AL836" s="19">
        <f>T836-N836</f>
        <v>0</v>
      </c>
      <c r="AM836" s="19">
        <f>U836-O836</f>
        <v>0</v>
      </c>
      <c r="AN836" s="22">
        <f t="shared" si="98"/>
        <v>0</v>
      </c>
      <c r="AO836" s="22">
        <f>IFERROR(AL836/N836,0)</f>
        <v>0</v>
      </c>
      <c r="AP836" s="22">
        <f>IFERROR(AM836/O836,0)</f>
        <v>0</v>
      </c>
    </row>
    <row r="837" spans="1:42" ht="36" x14ac:dyDescent="0.3">
      <c r="A837" s="12" t="s">
        <v>2726</v>
      </c>
      <c r="B837" s="12"/>
      <c r="C837" s="27" t="s">
        <v>1028</v>
      </c>
      <c r="D837" s="17"/>
      <c r="E837" s="17"/>
      <c r="F837" s="28" t="s">
        <v>96</v>
      </c>
      <c r="G837" s="29">
        <v>0.1</v>
      </c>
      <c r="H837" s="17"/>
      <c r="I837" s="29">
        <v>0</v>
      </c>
      <c r="J837" s="30">
        <v>88.8</v>
      </c>
      <c r="M837" s="31">
        <f>ROUND(ROUND(J837, 2)*I837, 2)</f>
        <v>0</v>
      </c>
      <c r="P837" s="32">
        <v>88.8</v>
      </c>
      <c r="S837" s="31">
        <f>ROUND(ROUND(P837, 2)*I837, 2)</f>
        <v>0</v>
      </c>
      <c r="V837" s="9">
        <f>ROUND(ROUND(P837, 2)/1.2, 2)</f>
        <v>74</v>
      </c>
      <c r="Y837" s="9">
        <f t="shared" si="99"/>
        <v>0</v>
      </c>
      <c r="AD837" s="5" t="s">
        <v>2727</v>
      </c>
      <c r="AE837" s="5" t="s">
        <v>2728</v>
      </c>
      <c r="AF837" s="5" t="s">
        <v>1031</v>
      </c>
      <c r="AK837" s="31">
        <f t="shared" si="97"/>
        <v>0</v>
      </c>
      <c r="AL837" s="31"/>
      <c r="AM837" s="31"/>
      <c r="AN837" s="33">
        <f t="shared" si="98"/>
        <v>0</v>
      </c>
      <c r="AO837" s="31"/>
      <c r="AP837" s="31"/>
    </row>
    <row r="838" spans="1:42" ht="36" x14ac:dyDescent="0.3">
      <c r="A838" s="12" t="s">
        <v>2729</v>
      </c>
      <c r="B838" s="12"/>
      <c r="C838" s="27" t="s">
        <v>2730</v>
      </c>
      <c r="D838" s="17"/>
      <c r="E838" s="17"/>
      <c r="F838" s="28" t="s">
        <v>96</v>
      </c>
      <c r="G838" s="29">
        <v>0.3</v>
      </c>
      <c r="H838" s="17"/>
      <c r="I838" s="29">
        <v>0</v>
      </c>
      <c r="J838" s="30">
        <v>71.75</v>
      </c>
      <c r="M838" s="31">
        <f>ROUND(ROUND(J838, 2)*I838, 2)</f>
        <v>0</v>
      </c>
      <c r="P838" s="32">
        <v>71.75</v>
      </c>
      <c r="S838" s="31">
        <f>ROUND(ROUND(P838, 2)*I838, 2)</f>
        <v>0</v>
      </c>
      <c r="V838" s="9">
        <f>ROUND(ROUND(P838, 2)/1.2, 2)</f>
        <v>59.79</v>
      </c>
      <c r="Y838" s="9">
        <f t="shared" si="99"/>
        <v>0</v>
      </c>
      <c r="AD838" s="5" t="s">
        <v>2731</v>
      </c>
      <c r="AE838" s="5" t="s">
        <v>2732</v>
      </c>
      <c r="AF838" s="5" t="s">
        <v>2733</v>
      </c>
      <c r="AK838" s="31">
        <f t="shared" si="97"/>
        <v>0</v>
      </c>
      <c r="AL838" s="31"/>
      <c r="AM838" s="31"/>
      <c r="AN838" s="33">
        <f t="shared" si="98"/>
        <v>0</v>
      </c>
      <c r="AO838" s="31"/>
      <c r="AP838" s="31"/>
    </row>
    <row r="839" spans="1:42" ht="54" x14ac:dyDescent="0.3">
      <c r="A839" s="12" t="s">
        <v>2734</v>
      </c>
      <c r="B839" s="12" t="s">
        <v>2713</v>
      </c>
      <c r="C839" s="16" t="s">
        <v>2714</v>
      </c>
      <c r="D839" s="17"/>
      <c r="E839" s="17" t="s">
        <v>581</v>
      </c>
      <c r="F839" s="17" t="s">
        <v>79</v>
      </c>
      <c r="G839" s="18">
        <v>1</v>
      </c>
      <c r="H839" s="17"/>
      <c r="I839" s="18">
        <v>389.59500000000003</v>
      </c>
      <c r="J839" s="19">
        <v>295.36</v>
      </c>
      <c r="K839" s="20">
        <v>303</v>
      </c>
      <c r="L839" s="19">
        <f>J839+ROUND(K839, 2)</f>
        <v>598.36</v>
      </c>
      <c r="M839" s="19">
        <v>115070.78</v>
      </c>
      <c r="N839" s="19">
        <v>118047.29</v>
      </c>
      <c r="O839" s="19">
        <f>M839+N839</f>
        <v>233118.07</v>
      </c>
      <c r="P839" s="19">
        <v>63.84</v>
      </c>
      <c r="Q839" s="21">
        <v>330</v>
      </c>
      <c r="R839" s="19">
        <f>P839+ROUND(Q839, 2)</f>
        <v>393.84000000000003</v>
      </c>
      <c r="S839" s="19">
        <v>24871.74</v>
      </c>
      <c r="T839" s="19">
        <v>128566.35</v>
      </c>
      <c r="U839" s="19">
        <f>S839+T839</f>
        <v>153438.09</v>
      </c>
      <c r="V839" s="9">
        <f>ROUND(P839 / 1.2, 2)</f>
        <v>53.2</v>
      </c>
      <c r="W839" s="9">
        <f>ROUND(Q839 / 1.2, 2)</f>
        <v>275</v>
      </c>
      <c r="X839" s="9">
        <f>ROUND(R839 / 1.2, 2)</f>
        <v>328.2</v>
      </c>
      <c r="Y839" s="9">
        <f t="shared" si="99"/>
        <v>20726.45</v>
      </c>
      <c r="Z839" s="9">
        <f>ROUND(T839 / 1.2, 2)</f>
        <v>107138.63</v>
      </c>
      <c r="AA839" s="9">
        <f>Y839+Z839</f>
        <v>127865.08</v>
      </c>
      <c r="AD839" s="5">
        <v>355116857</v>
      </c>
      <c r="AE839" s="5">
        <v>28840424</v>
      </c>
      <c r="AG839" s="5" t="s">
        <v>2715</v>
      </c>
      <c r="AH839" s="5" t="s">
        <v>2716</v>
      </c>
      <c r="AI839" s="5" t="s">
        <v>584</v>
      </c>
      <c r="AK839" s="19">
        <f t="shared" si="97"/>
        <v>-90199.039999999994</v>
      </c>
      <c r="AL839" s="19">
        <f>T839-N839</f>
        <v>10519.060000000012</v>
      </c>
      <c r="AM839" s="19">
        <f>U839-O839</f>
        <v>-79679.98000000001</v>
      </c>
      <c r="AN839" s="22">
        <f t="shared" si="98"/>
        <v>-0.7838570312984755</v>
      </c>
      <c r="AO839" s="22">
        <f>IFERROR(AL839/N839,0)</f>
        <v>8.9108864760893816E-2</v>
      </c>
      <c r="AP839" s="22">
        <f>IFERROR(AM839/O839,0)</f>
        <v>-0.34180095948803974</v>
      </c>
    </row>
    <row r="840" spans="1:42" ht="108" x14ac:dyDescent="0.3">
      <c r="A840" s="12" t="s">
        <v>2735</v>
      </c>
      <c r="B840" s="12"/>
      <c r="C840" s="27" t="s">
        <v>2718</v>
      </c>
      <c r="D840" s="17"/>
      <c r="E840" s="17" t="s">
        <v>1964</v>
      </c>
      <c r="F840" s="28" t="s">
        <v>96</v>
      </c>
      <c r="G840" s="29">
        <v>0.3</v>
      </c>
      <c r="H840" s="17"/>
      <c r="I840" s="29">
        <v>116.879</v>
      </c>
      <c r="J840" s="30">
        <v>954.43</v>
      </c>
      <c r="M840" s="31">
        <f>ROUND(ROUND(J840, 2)*I840, 2)</f>
        <v>111552.82</v>
      </c>
      <c r="P840" s="32">
        <v>183.2</v>
      </c>
      <c r="S840" s="31">
        <f>ROUND(ROUND(P840, 2)*I840, 2)</f>
        <v>21412.23</v>
      </c>
      <c r="V840" s="9">
        <f>ROUND(ROUND(P840, 2)/1.2, 2)</f>
        <v>152.66999999999999</v>
      </c>
      <c r="Y840" s="9">
        <f t="shared" ref="Y840:Y871" si="100">ROUND(S840 / 1.2, 2)</f>
        <v>17843.53</v>
      </c>
      <c r="AD840" s="5" t="s">
        <v>2736</v>
      </c>
      <c r="AE840" s="5" t="s">
        <v>2737</v>
      </c>
      <c r="AF840" s="5" t="s">
        <v>2721</v>
      </c>
      <c r="AK840" s="31">
        <f t="shared" si="97"/>
        <v>-90140.590000000011</v>
      </c>
      <c r="AL840" s="31"/>
      <c r="AM840" s="31"/>
      <c r="AN840" s="33">
        <f t="shared" si="98"/>
        <v>-0.80805299229548844</v>
      </c>
      <c r="AO840" s="31"/>
      <c r="AP840" s="31"/>
    </row>
    <row r="841" spans="1:42" ht="36" x14ac:dyDescent="0.3">
      <c r="A841" s="12" t="s">
        <v>2738</v>
      </c>
      <c r="B841" s="12"/>
      <c r="C841" s="27" t="s">
        <v>1028</v>
      </c>
      <c r="D841" s="17"/>
      <c r="E841" s="17"/>
      <c r="F841" s="28" t="s">
        <v>96</v>
      </c>
      <c r="G841" s="29">
        <v>0.1</v>
      </c>
      <c r="H841" s="17"/>
      <c r="I841" s="29">
        <v>38.96</v>
      </c>
      <c r="J841" s="30">
        <v>90.28</v>
      </c>
      <c r="M841" s="31">
        <f>ROUND(ROUND(J841, 2)*I841, 2)</f>
        <v>3517.31</v>
      </c>
      <c r="P841" s="32">
        <v>88.8</v>
      </c>
      <c r="S841" s="31">
        <f>ROUND(ROUND(P841, 2)*I841, 2)</f>
        <v>3459.65</v>
      </c>
      <c r="V841" s="9">
        <f>ROUND(ROUND(P841, 2)/1.2, 2)</f>
        <v>74</v>
      </c>
      <c r="Y841" s="9">
        <f t="shared" si="100"/>
        <v>2883.04</v>
      </c>
      <c r="AD841" s="5" t="s">
        <v>2739</v>
      </c>
      <c r="AE841" s="5" t="s">
        <v>2740</v>
      </c>
      <c r="AF841" s="5" t="s">
        <v>1031</v>
      </c>
      <c r="AK841" s="31">
        <f t="shared" si="97"/>
        <v>-57.659999999999854</v>
      </c>
      <c r="AL841" s="31"/>
      <c r="AM841" s="31"/>
      <c r="AN841" s="33">
        <f t="shared" si="98"/>
        <v>-1.6393209583460047E-2</v>
      </c>
      <c r="AO841" s="31"/>
      <c r="AP841" s="31"/>
    </row>
    <row r="842" spans="1:42" ht="54" x14ac:dyDescent="0.3">
      <c r="A842" s="12" t="s">
        <v>2741</v>
      </c>
      <c r="B842" s="12" t="s">
        <v>2713</v>
      </c>
      <c r="C842" s="16" t="s">
        <v>2714</v>
      </c>
      <c r="D842" s="17"/>
      <c r="E842" s="17" t="s">
        <v>597</v>
      </c>
      <c r="F842" s="17" t="s">
        <v>79</v>
      </c>
      <c r="G842" s="18">
        <v>1</v>
      </c>
      <c r="H842" s="17"/>
      <c r="I842" s="18">
        <v>273.18</v>
      </c>
      <c r="J842" s="19">
        <v>295.36</v>
      </c>
      <c r="K842" s="20">
        <v>303</v>
      </c>
      <c r="L842" s="19">
        <f>J842+ROUND(K842, 2)</f>
        <v>598.36</v>
      </c>
      <c r="M842" s="19">
        <v>80686.44</v>
      </c>
      <c r="N842" s="19">
        <v>82773.539999999994</v>
      </c>
      <c r="O842" s="19">
        <f>M842+N842</f>
        <v>163459.97999999998</v>
      </c>
      <c r="P842" s="19">
        <v>63.84</v>
      </c>
      <c r="Q842" s="21">
        <v>363.6</v>
      </c>
      <c r="R842" s="19">
        <f>P842+ROUND(Q842, 2)</f>
        <v>427.44000000000005</v>
      </c>
      <c r="S842" s="19">
        <v>17439.810000000001</v>
      </c>
      <c r="T842" s="19">
        <v>99328.25</v>
      </c>
      <c r="U842" s="19">
        <f>S842+T842</f>
        <v>116768.06</v>
      </c>
      <c r="V842" s="9">
        <f>ROUND(P842 / 1.2, 2)</f>
        <v>53.2</v>
      </c>
      <c r="W842" s="9">
        <f>ROUND(Q842 / 1.2, 2)</f>
        <v>303</v>
      </c>
      <c r="X842" s="9">
        <f>ROUND(R842 / 1.2, 2)</f>
        <v>356.2</v>
      </c>
      <c r="Y842" s="9">
        <f t="shared" si="100"/>
        <v>14533.18</v>
      </c>
      <c r="Z842" s="9">
        <f>ROUND(T842 / 1.2, 2)</f>
        <v>82773.539999999994</v>
      </c>
      <c r="AA842" s="9">
        <f>Y842+Z842</f>
        <v>97306.72</v>
      </c>
      <c r="AD842" s="5">
        <v>355116858</v>
      </c>
      <c r="AE842" s="5">
        <v>28840430</v>
      </c>
      <c r="AG842" s="5" t="s">
        <v>2715</v>
      </c>
      <c r="AH842" s="5" t="s">
        <v>2716</v>
      </c>
      <c r="AI842" s="5" t="s">
        <v>584</v>
      </c>
      <c r="AK842" s="19">
        <f t="shared" si="97"/>
        <v>-63246.630000000005</v>
      </c>
      <c r="AL842" s="19">
        <f>T842-N842</f>
        <v>16554.710000000006</v>
      </c>
      <c r="AM842" s="19">
        <f>U842-O842</f>
        <v>-46691.919999999984</v>
      </c>
      <c r="AN842" s="22">
        <f t="shared" si="98"/>
        <v>-0.78385699009647725</v>
      </c>
      <c r="AO842" s="22">
        <f>IFERROR(AL842/N842,0)</f>
        <v>0.20000002416231089</v>
      </c>
      <c r="AP842" s="22">
        <f>IFERROR(AM842/O842,0)</f>
        <v>-0.28564741045484032</v>
      </c>
    </row>
    <row r="843" spans="1:42" ht="36" x14ac:dyDescent="0.3">
      <c r="A843" s="12" t="s">
        <v>2742</v>
      </c>
      <c r="B843" s="12"/>
      <c r="C843" s="27" t="s">
        <v>1028</v>
      </c>
      <c r="D843" s="17"/>
      <c r="E843" s="17"/>
      <c r="F843" s="28" t="s">
        <v>96</v>
      </c>
      <c r="G843" s="29">
        <v>0.1</v>
      </c>
      <c r="H843" s="17"/>
      <c r="I843" s="29">
        <v>27.318000000000001</v>
      </c>
      <c r="J843" s="30">
        <v>90.28</v>
      </c>
      <c r="M843" s="31">
        <f>ROUND(ROUND(J843, 2)*I843, 2)</f>
        <v>2466.27</v>
      </c>
      <c r="P843" s="32">
        <v>88.8</v>
      </c>
      <c r="S843" s="31">
        <f>ROUND(ROUND(P843, 2)*I843, 2)</f>
        <v>2425.84</v>
      </c>
      <c r="V843" s="9">
        <f>ROUND(ROUND(P843, 2)/1.2, 2)</f>
        <v>74</v>
      </c>
      <c r="Y843" s="9">
        <f t="shared" si="100"/>
        <v>2021.53</v>
      </c>
      <c r="AD843" s="5" t="s">
        <v>2743</v>
      </c>
      <c r="AE843" s="5" t="s">
        <v>2744</v>
      </c>
      <c r="AF843" s="5" t="s">
        <v>1031</v>
      </c>
      <c r="AK843" s="31">
        <f t="shared" si="97"/>
        <v>-40.429999999999836</v>
      </c>
      <c r="AL843" s="31"/>
      <c r="AM843" s="31"/>
      <c r="AN843" s="33">
        <f t="shared" si="98"/>
        <v>-1.6393176740583892E-2</v>
      </c>
      <c r="AO843" s="31"/>
      <c r="AP843" s="31"/>
    </row>
    <row r="844" spans="1:42" ht="108" x14ac:dyDescent="0.3">
      <c r="A844" s="12" t="s">
        <v>2745</v>
      </c>
      <c r="B844" s="12"/>
      <c r="C844" s="27" t="s">
        <v>2718</v>
      </c>
      <c r="D844" s="17"/>
      <c r="E844" s="17" t="s">
        <v>1964</v>
      </c>
      <c r="F844" s="28" t="s">
        <v>96</v>
      </c>
      <c r="G844" s="29">
        <v>0.3</v>
      </c>
      <c r="H844" s="17"/>
      <c r="I844" s="29">
        <v>81.953999999999994</v>
      </c>
      <c r="J844" s="30">
        <v>954.43</v>
      </c>
      <c r="M844" s="31">
        <f>ROUND(ROUND(J844, 2)*I844, 2)</f>
        <v>78219.360000000001</v>
      </c>
      <c r="P844" s="32">
        <v>183.2</v>
      </c>
      <c r="S844" s="31">
        <f>ROUND(ROUND(P844, 2)*I844, 2)</f>
        <v>15013.97</v>
      </c>
      <c r="V844" s="9">
        <f>ROUND(ROUND(P844, 2)/1.2, 2)</f>
        <v>152.66999999999999</v>
      </c>
      <c r="Y844" s="9">
        <f t="shared" si="100"/>
        <v>12511.64</v>
      </c>
      <c r="AD844" s="5" t="s">
        <v>2746</v>
      </c>
      <c r="AE844" s="5" t="s">
        <v>2747</v>
      </c>
      <c r="AF844" s="5" t="s">
        <v>2721</v>
      </c>
      <c r="AK844" s="31">
        <f t="shared" si="97"/>
        <v>-63205.39</v>
      </c>
      <c r="AL844" s="31"/>
      <c r="AM844" s="31"/>
      <c r="AN844" s="33">
        <f t="shared" si="98"/>
        <v>-0.80805301909910798</v>
      </c>
      <c r="AO844" s="31"/>
      <c r="AP844" s="31"/>
    </row>
    <row r="845" spans="1:42" ht="36" x14ac:dyDescent="0.3">
      <c r="A845" s="12" t="s">
        <v>2748</v>
      </c>
      <c r="B845" s="12" t="s">
        <v>2749</v>
      </c>
      <c r="C845" s="16" t="s">
        <v>2750</v>
      </c>
      <c r="D845" s="17" t="s">
        <v>2751</v>
      </c>
      <c r="E845" s="17" t="s">
        <v>581</v>
      </c>
      <c r="F845" s="17" t="s">
        <v>79</v>
      </c>
      <c r="G845" s="18">
        <v>1</v>
      </c>
      <c r="H845" s="17"/>
      <c r="I845" s="18">
        <v>0</v>
      </c>
      <c r="J845" s="19">
        <v>0</v>
      </c>
      <c r="K845" s="20">
        <v>2541</v>
      </c>
      <c r="L845" s="19">
        <f>J845+ROUND(K845, 2)</f>
        <v>2541</v>
      </c>
      <c r="M845" s="19">
        <v>0</v>
      </c>
      <c r="N845" s="19">
        <v>0</v>
      </c>
      <c r="O845" s="19">
        <f>M845+N845</f>
        <v>0</v>
      </c>
      <c r="P845" s="19">
        <v>263.11</v>
      </c>
      <c r="Q845" s="21">
        <v>2541</v>
      </c>
      <c r="R845" s="19">
        <f>P845+ROUND(Q845, 2)</f>
        <v>2804.11</v>
      </c>
      <c r="S845" s="19">
        <v>0</v>
      </c>
      <c r="T845" s="19">
        <v>0</v>
      </c>
      <c r="U845" s="19">
        <f>S845+T845</f>
        <v>0</v>
      </c>
      <c r="V845" s="9">
        <f>ROUND(P845 / 1.2, 2)</f>
        <v>219.26</v>
      </c>
      <c r="W845" s="9">
        <f>ROUND(Q845 / 1.2, 2)</f>
        <v>2117.5</v>
      </c>
      <c r="X845" s="9">
        <f>ROUND(R845 / 1.2, 2)</f>
        <v>2336.7600000000002</v>
      </c>
      <c r="Y845" s="9">
        <f t="shared" si="100"/>
        <v>0</v>
      </c>
      <c r="Z845" s="9">
        <f>ROUND(T845 / 1.2, 2)</f>
        <v>0</v>
      </c>
      <c r="AA845" s="9">
        <f>Y845+Z845</f>
        <v>0</v>
      </c>
      <c r="AD845" s="5">
        <v>355116660</v>
      </c>
      <c r="AE845" s="5">
        <v>27137865</v>
      </c>
      <c r="AG845" s="5" t="s">
        <v>2752</v>
      </c>
      <c r="AH845" s="5" t="s">
        <v>2753</v>
      </c>
      <c r="AI845" s="5" t="s">
        <v>584</v>
      </c>
      <c r="AK845" s="19">
        <f t="shared" si="97"/>
        <v>0</v>
      </c>
      <c r="AL845" s="19">
        <f>T845-N845</f>
        <v>0</v>
      </c>
      <c r="AM845" s="19">
        <f>U845-O845</f>
        <v>0</v>
      </c>
      <c r="AN845" s="22">
        <f t="shared" si="98"/>
        <v>0</v>
      </c>
      <c r="AO845" s="22">
        <f>IFERROR(AL845/N845,0)</f>
        <v>0</v>
      </c>
      <c r="AP845" s="22">
        <f>IFERROR(AM845/O845,0)</f>
        <v>0</v>
      </c>
    </row>
    <row r="846" spans="1:42" ht="18" x14ac:dyDescent="0.3">
      <c r="A846" s="12" t="s">
        <v>2754</v>
      </c>
      <c r="B846" s="12"/>
      <c r="C846" s="27" t="s">
        <v>2755</v>
      </c>
      <c r="D846" s="17"/>
      <c r="E846" s="17"/>
      <c r="F846" s="28" t="s">
        <v>96</v>
      </c>
      <c r="G846" s="29">
        <v>0.35</v>
      </c>
      <c r="H846" s="17"/>
      <c r="I846" s="29">
        <v>0</v>
      </c>
      <c r="J846" s="30">
        <v>55</v>
      </c>
      <c r="M846" s="31">
        <f>ROUND(ROUND(J846, 2)*I846, 2)</f>
        <v>0</v>
      </c>
      <c r="P846" s="32">
        <v>55</v>
      </c>
      <c r="S846" s="31">
        <f>ROUND(ROUND(P846, 2)*I846, 2)</f>
        <v>0</v>
      </c>
      <c r="V846" s="9">
        <f>ROUND(ROUND(P846, 2)/1.2, 2)</f>
        <v>45.83</v>
      </c>
      <c r="Y846" s="9">
        <f t="shared" si="100"/>
        <v>0</v>
      </c>
      <c r="AD846" s="5" t="s">
        <v>2756</v>
      </c>
      <c r="AE846" s="5" t="s">
        <v>2757</v>
      </c>
      <c r="AF846" s="5" t="s">
        <v>2758</v>
      </c>
      <c r="AK846" s="31">
        <f t="shared" si="97"/>
        <v>0</v>
      </c>
      <c r="AL846" s="31"/>
      <c r="AM846" s="31"/>
      <c r="AN846" s="33">
        <f t="shared" si="98"/>
        <v>0</v>
      </c>
      <c r="AO846" s="31"/>
      <c r="AP846" s="31"/>
    </row>
    <row r="847" spans="1:42" ht="36" x14ac:dyDescent="0.3">
      <c r="A847" s="12" t="s">
        <v>2759</v>
      </c>
      <c r="B847" s="12"/>
      <c r="C847" s="27" t="s">
        <v>2760</v>
      </c>
      <c r="D847" s="17"/>
      <c r="E847" s="17"/>
      <c r="F847" s="28" t="s">
        <v>79</v>
      </c>
      <c r="G847" s="29">
        <v>1.05</v>
      </c>
      <c r="H847" s="17"/>
      <c r="I847" s="29">
        <v>0</v>
      </c>
      <c r="J847" s="30">
        <v>135.53</v>
      </c>
      <c r="M847" s="31">
        <f>ROUND(ROUND(J847, 2)*I847, 2)</f>
        <v>0</v>
      </c>
      <c r="P847" s="32">
        <v>135.53</v>
      </c>
      <c r="S847" s="31">
        <f>ROUND(ROUND(P847, 2)*I847, 2)</f>
        <v>0</v>
      </c>
      <c r="V847" s="9">
        <f>ROUND(ROUND(P847, 2)/1.2, 2)</f>
        <v>112.94</v>
      </c>
      <c r="Y847" s="9">
        <f t="shared" si="100"/>
        <v>0</v>
      </c>
      <c r="AD847" s="5" t="s">
        <v>2761</v>
      </c>
      <c r="AE847" s="5" t="s">
        <v>2762</v>
      </c>
      <c r="AF847" s="5" t="s">
        <v>2763</v>
      </c>
      <c r="AK847" s="31">
        <f t="shared" si="97"/>
        <v>0</v>
      </c>
      <c r="AL847" s="31"/>
      <c r="AM847" s="31"/>
      <c r="AN847" s="33">
        <f t="shared" si="98"/>
        <v>0</v>
      </c>
      <c r="AO847" s="31"/>
      <c r="AP847" s="31"/>
    </row>
    <row r="848" spans="1:42" ht="18" x14ac:dyDescent="0.3">
      <c r="A848" s="12" t="s">
        <v>2764</v>
      </c>
      <c r="B848" s="12"/>
      <c r="C848" s="27" t="s">
        <v>2765</v>
      </c>
      <c r="D848" s="17"/>
      <c r="E848" s="17"/>
      <c r="F848" s="28" t="s">
        <v>102</v>
      </c>
      <c r="G848" s="29">
        <v>0.6</v>
      </c>
      <c r="H848" s="17"/>
      <c r="I848" s="29">
        <v>0</v>
      </c>
      <c r="J848" s="30">
        <v>119.25</v>
      </c>
      <c r="M848" s="31">
        <f>ROUND(ROUND(J848, 2)*I848, 2)</f>
        <v>0</v>
      </c>
      <c r="P848" s="32">
        <v>119.25</v>
      </c>
      <c r="S848" s="31">
        <f>ROUND(ROUND(P848, 2)*I848, 2)</f>
        <v>0</v>
      </c>
      <c r="V848" s="9">
        <f>ROUND(ROUND(P848, 2)/1.2, 2)</f>
        <v>99.38</v>
      </c>
      <c r="Y848" s="9">
        <f t="shared" si="100"/>
        <v>0</v>
      </c>
      <c r="AD848" s="5" t="s">
        <v>2766</v>
      </c>
      <c r="AE848" s="5" t="s">
        <v>2767</v>
      </c>
      <c r="AF848" s="5" t="s">
        <v>2768</v>
      </c>
      <c r="AK848" s="31">
        <f t="shared" ref="AK848:AK911" si="101">S848-M848</f>
        <v>0</v>
      </c>
      <c r="AL848" s="31"/>
      <c r="AM848" s="31"/>
      <c r="AN848" s="33">
        <f t="shared" ref="AN848:AN911" si="102">IFERROR(AK848/M848,0)</f>
        <v>0</v>
      </c>
      <c r="AO848" s="31"/>
      <c r="AP848" s="31"/>
    </row>
    <row r="849" spans="1:42" ht="18" x14ac:dyDescent="0.3">
      <c r="A849" s="12" t="s">
        <v>2769</v>
      </c>
      <c r="B849" s="12"/>
      <c r="C849" s="27" t="s">
        <v>2770</v>
      </c>
      <c r="D849" s="17"/>
      <c r="E849" s="17"/>
      <c r="F849" s="28" t="s">
        <v>102</v>
      </c>
      <c r="G849" s="29">
        <v>20</v>
      </c>
      <c r="H849" s="17"/>
      <c r="I849" s="29">
        <v>0</v>
      </c>
      <c r="J849" s="30">
        <v>1.5</v>
      </c>
      <c r="M849" s="31">
        <f>ROUND(ROUND(J849, 2)*I849, 2)</f>
        <v>0</v>
      </c>
      <c r="P849" s="32">
        <v>1.5</v>
      </c>
      <c r="S849" s="31">
        <f>ROUND(ROUND(P849, 2)*I849, 2)</f>
        <v>0</v>
      </c>
      <c r="V849" s="9">
        <f>ROUND(ROUND(P849, 2)/1.2, 2)</f>
        <v>1.25</v>
      </c>
      <c r="Y849" s="9">
        <f t="shared" si="100"/>
        <v>0</v>
      </c>
      <c r="AD849" s="5" t="s">
        <v>2771</v>
      </c>
      <c r="AE849" s="5" t="s">
        <v>2772</v>
      </c>
      <c r="AF849" s="5" t="s">
        <v>2773</v>
      </c>
      <c r="AK849" s="31">
        <f t="shared" si="101"/>
        <v>0</v>
      </c>
      <c r="AL849" s="31"/>
      <c r="AM849" s="31"/>
      <c r="AN849" s="33">
        <f t="shared" si="102"/>
        <v>0</v>
      </c>
      <c r="AO849" s="31"/>
      <c r="AP849" s="31"/>
    </row>
    <row r="850" spans="1:42" ht="36" x14ac:dyDescent="0.3">
      <c r="A850" s="12" t="s">
        <v>2774</v>
      </c>
      <c r="B850" s="12" t="s">
        <v>2775</v>
      </c>
      <c r="C850" s="16" t="s">
        <v>2776</v>
      </c>
      <c r="D850" s="17"/>
      <c r="E850" s="17" t="s">
        <v>2777</v>
      </c>
      <c r="F850" s="17" t="s">
        <v>79</v>
      </c>
      <c r="G850" s="18">
        <v>1</v>
      </c>
      <c r="H850" s="17"/>
      <c r="I850" s="18">
        <v>0</v>
      </c>
      <c r="J850" s="19">
        <v>369.74</v>
      </c>
      <c r="K850" s="20">
        <v>1291</v>
      </c>
      <c r="L850" s="19">
        <f>J850+ROUND(K850, 2)</f>
        <v>1660.74</v>
      </c>
      <c r="M850" s="19">
        <v>0</v>
      </c>
      <c r="N850" s="19">
        <v>0</v>
      </c>
      <c r="O850" s="19">
        <f>M850+N850</f>
        <v>0</v>
      </c>
      <c r="P850" s="19">
        <v>2042.1</v>
      </c>
      <c r="Q850" s="21">
        <v>1291</v>
      </c>
      <c r="R850" s="19">
        <f>P850+ROUND(Q850, 2)</f>
        <v>3333.1</v>
      </c>
      <c r="S850" s="19">
        <v>0</v>
      </c>
      <c r="T850" s="19">
        <v>0</v>
      </c>
      <c r="U850" s="19">
        <f>S850+T850</f>
        <v>0</v>
      </c>
      <c r="V850" s="9">
        <f>ROUND(P850 / 1.2, 2)</f>
        <v>1701.75</v>
      </c>
      <c r="W850" s="9">
        <f>ROUND(Q850 / 1.2, 2)</f>
        <v>1075.83</v>
      </c>
      <c r="X850" s="9">
        <f>ROUND(R850 / 1.2, 2)</f>
        <v>2777.58</v>
      </c>
      <c r="Y850" s="9">
        <f t="shared" si="100"/>
        <v>0</v>
      </c>
      <c r="Z850" s="9">
        <f>ROUND(T850 / 1.2, 2)</f>
        <v>0</v>
      </c>
      <c r="AA850" s="9">
        <f>Y850+Z850</f>
        <v>0</v>
      </c>
      <c r="AD850" s="5">
        <v>355116662</v>
      </c>
      <c r="AE850" s="5">
        <v>27137966</v>
      </c>
      <c r="AG850" s="5" t="s">
        <v>2778</v>
      </c>
      <c r="AH850" s="5" t="s">
        <v>2779</v>
      </c>
      <c r="AI850" s="5" t="s">
        <v>584</v>
      </c>
      <c r="AK850" s="19">
        <f t="shared" si="101"/>
        <v>0</v>
      </c>
      <c r="AL850" s="19">
        <f>T850-N850</f>
        <v>0</v>
      </c>
      <c r="AM850" s="19">
        <f>U850-O850</f>
        <v>0</v>
      </c>
      <c r="AN850" s="22">
        <f t="shared" si="102"/>
        <v>0</v>
      </c>
      <c r="AO850" s="22">
        <f>IFERROR(AL850/N850,0)</f>
        <v>0</v>
      </c>
      <c r="AP850" s="22">
        <f>IFERROR(AM850/O850,0)</f>
        <v>0</v>
      </c>
    </row>
    <row r="851" spans="1:42" ht="18" x14ac:dyDescent="0.3">
      <c r="A851" s="12" t="s">
        <v>2780</v>
      </c>
      <c r="B851" s="12"/>
      <c r="C851" s="27" t="s">
        <v>2781</v>
      </c>
      <c r="D851" s="17"/>
      <c r="E851" s="17"/>
      <c r="F851" s="28" t="s">
        <v>187</v>
      </c>
      <c r="G851" s="29">
        <v>1</v>
      </c>
      <c r="H851" s="17"/>
      <c r="I851" s="39">
        <v>0</v>
      </c>
      <c r="J851" s="30">
        <v>44.71</v>
      </c>
      <c r="M851" s="31">
        <f>ROUND(ROUND(J851, 2)*I851, 2)</f>
        <v>0</v>
      </c>
      <c r="P851" s="32">
        <v>44.71</v>
      </c>
      <c r="S851" s="31">
        <f>ROUND(ROUND(P851, 2)*I851, 2)</f>
        <v>0</v>
      </c>
      <c r="V851" s="9">
        <f>ROUND(ROUND(P851, 2)/1.2, 2)</f>
        <v>37.26</v>
      </c>
      <c r="Y851" s="9">
        <f t="shared" si="100"/>
        <v>0</v>
      </c>
      <c r="AD851" s="5" t="s">
        <v>2782</v>
      </c>
      <c r="AE851" s="5" t="s">
        <v>2783</v>
      </c>
      <c r="AF851" s="5" t="s">
        <v>2784</v>
      </c>
      <c r="AK851" s="31">
        <f t="shared" si="101"/>
        <v>0</v>
      </c>
      <c r="AL851" s="31"/>
      <c r="AM851" s="31"/>
      <c r="AN851" s="33">
        <f t="shared" si="102"/>
        <v>0</v>
      </c>
      <c r="AO851" s="31"/>
      <c r="AP851" s="31"/>
    </row>
    <row r="852" spans="1:42" ht="18" x14ac:dyDescent="0.3">
      <c r="A852" s="12" t="s">
        <v>2785</v>
      </c>
      <c r="B852" s="12"/>
      <c r="C852" s="27" t="s">
        <v>2786</v>
      </c>
      <c r="D852" s="17"/>
      <c r="E852" s="17"/>
      <c r="F852" s="28" t="s">
        <v>187</v>
      </c>
      <c r="G852" s="29">
        <v>1</v>
      </c>
      <c r="H852" s="17"/>
      <c r="I852" s="39">
        <v>0</v>
      </c>
      <c r="J852" s="30">
        <v>35.76</v>
      </c>
      <c r="M852" s="31">
        <f>ROUND(ROUND(J852, 2)*I852, 2)</f>
        <v>0</v>
      </c>
      <c r="P852" s="32">
        <v>35.76</v>
      </c>
      <c r="S852" s="31">
        <f>ROUND(ROUND(P852, 2)*I852, 2)</f>
        <v>0</v>
      </c>
      <c r="V852" s="9">
        <f>ROUND(ROUND(P852, 2)/1.2, 2)</f>
        <v>29.8</v>
      </c>
      <c r="Y852" s="9">
        <f t="shared" si="100"/>
        <v>0</v>
      </c>
      <c r="AD852" s="5" t="s">
        <v>2787</v>
      </c>
      <c r="AE852" s="5" t="s">
        <v>2788</v>
      </c>
      <c r="AF852" s="5" t="s">
        <v>2789</v>
      </c>
      <c r="AK852" s="31">
        <f t="shared" si="101"/>
        <v>0</v>
      </c>
      <c r="AL852" s="31"/>
      <c r="AM852" s="31"/>
      <c r="AN852" s="33">
        <f t="shared" si="102"/>
        <v>0</v>
      </c>
      <c r="AO852" s="31"/>
      <c r="AP852" s="31"/>
    </row>
    <row r="853" spans="1:42" ht="18" x14ac:dyDescent="0.3">
      <c r="A853" s="12" t="s">
        <v>2790</v>
      </c>
      <c r="B853" s="12"/>
      <c r="C853" s="27" t="s">
        <v>2791</v>
      </c>
      <c r="D853" s="17"/>
      <c r="E853" s="17"/>
      <c r="F853" s="28" t="s">
        <v>79</v>
      </c>
      <c r="G853" s="29">
        <v>1.1000000000000001</v>
      </c>
      <c r="H853" s="17"/>
      <c r="I853" s="29">
        <v>0</v>
      </c>
      <c r="J853" s="30">
        <v>0</v>
      </c>
      <c r="M853" s="31">
        <f>ROUND(ROUND(J853, 2)*I853, 2)</f>
        <v>0</v>
      </c>
      <c r="P853" s="32">
        <v>1520.33</v>
      </c>
      <c r="S853" s="31">
        <f>ROUND(ROUND(P853, 2)*I853, 2)</f>
        <v>0</v>
      </c>
      <c r="V853" s="9">
        <f>ROUND(ROUND(P853, 2)/1.2, 2)</f>
        <v>1266.94</v>
      </c>
      <c r="Y853" s="9">
        <f t="shared" si="100"/>
        <v>0</v>
      </c>
      <c r="AD853" s="5" t="s">
        <v>2792</v>
      </c>
      <c r="AE853" s="5" t="s">
        <v>2793</v>
      </c>
      <c r="AF853" s="5" t="s">
        <v>2794</v>
      </c>
      <c r="AK853" s="31">
        <f t="shared" si="101"/>
        <v>0</v>
      </c>
      <c r="AL853" s="31"/>
      <c r="AM853" s="31"/>
      <c r="AN853" s="33">
        <f t="shared" si="102"/>
        <v>0</v>
      </c>
      <c r="AO853" s="31"/>
      <c r="AP853" s="31"/>
    </row>
    <row r="854" spans="1:42" ht="36" x14ac:dyDescent="0.3">
      <c r="A854" s="12" t="s">
        <v>2795</v>
      </c>
      <c r="B854" s="12" t="s">
        <v>2775</v>
      </c>
      <c r="C854" s="16" t="s">
        <v>2776</v>
      </c>
      <c r="D854" s="17"/>
      <c r="E854" s="17" t="s">
        <v>2796</v>
      </c>
      <c r="F854" s="17" t="s">
        <v>79</v>
      </c>
      <c r="G854" s="18">
        <v>1</v>
      </c>
      <c r="H854" s="17"/>
      <c r="I854" s="18">
        <v>0</v>
      </c>
      <c r="J854" s="19">
        <v>223.45</v>
      </c>
      <c r="K854" s="20">
        <v>1291</v>
      </c>
      <c r="L854" s="19">
        <f>J854+ROUND(K854, 2)</f>
        <v>1514.45</v>
      </c>
      <c r="M854" s="19">
        <v>0</v>
      </c>
      <c r="N854" s="19">
        <v>0</v>
      </c>
      <c r="O854" s="19">
        <f>M854+N854</f>
        <v>0</v>
      </c>
      <c r="P854" s="19">
        <v>1895.81</v>
      </c>
      <c r="Q854" s="21">
        <v>1291</v>
      </c>
      <c r="R854" s="19">
        <f>P854+ROUND(Q854, 2)</f>
        <v>3186.81</v>
      </c>
      <c r="S854" s="19">
        <v>0</v>
      </c>
      <c r="T854" s="19">
        <v>0</v>
      </c>
      <c r="U854" s="19">
        <f>S854+T854</f>
        <v>0</v>
      </c>
      <c r="V854" s="9">
        <f>ROUND(P854 / 1.2, 2)</f>
        <v>1579.84</v>
      </c>
      <c r="W854" s="9">
        <f>ROUND(Q854 / 1.2, 2)</f>
        <v>1075.83</v>
      </c>
      <c r="X854" s="9">
        <f>ROUND(R854 / 1.2, 2)</f>
        <v>2655.68</v>
      </c>
      <c r="Y854" s="9">
        <f t="shared" si="100"/>
        <v>0</v>
      </c>
      <c r="Z854" s="9">
        <f>ROUND(T854 / 1.2, 2)</f>
        <v>0</v>
      </c>
      <c r="AA854" s="9">
        <f>Y854+Z854</f>
        <v>0</v>
      </c>
      <c r="AD854" s="5">
        <v>355116859</v>
      </c>
      <c r="AE854" s="5">
        <v>27137889</v>
      </c>
      <c r="AG854" s="5" t="s">
        <v>2778</v>
      </c>
      <c r="AH854" s="5" t="s">
        <v>2779</v>
      </c>
      <c r="AI854" s="5" t="s">
        <v>584</v>
      </c>
      <c r="AK854" s="19">
        <f t="shared" si="101"/>
        <v>0</v>
      </c>
      <c r="AL854" s="19">
        <f>T854-N854</f>
        <v>0</v>
      </c>
      <c r="AM854" s="19">
        <f>U854-O854</f>
        <v>0</v>
      </c>
      <c r="AN854" s="22">
        <f t="shared" si="102"/>
        <v>0</v>
      </c>
      <c r="AO854" s="22">
        <f>IFERROR(AL854/N854,0)</f>
        <v>0</v>
      </c>
      <c r="AP854" s="22">
        <f>IFERROR(AM854/O854,0)</f>
        <v>0</v>
      </c>
    </row>
    <row r="855" spans="1:42" ht="18" x14ac:dyDescent="0.3">
      <c r="A855" s="12" t="s">
        <v>2797</v>
      </c>
      <c r="B855" s="12"/>
      <c r="C855" s="27" t="s">
        <v>2791</v>
      </c>
      <c r="D855" s="17"/>
      <c r="E855" s="17"/>
      <c r="F855" s="28" t="s">
        <v>79</v>
      </c>
      <c r="G855" s="29">
        <v>1.1000000000000001</v>
      </c>
      <c r="H855" s="17"/>
      <c r="I855" s="29">
        <v>0</v>
      </c>
      <c r="J855" s="30">
        <v>0</v>
      </c>
      <c r="M855" s="31">
        <f>ROUND(ROUND(J855, 2)*I855, 2)</f>
        <v>0</v>
      </c>
      <c r="P855" s="32">
        <v>1520.33</v>
      </c>
      <c r="S855" s="31">
        <f>ROUND(ROUND(P855, 2)*I855, 2)</f>
        <v>0</v>
      </c>
      <c r="V855" s="9">
        <f>ROUND(ROUND(P855, 2)/1.2, 2)</f>
        <v>1266.94</v>
      </c>
      <c r="Y855" s="9">
        <f t="shared" si="100"/>
        <v>0</v>
      </c>
      <c r="AD855" s="5" t="s">
        <v>2798</v>
      </c>
      <c r="AE855" s="5" t="s">
        <v>2799</v>
      </c>
      <c r="AF855" s="5" t="s">
        <v>2794</v>
      </c>
      <c r="AK855" s="31">
        <f t="shared" si="101"/>
        <v>0</v>
      </c>
      <c r="AL855" s="31"/>
      <c r="AM855" s="31"/>
      <c r="AN855" s="33">
        <f t="shared" si="102"/>
        <v>0</v>
      </c>
      <c r="AO855" s="31"/>
      <c r="AP855" s="31"/>
    </row>
    <row r="856" spans="1:42" ht="18" x14ac:dyDescent="0.3">
      <c r="A856" s="12" t="s">
        <v>2800</v>
      </c>
      <c r="B856" s="12"/>
      <c r="C856" s="27" t="s">
        <v>2781</v>
      </c>
      <c r="D856" s="17"/>
      <c r="E856" s="17"/>
      <c r="F856" s="28" t="s">
        <v>187</v>
      </c>
      <c r="G856" s="29">
        <v>1</v>
      </c>
      <c r="H856" s="17"/>
      <c r="I856" s="39">
        <v>0</v>
      </c>
      <c r="J856" s="30">
        <v>44.71</v>
      </c>
      <c r="M856" s="31">
        <f>ROUND(ROUND(J856, 2)*I856, 2)</f>
        <v>0</v>
      </c>
      <c r="P856" s="32">
        <v>44.71</v>
      </c>
      <c r="S856" s="31">
        <f>ROUND(ROUND(P856, 2)*I856, 2)</f>
        <v>0</v>
      </c>
      <c r="V856" s="9">
        <f>ROUND(ROUND(P856, 2)/1.2, 2)</f>
        <v>37.26</v>
      </c>
      <c r="Y856" s="9">
        <f t="shared" si="100"/>
        <v>0</v>
      </c>
      <c r="AD856" s="5" t="s">
        <v>2801</v>
      </c>
      <c r="AE856" s="5" t="s">
        <v>2802</v>
      </c>
      <c r="AF856" s="5" t="s">
        <v>2784</v>
      </c>
      <c r="AK856" s="31">
        <f t="shared" si="101"/>
        <v>0</v>
      </c>
      <c r="AL856" s="31"/>
      <c r="AM856" s="31"/>
      <c r="AN856" s="33">
        <f t="shared" si="102"/>
        <v>0</v>
      </c>
      <c r="AO856" s="31"/>
      <c r="AP856" s="31"/>
    </row>
    <row r="857" spans="1:42" ht="18" x14ac:dyDescent="0.3">
      <c r="A857" s="12" t="s">
        <v>2803</v>
      </c>
      <c r="B857" s="12"/>
      <c r="C857" s="27" t="s">
        <v>2786</v>
      </c>
      <c r="D857" s="17"/>
      <c r="E857" s="17"/>
      <c r="F857" s="28" t="s">
        <v>187</v>
      </c>
      <c r="G857" s="29">
        <v>1</v>
      </c>
      <c r="H857" s="17"/>
      <c r="I857" s="39">
        <v>0</v>
      </c>
      <c r="J857" s="30">
        <v>35.76</v>
      </c>
      <c r="M857" s="31">
        <f>ROUND(ROUND(J857, 2)*I857, 2)</f>
        <v>0</v>
      </c>
      <c r="P857" s="32">
        <v>35.76</v>
      </c>
      <c r="S857" s="31">
        <f>ROUND(ROUND(P857, 2)*I857, 2)</f>
        <v>0</v>
      </c>
      <c r="V857" s="9">
        <f>ROUND(ROUND(P857, 2)/1.2, 2)</f>
        <v>29.8</v>
      </c>
      <c r="Y857" s="9">
        <f t="shared" si="100"/>
        <v>0</v>
      </c>
      <c r="AD857" s="5" t="s">
        <v>2804</v>
      </c>
      <c r="AE857" s="5" t="s">
        <v>2805</v>
      </c>
      <c r="AF857" s="5" t="s">
        <v>2789</v>
      </c>
      <c r="AK857" s="31">
        <f t="shared" si="101"/>
        <v>0</v>
      </c>
      <c r="AL857" s="31"/>
      <c r="AM857" s="31"/>
      <c r="AN857" s="33">
        <f t="shared" si="102"/>
        <v>0</v>
      </c>
      <c r="AO857" s="31"/>
      <c r="AP857" s="31"/>
    </row>
    <row r="858" spans="1:42" ht="54" x14ac:dyDescent="0.3">
      <c r="A858" s="12" t="s">
        <v>2806</v>
      </c>
      <c r="B858" s="12" t="s">
        <v>2775</v>
      </c>
      <c r="C858" s="16" t="s">
        <v>2776</v>
      </c>
      <c r="D858" s="17"/>
      <c r="E858" s="17" t="s">
        <v>2807</v>
      </c>
      <c r="F858" s="17" t="s">
        <v>79</v>
      </c>
      <c r="G858" s="18">
        <v>1</v>
      </c>
      <c r="H858" s="17"/>
      <c r="I858" s="18">
        <v>26.1</v>
      </c>
      <c r="J858" s="19">
        <v>588.97</v>
      </c>
      <c r="K858" s="20">
        <v>1291</v>
      </c>
      <c r="L858" s="19">
        <f>J858+ROUND(K858, 2)</f>
        <v>1879.97</v>
      </c>
      <c r="M858" s="19">
        <v>15372.12</v>
      </c>
      <c r="N858" s="19">
        <v>33695.1</v>
      </c>
      <c r="O858" s="19">
        <f>M858+N858</f>
        <v>49067.22</v>
      </c>
      <c r="P858" s="19">
        <v>573.13</v>
      </c>
      <c r="Q858" s="21">
        <v>1549.2</v>
      </c>
      <c r="R858" s="19">
        <f>P858+ROUND(Q858, 2)</f>
        <v>2122.33</v>
      </c>
      <c r="S858" s="19">
        <v>14958.69</v>
      </c>
      <c r="T858" s="19">
        <v>40434.120000000003</v>
      </c>
      <c r="U858" s="19">
        <f>S858+T858</f>
        <v>55392.810000000005</v>
      </c>
      <c r="V858" s="9">
        <f>ROUND(P858 / 1.2, 2)</f>
        <v>477.61</v>
      </c>
      <c r="W858" s="9">
        <f>ROUND(Q858 / 1.2, 2)</f>
        <v>1291</v>
      </c>
      <c r="X858" s="9">
        <f>ROUND(R858 / 1.2, 2)</f>
        <v>1768.61</v>
      </c>
      <c r="Y858" s="9">
        <f t="shared" si="100"/>
        <v>12465.58</v>
      </c>
      <c r="Z858" s="9">
        <f>ROUND(T858 / 1.2, 2)</f>
        <v>33695.1</v>
      </c>
      <c r="AA858" s="9">
        <f>Y858+Z858</f>
        <v>46160.68</v>
      </c>
      <c r="AD858" s="5">
        <v>355116860</v>
      </c>
      <c r="AE858" s="5">
        <v>28840421</v>
      </c>
      <c r="AG858" s="5" t="s">
        <v>2778</v>
      </c>
      <c r="AH858" s="5" t="s">
        <v>2779</v>
      </c>
      <c r="AI858" s="5" t="s">
        <v>584</v>
      </c>
      <c r="AK858" s="19">
        <f t="shared" si="101"/>
        <v>-413.43000000000029</v>
      </c>
      <c r="AL858" s="19">
        <f>T858-N858</f>
        <v>6739.0200000000041</v>
      </c>
      <c r="AM858" s="19">
        <f>U858-O858</f>
        <v>6325.5900000000038</v>
      </c>
      <c r="AN858" s="22">
        <f t="shared" si="102"/>
        <v>-2.6894793951647546E-2</v>
      </c>
      <c r="AO858" s="22">
        <f>IFERROR(AL858/N858,0)</f>
        <v>0.20000000000000012</v>
      </c>
      <c r="AP858" s="22">
        <f>IFERROR(AM858/O858,0)</f>
        <v>0.12891682063911514</v>
      </c>
    </row>
    <row r="859" spans="1:42" ht="18" x14ac:dyDescent="0.3">
      <c r="A859" s="12" t="s">
        <v>2808</v>
      </c>
      <c r="B859" s="12"/>
      <c r="C859" s="41" t="s">
        <v>2809</v>
      </c>
      <c r="D859" s="17"/>
      <c r="E859" s="17"/>
      <c r="F859" s="28" t="s">
        <v>79</v>
      </c>
      <c r="G859" s="29">
        <v>1.1000000000000001</v>
      </c>
      <c r="H859" s="17"/>
      <c r="I859" s="29">
        <v>28.71</v>
      </c>
      <c r="J859" s="30">
        <v>328.33</v>
      </c>
      <c r="M859" s="31">
        <f>ROUND(ROUND(J859, 2)*I859, 2)</f>
        <v>9426.35</v>
      </c>
      <c r="P859" s="32">
        <v>317.35000000000002</v>
      </c>
      <c r="S859" s="31">
        <f>ROUND(ROUND(P859, 2)*I859, 2)</f>
        <v>9111.1200000000008</v>
      </c>
      <c r="V859" s="9">
        <f>ROUND(ROUND(P859, 2)/1.2, 2)</f>
        <v>264.45999999999998</v>
      </c>
      <c r="Y859" s="9">
        <f t="shared" si="100"/>
        <v>7592.6</v>
      </c>
      <c r="AD859" s="5" t="s">
        <v>2810</v>
      </c>
      <c r="AE859" s="5" t="s">
        <v>2811</v>
      </c>
      <c r="AF859" s="5" t="s">
        <v>2812</v>
      </c>
      <c r="AK859" s="31">
        <f t="shared" si="101"/>
        <v>-315.22999999999956</v>
      </c>
      <c r="AL859" s="31"/>
      <c r="AM859" s="31"/>
      <c r="AN859" s="33">
        <f t="shared" si="102"/>
        <v>-3.344136383647961E-2</v>
      </c>
      <c r="AO859" s="31"/>
      <c r="AP859" s="31"/>
    </row>
    <row r="860" spans="1:42" ht="18" x14ac:dyDescent="0.3">
      <c r="A860" s="12" t="s">
        <v>2813</v>
      </c>
      <c r="B860" s="12"/>
      <c r="C860" s="27" t="s">
        <v>2781</v>
      </c>
      <c r="D860" s="17"/>
      <c r="E860" s="17"/>
      <c r="F860" s="28" t="s">
        <v>187</v>
      </c>
      <c r="G860" s="29">
        <v>1</v>
      </c>
      <c r="H860" s="17"/>
      <c r="I860" s="39">
        <v>94</v>
      </c>
      <c r="J860" s="30">
        <v>45.46</v>
      </c>
      <c r="M860" s="31">
        <f>ROUND(ROUND(J860, 2)*I860, 2)</f>
        <v>4273.24</v>
      </c>
      <c r="P860" s="32">
        <v>44.71</v>
      </c>
      <c r="S860" s="31">
        <f>ROUND(ROUND(P860, 2)*I860, 2)</f>
        <v>4202.74</v>
      </c>
      <c r="V860" s="9">
        <f>ROUND(ROUND(P860, 2)/1.2, 2)</f>
        <v>37.26</v>
      </c>
      <c r="Y860" s="9">
        <f t="shared" si="100"/>
        <v>3502.28</v>
      </c>
      <c r="AD860" s="5" t="s">
        <v>2814</v>
      </c>
      <c r="AE860" s="5" t="s">
        <v>2815</v>
      </c>
      <c r="AF860" s="5" t="s">
        <v>2784</v>
      </c>
      <c r="AK860" s="31">
        <f t="shared" si="101"/>
        <v>-70.5</v>
      </c>
      <c r="AL860" s="31"/>
      <c r="AM860" s="31"/>
      <c r="AN860" s="33">
        <f t="shared" si="102"/>
        <v>-1.6498020237571492E-2</v>
      </c>
      <c r="AO860" s="31"/>
      <c r="AP860" s="31"/>
    </row>
    <row r="861" spans="1:42" ht="18" x14ac:dyDescent="0.3">
      <c r="A861" s="12" t="s">
        <v>2816</v>
      </c>
      <c r="B861" s="12"/>
      <c r="C861" s="27" t="s">
        <v>2786</v>
      </c>
      <c r="D861" s="17"/>
      <c r="E861" s="17"/>
      <c r="F861" s="28" t="s">
        <v>187</v>
      </c>
      <c r="G861" s="29">
        <v>1</v>
      </c>
      <c r="H861" s="17"/>
      <c r="I861" s="39">
        <v>46</v>
      </c>
      <c r="J861" s="30">
        <v>36.36</v>
      </c>
      <c r="M861" s="31">
        <f>ROUND(ROUND(J861, 2)*I861, 2)</f>
        <v>1672.56</v>
      </c>
      <c r="P861" s="32">
        <v>35.76</v>
      </c>
      <c r="S861" s="31">
        <f>ROUND(ROUND(P861, 2)*I861, 2)</f>
        <v>1644.96</v>
      </c>
      <c r="V861" s="9">
        <f>ROUND(ROUND(P861, 2)/1.2, 2)</f>
        <v>29.8</v>
      </c>
      <c r="Y861" s="9">
        <f t="shared" si="100"/>
        <v>1370.8</v>
      </c>
      <c r="AD861" s="5" t="s">
        <v>2817</v>
      </c>
      <c r="AE861" s="5" t="s">
        <v>2818</v>
      </c>
      <c r="AF861" s="5" t="s">
        <v>2789</v>
      </c>
      <c r="AK861" s="31">
        <f t="shared" si="101"/>
        <v>-27.599999999999909</v>
      </c>
      <c r="AL861" s="31"/>
      <c r="AM861" s="31"/>
      <c r="AN861" s="33">
        <f t="shared" si="102"/>
        <v>-1.6501650165016448E-2</v>
      </c>
      <c r="AO861" s="31"/>
      <c r="AP861" s="31"/>
    </row>
    <row r="862" spans="1:42" ht="36" x14ac:dyDescent="0.3">
      <c r="A862" s="12" t="s">
        <v>2819</v>
      </c>
      <c r="B862" s="12" t="s">
        <v>2820</v>
      </c>
      <c r="C862" s="16" t="s">
        <v>2821</v>
      </c>
      <c r="D862" s="17"/>
      <c r="E862" s="17" t="s">
        <v>581</v>
      </c>
      <c r="F862" s="17" t="s">
        <v>79</v>
      </c>
      <c r="G862" s="18">
        <v>1</v>
      </c>
      <c r="H862" s="17"/>
      <c r="I862" s="18">
        <v>0</v>
      </c>
      <c r="J862" s="19">
        <v>0</v>
      </c>
      <c r="K862" s="20">
        <v>1477</v>
      </c>
      <c r="L862" s="19">
        <f>J862+ROUND(K862, 2)</f>
        <v>1477</v>
      </c>
      <c r="M862" s="19">
        <v>0</v>
      </c>
      <c r="N862" s="19">
        <v>0</v>
      </c>
      <c r="O862" s="19">
        <f>M862+N862</f>
        <v>0</v>
      </c>
      <c r="P862" s="19">
        <v>792.07</v>
      </c>
      <c r="Q862" s="21">
        <v>1477</v>
      </c>
      <c r="R862" s="19">
        <f>P862+ROUND(Q862, 2)</f>
        <v>2269.0700000000002</v>
      </c>
      <c r="S862" s="19">
        <v>0</v>
      </c>
      <c r="T862" s="19">
        <v>0</v>
      </c>
      <c r="U862" s="19">
        <f>S862+T862</f>
        <v>0</v>
      </c>
      <c r="V862" s="9">
        <f>ROUND(P862 / 1.2, 2)</f>
        <v>660.06</v>
      </c>
      <c r="W862" s="9">
        <f>ROUND(Q862 / 1.2, 2)</f>
        <v>1230.83</v>
      </c>
      <c r="X862" s="9">
        <f>ROUND(R862 / 1.2, 2)</f>
        <v>1890.89</v>
      </c>
      <c r="Y862" s="9">
        <f t="shared" si="100"/>
        <v>0</v>
      </c>
      <c r="Z862" s="9">
        <f>ROUND(T862 / 1.2, 2)</f>
        <v>0</v>
      </c>
      <c r="AA862" s="9">
        <f>Y862+Z862</f>
        <v>0</v>
      </c>
      <c r="AD862" s="5">
        <v>355116663</v>
      </c>
      <c r="AE862" s="5">
        <v>27137851</v>
      </c>
      <c r="AG862" s="5" t="s">
        <v>2822</v>
      </c>
      <c r="AH862" s="5" t="s">
        <v>2823</v>
      </c>
      <c r="AI862" s="5" t="s">
        <v>584</v>
      </c>
      <c r="AK862" s="19">
        <f t="shared" si="101"/>
        <v>0</v>
      </c>
      <c r="AL862" s="19">
        <f>T862-N862</f>
        <v>0</v>
      </c>
      <c r="AM862" s="19">
        <f>U862-O862</f>
        <v>0</v>
      </c>
      <c r="AN862" s="22">
        <f t="shared" si="102"/>
        <v>0</v>
      </c>
      <c r="AO862" s="22">
        <f>IFERROR(AL862/N862,0)</f>
        <v>0</v>
      </c>
      <c r="AP862" s="22">
        <f>IFERROR(AM862/O862,0)</f>
        <v>0</v>
      </c>
    </row>
    <row r="863" spans="1:42" ht="18" x14ac:dyDescent="0.3">
      <c r="A863" s="12" t="s">
        <v>2824</v>
      </c>
      <c r="B863" s="12"/>
      <c r="C863" s="27" t="s">
        <v>2781</v>
      </c>
      <c r="D863" s="17"/>
      <c r="E863" s="17"/>
      <c r="F863" s="28" t="s">
        <v>187</v>
      </c>
      <c r="G863" s="29">
        <v>1</v>
      </c>
      <c r="H863" s="17"/>
      <c r="I863" s="39">
        <v>0</v>
      </c>
      <c r="J863" s="30">
        <v>54.18</v>
      </c>
      <c r="M863" s="31">
        <f>ROUND(ROUND(J863, 2)*I863, 2)</f>
        <v>0</v>
      </c>
      <c r="P863" s="32">
        <v>54.18</v>
      </c>
      <c r="S863" s="31">
        <f>ROUND(ROUND(P863, 2)*I863, 2)</f>
        <v>0</v>
      </c>
      <c r="V863" s="9">
        <f>ROUND(ROUND(P863, 2)/1.2, 2)</f>
        <v>45.15</v>
      </c>
      <c r="Y863" s="9">
        <f t="shared" si="100"/>
        <v>0</v>
      </c>
      <c r="AD863" s="5" t="s">
        <v>2825</v>
      </c>
      <c r="AE863" s="5" t="s">
        <v>2826</v>
      </c>
      <c r="AF863" s="5" t="s">
        <v>2784</v>
      </c>
      <c r="AK863" s="31">
        <f t="shared" si="101"/>
        <v>0</v>
      </c>
      <c r="AL863" s="31"/>
      <c r="AM863" s="31"/>
      <c r="AN863" s="33">
        <f t="shared" si="102"/>
        <v>0</v>
      </c>
      <c r="AO863" s="31"/>
      <c r="AP863" s="31"/>
    </row>
    <row r="864" spans="1:42" ht="18" x14ac:dyDescent="0.3">
      <c r="A864" s="12" t="s">
        <v>2827</v>
      </c>
      <c r="B864" s="12"/>
      <c r="C864" s="27" t="s">
        <v>2786</v>
      </c>
      <c r="D864" s="17"/>
      <c r="E864" s="17"/>
      <c r="F864" s="28" t="s">
        <v>187</v>
      </c>
      <c r="G864" s="29">
        <v>1</v>
      </c>
      <c r="H864" s="17"/>
      <c r="I864" s="39">
        <v>0</v>
      </c>
      <c r="J864" s="30">
        <v>43.33</v>
      </c>
      <c r="M864" s="31">
        <f>ROUND(ROUND(J864, 2)*I864, 2)</f>
        <v>0</v>
      </c>
      <c r="P864" s="32">
        <v>43.33</v>
      </c>
      <c r="S864" s="31">
        <f>ROUND(ROUND(P864, 2)*I864, 2)</f>
        <v>0</v>
      </c>
      <c r="V864" s="9">
        <f>ROUND(ROUND(P864, 2)/1.2, 2)</f>
        <v>36.11</v>
      </c>
      <c r="Y864" s="9">
        <f t="shared" si="100"/>
        <v>0</v>
      </c>
      <c r="AD864" s="5" t="s">
        <v>2828</v>
      </c>
      <c r="AE864" s="5" t="s">
        <v>2829</v>
      </c>
      <c r="AF864" s="5" t="s">
        <v>2789</v>
      </c>
      <c r="AK864" s="31">
        <f t="shared" si="101"/>
        <v>0</v>
      </c>
      <c r="AL864" s="31"/>
      <c r="AM864" s="31"/>
      <c r="AN864" s="33">
        <f t="shared" si="102"/>
        <v>0</v>
      </c>
      <c r="AO864" s="31"/>
      <c r="AP864" s="31"/>
    </row>
    <row r="865" spans="1:42" ht="18" x14ac:dyDescent="0.3">
      <c r="A865" s="12" t="s">
        <v>2830</v>
      </c>
      <c r="B865" s="12"/>
      <c r="C865" s="41" t="s">
        <v>2809</v>
      </c>
      <c r="D865" s="17"/>
      <c r="E865" s="17"/>
      <c r="F865" s="28" t="s">
        <v>79</v>
      </c>
      <c r="G865" s="29">
        <v>1.1000000000000001</v>
      </c>
      <c r="H865" s="17"/>
      <c r="I865" s="39">
        <v>0</v>
      </c>
      <c r="J865" s="30">
        <v>312.73</v>
      </c>
      <c r="M865" s="31">
        <f>ROUND(ROUND(J865, 2)*I865, 2)</f>
        <v>0</v>
      </c>
      <c r="P865" s="32">
        <v>312.73</v>
      </c>
      <c r="S865" s="31">
        <f>ROUND(ROUND(P865, 2)*I865, 2)</f>
        <v>0</v>
      </c>
      <c r="V865" s="9">
        <f>ROUND(ROUND(P865, 2)/1.2, 2)</f>
        <v>260.61</v>
      </c>
      <c r="Y865" s="9">
        <f t="shared" si="100"/>
        <v>0</v>
      </c>
      <c r="AD865" s="5" t="s">
        <v>2831</v>
      </c>
      <c r="AE865" s="5" t="s">
        <v>2832</v>
      </c>
      <c r="AF865" s="5" t="s">
        <v>2812</v>
      </c>
      <c r="AK865" s="31">
        <f t="shared" si="101"/>
        <v>0</v>
      </c>
      <c r="AL865" s="31"/>
      <c r="AM865" s="31"/>
      <c r="AN865" s="33">
        <f t="shared" si="102"/>
        <v>0</v>
      </c>
      <c r="AO865" s="31"/>
      <c r="AP865" s="31"/>
    </row>
    <row r="866" spans="1:42" ht="36" x14ac:dyDescent="0.3">
      <c r="A866" s="12" t="s">
        <v>2833</v>
      </c>
      <c r="B866" s="12" t="s">
        <v>2820</v>
      </c>
      <c r="C866" s="16" t="s">
        <v>2821</v>
      </c>
      <c r="D866" s="17"/>
      <c r="E866" s="17" t="s">
        <v>2834</v>
      </c>
      <c r="F866" s="17" t="s">
        <v>79</v>
      </c>
      <c r="G866" s="18">
        <v>1</v>
      </c>
      <c r="H866" s="17"/>
      <c r="I866" s="18">
        <v>0</v>
      </c>
      <c r="J866" s="19">
        <v>845.65</v>
      </c>
      <c r="K866" s="20">
        <v>1477</v>
      </c>
      <c r="L866" s="19">
        <f>J866+ROUND(K866, 2)</f>
        <v>2322.65</v>
      </c>
      <c r="M866" s="19">
        <v>0</v>
      </c>
      <c r="N866" s="19">
        <v>0</v>
      </c>
      <c r="O866" s="19">
        <f>M866+N866</f>
        <v>0</v>
      </c>
      <c r="P866" s="19">
        <v>845.65</v>
      </c>
      <c r="Q866" s="21">
        <v>1477</v>
      </c>
      <c r="R866" s="19">
        <f>P866+ROUND(Q866, 2)</f>
        <v>2322.65</v>
      </c>
      <c r="S866" s="19">
        <v>0</v>
      </c>
      <c r="T866" s="19">
        <v>0</v>
      </c>
      <c r="U866" s="19">
        <f>S866+T866</f>
        <v>0</v>
      </c>
      <c r="V866" s="9">
        <f>ROUND(P866 / 1.2, 2)</f>
        <v>704.71</v>
      </c>
      <c r="W866" s="9">
        <f>ROUND(Q866 / 1.2, 2)</f>
        <v>1230.83</v>
      </c>
      <c r="X866" s="9">
        <f>ROUND(R866 / 1.2, 2)</f>
        <v>1935.54</v>
      </c>
      <c r="Y866" s="9">
        <f t="shared" si="100"/>
        <v>0</v>
      </c>
      <c r="Z866" s="9">
        <f>ROUND(T866 / 1.2, 2)</f>
        <v>0</v>
      </c>
      <c r="AA866" s="9">
        <f>Y866+Z866</f>
        <v>0</v>
      </c>
      <c r="AD866" s="5">
        <v>355116861</v>
      </c>
      <c r="AE866" s="5">
        <v>27137961</v>
      </c>
      <c r="AG866" s="5" t="s">
        <v>2822</v>
      </c>
      <c r="AH866" s="5" t="s">
        <v>2823</v>
      </c>
      <c r="AI866" s="5" t="s">
        <v>584</v>
      </c>
      <c r="AK866" s="19">
        <f t="shared" si="101"/>
        <v>0</v>
      </c>
      <c r="AL866" s="19">
        <f>T866-N866</f>
        <v>0</v>
      </c>
      <c r="AM866" s="19">
        <f>U866-O866</f>
        <v>0</v>
      </c>
      <c r="AN866" s="22">
        <f t="shared" si="102"/>
        <v>0</v>
      </c>
      <c r="AO866" s="22">
        <f>IFERROR(AL866/N866,0)</f>
        <v>0</v>
      </c>
      <c r="AP866" s="22">
        <f>IFERROR(AM866/O866,0)</f>
        <v>0</v>
      </c>
    </row>
    <row r="867" spans="1:42" ht="18" x14ac:dyDescent="0.3">
      <c r="A867" s="12" t="s">
        <v>2835</v>
      </c>
      <c r="B867" s="12"/>
      <c r="C867" s="41" t="s">
        <v>2836</v>
      </c>
      <c r="D867" s="17"/>
      <c r="E867" s="17"/>
      <c r="F867" s="28" t="s">
        <v>79</v>
      </c>
      <c r="G867" s="29">
        <v>1.1000000000000001</v>
      </c>
      <c r="H867" s="17"/>
      <c r="I867" s="39">
        <v>0</v>
      </c>
      <c r="J867" s="30">
        <v>276.08999999999997</v>
      </c>
      <c r="M867" s="31">
        <f>ROUND(ROUND(J867, 2)*I867, 2)</f>
        <v>0</v>
      </c>
      <c r="P867" s="32">
        <v>276.08999999999997</v>
      </c>
      <c r="S867" s="31">
        <f>ROUND(ROUND(P867, 2)*I867, 2)</f>
        <v>0</v>
      </c>
      <c r="V867" s="9">
        <f>ROUND(ROUND(P867, 2)/1.2, 2)</f>
        <v>230.08</v>
      </c>
      <c r="Y867" s="9">
        <f t="shared" si="100"/>
        <v>0</v>
      </c>
      <c r="AD867" s="5" t="s">
        <v>2837</v>
      </c>
      <c r="AE867" s="5" t="s">
        <v>2838</v>
      </c>
      <c r="AF867" s="5" t="s">
        <v>2839</v>
      </c>
      <c r="AK867" s="31">
        <f t="shared" si="101"/>
        <v>0</v>
      </c>
      <c r="AL867" s="31"/>
      <c r="AM867" s="31"/>
      <c r="AN867" s="33">
        <f t="shared" si="102"/>
        <v>0</v>
      </c>
      <c r="AO867" s="31"/>
      <c r="AP867" s="31"/>
    </row>
    <row r="868" spans="1:42" ht="18" x14ac:dyDescent="0.3">
      <c r="A868" s="12" t="s">
        <v>2840</v>
      </c>
      <c r="B868" s="12"/>
      <c r="C868" s="27" t="s">
        <v>2781</v>
      </c>
      <c r="D868" s="17"/>
      <c r="E868" s="17"/>
      <c r="F868" s="28" t="s">
        <v>187</v>
      </c>
      <c r="G868" s="29">
        <v>1</v>
      </c>
      <c r="H868" s="17"/>
      <c r="I868" s="39">
        <v>0</v>
      </c>
      <c r="J868" s="30">
        <v>44.71</v>
      </c>
      <c r="M868" s="31">
        <f>ROUND(ROUND(J868, 2)*I868, 2)</f>
        <v>0</v>
      </c>
      <c r="P868" s="32">
        <v>44.71</v>
      </c>
      <c r="S868" s="31">
        <f>ROUND(ROUND(P868, 2)*I868, 2)</f>
        <v>0</v>
      </c>
      <c r="V868" s="9">
        <f>ROUND(ROUND(P868, 2)/1.2, 2)</f>
        <v>37.26</v>
      </c>
      <c r="Y868" s="9">
        <f t="shared" si="100"/>
        <v>0</v>
      </c>
      <c r="AD868" s="5" t="s">
        <v>2841</v>
      </c>
      <c r="AE868" s="5" t="s">
        <v>2842</v>
      </c>
      <c r="AF868" s="5" t="s">
        <v>2784</v>
      </c>
      <c r="AK868" s="31">
        <f t="shared" si="101"/>
        <v>0</v>
      </c>
      <c r="AL868" s="31"/>
      <c r="AM868" s="31"/>
      <c r="AN868" s="33">
        <f t="shared" si="102"/>
        <v>0</v>
      </c>
      <c r="AO868" s="31"/>
      <c r="AP868" s="31"/>
    </row>
    <row r="869" spans="1:42" ht="18" x14ac:dyDescent="0.3">
      <c r="A869" s="12" t="s">
        <v>2843</v>
      </c>
      <c r="B869" s="12"/>
      <c r="C869" s="27" t="s">
        <v>2786</v>
      </c>
      <c r="D869" s="17"/>
      <c r="E869" s="17"/>
      <c r="F869" s="28" t="s">
        <v>187</v>
      </c>
      <c r="G869" s="29">
        <v>1</v>
      </c>
      <c r="H869" s="17"/>
      <c r="I869" s="39">
        <v>0</v>
      </c>
      <c r="J869" s="30">
        <v>35.76</v>
      </c>
      <c r="M869" s="31">
        <f>ROUND(ROUND(J869, 2)*I869, 2)</f>
        <v>0</v>
      </c>
      <c r="P869" s="32">
        <v>35.76</v>
      </c>
      <c r="S869" s="31">
        <f>ROUND(ROUND(P869, 2)*I869, 2)</f>
        <v>0</v>
      </c>
      <c r="V869" s="9">
        <f>ROUND(ROUND(P869, 2)/1.2, 2)</f>
        <v>29.8</v>
      </c>
      <c r="Y869" s="9">
        <f t="shared" si="100"/>
        <v>0</v>
      </c>
      <c r="AD869" s="5" t="s">
        <v>2844</v>
      </c>
      <c r="AE869" s="5" t="s">
        <v>2845</v>
      </c>
      <c r="AF869" s="5" t="s">
        <v>2789</v>
      </c>
      <c r="AK869" s="31">
        <f t="shared" si="101"/>
        <v>0</v>
      </c>
      <c r="AL869" s="31"/>
      <c r="AM869" s="31"/>
      <c r="AN869" s="33">
        <f t="shared" si="102"/>
        <v>0</v>
      </c>
      <c r="AO869" s="31"/>
      <c r="AP869" s="31"/>
    </row>
    <row r="870" spans="1:42" ht="18" x14ac:dyDescent="0.3">
      <c r="A870" s="12" t="s">
        <v>2846</v>
      </c>
      <c r="B870" s="12"/>
      <c r="C870" s="27" t="s">
        <v>2847</v>
      </c>
      <c r="D870" s="17"/>
      <c r="E870" s="17"/>
      <c r="F870" s="28" t="s">
        <v>102</v>
      </c>
      <c r="G870" s="29">
        <v>1</v>
      </c>
      <c r="H870" s="17"/>
      <c r="I870" s="39">
        <v>0</v>
      </c>
      <c r="J870" s="30">
        <v>80</v>
      </c>
      <c r="M870" s="31">
        <f>ROUND(ROUND(J870, 2)*I870, 2)</f>
        <v>0</v>
      </c>
      <c r="P870" s="32">
        <v>80</v>
      </c>
      <c r="S870" s="31">
        <f>ROUND(ROUND(P870, 2)*I870, 2)</f>
        <v>0</v>
      </c>
      <c r="V870" s="9">
        <f>ROUND(ROUND(P870, 2)/1.2, 2)</f>
        <v>66.67</v>
      </c>
      <c r="Y870" s="9">
        <f t="shared" si="100"/>
        <v>0</v>
      </c>
      <c r="AD870" s="5" t="s">
        <v>2848</v>
      </c>
      <c r="AE870" s="5" t="s">
        <v>2849</v>
      </c>
      <c r="AF870" s="5" t="s">
        <v>2850</v>
      </c>
      <c r="AK870" s="31">
        <f t="shared" si="101"/>
        <v>0</v>
      </c>
      <c r="AL870" s="31"/>
      <c r="AM870" s="31"/>
      <c r="AN870" s="33">
        <f t="shared" si="102"/>
        <v>0</v>
      </c>
      <c r="AO870" s="31"/>
      <c r="AP870" s="31"/>
    </row>
    <row r="871" spans="1:42" ht="36" x14ac:dyDescent="0.3">
      <c r="A871" s="12" t="s">
        <v>2851</v>
      </c>
      <c r="B871" s="12" t="s">
        <v>2820</v>
      </c>
      <c r="C871" s="16" t="s">
        <v>2821</v>
      </c>
      <c r="D871" s="17"/>
      <c r="E871" s="17" t="s">
        <v>2852</v>
      </c>
      <c r="F871" s="17" t="s">
        <v>79</v>
      </c>
      <c r="G871" s="18">
        <v>1</v>
      </c>
      <c r="H871" s="17"/>
      <c r="I871" s="18">
        <v>0</v>
      </c>
      <c r="J871" s="19">
        <v>902.26</v>
      </c>
      <c r="K871" s="20">
        <v>1477</v>
      </c>
      <c r="L871" s="19">
        <f>J871+ROUND(K871, 2)</f>
        <v>2379.2600000000002</v>
      </c>
      <c r="M871" s="19">
        <v>0</v>
      </c>
      <c r="N871" s="19">
        <v>0</v>
      </c>
      <c r="O871" s="19">
        <f>M871+N871</f>
        <v>0</v>
      </c>
      <c r="P871" s="19">
        <v>902.26</v>
      </c>
      <c r="Q871" s="21">
        <v>1477</v>
      </c>
      <c r="R871" s="19">
        <f>P871+ROUND(Q871, 2)</f>
        <v>2379.2600000000002</v>
      </c>
      <c r="S871" s="19">
        <v>0</v>
      </c>
      <c r="T871" s="19">
        <v>0</v>
      </c>
      <c r="U871" s="19">
        <f>S871+T871</f>
        <v>0</v>
      </c>
      <c r="V871" s="9">
        <f>ROUND(P871 / 1.2, 2)</f>
        <v>751.88</v>
      </c>
      <c r="W871" s="9">
        <f>ROUND(Q871 / 1.2, 2)</f>
        <v>1230.83</v>
      </c>
      <c r="X871" s="9">
        <f>ROUND(R871 / 1.2, 2)</f>
        <v>1982.72</v>
      </c>
      <c r="Y871" s="9">
        <f t="shared" si="100"/>
        <v>0</v>
      </c>
      <c r="Z871" s="9">
        <f>ROUND(T871 / 1.2, 2)</f>
        <v>0</v>
      </c>
      <c r="AA871" s="9">
        <f>Y871+Z871</f>
        <v>0</v>
      </c>
      <c r="AD871" s="5">
        <v>355116862</v>
      </c>
      <c r="AE871" s="5">
        <v>27137880</v>
      </c>
      <c r="AG871" s="5" t="s">
        <v>2822</v>
      </c>
      <c r="AH871" s="5" t="s">
        <v>2823</v>
      </c>
      <c r="AI871" s="5" t="s">
        <v>584</v>
      </c>
      <c r="AK871" s="19">
        <f t="shared" si="101"/>
        <v>0</v>
      </c>
      <c r="AL871" s="19">
        <f>T871-N871</f>
        <v>0</v>
      </c>
      <c r="AM871" s="19">
        <f>U871-O871</f>
        <v>0</v>
      </c>
      <c r="AN871" s="22">
        <f t="shared" si="102"/>
        <v>0</v>
      </c>
      <c r="AO871" s="22">
        <f>IFERROR(AL871/N871,0)</f>
        <v>0</v>
      </c>
      <c r="AP871" s="22">
        <f>IFERROR(AM871/O871,0)</f>
        <v>0</v>
      </c>
    </row>
    <row r="872" spans="1:42" ht="18" x14ac:dyDescent="0.3">
      <c r="A872" s="12" t="s">
        <v>2853</v>
      </c>
      <c r="B872" s="12"/>
      <c r="C872" s="27" t="s">
        <v>2847</v>
      </c>
      <c r="D872" s="17"/>
      <c r="E872" s="17"/>
      <c r="F872" s="28" t="s">
        <v>102</v>
      </c>
      <c r="G872" s="29">
        <v>1</v>
      </c>
      <c r="H872" s="17"/>
      <c r="I872" s="39">
        <v>0</v>
      </c>
      <c r="J872" s="30">
        <v>80</v>
      </c>
      <c r="M872" s="31">
        <f>ROUND(ROUND(J872, 2)*I872, 2)</f>
        <v>0</v>
      </c>
      <c r="P872" s="32">
        <v>80</v>
      </c>
      <c r="S872" s="31">
        <f>ROUND(ROUND(P872, 2)*I872, 2)</f>
        <v>0</v>
      </c>
      <c r="V872" s="9">
        <f>ROUND(ROUND(P872, 2)/1.2, 2)</f>
        <v>66.67</v>
      </c>
      <c r="Y872" s="9">
        <f t="shared" ref="Y872:Y903" si="103">ROUND(S872 / 1.2, 2)</f>
        <v>0</v>
      </c>
      <c r="AD872" s="5" t="s">
        <v>2854</v>
      </c>
      <c r="AE872" s="5" t="s">
        <v>2855</v>
      </c>
      <c r="AF872" s="5" t="s">
        <v>2850</v>
      </c>
      <c r="AK872" s="31">
        <f t="shared" si="101"/>
        <v>0</v>
      </c>
      <c r="AL872" s="31"/>
      <c r="AM872" s="31"/>
      <c r="AN872" s="33">
        <f t="shared" si="102"/>
        <v>0</v>
      </c>
      <c r="AO872" s="31"/>
      <c r="AP872" s="31"/>
    </row>
    <row r="873" spans="1:42" ht="18" x14ac:dyDescent="0.3">
      <c r="A873" s="12" t="s">
        <v>2856</v>
      </c>
      <c r="B873" s="12"/>
      <c r="C873" s="27" t="s">
        <v>2781</v>
      </c>
      <c r="D873" s="17"/>
      <c r="E873" s="17"/>
      <c r="F873" s="28" t="s">
        <v>187</v>
      </c>
      <c r="G873" s="29">
        <v>1</v>
      </c>
      <c r="H873" s="17"/>
      <c r="I873" s="39">
        <v>0</v>
      </c>
      <c r="J873" s="30">
        <v>44.71</v>
      </c>
      <c r="M873" s="31">
        <f>ROUND(ROUND(J873, 2)*I873, 2)</f>
        <v>0</v>
      </c>
      <c r="P873" s="32">
        <v>44.71</v>
      </c>
      <c r="S873" s="31">
        <f>ROUND(ROUND(P873, 2)*I873, 2)</f>
        <v>0</v>
      </c>
      <c r="V873" s="9">
        <f>ROUND(ROUND(P873, 2)/1.2, 2)</f>
        <v>37.26</v>
      </c>
      <c r="Y873" s="9">
        <f t="shared" si="103"/>
        <v>0</v>
      </c>
      <c r="AD873" s="5" t="s">
        <v>2857</v>
      </c>
      <c r="AE873" s="5" t="s">
        <v>2858</v>
      </c>
      <c r="AF873" s="5" t="s">
        <v>2784</v>
      </c>
      <c r="AK873" s="31">
        <f t="shared" si="101"/>
        <v>0</v>
      </c>
      <c r="AL873" s="31"/>
      <c r="AM873" s="31"/>
      <c r="AN873" s="33">
        <f t="shared" si="102"/>
        <v>0</v>
      </c>
      <c r="AO873" s="31"/>
      <c r="AP873" s="31"/>
    </row>
    <row r="874" spans="1:42" ht="18" x14ac:dyDescent="0.3">
      <c r="A874" s="12" t="s">
        <v>2859</v>
      </c>
      <c r="B874" s="12"/>
      <c r="C874" s="27" t="s">
        <v>2786</v>
      </c>
      <c r="D874" s="17"/>
      <c r="E874" s="17"/>
      <c r="F874" s="28" t="s">
        <v>187</v>
      </c>
      <c r="G874" s="29">
        <v>1</v>
      </c>
      <c r="H874" s="17"/>
      <c r="I874" s="39">
        <v>0</v>
      </c>
      <c r="J874" s="30">
        <v>35.76</v>
      </c>
      <c r="M874" s="31">
        <f>ROUND(ROUND(J874, 2)*I874, 2)</f>
        <v>0</v>
      </c>
      <c r="P874" s="32">
        <v>35.76</v>
      </c>
      <c r="S874" s="31">
        <f>ROUND(ROUND(P874, 2)*I874, 2)</f>
        <v>0</v>
      </c>
      <c r="V874" s="9">
        <f>ROUND(ROUND(P874, 2)/1.2, 2)</f>
        <v>29.8</v>
      </c>
      <c r="Y874" s="9">
        <f t="shared" si="103"/>
        <v>0</v>
      </c>
      <c r="AD874" s="5" t="s">
        <v>2860</v>
      </c>
      <c r="AE874" s="5" t="s">
        <v>2861</v>
      </c>
      <c r="AF874" s="5" t="s">
        <v>2789</v>
      </c>
      <c r="AK874" s="31">
        <f t="shared" si="101"/>
        <v>0</v>
      </c>
      <c r="AL874" s="31"/>
      <c r="AM874" s="31"/>
      <c r="AN874" s="33">
        <f t="shared" si="102"/>
        <v>0</v>
      </c>
      <c r="AO874" s="31"/>
      <c r="AP874" s="31"/>
    </row>
    <row r="875" spans="1:42" ht="18" x14ac:dyDescent="0.3">
      <c r="A875" s="12" t="s">
        <v>2862</v>
      </c>
      <c r="B875" s="12"/>
      <c r="C875" s="41" t="s">
        <v>2836</v>
      </c>
      <c r="D875" s="17"/>
      <c r="E875" s="17"/>
      <c r="F875" s="28" t="s">
        <v>79</v>
      </c>
      <c r="G875" s="29">
        <v>1.1000000000000001</v>
      </c>
      <c r="H875" s="17"/>
      <c r="I875" s="39">
        <v>0</v>
      </c>
      <c r="J875" s="30">
        <v>276.08999999999997</v>
      </c>
      <c r="M875" s="31">
        <f>ROUND(ROUND(J875, 2)*I875, 2)</f>
        <v>0</v>
      </c>
      <c r="P875" s="32">
        <v>276.08999999999997</v>
      </c>
      <c r="S875" s="31">
        <f>ROUND(ROUND(P875, 2)*I875, 2)</f>
        <v>0</v>
      </c>
      <c r="V875" s="9">
        <f>ROUND(ROUND(P875, 2)/1.2, 2)</f>
        <v>230.08</v>
      </c>
      <c r="Y875" s="9">
        <f t="shared" si="103"/>
        <v>0</v>
      </c>
      <c r="AD875" s="5" t="s">
        <v>2863</v>
      </c>
      <c r="AE875" s="5" t="s">
        <v>2864</v>
      </c>
      <c r="AF875" s="5" t="s">
        <v>2839</v>
      </c>
      <c r="AK875" s="31">
        <f t="shared" si="101"/>
        <v>0</v>
      </c>
      <c r="AL875" s="31"/>
      <c r="AM875" s="31"/>
      <c r="AN875" s="33">
        <f t="shared" si="102"/>
        <v>0</v>
      </c>
      <c r="AO875" s="31"/>
      <c r="AP875" s="31"/>
    </row>
    <row r="876" spans="1:42" ht="36" x14ac:dyDescent="0.3">
      <c r="A876" s="12" t="s">
        <v>2865</v>
      </c>
      <c r="B876" s="12" t="s">
        <v>2820</v>
      </c>
      <c r="C876" s="16" t="s">
        <v>2821</v>
      </c>
      <c r="D876" s="17"/>
      <c r="E876" s="17" t="s">
        <v>2866</v>
      </c>
      <c r="F876" s="17" t="s">
        <v>79</v>
      </c>
      <c r="G876" s="18">
        <v>1</v>
      </c>
      <c r="H876" s="17"/>
      <c r="I876" s="18">
        <v>0</v>
      </c>
      <c r="J876" s="19">
        <v>292.88</v>
      </c>
      <c r="K876" s="20">
        <v>1477</v>
      </c>
      <c r="L876" s="19">
        <f>J876+ROUND(K876, 2)</f>
        <v>1769.88</v>
      </c>
      <c r="M876" s="19">
        <v>0</v>
      </c>
      <c r="N876" s="19">
        <v>0</v>
      </c>
      <c r="O876" s="19">
        <f>M876+N876</f>
        <v>0</v>
      </c>
      <c r="P876" s="19">
        <v>3637.61</v>
      </c>
      <c r="Q876" s="21">
        <v>1477</v>
      </c>
      <c r="R876" s="19">
        <f>P876+ROUND(Q876, 2)</f>
        <v>5114.6100000000006</v>
      </c>
      <c r="S876" s="19">
        <v>0</v>
      </c>
      <c r="T876" s="19">
        <v>0</v>
      </c>
      <c r="U876" s="19">
        <f>S876+T876</f>
        <v>0</v>
      </c>
      <c r="V876" s="9">
        <f>ROUND(P876 / 1.2, 2)</f>
        <v>3031.34</v>
      </c>
      <c r="W876" s="9">
        <f>ROUND(Q876 / 1.2, 2)</f>
        <v>1230.83</v>
      </c>
      <c r="X876" s="9">
        <f>ROUND(R876 / 1.2, 2)</f>
        <v>4262.18</v>
      </c>
      <c r="Y876" s="9">
        <f t="shared" si="103"/>
        <v>0</v>
      </c>
      <c r="Z876" s="9">
        <f>ROUND(T876 / 1.2, 2)</f>
        <v>0</v>
      </c>
      <c r="AA876" s="9">
        <f>Y876+Z876</f>
        <v>0</v>
      </c>
      <c r="AD876" s="5">
        <v>355116863</v>
      </c>
      <c r="AE876" s="5">
        <v>27137881</v>
      </c>
      <c r="AG876" s="5" t="s">
        <v>2822</v>
      </c>
      <c r="AH876" s="5" t="s">
        <v>2823</v>
      </c>
      <c r="AI876" s="5" t="s">
        <v>584</v>
      </c>
      <c r="AK876" s="19">
        <f t="shared" si="101"/>
        <v>0</v>
      </c>
      <c r="AL876" s="19">
        <f>T876-N876</f>
        <v>0</v>
      </c>
      <c r="AM876" s="19">
        <f>U876-O876</f>
        <v>0</v>
      </c>
      <c r="AN876" s="22">
        <f t="shared" si="102"/>
        <v>0</v>
      </c>
      <c r="AO876" s="22">
        <f>IFERROR(AL876/N876,0)</f>
        <v>0</v>
      </c>
      <c r="AP876" s="22">
        <f>IFERROR(AM876/O876,0)</f>
        <v>0</v>
      </c>
    </row>
    <row r="877" spans="1:42" ht="18" x14ac:dyDescent="0.3">
      <c r="A877" s="12" t="s">
        <v>2867</v>
      </c>
      <c r="B877" s="12"/>
      <c r="C877" s="27" t="s">
        <v>2868</v>
      </c>
      <c r="D877" s="17"/>
      <c r="E877" s="17"/>
      <c r="F877" s="28" t="s">
        <v>79</v>
      </c>
      <c r="G877" s="29">
        <v>1.1000000000000001</v>
      </c>
      <c r="H877" s="17"/>
      <c r="I877" s="39">
        <v>0</v>
      </c>
      <c r="J877" s="30">
        <v>0</v>
      </c>
      <c r="M877" s="31">
        <f>ROUND(ROUND(J877, 2)*I877, 2)</f>
        <v>0</v>
      </c>
      <c r="P877" s="32">
        <v>1520.33</v>
      </c>
      <c r="S877" s="31">
        <f>ROUND(ROUND(P877, 2)*I877, 2)</f>
        <v>0</v>
      </c>
      <c r="V877" s="9">
        <f>ROUND(ROUND(P877, 2)/1.2, 2)</f>
        <v>1266.94</v>
      </c>
      <c r="Y877" s="9">
        <f t="shared" si="103"/>
        <v>0</v>
      </c>
      <c r="AD877" s="5" t="s">
        <v>2869</v>
      </c>
      <c r="AE877" s="5" t="s">
        <v>2870</v>
      </c>
      <c r="AF877" s="5" t="s">
        <v>2871</v>
      </c>
      <c r="AK877" s="31">
        <f t="shared" si="101"/>
        <v>0</v>
      </c>
      <c r="AL877" s="31"/>
      <c r="AM877" s="31"/>
      <c r="AN877" s="33">
        <f t="shared" si="102"/>
        <v>0</v>
      </c>
      <c r="AO877" s="31"/>
      <c r="AP877" s="31"/>
    </row>
    <row r="878" spans="1:42" ht="18" x14ac:dyDescent="0.3">
      <c r="A878" s="12" t="s">
        <v>2872</v>
      </c>
      <c r="B878" s="12"/>
      <c r="C878" s="27" t="s">
        <v>2781</v>
      </c>
      <c r="D878" s="17"/>
      <c r="E878" s="17"/>
      <c r="F878" s="28" t="s">
        <v>187</v>
      </c>
      <c r="G878" s="29">
        <v>1</v>
      </c>
      <c r="H878" s="17"/>
      <c r="I878" s="39">
        <v>0</v>
      </c>
      <c r="J878" s="30">
        <v>44.71</v>
      </c>
      <c r="M878" s="31">
        <f>ROUND(ROUND(J878, 2)*I878, 2)</f>
        <v>0</v>
      </c>
      <c r="P878" s="32">
        <v>44.71</v>
      </c>
      <c r="S878" s="31">
        <f>ROUND(ROUND(P878, 2)*I878, 2)</f>
        <v>0</v>
      </c>
      <c r="V878" s="9">
        <f>ROUND(ROUND(P878, 2)/1.2, 2)</f>
        <v>37.26</v>
      </c>
      <c r="Y878" s="9">
        <f t="shared" si="103"/>
        <v>0</v>
      </c>
      <c r="AD878" s="5" t="s">
        <v>2873</v>
      </c>
      <c r="AE878" s="5" t="s">
        <v>2874</v>
      </c>
      <c r="AF878" s="5" t="s">
        <v>2784</v>
      </c>
      <c r="AK878" s="31">
        <f t="shared" si="101"/>
        <v>0</v>
      </c>
      <c r="AL878" s="31"/>
      <c r="AM878" s="31"/>
      <c r="AN878" s="33">
        <f t="shared" si="102"/>
        <v>0</v>
      </c>
      <c r="AO878" s="31"/>
      <c r="AP878" s="31"/>
    </row>
    <row r="879" spans="1:42" ht="18" x14ac:dyDescent="0.3">
      <c r="A879" s="12" t="s">
        <v>2875</v>
      </c>
      <c r="B879" s="12"/>
      <c r="C879" s="27" t="s">
        <v>2786</v>
      </c>
      <c r="D879" s="17"/>
      <c r="E879" s="17"/>
      <c r="F879" s="28" t="s">
        <v>187</v>
      </c>
      <c r="G879" s="29">
        <v>1</v>
      </c>
      <c r="H879" s="17"/>
      <c r="I879" s="39">
        <v>0</v>
      </c>
      <c r="J879" s="30">
        <v>35.76</v>
      </c>
      <c r="M879" s="31">
        <f>ROUND(ROUND(J879, 2)*I879, 2)</f>
        <v>0</v>
      </c>
      <c r="P879" s="32">
        <v>35.76</v>
      </c>
      <c r="S879" s="31">
        <f>ROUND(ROUND(P879, 2)*I879, 2)</f>
        <v>0</v>
      </c>
      <c r="V879" s="9">
        <f>ROUND(ROUND(P879, 2)/1.2, 2)</f>
        <v>29.8</v>
      </c>
      <c r="Y879" s="9">
        <f t="shared" si="103"/>
        <v>0</v>
      </c>
      <c r="AD879" s="5" t="s">
        <v>2876</v>
      </c>
      <c r="AE879" s="5" t="s">
        <v>2877</v>
      </c>
      <c r="AF879" s="5" t="s">
        <v>2789</v>
      </c>
      <c r="AK879" s="31">
        <f t="shared" si="101"/>
        <v>0</v>
      </c>
      <c r="AL879" s="31"/>
      <c r="AM879" s="31"/>
      <c r="AN879" s="33">
        <f t="shared" si="102"/>
        <v>0</v>
      </c>
      <c r="AO879" s="31"/>
      <c r="AP879" s="31"/>
    </row>
    <row r="880" spans="1:42" ht="18" x14ac:dyDescent="0.3">
      <c r="A880" s="12" t="s">
        <v>2878</v>
      </c>
      <c r="B880" s="12"/>
      <c r="C880" s="27" t="s">
        <v>2847</v>
      </c>
      <c r="D880" s="17"/>
      <c r="E880" s="17"/>
      <c r="F880" s="28" t="s">
        <v>102</v>
      </c>
      <c r="G880" s="29">
        <v>1</v>
      </c>
      <c r="H880" s="17"/>
      <c r="I880" s="39">
        <v>0</v>
      </c>
      <c r="J880" s="30">
        <v>80</v>
      </c>
      <c r="M880" s="31">
        <f>ROUND(ROUND(J880, 2)*I880, 2)</f>
        <v>0</v>
      </c>
      <c r="P880" s="32">
        <v>80</v>
      </c>
      <c r="S880" s="31">
        <f>ROUND(ROUND(P880, 2)*I880, 2)</f>
        <v>0</v>
      </c>
      <c r="V880" s="9">
        <f>ROUND(ROUND(P880, 2)/1.2, 2)</f>
        <v>66.67</v>
      </c>
      <c r="Y880" s="9">
        <f t="shared" si="103"/>
        <v>0</v>
      </c>
      <c r="AD880" s="5" t="s">
        <v>2879</v>
      </c>
      <c r="AE880" s="5" t="s">
        <v>2880</v>
      </c>
      <c r="AF880" s="5" t="s">
        <v>2850</v>
      </c>
      <c r="AK880" s="31">
        <f t="shared" si="101"/>
        <v>0</v>
      </c>
      <c r="AL880" s="31"/>
      <c r="AM880" s="31"/>
      <c r="AN880" s="33">
        <f t="shared" si="102"/>
        <v>0</v>
      </c>
      <c r="AO880" s="31"/>
      <c r="AP880" s="31"/>
    </row>
    <row r="881" spans="1:42" ht="36" x14ac:dyDescent="0.3">
      <c r="A881" s="12" t="s">
        <v>2881</v>
      </c>
      <c r="B881" s="12" t="s">
        <v>2820</v>
      </c>
      <c r="C881" s="16" t="s">
        <v>2821</v>
      </c>
      <c r="D881" s="17"/>
      <c r="E881" s="17" t="s">
        <v>2882</v>
      </c>
      <c r="F881" s="17" t="s">
        <v>79</v>
      </c>
      <c r="G881" s="18">
        <v>1</v>
      </c>
      <c r="H881" s="17"/>
      <c r="I881" s="18">
        <v>0</v>
      </c>
      <c r="J881" s="19">
        <v>904.12</v>
      </c>
      <c r="K881" s="20">
        <v>1477</v>
      </c>
      <c r="L881" s="19">
        <f>J881+ROUND(K881, 2)</f>
        <v>2381.12</v>
      </c>
      <c r="M881" s="19">
        <v>0</v>
      </c>
      <c r="N881" s="19">
        <v>0</v>
      </c>
      <c r="O881" s="19">
        <f>M881+N881</f>
        <v>0</v>
      </c>
      <c r="P881" s="19">
        <v>904.12</v>
      </c>
      <c r="Q881" s="21">
        <v>1477</v>
      </c>
      <c r="R881" s="19">
        <f>P881+ROUND(Q881, 2)</f>
        <v>2381.12</v>
      </c>
      <c r="S881" s="19">
        <v>0</v>
      </c>
      <c r="T881" s="19">
        <v>0</v>
      </c>
      <c r="U881" s="19">
        <f>S881+T881</f>
        <v>0</v>
      </c>
      <c r="V881" s="9">
        <f>ROUND(P881 / 1.2, 2)</f>
        <v>753.43</v>
      </c>
      <c r="W881" s="9">
        <f>ROUND(Q881 / 1.2, 2)</f>
        <v>1230.83</v>
      </c>
      <c r="X881" s="9">
        <f>ROUND(R881 / 1.2, 2)</f>
        <v>1984.27</v>
      </c>
      <c r="Y881" s="9">
        <f t="shared" si="103"/>
        <v>0</v>
      </c>
      <c r="Z881" s="9">
        <f>ROUND(T881 / 1.2, 2)</f>
        <v>0</v>
      </c>
      <c r="AA881" s="9">
        <f>Y881+Z881</f>
        <v>0</v>
      </c>
      <c r="AD881" s="5">
        <v>355116864</v>
      </c>
      <c r="AE881" s="5">
        <v>27137888</v>
      </c>
      <c r="AG881" s="5" t="s">
        <v>2822</v>
      </c>
      <c r="AH881" s="5" t="s">
        <v>2823</v>
      </c>
      <c r="AI881" s="5" t="s">
        <v>584</v>
      </c>
      <c r="AK881" s="19">
        <f t="shared" si="101"/>
        <v>0</v>
      </c>
      <c r="AL881" s="19">
        <f>T881-N881</f>
        <v>0</v>
      </c>
      <c r="AM881" s="19">
        <f>U881-O881</f>
        <v>0</v>
      </c>
      <c r="AN881" s="22">
        <f t="shared" si="102"/>
        <v>0</v>
      </c>
      <c r="AO881" s="22">
        <f>IFERROR(AL881/N881,0)</f>
        <v>0</v>
      </c>
      <c r="AP881" s="22">
        <f>IFERROR(AM881/O881,0)</f>
        <v>0</v>
      </c>
    </row>
    <row r="882" spans="1:42" ht="18" x14ac:dyDescent="0.3">
      <c r="A882" s="12" t="s">
        <v>2883</v>
      </c>
      <c r="B882" s="12"/>
      <c r="C882" s="27" t="s">
        <v>2781</v>
      </c>
      <c r="D882" s="17"/>
      <c r="E882" s="17"/>
      <c r="F882" s="28" t="s">
        <v>187</v>
      </c>
      <c r="G882" s="29">
        <v>1</v>
      </c>
      <c r="H882" s="17"/>
      <c r="I882" s="39">
        <v>0</v>
      </c>
      <c r="J882" s="30">
        <v>44.71</v>
      </c>
      <c r="M882" s="31">
        <f>ROUND(ROUND(J882, 2)*I882, 2)</f>
        <v>0</v>
      </c>
      <c r="P882" s="32">
        <v>44.71</v>
      </c>
      <c r="S882" s="31">
        <f>ROUND(ROUND(P882, 2)*I882, 2)</f>
        <v>0</v>
      </c>
      <c r="V882" s="9">
        <f>ROUND(ROUND(P882, 2)/1.2, 2)</f>
        <v>37.26</v>
      </c>
      <c r="Y882" s="9">
        <f t="shared" si="103"/>
        <v>0</v>
      </c>
      <c r="AD882" s="5" t="s">
        <v>2884</v>
      </c>
      <c r="AE882" s="5" t="s">
        <v>2885</v>
      </c>
      <c r="AF882" s="5" t="s">
        <v>2784</v>
      </c>
      <c r="AK882" s="31">
        <f t="shared" si="101"/>
        <v>0</v>
      </c>
      <c r="AL882" s="31"/>
      <c r="AM882" s="31"/>
      <c r="AN882" s="33">
        <f t="shared" si="102"/>
        <v>0</v>
      </c>
      <c r="AO882" s="31"/>
      <c r="AP882" s="31"/>
    </row>
    <row r="883" spans="1:42" ht="18" x14ac:dyDescent="0.3">
      <c r="A883" s="12" t="s">
        <v>2886</v>
      </c>
      <c r="B883" s="12"/>
      <c r="C883" s="27" t="s">
        <v>2786</v>
      </c>
      <c r="D883" s="17"/>
      <c r="E883" s="17"/>
      <c r="F883" s="28" t="s">
        <v>187</v>
      </c>
      <c r="G883" s="29">
        <v>1</v>
      </c>
      <c r="H883" s="17"/>
      <c r="I883" s="39">
        <v>0</v>
      </c>
      <c r="J883" s="30">
        <v>35.76</v>
      </c>
      <c r="M883" s="31">
        <f>ROUND(ROUND(J883, 2)*I883, 2)</f>
        <v>0</v>
      </c>
      <c r="P883" s="32">
        <v>35.76</v>
      </c>
      <c r="S883" s="31">
        <f>ROUND(ROUND(P883, 2)*I883, 2)</f>
        <v>0</v>
      </c>
      <c r="V883" s="9">
        <f>ROUND(ROUND(P883, 2)/1.2, 2)</f>
        <v>29.8</v>
      </c>
      <c r="Y883" s="9">
        <f t="shared" si="103"/>
        <v>0</v>
      </c>
      <c r="AD883" s="5" t="s">
        <v>2887</v>
      </c>
      <c r="AE883" s="5" t="s">
        <v>2888</v>
      </c>
      <c r="AF883" s="5" t="s">
        <v>2789</v>
      </c>
      <c r="AK883" s="31">
        <f t="shared" si="101"/>
        <v>0</v>
      </c>
      <c r="AL883" s="31"/>
      <c r="AM883" s="31"/>
      <c r="AN883" s="33">
        <f t="shared" si="102"/>
        <v>0</v>
      </c>
      <c r="AO883" s="31"/>
      <c r="AP883" s="31"/>
    </row>
    <row r="884" spans="1:42" ht="18" x14ac:dyDescent="0.3">
      <c r="A884" s="12" t="s">
        <v>2889</v>
      </c>
      <c r="B884" s="12"/>
      <c r="C884" s="41" t="s">
        <v>2809</v>
      </c>
      <c r="D884" s="17"/>
      <c r="E884" s="17"/>
      <c r="F884" s="28" t="s">
        <v>79</v>
      </c>
      <c r="G884" s="29">
        <v>1.1000000000000001</v>
      </c>
      <c r="H884" s="17"/>
      <c r="I884" s="39">
        <v>0</v>
      </c>
      <c r="J884" s="30">
        <v>309.39999999999998</v>
      </c>
      <c r="M884" s="31">
        <f>ROUND(ROUND(J884, 2)*I884, 2)</f>
        <v>0</v>
      </c>
      <c r="P884" s="32">
        <v>309.39999999999998</v>
      </c>
      <c r="S884" s="31">
        <f>ROUND(ROUND(P884, 2)*I884, 2)</f>
        <v>0</v>
      </c>
      <c r="V884" s="9">
        <f>ROUND(ROUND(P884, 2)/1.2, 2)</f>
        <v>257.83</v>
      </c>
      <c r="Y884" s="9">
        <f t="shared" si="103"/>
        <v>0</v>
      </c>
      <c r="AD884" s="5" t="s">
        <v>2890</v>
      </c>
      <c r="AE884" s="5" t="s">
        <v>2891</v>
      </c>
      <c r="AF884" s="5" t="s">
        <v>2812</v>
      </c>
      <c r="AK884" s="31">
        <f t="shared" si="101"/>
        <v>0</v>
      </c>
      <c r="AL884" s="31"/>
      <c r="AM884" s="31"/>
      <c r="AN884" s="33">
        <f t="shared" si="102"/>
        <v>0</v>
      </c>
      <c r="AO884" s="31"/>
      <c r="AP884" s="31"/>
    </row>
    <row r="885" spans="1:42" ht="36" x14ac:dyDescent="0.3">
      <c r="A885" s="12" t="s">
        <v>2892</v>
      </c>
      <c r="B885" s="12" t="s">
        <v>2820</v>
      </c>
      <c r="C885" s="16" t="s">
        <v>2821</v>
      </c>
      <c r="D885" s="17"/>
      <c r="E885" s="17" t="s">
        <v>2893</v>
      </c>
      <c r="F885" s="17" t="s">
        <v>79</v>
      </c>
      <c r="G885" s="18">
        <v>1</v>
      </c>
      <c r="H885" s="17"/>
      <c r="I885" s="18">
        <v>0</v>
      </c>
      <c r="J885" s="19">
        <v>1025.02</v>
      </c>
      <c r="K885" s="20">
        <v>1477</v>
      </c>
      <c r="L885" s="19">
        <f>J885+ROUND(K885, 2)</f>
        <v>2502.02</v>
      </c>
      <c r="M885" s="19">
        <v>0</v>
      </c>
      <c r="N885" s="19">
        <v>0</v>
      </c>
      <c r="O885" s="19">
        <f>M885+N885</f>
        <v>0</v>
      </c>
      <c r="P885" s="19">
        <v>1025.02</v>
      </c>
      <c r="Q885" s="21">
        <v>1477</v>
      </c>
      <c r="R885" s="19">
        <f>P885+ROUND(Q885, 2)</f>
        <v>2502.02</v>
      </c>
      <c r="S885" s="19">
        <v>0</v>
      </c>
      <c r="T885" s="19">
        <v>0</v>
      </c>
      <c r="U885" s="19">
        <f>S885+T885</f>
        <v>0</v>
      </c>
      <c r="V885" s="9">
        <f>ROUND(P885 / 1.2, 2)</f>
        <v>854.18</v>
      </c>
      <c r="W885" s="9">
        <f>ROUND(Q885 / 1.2, 2)</f>
        <v>1230.83</v>
      </c>
      <c r="X885" s="9">
        <f>ROUND(R885 / 1.2, 2)</f>
        <v>2085.02</v>
      </c>
      <c r="Y885" s="9">
        <f t="shared" si="103"/>
        <v>0</v>
      </c>
      <c r="Z885" s="9">
        <f>ROUND(T885 / 1.2, 2)</f>
        <v>0</v>
      </c>
      <c r="AA885" s="9">
        <f>Y885+Z885</f>
        <v>0</v>
      </c>
      <c r="AD885" s="5">
        <v>355116865</v>
      </c>
      <c r="AE885" s="5">
        <v>27137965</v>
      </c>
      <c r="AG885" s="5" t="s">
        <v>2822</v>
      </c>
      <c r="AH885" s="5" t="s">
        <v>2823</v>
      </c>
      <c r="AI885" s="5" t="s">
        <v>584</v>
      </c>
      <c r="AK885" s="19">
        <f t="shared" si="101"/>
        <v>0</v>
      </c>
      <c r="AL885" s="19">
        <f>T885-N885</f>
        <v>0</v>
      </c>
      <c r="AM885" s="19">
        <f>U885-O885</f>
        <v>0</v>
      </c>
      <c r="AN885" s="22">
        <f t="shared" si="102"/>
        <v>0</v>
      </c>
      <c r="AO885" s="22">
        <f>IFERROR(AL885/N885,0)</f>
        <v>0</v>
      </c>
      <c r="AP885" s="22">
        <f>IFERROR(AM885/O885,0)</f>
        <v>0</v>
      </c>
    </row>
    <row r="886" spans="1:42" ht="18" x14ac:dyDescent="0.3">
      <c r="A886" s="12" t="s">
        <v>2894</v>
      </c>
      <c r="B886" s="12"/>
      <c r="C886" s="41" t="s">
        <v>2809</v>
      </c>
      <c r="D886" s="17"/>
      <c r="E886" s="17"/>
      <c r="F886" s="28" t="s">
        <v>79</v>
      </c>
      <c r="G886" s="29">
        <v>1.1000000000000001</v>
      </c>
      <c r="H886" s="17"/>
      <c r="I886" s="39">
        <v>0</v>
      </c>
      <c r="J886" s="30">
        <v>309.39999999999998</v>
      </c>
      <c r="M886" s="31">
        <f>ROUND(ROUND(J886, 2)*I886, 2)</f>
        <v>0</v>
      </c>
      <c r="P886" s="32">
        <v>309.39999999999998</v>
      </c>
      <c r="S886" s="31">
        <f>ROUND(ROUND(P886, 2)*I886, 2)</f>
        <v>0</v>
      </c>
      <c r="V886" s="9">
        <f>ROUND(ROUND(P886, 2)/1.2, 2)</f>
        <v>257.83</v>
      </c>
      <c r="Y886" s="9">
        <f t="shared" si="103"/>
        <v>0</v>
      </c>
      <c r="AD886" s="5" t="s">
        <v>2895</v>
      </c>
      <c r="AE886" s="5" t="s">
        <v>2896</v>
      </c>
      <c r="AF886" s="5" t="s">
        <v>2812</v>
      </c>
      <c r="AK886" s="31">
        <f t="shared" si="101"/>
        <v>0</v>
      </c>
      <c r="AL886" s="31"/>
      <c r="AM886" s="31"/>
      <c r="AN886" s="33">
        <f t="shared" si="102"/>
        <v>0</v>
      </c>
      <c r="AO886" s="31"/>
      <c r="AP886" s="31"/>
    </row>
    <row r="887" spans="1:42" ht="18" x14ac:dyDescent="0.3">
      <c r="A887" s="12" t="s">
        <v>2897</v>
      </c>
      <c r="B887" s="12"/>
      <c r="C887" s="27" t="s">
        <v>2781</v>
      </c>
      <c r="D887" s="17"/>
      <c r="E887" s="17"/>
      <c r="F887" s="28" t="s">
        <v>187</v>
      </c>
      <c r="G887" s="29">
        <v>1</v>
      </c>
      <c r="H887" s="17"/>
      <c r="I887" s="39">
        <v>0</v>
      </c>
      <c r="J887" s="30">
        <v>44.71</v>
      </c>
      <c r="M887" s="31">
        <f>ROUND(ROUND(J887, 2)*I887, 2)</f>
        <v>0</v>
      </c>
      <c r="P887" s="32">
        <v>44.71</v>
      </c>
      <c r="S887" s="31">
        <f>ROUND(ROUND(P887, 2)*I887, 2)</f>
        <v>0</v>
      </c>
      <c r="V887" s="9">
        <f>ROUND(ROUND(P887, 2)/1.2, 2)</f>
        <v>37.26</v>
      </c>
      <c r="Y887" s="9">
        <f t="shared" si="103"/>
        <v>0</v>
      </c>
      <c r="AD887" s="5" t="s">
        <v>2898</v>
      </c>
      <c r="AE887" s="5" t="s">
        <v>2899</v>
      </c>
      <c r="AF887" s="5" t="s">
        <v>2784</v>
      </c>
      <c r="AK887" s="31">
        <f t="shared" si="101"/>
        <v>0</v>
      </c>
      <c r="AL887" s="31"/>
      <c r="AM887" s="31"/>
      <c r="AN887" s="33">
        <f t="shared" si="102"/>
        <v>0</v>
      </c>
      <c r="AO887" s="31"/>
      <c r="AP887" s="31"/>
    </row>
    <row r="888" spans="1:42" ht="18" x14ac:dyDescent="0.3">
      <c r="A888" s="12" t="s">
        <v>2900</v>
      </c>
      <c r="B888" s="12"/>
      <c r="C888" s="27" t="s">
        <v>2786</v>
      </c>
      <c r="D888" s="17"/>
      <c r="E888" s="17"/>
      <c r="F888" s="28" t="s">
        <v>187</v>
      </c>
      <c r="G888" s="29">
        <v>1</v>
      </c>
      <c r="H888" s="17"/>
      <c r="I888" s="39">
        <v>0</v>
      </c>
      <c r="J888" s="30">
        <v>35.76</v>
      </c>
      <c r="M888" s="31">
        <f>ROUND(ROUND(J888, 2)*I888, 2)</f>
        <v>0</v>
      </c>
      <c r="P888" s="32">
        <v>35.76</v>
      </c>
      <c r="S888" s="31">
        <f>ROUND(ROUND(P888, 2)*I888, 2)</f>
        <v>0</v>
      </c>
      <c r="V888" s="9">
        <f>ROUND(ROUND(P888, 2)/1.2, 2)</f>
        <v>29.8</v>
      </c>
      <c r="Y888" s="9">
        <f t="shared" si="103"/>
        <v>0</v>
      </c>
      <c r="AD888" s="5" t="s">
        <v>2901</v>
      </c>
      <c r="AE888" s="5" t="s">
        <v>2902</v>
      </c>
      <c r="AF888" s="5" t="s">
        <v>2789</v>
      </c>
      <c r="AK888" s="31">
        <f t="shared" si="101"/>
        <v>0</v>
      </c>
      <c r="AL888" s="31"/>
      <c r="AM888" s="31"/>
      <c r="AN888" s="33">
        <f t="shared" si="102"/>
        <v>0</v>
      </c>
      <c r="AO888" s="31"/>
      <c r="AP888" s="31"/>
    </row>
    <row r="889" spans="1:42" ht="18" x14ac:dyDescent="0.3">
      <c r="A889" s="12" t="s">
        <v>2903</v>
      </c>
      <c r="B889" s="12"/>
      <c r="C889" s="27" t="s">
        <v>2847</v>
      </c>
      <c r="D889" s="17"/>
      <c r="E889" s="17"/>
      <c r="F889" s="28" t="s">
        <v>102</v>
      </c>
      <c r="G889" s="29">
        <v>1</v>
      </c>
      <c r="H889" s="17"/>
      <c r="I889" s="39">
        <v>0</v>
      </c>
      <c r="J889" s="30">
        <v>80</v>
      </c>
      <c r="M889" s="31">
        <f>ROUND(ROUND(J889, 2)*I889, 2)</f>
        <v>0</v>
      </c>
      <c r="P889" s="32">
        <v>80</v>
      </c>
      <c r="S889" s="31">
        <f>ROUND(ROUND(P889, 2)*I889, 2)</f>
        <v>0</v>
      </c>
      <c r="V889" s="9">
        <f>ROUND(ROUND(P889, 2)/1.2, 2)</f>
        <v>66.67</v>
      </c>
      <c r="Y889" s="9">
        <f t="shared" si="103"/>
        <v>0</v>
      </c>
      <c r="AD889" s="5" t="s">
        <v>2904</v>
      </c>
      <c r="AE889" s="5" t="s">
        <v>2905</v>
      </c>
      <c r="AF889" s="5" t="s">
        <v>2850</v>
      </c>
      <c r="AK889" s="31">
        <f t="shared" si="101"/>
        <v>0</v>
      </c>
      <c r="AL889" s="31"/>
      <c r="AM889" s="31"/>
      <c r="AN889" s="33">
        <f t="shared" si="102"/>
        <v>0</v>
      </c>
      <c r="AO889" s="31"/>
      <c r="AP889" s="31"/>
    </row>
    <row r="890" spans="1:42" ht="72" x14ac:dyDescent="0.3">
      <c r="A890" s="12" t="s">
        <v>2906</v>
      </c>
      <c r="B890" s="12" t="s">
        <v>2820</v>
      </c>
      <c r="C890" s="16" t="s">
        <v>2821</v>
      </c>
      <c r="D890" s="17"/>
      <c r="E890" s="17" t="s">
        <v>2907</v>
      </c>
      <c r="F890" s="17" t="s">
        <v>79</v>
      </c>
      <c r="G890" s="18">
        <v>1</v>
      </c>
      <c r="H890" s="17"/>
      <c r="I890" s="18">
        <v>238.8</v>
      </c>
      <c r="J890" s="19">
        <v>1022.01</v>
      </c>
      <c r="K890" s="20">
        <v>1477.01</v>
      </c>
      <c r="L890" s="19">
        <f>J890+ROUND(K890, 2)</f>
        <v>2499.02</v>
      </c>
      <c r="M890" s="19">
        <v>244055.99</v>
      </c>
      <c r="N890" s="19">
        <v>352709.99</v>
      </c>
      <c r="O890" s="19">
        <f>M890+N890</f>
        <v>596765.98</v>
      </c>
      <c r="P890" s="19">
        <v>992.91</v>
      </c>
      <c r="Q890" s="21">
        <v>1772.4</v>
      </c>
      <c r="R890" s="19">
        <f>P890+ROUND(Q890, 2)</f>
        <v>2765.31</v>
      </c>
      <c r="S890" s="19">
        <v>237106.91</v>
      </c>
      <c r="T890" s="19">
        <v>423249.12</v>
      </c>
      <c r="U890" s="19">
        <f>S890+T890</f>
        <v>660356.03</v>
      </c>
      <c r="V890" s="9">
        <f>ROUND(P890 / 1.2, 2)</f>
        <v>827.43</v>
      </c>
      <c r="W890" s="9">
        <f>ROUND(Q890 / 1.2, 2)</f>
        <v>1477</v>
      </c>
      <c r="X890" s="9">
        <f>ROUND(R890 / 1.2, 2)</f>
        <v>2304.4299999999998</v>
      </c>
      <c r="Y890" s="9">
        <f t="shared" si="103"/>
        <v>197589.09</v>
      </c>
      <c r="Z890" s="9">
        <f>ROUND(T890 / 1.2, 2)</f>
        <v>352707.6</v>
      </c>
      <c r="AA890" s="9">
        <f>Y890+Z890</f>
        <v>550296.68999999994</v>
      </c>
      <c r="AD890" s="5">
        <v>355116866</v>
      </c>
      <c r="AE890" s="5">
        <v>28840419</v>
      </c>
      <c r="AG890" s="5" t="s">
        <v>2822</v>
      </c>
      <c r="AH890" s="5" t="s">
        <v>2823</v>
      </c>
      <c r="AI890" s="5" t="s">
        <v>584</v>
      </c>
      <c r="AK890" s="19">
        <f t="shared" si="101"/>
        <v>-6949.0799999999872</v>
      </c>
      <c r="AL890" s="19">
        <f>T890-N890</f>
        <v>70539.13</v>
      </c>
      <c r="AM890" s="19">
        <f>U890-O890</f>
        <v>63590.050000000047</v>
      </c>
      <c r="AN890" s="22">
        <f t="shared" si="102"/>
        <v>-2.8473302376229272E-2</v>
      </c>
      <c r="AO890" s="22">
        <f>IFERROR(AL890/N890,0)</f>
        <v>0.19999186867375093</v>
      </c>
      <c r="AP890" s="22">
        <f>IFERROR(AM890/O890,0)</f>
        <v>0.10655776658046098</v>
      </c>
    </row>
    <row r="891" spans="1:42" ht="18" x14ac:dyDescent="0.3">
      <c r="A891" s="12" t="s">
        <v>2908</v>
      </c>
      <c r="B891" s="12"/>
      <c r="C891" s="27" t="s">
        <v>2847</v>
      </c>
      <c r="D891" s="17"/>
      <c r="E891" s="17"/>
      <c r="F891" s="28" t="s">
        <v>102</v>
      </c>
      <c r="G891" s="29">
        <v>1</v>
      </c>
      <c r="H891" s="17"/>
      <c r="I891" s="39">
        <v>103</v>
      </c>
      <c r="J891" s="30">
        <v>81.34</v>
      </c>
      <c r="M891" s="31">
        <f>ROUND(ROUND(J891, 2)*I891, 2)</f>
        <v>8378.02</v>
      </c>
      <c r="P891" s="32">
        <v>80</v>
      </c>
      <c r="S891" s="31">
        <f>ROUND(ROUND(P891, 2)*I891, 2)</f>
        <v>8240</v>
      </c>
      <c r="V891" s="9">
        <f>ROUND(ROUND(P891, 2)/1.2, 2)</f>
        <v>66.67</v>
      </c>
      <c r="Y891" s="9">
        <f t="shared" si="103"/>
        <v>6866.67</v>
      </c>
      <c r="AD891" s="5" t="s">
        <v>2909</v>
      </c>
      <c r="AE891" s="5" t="s">
        <v>2910</v>
      </c>
      <c r="AF891" s="5" t="s">
        <v>2850</v>
      </c>
      <c r="AK891" s="31">
        <f t="shared" si="101"/>
        <v>-138.02000000000044</v>
      </c>
      <c r="AL891" s="31"/>
      <c r="AM891" s="31"/>
      <c r="AN891" s="33">
        <f t="shared" si="102"/>
        <v>-1.6474059503319451E-2</v>
      </c>
      <c r="AO891" s="31"/>
      <c r="AP891" s="31"/>
    </row>
    <row r="892" spans="1:42" ht="18" x14ac:dyDescent="0.3">
      <c r="A892" s="12" t="s">
        <v>2911</v>
      </c>
      <c r="B892" s="12"/>
      <c r="C892" s="27" t="s">
        <v>2781</v>
      </c>
      <c r="D892" s="17"/>
      <c r="E892" s="17"/>
      <c r="F892" s="28" t="s">
        <v>187</v>
      </c>
      <c r="G892" s="29">
        <v>1</v>
      </c>
      <c r="H892" s="17"/>
      <c r="I892" s="39">
        <v>1198</v>
      </c>
      <c r="J892" s="30">
        <v>45.46</v>
      </c>
      <c r="M892" s="31">
        <f>ROUND(ROUND(J892, 2)*I892, 2)</f>
        <v>54461.08</v>
      </c>
      <c r="P892" s="32">
        <v>44.71</v>
      </c>
      <c r="S892" s="31">
        <f>ROUND(ROUND(P892, 2)*I892, 2)</f>
        <v>53562.58</v>
      </c>
      <c r="V892" s="9">
        <f>ROUND(ROUND(P892, 2)/1.2, 2)</f>
        <v>37.26</v>
      </c>
      <c r="Y892" s="9">
        <f t="shared" si="103"/>
        <v>44635.48</v>
      </c>
      <c r="AD892" s="5" t="s">
        <v>2912</v>
      </c>
      <c r="AE892" s="5" t="s">
        <v>2913</v>
      </c>
      <c r="AF892" s="5" t="s">
        <v>2784</v>
      </c>
      <c r="AK892" s="31">
        <f t="shared" si="101"/>
        <v>-898.5</v>
      </c>
      <c r="AL892" s="31"/>
      <c r="AM892" s="31"/>
      <c r="AN892" s="33">
        <f t="shared" si="102"/>
        <v>-1.6498020237571492E-2</v>
      </c>
      <c r="AO892" s="31"/>
      <c r="AP892" s="31"/>
    </row>
    <row r="893" spans="1:42" ht="18" x14ac:dyDescent="0.3">
      <c r="A893" s="12" t="s">
        <v>2914</v>
      </c>
      <c r="B893" s="12"/>
      <c r="C893" s="27" t="s">
        <v>2786</v>
      </c>
      <c r="D893" s="17"/>
      <c r="E893" s="17"/>
      <c r="F893" s="28" t="s">
        <v>187</v>
      </c>
      <c r="G893" s="29">
        <v>1</v>
      </c>
      <c r="H893" s="17"/>
      <c r="I893" s="39">
        <v>240</v>
      </c>
      <c r="J893" s="30">
        <v>36.36</v>
      </c>
      <c r="M893" s="31">
        <f>ROUND(ROUND(J893, 2)*I893, 2)</f>
        <v>8726.4</v>
      </c>
      <c r="P893" s="32">
        <v>35.76</v>
      </c>
      <c r="S893" s="31">
        <f>ROUND(ROUND(P893, 2)*I893, 2)</f>
        <v>8582.4</v>
      </c>
      <c r="V893" s="9">
        <f>ROUND(ROUND(P893, 2)/1.2, 2)</f>
        <v>29.8</v>
      </c>
      <c r="Y893" s="9">
        <f t="shared" si="103"/>
        <v>7152</v>
      </c>
      <c r="AD893" s="5" t="s">
        <v>2915</v>
      </c>
      <c r="AE893" s="5" t="s">
        <v>2916</v>
      </c>
      <c r="AF893" s="5" t="s">
        <v>2789</v>
      </c>
      <c r="AK893" s="31">
        <f t="shared" si="101"/>
        <v>-144</v>
      </c>
      <c r="AL893" s="31"/>
      <c r="AM893" s="31"/>
      <c r="AN893" s="33">
        <f t="shared" si="102"/>
        <v>-1.6501650165016504E-2</v>
      </c>
      <c r="AO893" s="31"/>
      <c r="AP893" s="31"/>
    </row>
    <row r="894" spans="1:42" ht="18" x14ac:dyDescent="0.3">
      <c r="A894" s="12" t="s">
        <v>2917</v>
      </c>
      <c r="B894" s="12"/>
      <c r="C894" s="41" t="s">
        <v>2809</v>
      </c>
      <c r="D894" s="17"/>
      <c r="E894" s="17"/>
      <c r="F894" s="28" t="s">
        <v>79</v>
      </c>
      <c r="G894" s="29">
        <v>1.1000000000000001</v>
      </c>
      <c r="H894" s="17"/>
      <c r="I894" s="39">
        <v>525.36</v>
      </c>
      <c r="J894" s="30">
        <v>328.33</v>
      </c>
      <c r="M894" s="31">
        <f>ROUND(ROUND(J894, 2)*I894, 2)</f>
        <v>172491.45</v>
      </c>
      <c r="P894" s="32">
        <v>317.35000000000002</v>
      </c>
      <c r="S894" s="31">
        <f>ROUND(ROUND(P894, 2)*I894, 2)</f>
        <v>166723</v>
      </c>
      <c r="V894" s="9">
        <f>ROUND(ROUND(P894, 2)/1.2, 2)</f>
        <v>264.45999999999998</v>
      </c>
      <c r="Y894" s="9">
        <f t="shared" si="103"/>
        <v>138935.82999999999</v>
      </c>
      <c r="AD894" s="5" t="s">
        <v>2918</v>
      </c>
      <c r="AE894" s="5" t="s">
        <v>2919</v>
      </c>
      <c r="AF894" s="5" t="s">
        <v>2812</v>
      </c>
      <c r="AK894" s="31">
        <f t="shared" si="101"/>
        <v>-5768.4500000000116</v>
      </c>
      <c r="AL894" s="31"/>
      <c r="AM894" s="31"/>
      <c r="AN894" s="33">
        <f t="shared" si="102"/>
        <v>-3.3441947412466019E-2</v>
      </c>
      <c r="AO894" s="31"/>
      <c r="AP894" s="31"/>
    </row>
    <row r="895" spans="1:42" ht="54" x14ac:dyDescent="0.3">
      <c r="A895" s="12" t="s">
        <v>2920</v>
      </c>
      <c r="B895" s="12" t="s">
        <v>2820</v>
      </c>
      <c r="C895" s="16" t="s">
        <v>2821</v>
      </c>
      <c r="D895" s="17"/>
      <c r="E895" s="17" t="s">
        <v>2921</v>
      </c>
      <c r="F895" s="17" t="s">
        <v>79</v>
      </c>
      <c r="G895" s="18">
        <v>1</v>
      </c>
      <c r="H895" s="17"/>
      <c r="I895" s="18">
        <v>60.3</v>
      </c>
      <c r="J895" s="19">
        <v>298.93</v>
      </c>
      <c r="K895" s="20">
        <v>1477.01</v>
      </c>
      <c r="L895" s="19">
        <f>J895+ROUND(K895, 2)</f>
        <v>1775.94</v>
      </c>
      <c r="M895" s="19">
        <v>18025.48</v>
      </c>
      <c r="N895" s="19">
        <v>89063.7</v>
      </c>
      <c r="O895" s="19">
        <f>M895+N895</f>
        <v>107089.18</v>
      </c>
      <c r="P895" s="19">
        <v>3638.72</v>
      </c>
      <c r="Q895" s="21">
        <v>1772.4</v>
      </c>
      <c r="R895" s="19">
        <f>P895+ROUND(Q895, 2)</f>
        <v>5411.12</v>
      </c>
      <c r="S895" s="19">
        <v>219414.82</v>
      </c>
      <c r="T895" s="19">
        <v>106875.72</v>
      </c>
      <c r="U895" s="19">
        <f>S895+T895</f>
        <v>326290.54000000004</v>
      </c>
      <c r="V895" s="9">
        <f>ROUND(P895 / 1.2, 2)</f>
        <v>3032.27</v>
      </c>
      <c r="W895" s="9">
        <f>ROUND(Q895 / 1.2, 2)</f>
        <v>1477</v>
      </c>
      <c r="X895" s="9">
        <f>ROUND(R895 / 1.2, 2)</f>
        <v>4509.2700000000004</v>
      </c>
      <c r="Y895" s="9">
        <f t="shared" si="103"/>
        <v>182845.68</v>
      </c>
      <c r="Z895" s="9">
        <f>ROUND(T895 / 1.2, 2)</f>
        <v>89063.1</v>
      </c>
      <c r="AA895" s="9">
        <f>Y895+Z895</f>
        <v>271908.78000000003</v>
      </c>
      <c r="AD895" s="5">
        <v>355116867</v>
      </c>
      <c r="AE895" s="5">
        <v>28840420</v>
      </c>
      <c r="AG895" s="5" t="s">
        <v>2822</v>
      </c>
      <c r="AH895" s="5" t="s">
        <v>2823</v>
      </c>
      <c r="AI895" s="5" t="s">
        <v>584</v>
      </c>
      <c r="AK895" s="19">
        <f t="shared" si="101"/>
        <v>201389.34</v>
      </c>
      <c r="AL895" s="19">
        <f>T895-N895</f>
        <v>17812.020000000004</v>
      </c>
      <c r="AM895" s="19">
        <f>U895-O895</f>
        <v>219201.36000000004</v>
      </c>
      <c r="AN895" s="22">
        <f t="shared" si="102"/>
        <v>11.172481398553604</v>
      </c>
      <c r="AO895" s="22">
        <f>IFERROR(AL895/N895,0)</f>
        <v>0.19999191589839638</v>
      </c>
      <c r="AP895" s="22">
        <f>IFERROR(AM895/O895,0)</f>
        <v>2.0469048320287824</v>
      </c>
    </row>
    <row r="896" spans="1:42" ht="18" x14ac:dyDescent="0.3">
      <c r="A896" s="12" t="s">
        <v>2922</v>
      </c>
      <c r="B896" s="12"/>
      <c r="C896" s="27" t="s">
        <v>2791</v>
      </c>
      <c r="D896" s="17"/>
      <c r="E896" s="17"/>
      <c r="F896" s="28" t="s">
        <v>79</v>
      </c>
      <c r="G896" s="29">
        <v>1.1000000000000001</v>
      </c>
      <c r="H896" s="17"/>
      <c r="I896" s="39">
        <v>132.66</v>
      </c>
      <c r="J896" s="30">
        <v>0</v>
      </c>
      <c r="M896" s="31">
        <f>ROUND(ROUND(J896, 2)*I896, 2)</f>
        <v>0</v>
      </c>
      <c r="P896" s="32">
        <v>1520.33</v>
      </c>
      <c r="S896" s="31">
        <f>ROUND(ROUND(P896, 2)*I896, 2)</f>
        <v>201686.98</v>
      </c>
      <c r="V896" s="9">
        <f>ROUND(ROUND(P896, 2)/1.2, 2)</f>
        <v>1266.94</v>
      </c>
      <c r="Y896" s="9">
        <f t="shared" si="103"/>
        <v>168072.48</v>
      </c>
      <c r="AD896" s="5" t="s">
        <v>2923</v>
      </c>
      <c r="AE896" s="5" t="s">
        <v>2924</v>
      </c>
      <c r="AF896" s="5" t="s">
        <v>2794</v>
      </c>
      <c r="AK896" s="31">
        <f t="shared" si="101"/>
        <v>201686.98</v>
      </c>
      <c r="AL896" s="31"/>
      <c r="AM896" s="31"/>
      <c r="AN896" s="33">
        <f t="shared" si="102"/>
        <v>0</v>
      </c>
      <c r="AO896" s="31"/>
      <c r="AP896" s="31"/>
    </row>
    <row r="897" spans="1:42" ht="18" x14ac:dyDescent="0.3">
      <c r="A897" s="12" t="s">
        <v>2925</v>
      </c>
      <c r="B897" s="12"/>
      <c r="C897" s="27" t="s">
        <v>2781</v>
      </c>
      <c r="D897" s="17"/>
      <c r="E897" s="17"/>
      <c r="F897" s="28" t="s">
        <v>187</v>
      </c>
      <c r="G897" s="29">
        <v>1</v>
      </c>
      <c r="H897" s="17"/>
      <c r="I897" s="39">
        <v>302</v>
      </c>
      <c r="J897" s="30">
        <v>45.46</v>
      </c>
      <c r="M897" s="31">
        <f>ROUND(ROUND(J897, 2)*I897, 2)</f>
        <v>13728.92</v>
      </c>
      <c r="P897" s="32">
        <v>44.71</v>
      </c>
      <c r="S897" s="31">
        <f>ROUND(ROUND(P897, 2)*I897, 2)</f>
        <v>13502.42</v>
      </c>
      <c r="V897" s="9">
        <f>ROUND(ROUND(P897, 2)/1.2, 2)</f>
        <v>37.26</v>
      </c>
      <c r="Y897" s="9">
        <f t="shared" si="103"/>
        <v>11252.02</v>
      </c>
      <c r="AD897" s="5" t="s">
        <v>2926</v>
      </c>
      <c r="AE897" s="5" t="s">
        <v>2927</v>
      </c>
      <c r="AF897" s="5" t="s">
        <v>2784</v>
      </c>
      <c r="AK897" s="31">
        <f t="shared" si="101"/>
        <v>-226.5</v>
      </c>
      <c r="AL897" s="31"/>
      <c r="AM897" s="31"/>
      <c r="AN897" s="33">
        <f t="shared" si="102"/>
        <v>-1.6498020237571492E-2</v>
      </c>
      <c r="AO897" s="31"/>
      <c r="AP897" s="31"/>
    </row>
    <row r="898" spans="1:42" ht="18" x14ac:dyDescent="0.3">
      <c r="A898" s="12" t="s">
        <v>2928</v>
      </c>
      <c r="B898" s="12"/>
      <c r="C898" s="27" t="s">
        <v>2786</v>
      </c>
      <c r="D898" s="17"/>
      <c r="E898" s="17"/>
      <c r="F898" s="28" t="s">
        <v>187</v>
      </c>
      <c r="G898" s="29">
        <v>1</v>
      </c>
      <c r="H898" s="17"/>
      <c r="I898" s="39">
        <v>60</v>
      </c>
      <c r="J898" s="30">
        <v>36.36</v>
      </c>
      <c r="M898" s="31">
        <f>ROUND(ROUND(J898, 2)*I898, 2)</f>
        <v>2181.6</v>
      </c>
      <c r="P898" s="32">
        <v>35.76</v>
      </c>
      <c r="S898" s="31">
        <f>ROUND(ROUND(P898, 2)*I898, 2)</f>
        <v>2145.6</v>
      </c>
      <c r="V898" s="9">
        <f>ROUND(ROUND(P898, 2)/1.2, 2)</f>
        <v>29.8</v>
      </c>
      <c r="Y898" s="9">
        <f t="shared" si="103"/>
        <v>1788</v>
      </c>
      <c r="AD898" s="5" t="s">
        <v>2929</v>
      </c>
      <c r="AE898" s="5" t="s">
        <v>2930</v>
      </c>
      <c r="AF898" s="5" t="s">
        <v>2789</v>
      </c>
      <c r="AK898" s="31">
        <f t="shared" si="101"/>
        <v>-36</v>
      </c>
      <c r="AL898" s="31"/>
      <c r="AM898" s="31"/>
      <c r="AN898" s="33">
        <f t="shared" si="102"/>
        <v>-1.6501650165016504E-2</v>
      </c>
      <c r="AO898" s="31"/>
      <c r="AP898" s="31"/>
    </row>
    <row r="899" spans="1:42" ht="18" x14ac:dyDescent="0.3">
      <c r="A899" s="12" t="s">
        <v>2931</v>
      </c>
      <c r="B899" s="12"/>
      <c r="C899" s="27" t="s">
        <v>2847</v>
      </c>
      <c r="D899" s="17"/>
      <c r="E899" s="17"/>
      <c r="F899" s="28" t="s">
        <v>102</v>
      </c>
      <c r="G899" s="29">
        <v>1</v>
      </c>
      <c r="H899" s="17"/>
      <c r="I899" s="39">
        <v>26</v>
      </c>
      <c r="J899" s="30">
        <v>81.34</v>
      </c>
      <c r="M899" s="31">
        <f>ROUND(ROUND(J899, 2)*I899, 2)</f>
        <v>2114.84</v>
      </c>
      <c r="P899" s="32">
        <v>80</v>
      </c>
      <c r="S899" s="31">
        <f>ROUND(ROUND(P899, 2)*I899, 2)</f>
        <v>2080</v>
      </c>
      <c r="V899" s="9">
        <f>ROUND(ROUND(P899, 2)/1.2, 2)</f>
        <v>66.67</v>
      </c>
      <c r="Y899" s="9">
        <f t="shared" si="103"/>
        <v>1733.33</v>
      </c>
      <c r="AD899" s="5" t="s">
        <v>2932</v>
      </c>
      <c r="AE899" s="5" t="s">
        <v>2933</v>
      </c>
      <c r="AF899" s="5" t="s">
        <v>2850</v>
      </c>
      <c r="AK899" s="31">
        <f t="shared" si="101"/>
        <v>-34.840000000000146</v>
      </c>
      <c r="AL899" s="31"/>
      <c r="AM899" s="31"/>
      <c r="AN899" s="33">
        <f t="shared" si="102"/>
        <v>-1.6474059503319469E-2</v>
      </c>
      <c r="AO899" s="31"/>
      <c r="AP899" s="31"/>
    </row>
    <row r="900" spans="1:42" ht="72" x14ac:dyDescent="0.3">
      <c r="A900" s="12" t="s">
        <v>2934</v>
      </c>
      <c r="B900" s="12" t="s">
        <v>2820</v>
      </c>
      <c r="C900" s="16" t="s">
        <v>2821</v>
      </c>
      <c r="D900" s="17"/>
      <c r="E900" s="17" t="s">
        <v>2935</v>
      </c>
      <c r="F900" s="17" t="s">
        <v>79</v>
      </c>
      <c r="G900" s="18">
        <v>1</v>
      </c>
      <c r="H900" s="17"/>
      <c r="I900" s="18">
        <v>145.80000000000001</v>
      </c>
      <c r="J900" s="19">
        <v>227.41</v>
      </c>
      <c r="K900" s="20">
        <v>1477.01</v>
      </c>
      <c r="L900" s="19">
        <f>J900+ROUND(K900, 2)</f>
        <v>1704.42</v>
      </c>
      <c r="M900" s="19">
        <v>33156.379999999997</v>
      </c>
      <c r="N900" s="19">
        <v>215348.06</v>
      </c>
      <c r="O900" s="19">
        <f>M900+N900</f>
        <v>248504.44</v>
      </c>
      <c r="P900" s="19">
        <v>3568.38</v>
      </c>
      <c r="Q900" s="21">
        <v>1772.4</v>
      </c>
      <c r="R900" s="19">
        <f>P900+ROUND(Q900, 2)</f>
        <v>5340.7800000000007</v>
      </c>
      <c r="S900" s="19">
        <v>520269.8</v>
      </c>
      <c r="T900" s="19">
        <v>258415.92</v>
      </c>
      <c r="U900" s="19">
        <f>S900+T900</f>
        <v>778685.72</v>
      </c>
      <c r="V900" s="9">
        <f>ROUND(P900 / 1.2, 2)</f>
        <v>2973.65</v>
      </c>
      <c r="W900" s="9">
        <f>ROUND(Q900 / 1.2, 2)</f>
        <v>1477</v>
      </c>
      <c r="X900" s="9">
        <f>ROUND(R900 / 1.2, 2)</f>
        <v>4450.6499999999996</v>
      </c>
      <c r="Y900" s="9">
        <f t="shared" si="103"/>
        <v>433558.17</v>
      </c>
      <c r="Z900" s="9">
        <f>ROUND(T900 / 1.2, 2)</f>
        <v>215346.6</v>
      </c>
      <c r="AA900" s="9">
        <f>Y900+Z900</f>
        <v>648904.77</v>
      </c>
      <c r="AD900" s="5">
        <v>355116868</v>
      </c>
      <c r="AE900" s="5">
        <v>28840422</v>
      </c>
      <c r="AG900" s="5" t="s">
        <v>2822</v>
      </c>
      <c r="AH900" s="5" t="s">
        <v>2823</v>
      </c>
      <c r="AI900" s="5" t="s">
        <v>584</v>
      </c>
      <c r="AK900" s="19">
        <f t="shared" si="101"/>
        <v>487113.42</v>
      </c>
      <c r="AL900" s="19">
        <f>T900-N900</f>
        <v>43067.860000000015</v>
      </c>
      <c r="AM900" s="19">
        <f>U900-O900</f>
        <v>530181.28</v>
      </c>
      <c r="AN900" s="22">
        <f t="shared" si="102"/>
        <v>14.691393330635009</v>
      </c>
      <c r="AO900" s="22">
        <f>IFERROR(AL900/N900,0)</f>
        <v>0.19999186433348884</v>
      </c>
      <c r="AP900" s="22">
        <f>IFERROR(AM900/O900,0)</f>
        <v>2.1334881581995075</v>
      </c>
    </row>
    <row r="901" spans="1:42" ht="18" x14ac:dyDescent="0.3">
      <c r="A901" s="12" t="s">
        <v>2936</v>
      </c>
      <c r="B901" s="12"/>
      <c r="C901" s="27" t="s">
        <v>2781</v>
      </c>
      <c r="D901" s="17"/>
      <c r="E901" s="17"/>
      <c r="F901" s="28" t="s">
        <v>187</v>
      </c>
      <c r="G901" s="29">
        <v>1</v>
      </c>
      <c r="H901" s="17"/>
      <c r="I901" s="39">
        <v>523</v>
      </c>
      <c r="J901" s="30">
        <v>45.46</v>
      </c>
      <c r="M901" s="31">
        <f>ROUND(ROUND(J901, 2)*I901, 2)</f>
        <v>23775.58</v>
      </c>
      <c r="P901" s="32">
        <v>44.71</v>
      </c>
      <c r="S901" s="31">
        <f>ROUND(ROUND(P901, 2)*I901, 2)</f>
        <v>23383.33</v>
      </c>
      <c r="V901" s="9">
        <f>ROUND(ROUND(P901, 2)/1.2, 2)</f>
        <v>37.26</v>
      </c>
      <c r="Y901" s="9">
        <f t="shared" si="103"/>
        <v>19486.11</v>
      </c>
      <c r="AD901" s="5" t="s">
        <v>2937</v>
      </c>
      <c r="AE901" s="5" t="s">
        <v>2938</v>
      </c>
      <c r="AF901" s="5" t="s">
        <v>2784</v>
      </c>
      <c r="AK901" s="31">
        <f t="shared" si="101"/>
        <v>-392.25</v>
      </c>
      <c r="AL901" s="31"/>
      <c r="AM901" s="31"/>
      <c r="AN901" s="33">
        <f t="shared" si="102"/>
        <v>-1.6498020237571489E-2</v>
      </c>
      <c r="AO901" s="31"/>
      <c r="AP901" s="31"/>
    </row>
    <row r="902" spans="1:42" ht="18" x14ac:dyDescent="0.3">
      <c r="A902" s="12" t="s">
        <v>2939</v>
      </c>
      <c r="B902" s="12"/>
      <c r="C902" s="27" t="s">
        <v>2786</v>
      </c>
      <c r="D902" s="17"/>
      <c r="E902" s="17"/>
      <c r="F902" s="28" t="s">
        <v>187</v>
      </c>
      <c r="G902" s="29">
        <v>1</v>
      </c>
      <c r="H902" s="17"/>
      <c r="I902" s="39">
        <v>258</v>
      </c>
      <c r="J902" s="30">
        <v>36.36</v>
      </c>
      <c r="M902" s="31">
        <f>ROUND(ROUND(J902, 2)*I902, 2)</f>
        <v>9380.8799999999992</v>
      </c>
      <c r="P902" s="32">
        <v>35.76</v>
      </c>
      <c r="S902" s="31">
        <f>ROUND(ROUND(P902, 2)*I902, 2)</f>
        <v>9226.08</v>
      </c>
      <c r="V902" s="9">
        <f>ROUND(ROUND(P902, 2)/1.2, 2)</f>
        <v>29.8</v>
      </c>
      <c r="Y902" s="9">
        <f t="shared" si="103"/>
        <v>7688.4</v>
      </c>
      <c r="AD902" s="5" t="s">
        <v>2940</v>
      </c>
      <c r="AE902" s="5" t="s">
        <v>2941</v>
      </c>
      <c r="AF902" s="5" t="s">
        <v>2789</v>
      </c>
      <c r="AK902" s="31">
        <f t="shared" si="101"/>
        <v>-154.79999999999927</v>
      </c>
      <c r="AL902" s="31"/>
      <c r="AM902" s="31"/>
      <c r="AN902" s="33">
        <f t="shared" si="102"/>
        <v>-1.6501650165016424E-2</v>
      </c>
      <c r="AO902" s="31"/>
      <c r="AP902" s="31"/>
    </row>
    <row r="903" spans="1:42" ht="18" x14ac:dyDescent="0.3">
      <c r="A903" s="12" t="s">
        <v>2942</v>
      </c>
      <c r="B903" s="12"/>
      <c r="C903" s="27" t="s">
        <v>2791</v>
      </c>
      <c r="D903" s="17"/>
      <c r="E903" s="17"/>
      <c r="F903" s="28" t="s">
        <v>79</v>
      </c>
      <c r="G903" s="29">
        <v>1.1000000000000001</v>
      </c>
      <c r="H903" s="17"/>
      <c r="I903" s="39">
        <v>320.76</v>
      </c>
      <c r="J903" s="30">
        <v>0</v>
      </c>
      <c r="M903" s="31">
        <f>ROUND(ROUND(J903, 2)*I903, 2)</f>
        <v>0</v>
      </c>
      <c r="P903" s="32">
        <v>1520.33</v>
      </c>
      <c r="S903" s="31">
        <f>ROUND(ROUND(P903, 2)*I903, 2)</f>
        <v>487661.05</v>
      </c>
      <c r="V903" s="9">
        <f>ROUND(ROUND(P903, 2)/1.2, 2)</f>
        <v>1266.94</v>
      </c>
      <c r="Y903" s="9">
        <f t="shared" si="103"/>
        <v>406384.21</v>
      </c>
      <c r="AD903" s="5" t="s">
        <v>2943</v>
      </c>
      <c r="AE903" s="5" t="s">
        <v>2944</v>
      </c>
      <c r="AF903" s="5" t="s">
        <v>2794</v>
      </c>
      <c r="AK903" s="31">
        <f t="shared" si="101"/>
        <v>487661.05</v>
      </c>
      <c r="AL903" s="31"/>
      <c r="AM903" s="31"/>
      <c r="AN903" s="33">
        <f t="shared" si="102"/>
        <v>0</v>
      </c>
      <c r="AO903" s="31"/>
      <c r="AP903" s="31"/>
    </row>
    <row r="904" spans="1:42" ht="54" x14ac:dyDescent="0.3">
      <c r="A904" s="12" t="s">
        <v>2945</v>
      </c>
      <c r="B904" s="12" t="s">
        <v>2946</v>
      </c>
      <c r="C904" s="16" t="s">
        <v>2947</v>
      </c>
      <c r="D904" s="17"/>
      <c r="E904" s="17" t="s">
        <v>2948</v>
      </c>
      <c r="F904" s="17" t="s">
        <v>79</v>
      </c>
      <c r="G904" s="18">
        <v>1</v>
      </c>
      <c r="H904" s="17"/>
      <c r="I904" s="18">
        <v>0</v>
      </c>
      <c r="J904" s="19">
        <v>1056.3599999999999</v>
      </c>
      <c r="K904" s="20">
        <v>1612</v>
      </c>
      <c r="L904" s="19">
        <f>J904+ROUND(K904, 2)</f>
        <v>2668.3599999999997</v>
      </c>
      <c r="M904" s="19">
        <v>0</v>
      </c>
      <c r="N904" s="19">
        <v>0</v>
      </c>
      <c r="O904" s="19">
        <f>M904+N904</f>
        <v>0</v>
      </c>
      <c r="P904" s="19">
        <v>1056.3599999999999</v>
      </c>
      <c r="Q904" s="21">
        <v>1612</v>
      </c>
      <c r="R904" s="19">
        <f>P904+ROUND(Q904, 2)</f>
        <v>2668.3599999999997</v>
      </c>
      <c r="S904" s="19">
        <v>0</v>
      </c>
      <c r="T904" s="19">
        <v>0</v>
      </c>
      <c r="U904" s="19">
        <f>S904+T904</f>
        <v>0</v>
      </c>
      <c r="V904" s="9">
        <f>ROUND(P904 / 1.2, 2)</f>
        <v>880.3</v>
      </c>
      <c r="W904" s="9">
        <f>ROUND(Q904 / 1.2, 2)</f>
        <v>1343.33</v>
      </c>
      <c r="X904" s="9">
        <f>ROUND(R904 / 1.2, 2)</f>
        <v>2223.63</v>
      </c>
      <c r="Y904" s="9">
        <f t="shared" ref="Y904:Y919" si="104">ROUND(S904 / 1.2, 2)</f>
        <v>0</v>
      </c>
      <c r="Z904" s="9">
        <f>ROUND(T904 / 1.2, 2)</f>
        <v>0</v>
      </c>
      <c r="AA904" s="9">
        <f>Y904+Z904</f>
        <v>0</v>
      </c>
      <c r="AD904" s="5">
        <v>355116665</v>
      </c>
      <c r="AE904" s="5">
        <v>27137846</v>
      </c>
      <c r="AG904" s="5" t="s">
        <v>2949</v>
      </c>
      <c r="AH904" s="5" t="s">
        <v>2950</v>
      </c>
      <c r="AI904" s="5" t="s">
        <v>584</v>
      </c>
      <c r="AK904" s="19">
        <f t="shared" si="101"/>
        <v>0</v>
      </c>
      <c r="AL904" s="19">
        <f>T904-N904</f>
        <v>0</v>
      </c>
      <c r="AM904" s="19">
        <f>U904-O904</f>
        <v>0</v>
      </c>
      <c r="AN904" s="22">
        <f t="shared" si="102"/>
        <v>0</v>
      </c>
      <c r="AO904" s="22">
        <f>IFERROR(AL904/N904,0)</f>
        <v>0</v>
      </c>
      <c r="AP904" s="22">
        <f>IFERROR(AM904/O904,0)</f>
        <v>0</v>
      </c>
    </row>
    <row r="905" spans="1:42" ht="18" x14ac:dyDescent="0.3">
      <c r="A905" s="12" t="s">
        <v>2951</v>
      </c>
      <c r="B905" s="12"/>
      <c r="C905" s="27" t="s">
        <v>2952</v>
      </c>
      <c r="D905" s="17"/>
      <c r="E905" s="17"/>
      <c r="F905" s="28" t="s">
        <v>102</v>
      </c>
      <c r="G905" s="29">
        <v>44</v>
      </c>
      <c r="H905" s="17"/>
      <c r="I905" s="29">
        <v>0</v>
      </c>
      <c r="J905" s="30">
        <v>0.95</v>
      </c>
      <c r="M905" s="31">
        <f t="shared" ref="M905:M911" si="105">ROUND(ROUND(J905, 2)*I905, 2)</f>
        <v>0</v>
      </c>
      <c r="P905" s="32">
        <v>0.95</v>
      </c>
      <c r="S905" s="31">
        <f t="shared" ref="S905:S911" si="106">ROUND(ROUND(P905, 2)*I905, 2)</f>
        <v>0</v>
      </c>
      <c r="V905" s="9">
        <f t="shared" ref="V905:V911" si="107">ROUND(ROUND(P905, 2)/1.2, 2)</f>
        <v>0.79</v>
      </c>
      <c r="Y905" s="9">
        <f t="shared" si="104"/>
        <v>0</v>
      </c>
      <c r="AD905" s="5" t="s">
        <v>2953</v>
      </c>
      <c r="AE905" s="5" t="s">
        <v>2954</v>
      </c>
      <c r="AF905" s="5" t="s">
        <v>2955</v>
      </c>
      <c r="AK905" s="31">
        <f t="shared" si="101"/>
        <v>0</v>
      </c>
      <c r="AL905" s="31"/>
      <c r="AM905" s="31"/>
      <c r="AN905" s="33">
        <f t="shared" si="102"/>
        <v>0</v>
      </c>
      <c r="AO905" s="31"/>
      <c r="AP905" s="31"/>
    </row>
    <row r="906" spans="1:42" ht="18" x14ac:dyDescent="0.3">
      <c r="A906" s="12" t="s">
        <v>2956</v>
      </c>
      <c r="B906" s="12"/>
      <c r="C906" s="27" t="s">
        <v>2957</v>
      </c>
      <c r="D906" s="17"/>
      <c r="E906" s="17"/>
      <c r="F906" s="28" t="s">
        <v>102</v>
      </c>
      <c r="G906" s="29">
        <v>20</v>
      </c>
      <c r="H906" s="17"/>
      <c r="I906" s="29">
        <v>0</v>
      </c>
      <c r="J906" s="30">
        <v>0.28000000000000003</v>
      </c>
      <c r="M906" s="31">
        <f t="shared" si="105"/>
        <v>0</v>
      </c>
      <c r="P906" s="32">
        <v>0.28000000000000003</v>
      </c>
      <c r="S906" s="31">
        <f t="shared" si="106"/>
        <v>0</v>
      </c>
      <c r="V906" s="9">
        <f t="shared" si="107"/>
        <v>0.23</v>
      </c>
      <c r="Y906" s="9">
        <f t="shared" si="104"/>
        <v>0</v>
      </c>
      <c r="AD906" s="5" t="s">
        <v>2958</v>
      </c>
      <c r="AE906" s="5" t="s">
        <v>2959</v>
      </c>
      <c r="AF906" s="5" t="s">
        <v>2960</v>
      </c>
      <c r="AK906" s="31">
        <f t="shared" si="101"/>
        <v>0</v>
      </c>
      <c r="AL906" s="31"/>
      <c r="AM906" s="31"/>
      <c r="AN906" s="33">
        <f t="shared" si="102"/>
        <v>0</v>
      </c>
      <c r="AO906" s="31"/>
      <c r="AP906" s="31"/>
    </row>
    <row r="907" spans="1:42" ht="18" x14ac:dyDescent="0.3">
      <c r="A907" s="12" t="s">
        <v>2961</v>
      </c>
      <c r="B907" s="12"/>
      <c r="C907" s="27" t="s">
        <v>2847</v>
      </c>
      <c r="D907" s="17"/>
      <c r="E907" s="17"/>
      <c r="F907" s="28" t="s">
        <v>102</v>
      </c>
      <c r="G907" s="29">
        <v>2.2200000000000002</v>
      </c>
      <c r="H907" s="17"/>
      <c r="I907" s="29">
        <v>0</v>
      </c>
      <c r="J907" s="30">
        <v>80</v>
      </c>
      <c r="M907" s="31">
        <f t="shared" si="105"/>
        <v>0</v>
      </c>
      <c r="P907" s="32">
        <v>80</v>
      </c>
      <c r="S907" s="31">
        <f t="shared" si="106"/>
        <v>0</v>
      </c>
      <c r="V907" s="9">
        <f t="shared" si="107"/>
        <v>66.67</v>
      </c>
      <c r="Y907" s="9">
        <f t="shared" si="104"/>
        <v>0</v>
      </c>
      <c r="AD907" s="5" t="s">
        <v>2962</v>
      </c>
      <c r="AE907" s="5" t="s">
        <v>2963</v>
      </c>
      <c r="AF907" s="5" t="s">
        <v>2850</v>
      </c>
      <c r="AK907" s="31">
        <f t="shared" si="101"/>
        <v>0</v>
      </c>
      <c r="AL907" s="31"/>
      <c r="AM907" s="31"/>
      <c r="AN907" s="33">
        <f t="shared" si="102"/>
        <v>0</v>
      </c>
      <c r="AO907" s="31"/>
      <c r="AP907" s="31"/>
    </row>
    <row r="908" spans="1:42" ht="36" x14ac:dyDescent="0.3">
      <c r="A908" s="12" t="s">
        <v>2964</v>
      </c>
      <c r="B908" s="12"/>
      <c r="C908" s="41" t="s">
        <v>2965</v>
      </c>
      <c r="D908" s="17"/>
      <c r="E908" s="17"/>
      <c r="F908" s="28" t="s">
        <v>187</v>
      </c>
      <c r="G908" s="29">
        <v>13.5</v>
      </c>
      <c r="H908" s="17"/>
      <c r="I908" s="29">
        <v>0</v>
      </c>
      <c r="J908" s="30">
        <v>32.950000000000003</v>
      </c>
      <c r="M908" s="31">
        <f t="shared" si="105"/>
        <v>0</v>
      </c>
      <c r="P908" s="32">
        <v>32.950000000000003</v>
      </c>
      <c r="S908" s="31">
        <f t="shared" si="106"/>
        <v>0</v>
      </c>
      <c r="V908" s="9">
        <f t="shared" si="107"/>
        <v>27.46</v>
      </c>
      <c r="Y908" s="9">
        <f t="shared" si="104"/>
        <v>0</v>
      </c>
      <c r="AD908" s="5" t="s">
        <v>2966</v>
      </c>
      <c r="AE908" s="5" t="s">
        <v>2967</v>
      </c>
      <c r="AF908" s="5" t="s">
        <v>2968</v>
      </c>
      <c r="AK908" s="31">
        <f t="shared" si="101"/>
        <v>0</v>
      </c>
      <c r="AL908" s="31"/>
      <c r="AM908" s="31"/>
      <c r="AN908" s="33">
        <f t="shared" si="102"/>
        <v>0</v>
      </c>
      <c r="AO908" s="31"/>
      <c r="AP908" s="31"/>
    </row>
    <row r="909" spans="1:42" ht="18" x14ac:dyDescent="0.3">
      <c r="A909" s="12" t="s">
        <v>2969</v>
      </c>
      <c r="B909" s="12"/>
      <c r="C909" s="27" t="s">
        <v>2970</v>
      </c>
      <c r="D909" s="17"/>
      <c r="E909" s="17"/>
      <c r="F909" s="28" t="s">
        <v>102</v>
      </c>
      <c r="G909" s="29">
        <v>33.75</v>
      </c>
      <c r="H909" s="17"/>
      <c r="I909" s="29">
        <v>0</v>
      </c>
      <c r="J909" s="30">
        <v>0.9</v>
      </c>
      <c r="M909" s="31">
        <f t="shared" si="105"/>
        <v>0</v>
      </c>
      <c r="P909" s="32">
        <v>0.9</v>
      </c>
      <c r="S909" s="31">
        <f t="shared" si="106"/>
        <v>0</v>
      </c>
      <c r="V909" s="9">
        <f t="shared" si="107"/>
        <v>0.75</v>
      </c>
      <c r="Y909" s="9">
        <f t="shared" si="104"/>
        <v>0</v>
      </c>
      <c r="AD909" s="5" t="s">
        <v>2971</v>
      </c>
      <c r="AE909" s="5" t="s">
        <v>2972</v>
      </c>
      <c r="AF909" s="5" t="s">
        <v>2973</v>
      </c>
      <c r="AK909" s="31">
        <f t="shared" si="101"/>
        <v>0</v>
      </c>
      <c r="AL909" s="31"/>
      <c r="AM909" s="31"/>
      <c r="AN909" s="33">
        <f t="shared" si="102"/>
        <v>0</v>
      </c>
      <c r="AO909" s="31"/>
      <c r="AP909" s="31"/>
    </row>
    <row r="910" spans="1:42" ht="36" x14ac:dyDescent="0.3">
      <c r="A910" s="12" t="s">
        <v>2974</v>
      </c>
      <c r="B910" s="12"/>
      <c r="C910" s="27" t="s">
        <v>2760</v>
      </c>
      <c r="D910" s="17"/>
      <c r="E910" s="17"/>
      <c r="F910" s="28" t="s">
        <v>79</v>
      </c>
      <c r="G910" s="29">
        <v>2.1</v>
      </c>
      <c r="H910" s="17"/>
      <c r="I910" s="29">
        <v>0</v>
      </c>
      <c r="J910" s="30">
        <v>135.53</v>
      </c>
      <c r="M910" s="31">
        <f t="shared" si="105"/>
        <v>0</v>
      </c>
      <c r="P910" s="32">
        <v>135.53</v>
      </c>
      <c r="S910" s="31">
        <f t="shared" si="106"/>
        <v>0</v>
      </c>
      <c r="V910" s="9">
        <f t="shared" si="107"/>
        <v>112.94</v>
      </c>
      <c r="Y910" s="9">
        <f t="shared" si="104"/>
        <v>0</v>
      </c>
      <c r="AD910" s="5" t="s">
        <v>2975</v>
      </c>
      <c r="AE910" s="5" t="s">
        <v>2976</v>
      </c>
      <c r="AF910" s="5" t="s">
        <v>2763</v>
      </c>
      <c r="AK910" s="31">
        <f t="shared" si="101"/>
        <v>0</v>
      </c>
      <c r="AL910" s="31"/>
      <c r="AM910" s="31"/>
      <c r="AN910" s="33">
        <f t="shared" si="102"/>
        <v>0</v>
      </c>
      <c r="AO910" s="31"/>
      <c r="AP910" s="31"/>
    </row>
    <row r="911" spans="1:42" ht="18" x14ac:dyDescent="0.3">
      <c r="A911" s="12" t="s">
        <v>2977</v>
      </c>
      <c r="B911" s="12"/>
      <c r="C911" s="27" t="s">
        <v>2765</v>
      </c>
      <c r="D911" s="17"/>
      <c r="E911" s="17"/>
      <c r="F911" s="28" t="s">
        <v>102</v>
      </c>
      <c r="G911" s="29">
        <v>0.6</v>
      </c>
      <c r="H911" s="17"/>
      <c r="I911" s="29">
        <v>0</v>
      </c>
      <c r="J911" s="30">
        <v>119.25</v>
      </c>
      <c r="M911" s="31">
        <f t="shared" si="105"/>
        <v>0</v>
      </c>
      <c r="P911" s="32">
        <v>119.25</v>
      </c>
      <c r="S911" s="31">
        <f t="shared" si="106"/>
        <v>0</v>
      </c>
      <c r="V911" s="9">
        <f t="shared" si="107"/>
        <v>99.38</v>
      </c>
      <c r="Y911" s="9">
        <f t="shared" si="104"/>
        <v>0</v>
      </c>
      <c r="AD911" s="5" t="s">
        <v>2978</v>
      </c>
      <c r="AE911" s="5" t="s">
        <v>2979</v>
      </c>
      <c r="AF911" s="5" t="s">
        <v>2768</v>
      </c>
      <c r="AK911" s="31">
        <f t="shared" si="101"/>
        <v>0</v>
      </c>
      <c r="AL911" s="31"/>
      <c r="AM911" s="31"/>
      <c r="AN911" s="33">
        <f t="shared" si="102"/>
        <v>0</v>
      </c>
      <c r="AO911" s="31"/>
      <c r="AP911" s="31"/>
    </row>
    <row r="912" spans="1:42" ht="54" x14ac:dyDescent="0.3">
      <c r="A912" s="12" t="s">
        <v>2980</v>
      </c>
      <c r="B912" s="12" t="s">
        <v>2946</v>
      </c>
      <c r="C912" s="16" t="s">
        <v>2947</v>
      </c>
      <c r="D912" s="17"/>
      <c r="E912" s="17" t="s">
        <v>2948</v>
      </c>
      <c r="F912" s="17" t="s">
        <v>79</v>
      </c>
      <c r="G912" s="18">
        <v>1</v>
      </c>
      <c r="H912" s="17"/>
      <c r="I912" s="18">
        <v>662.77499999999998</v>
      </c>
      <c r="J912" s="19">
        <v>1095.55</v>
      </c>
      <c r="K912" s="20">
        <v>1612</v>
      </c>
      <c r="L912" s="19">
        <f>J912+ROUND(K912, 2)</f>
        <v>2707.55</v>
      </c>
      <c r="M912" s="19">
        <v>726103.15</v>
      </c>
      <c r="N912" s="19">
        <v>1068393.3</v>
      </c>
      <c r="O912" s="19">
        <f>M912+N912</f>
        <v>1794496.4500000002</v>
      </c>
      <c r="P912" s="19">
        <v>1355.32</v>
      </c>
      <c r="Q912" s="21">
        <v>1934.4</v>
      </c>
      <c r="R912" s="19">
        <f>P912+ROUND(Q912, 2)</f>
        <v>3289.7200000000003</v>
      </c>
      <c r="S912" s="19">
        <v>898272.21</v>
      </c>
      <c r="T912" s="19">
        <v>1282071.96</v>
      </c>
      <c r="U912" s="19">
        <f>S912+T912</f>
        <v>2180344.17</v>
      </c>
      <c r="V912" s="9">
        <f>ROUND(P912 / 1.2, 2)</f>
        <v>1129.43</v>
      </c>
      <c r="W912" s="9">
        <f>ROUND(Q912 / 1.2, 2)</f>
        <v>1612</v>
      </c>
      <c r="X912" s="9">
        <f>ROUND(R912 / 1.2, 2)</f>
        <v>2741.43</v>
      </c>
      <c r="Y912" s="9">
        <f t="shared" si="104"/>
        <v>748560.18</v>
      </c>
      <c r="Z912" s="9">
        <f>ROUND(T912 / 1.2, 2)</f>
        <v>1068393.3</v>
      </c>
      <c r="AA912" s="9">
        <f>Y912+Z912</f>
        <v>1816953.48</v>
      </c>
      <c r="AD912" s="5">
        <v>355116869</v>
      </c>
      <c r="AE912" s="5">
        <v>28845878</v>
      </c>
      <c r="AG912" s="5" t="s">
        <v>2949</v>
      </c>
      <c r="AH912" s="5" t="s">
        <v>2950</v>
      </c>
      <c r="AI912" s="5" t="s">
        <v>584</v>
      </c>
      <c r="AK912" s="19">
        <f t="shared" ref="AK912:AK975" si="108">S912-M912</f>
        <v>172169.05999999994</v>
      </c>
      <c r="AL912" s="19">
        <f>T912-N912</f>
        <v>213678.65999999992</v>
      </c>
      <c r="AM912" s="19">
        <f>U912-O912</f>
        <v>385847.71999999974</v>
      </c>
      <c r="AN912" s="22">
        <f t="shared" ref="AN912:AN975" si="109">IFERROR(AK912/M912,0)</f>
        <v>0.23711377646550622</v>
      </c>
      <c r="AO912" s="22">
        <f>IFERROR(AL912/N912,0)</f>
        <v>0.1999999999999999</v>
      </c>
      <c r="AP912" s="22">
        <f>IFERROR(AM912/O912,0)</f>
        <v>0.21501726570704541</v>
      </c>
    </row>
    <row r="913" spans="1:42" ht="18" x14ac:dyDescent="0.3">
      <c r="A913" s="12" t="s">
        <v>2981</v>
      </c>
      <c r="B913" s="12"/>
      <c r="C913" s="27" t="s">
        <v>2765</v>
      </c>
      <c r="D913" s="17"/>
      <c r="E913" s="17"/>
      <c r="F913" s="28" t="s">
        <v>102</v>
      </c>
      <c r="G913" s="29">
        <v>0.6</v>
      </c>
      <c r="H913" s="17"/>
      <c r="I913" s="29">
        <v>397.66500000000002</v>
      </c>
      <c r="J913" s="30">
        <v>121.24</v>
      </c>
      <c r="M913" s="31">
        <f t="shared" ref="M913:M919" si="110">ROUND(ROUND(J913, 2)*I913, 2)</f>
        <v>48212.9</v>
      </c>
      <c r="P913" s="32">
        <v>119.25</v>
      </c>
      <c r="S913" s="31">
        <f t="shared" ref="S913:S919" si="111">ROUND(ROUND(P913, 2)*I913, 2)</f>
        <v>47421.55</v>
      </c>
      <c r="V913" s="9">
        <f t="shared" ref="V913:V919" si="112">ROUND(ROUND(P913, 2)/1.2, 2)</f>
        <v>99.38</v>
      </c>
      <c r="Y913" s="9">
        <f t="shared" si="104"/>
        <v>39517.96</v>
      </c>
      <c r="AD913" s="5" t="s">
        <v>2982</v>
      </c>
      <c r="AE913" s="5" t="s">
        <v>2983</v>
      </c>
      <c r="AF913" s="5" t="s">
        <v>2768</v>
      </c>
      <c r="AK913" s="31">
        <f t="shared" si="108"/>
        <v>-791.34999999999854</v>
      </c>
      <c r="AL913" s="31"/>
      <c r="AM913" s="31"/>
      <c r="AN913" s="33">
        <f t="shared" si="109"/>
        <v>-1.6413656925843467E-2</v>
      </c>
      <c r="AO913" s="31"/>
      <c r="AP913" s="31"/>
    </row>
    <row r="914" spans="1:42" ht="36" x14ac:dyDescent="0.3">
      <c r="A914" s="12" t="s">
        <v>2984</v>
      </c>
      <c r="B914" s="12"/>
      <c r="C914" s="27" t="s">
        <v>2760</v>
      </c>
      <c r="D914" s="17"/>
      <c r="E914" s="17"/>
      <c r="F914" s="28" t="s">
        <v>79</v>
      </c>
      <c r="G914" s="29">
        <v>2.1</v>
      </c>
      <c r="H914" s="17"/>
      <c r="I914" s="29">
        <v>1391.828</v>
      </c>
      <c r="J914" s="30">
        <v>137.79</v>
      </c>
      <c r="M914" s="31">
        <f t="shared" si="110"/>
        <v>191779.98</v>
      </c>
      <c r="P914" s="32">
        <v>277.68</v>
      </c>
      <c r="S914" s="31">
        <f t="shared" si="111"/>
        <v>386482.8</v>
      </c>
      <c r="V914" s="9">
        <f t="shared" si="112"/>
        <v>231.4</v>
      </c>
      <c r="Y914" s="9">
        <f t="shared" si="104"/>
        <v>322069</v>
      </c>
      <c r="AD914" s="5" t="s">
        <v>2985</v>
      </c>
      <c r="AE914" s="5" t="s">
        <v>2986</v>
      </c>
      <c r="AF914" s="5" t="s">
        <v>2763</v>
      </c>
      <c r="AK914" s="31">
        <f t="shared" si="108"/>
        <v>194702.81999999998</v>
      </c>
      <c r="AL914" s="31"/>
      <c r="AM914" s="31"/>
      <c r="AN914" s="33">
        <f t="shared" si="109"/>
        <v>1.0152405897633316</v>
      </c>
      <c r="AO914" s="31"/>
      <c r="AP914" s="31"/>
    </row>
    <row r="915" spans="1:42" ht="18" x14ac:dyDescent="0.3">
      <c r="A915" s="12" t="s">
        <v>2987</v>
      </c>
      <c r="B915" s="12"/>
      <c r="C915" s="27" t="s">
        <v>2970</v>
      </c>
      <c r="D915" s="17"/>
      <c r="E915" s="17"/>
      <c r="F915" s="28" t="s">
        <v>102</v>
      </c>
      <c r="G915" s="29">
        <v>33.75</v>
      </c>
      <c r="H915" s="17"/>
      <c r="I915" s="29">
        <v>22368.655999999999</v>
      </c>
      <c r="J915" s="30">
        <v>0.92</v>
      </c>
      <c r="M915" s="31">
        <f t="shared" si="110"/>
        <v>20579.16</v>
      </c>
      <c r="P915" s="32">
        <v>0.9</v>
      </c>
      <c r="S915" s="31">
        <f t="shared" si="111"/>
        <v>20131.79</v>
      </c>
      <c r="V915" s="9">
        <f t="shared" si="112"/>
        <v>0.75</v>
      </c>
      <c r="Y915" s="9">
        <f t="shared" si="104"/>
        <v>16776.490000000002</v>
      </c>
      <c r="AD915" s="5" t="s">
        <v>2988</v>
      </c>
      <c r="AE915" s="5" t="s">
        <v>2989</v>
      </c>
      <c r="AF915" s="5" t="s">
        <v>2973</v>
      </c>
      <c r="AK915" s="31">
        <f t="shared" si="108"/>
        <v>-447.36999999999898</v>
      </c>
      <c r="AL915" s="31"/>
      <c r="AM915" s="31"/>
      <c r="AN915" s="33">
        <f t="shared" si="109"/>
        <v>-2.1738982543505127E-2</v>
      </c>
      <c r="AO915" s="31"/>
      <c r="AP915" s="31"/>
    </row>
    <row r="916" spans="1:42" ht="36" x14ac:dyDescent="0.3">
      <c r="A916" s="12" t="s">
        <v>2990</v>
      </c>
      <c r="B916" s="12"/>
      <c r="C916" s="41" t="s">
        <v>2965</v>
      </c>
      <c r="D916" s="17"/>
      <c r="E916" s="17"/>
      <c r="F916" s="28" t="s">
        <v>187</v>
      </c>
      <c r="G916" s="29">
        <v>13.5</v>
      </c>
      <c r="H916" s="17"/>
      <c r="I916" s="29">
        <v>8947.4629999999997</v>
      </c>
      <c r="J916" s="30">
        <v>35.11</v>
      </c>
      <c r="M916" s="31">
        <f t="shared" si="110"/>
        <v>314145.43</v>
      </c>
      <c r="P916" s="32">
        <v>32.950000000000003</v>
      </c>
      <c r="S916" s="31">
        <f t="shared" si="111"/>
        <v>294818.90999999997</v>
      </c>
      <c r="V916" s="9">
        <f t="shared" si="112"/>
        <v>27.46</v>
      </c>
      <c r="Y916" s="9">
        <f t="shared" si="104"/>
        <v>245682.43</v>
      </c>
      <c r="AD916" s="5" t="s">
        <v>2991</v>
      </c>
      <c r="AE916" s="5" t="s">
        <v>2992</v>
      </c>
      <c r="AF916" s="5" t="s">
        <v>2968</v>
      </c>
      <c r="AK916" s="31">
        <f t="shared" si="108"/>
        <v>-19326.520000000019</v>
      </c>
      <c r="AL916" s="31"/>
      <c r="AM916" s="31"/>
      <c r="AN916" s="33">
        <f t="shared" si="109"/>
        <v>-6.1520933155067764E-2</v>
      </c>
      <c r="AO916" s="31"/>
      <c r="AP916" s="31"/>
    </row>
    <row r="917" spans="1:42" ht="18" x14ac:dyDescent="0.3">
      <c r="A917" s="12" t="s">
        <v>2993</v>
      </c>
      <c r="B917" s="12"/>
      <c r="C917" s="27" t="s">
        <v>2847</v>
      </c>
      <c r="D917" s="17"/>
      <c r="E917" s="17"/>
      <c r="F917" s="28" t="s">
        <v>102</v>
      </c>
      <c r="G917" s="29">
        <v>2.2200000000000002</v>
      </c>
      <c r="H917" s="17"/>
      <c r="I917" s="29">
        <v>1471.3610000000001</v>
      </c>
      <c r="J917" s="30">
        <v>81.34</v>
      </c>
      <c r="M917" s="31">
        <f t="shared" si="110"/>
        <v>119680.5</v>
      </c>
      <c r="P917" s="32">
        <v>80</v>
      </c>
      <c r="S917" s="31">
        <f t="shared" si="111"/>
        <v>117708.88</v>
      </c>
      <c r="V917" s="9">
        <f t="shared" si="112"/>
        <v>66.67</v>
      </c>
      <c r="Y917" s="9">
        <f t="shared" si="104"/>
        <v>98090.73</v>
      </c>
      <c r="AD917" s="5" t="s">
        <v>2994</v>
      </c>
      <c r="AE917" s="5" t="s">
        <v>2995</v>
      </c>
      <c r="AF917" s="5" t="s">
        <v>2850</v>
      </c>
      <c r="AK917" s="31">
        <f t="shared" si="108"/>
        <v>-1971.6199999999953</v>
      </c>
      <c r="AL917" s="31"/>
      <c r="AM917" s="31"/>
      <c r="AN917" s="33">
        <f t="shared" si="109"/>
        <v>-1.6474028768262126E-2</v>
      </c>
      <c r="AO917" s="31"/>
      <c r="AP917" s="31"/>
    </row>
    <row r="918" spans="1:42" ht="18" x14ac:dyDescent="0.3">
      <c r="A918" s="12" t="s">
        <v>2996</v>
      </c>
      <c r="B918" s="12"/>
      <c r="C918" s="27" t="s">
        <v>2957</v>
      </c>
      <c r="D918" s="17"/>
      <c r="E918" s="17"/>
      <c r="F918" s="28" t="s">
        <v>102</v>
      </c>
      <c r="G918" s="29">
        <v>20</v>
      </c>
      <c r="H918" s="17"/>
      <c r="I918" s="29">
        <v>13255.5</v>
      </c>
      <c r="J918" s="30">
        <v>0.28000000000000003</v>
      </c>
      <c r="M918" s="31">
        <f t="shared" si="110"/>
        <v>3711.54</v>
      </c>
      <c r="P918" s="32">
        <v>0.28000000000000003</v>
      </c>
      <c r="S918" s="31">
        <f t="shared" si="111"/>
        <v>3711.54</v>
      </c>
      <c r="V918" s="9">
        <f t="shared" si="112"/>
        <v>0.23</v>
      </c>
      <c r="Y918" s="9">
        <f t="shared" si="104"/>
        <v>3092.95</v>
      </c>
      <c r="AD918" s="5" t="s">
        <v>2997</v>
      </c>
      <c r="AE918" s="5" t="s">
        <v>2998</v>
      </c>
      <c r="AF918" s="5" t="s">
        <v>2960</v>
      </c>
      <c r="AK918" s="31">
        <f t="shared" si="108"/>
        <v>0</v>
      </c>
      <c r="AL918" s="31"/>
      <c r="AM918" s="31"/>
      <c r="AN918" s="33">
        <f t="shared" si="109"/>
        <v>0</v>
      </c>
      <c r="AO918" s="31"/>
      <c r="AP918" s="31"/>
    </row>
    <row r="919" spans="1:42" ht="18" x14ac:dyDescent="0.3">
      <c r="A919" s="12" t="s">
        <v>2999</v>
      </c>
      <c r="B919" s="12"/>
      <c r="C919" s="27" t="s">
        <v>2952</v>
      </c>
      <c r="D919" s="17"/>
      <c r="E919" s="17"/>
      <c r="F919" s="28" t="s">
        <v>102</v>
      </c>
      <c r="G919" s="29">
        <v>44</v>
      </c>
      <c r="H919" s="17"/>
      <c r="I919" s="29">
        <v>29162.1</v>
      </c>
      <c r="J919" s="30">
        <v>0.96</v>
      </c>
      <c r="M919" s="31">
        <f t="shared" si="110"/>
        <v>27995.62</v>
      </c>
      <c r="P919" s="32">
        <v>0.96</v>
      </c>
      <c r="S919" s="31">
        <f t="shared" si="111"/>
        <v>27995.62</v>
      </c>
      <c r="V919" s="9">
        <f t="shared" si="112"/>
        <v>0.8</v>
      </c>
      <c r="Y919" s="9">
        <f t="shared" si="104"/>
        <v>23329.68</v>
      </c>
      <c r="AD919" s="5" t="s">
        <v>3000</v>
      </c>
      <c r="AE919" s="5" t="s">
        <v>3001</v>
      </c>
      <c r="AF919" s="5" t="s">
        <v>2955</v>
      </c>
      <c r="AK919" s="31">
        <f t="shared" si="108"/>
        <v>0</v>
      </c>
      <c r="AL919" s="31"/>
      <c r="AM919" s="31"/>
      <c r="AN919" s="33">
        <f t="shared" si="109"/>
        <v>0</v>
      </c>
      <c r="AO919" s="31"/>
      <c r="AP919" s="31"/>
    </row>
    <row r="920" spans="1:42" ht="16.95" customHeight="1" x14ac:dyDescent="0.3">
      <c r="A920" s="12" t="s">
        <v>3002</v>
      </c>
      <c r="B920" s="12" t="s">
        <v>3003</v>
      </c>
      <c r="C920" s="74" t="s">
        <v>3004</v>
      </c>
      <c r="D920" s="75"/>
      <c r="E920" s="75"/>
      <c r="F920" s="75"/>
      <c r="G920" s="75"/>
      <c r="H920" s="75"/>
      <c r="I920" s="76"/>
      <c r="M920" s="6">
        <f>SUM(M921,M923,M925,M927)</f>
        <v>1138250.27</v>
      </c>
      <c r="N920" s="6">
        <f>SUM(N921,N923,N925,N927)</f>
        <v>142186</v>
      </c>
      <c r="O920" s="6">
        <f>SUM(O921,O923,O925,O927)</f>
        <v>1280436.27</v>
      </c>
      <c r="S920" s="6">
        <f>SUM(S921,S923,S925,S927)</f>
        <v>2711160</v>
      </c>
      <c r="T920" s="6">
        <f>SUM(T921,T923,T925,T927)</f>
        <v>838680</v>
      </c>
      <c r="U920" s="6">
        <f>SUM(U921,U923,U925,U927)</f>
        <v>3549840</v>
      </c>
      <c r="Y920" s="9">
        <f>SUM(Y921,Y923,Y925,Y927)</f>
        <v>2259300</v>
      </c>
      <c r="Z920" s="9">
        <f>SUM(Z921,Z923,Z925,Z927)</f>
        <v>698900</v>
      </c>
      <c r="AA920" s="9">
        <f>SUM(AA921,AA923,AA925,AA927)</f>
        <v>2958200</v>
      </c>
      <c r="AD920" s="5">
        <v>355116666</v>
      </c>
      <c r="AE920" s="5">
        <v>27137823</v>
      </c>
      <c r="AK920" s="6">
        <f t="shared" si="108"/>
        <v>1572909.73</v>
      </c>
      <c r="AL920" s="6">
        <f>T920-N920</f>
        <v>696494</v>
      </c>
      <c r="AM920" s="6">
        <f>U920-O920</f>
        <v>2269403.73</v>
      </c>
      <c r="AN920" s="10">
        <f t="shared" si="109"/>
        <v>1.38186633595088</v>
      </c>
      <c r="AO920" s="10">
        <f>IFERROR(AL920/N920,0)</f>
        <v>4.8984710168371004</v>
      </c>
      <c r="AP920" s="10">
        <f>IFERROR(AM920/O920,0)</f>
        <v>1.7723675774976289</v>
      </c>
    </row>
    <row r="921" spans="1:42" ht="36" x14ac:dyDescent="0.3">
      <c r="A921" s="12" t="s">
        <v>3005</v>
      </c>
      <c r="B921" s="12" t="s">
        <v>3006</v>
      </c>
      <c r="C921" s="16" t="s">
        <v>3007</v>
      </c>
      <c r="D921" s="17"/>
      <c r="E921" s="17" t="s">
        <v>3008</v>
      </c>
      <c r="F921" s="17" t="s">
        <v>102</v>
      </c>
      <c r="G921" s="18">
        <v>1</v>
      </c>
      <c r="H921" s="17"/>
      <c r="I921" s="18">
        <v>0</v>
      </c>
      <c r="J921" s="19">
        <v>16710.3</v>
      </c>
      <c r="K921" s="20">
        <v>2458</v>
      </c>
      <c r="L921" s="19">
        <f>J921+ROUND(K921, 2)</f>
        <v>19168.3</v>
      </c>
      <c r="M921" s="19">
        <v>0</v>
      </c>
      <c r="N921" s="19">
        <v>0</v>
      </c>
      <c r="O921" s="19">
        <f>M921+N921</f>
        <v>0</v>
      </c>
      <c r="P921" s="19">
        <v>151920</v>
      </c>
      <c r="Q921" s="21">
        <v>22700</v>
      </c>
      <c r="R921" s="19">
        <f>P921+ROUND(Q921, 2)</f>
        <v>174620</v>
      </c>
      <c r="S921" s="19">
        <v>0</v>
      </c>
      <c r="T921" s="19">
        <v>0</v>
      </c>
      <c r="U921" s="19">
        <f>S921+T921</f>
        <v>0</v>
      </c>
      <c r="V921" s="9">
        <f>ROUND(P921 / 1.2, 2)</f>
        <v>126600</v>
      </c>
      <c r="W921" s="9">
        <f>ROUND(Q921 / 1.2, 2)</f>
        <v>18916.669999999998</v>
      </c>
      <c r="X921" s="9">
        <f>ROUND(R921 / 1.2, 2)</f>
        <v>145516.67000000001</v>
      </c>
      <c r="Y921" s="9">
        <f>ROUND(S921 / 1.2, 2)</f>
        <v>0</v>
      </c>
      <c r="Z921" s="9">
        <f>ROUND(T921 / 1.2, 2)</f>
        <v>0</v>
      </c>
      <c r="AA921" s="9">
        <f>Y921+Z921</f>
        <v>0</v>
      </c>
      <c r="AD921" s="5">
        <v>355116668</v>
      </c>
      <c r="AE921" s="5">
        <v>27138049</v>
      </c>
      <c r="AG921" s="5" t="s">
        <v>3009</v>
      </c>
      <c r="AH921" s="5" t="s">
        <v>3010</v>
      </c>
      <c r="AI921" s="5" t="s">
        <v>584</v>
      </c>
      <c r="AK921" s="19">
        <f t="shared" si="108"/>
        <v>0</v>
      </c>
      <c r="AL921" s="19">
        <f>T921-N921</f>
        <v>0</v>
      </c>
      <c r="AM921" s="19">
        <f>U921-O921</f>
        <v>0</v>
      </c>
      <c r="AN921" s="22">
        <f t="shared" si="109"/>
        <v>0</v>
      </c>
      <c r="AO921" s="22">
        <f>IFERROR(AL921/N921,0)</f>
        <v>0</v>
      </c>
      <c r="AP921" s="22">
        <f>IFERROR(AM921/O921,0)</f>
        <v>0</v>
      </c>
    </row>
    <row r="922" spans="1:42" ht="108" x14ac:dyDescent="0.3">
      <c r="A922" s="12" t="s">
        <v>3011</v>
      </c>
      <c r="B922" s="12"/>
      <c r="C922" s="27" t="s">
        <v>3012</v>
      </c>
      <c r="D922" s="17"/>
      <c r="E922" s="17" t="s">
        <v>3013</v>
      </c>
      <c r="F922" s="28" t="s">
        <v>102</v>
      </c>
      <c r="G922" s="29">
        <v>1</v>
      </c>
      <c r="H922" s="17"/>
      <c r="I922" s="39">
        <v>0</v>
      </c>
      <c r="J922" s="30">
        <v>16710.3</v>
      </c>
      <c r="M922" s="31">
        <f>ROUND(ROUND(J922, 2)*I922, 2)</f>
        <v>0</v>
      </c>
      <c r="P922" s="32">
        <v>151920</v>
      </c>
      <c r="S922" s="31">
        <f>ROUND(ROUND(P922, 2)*I922, 2)</f>
        <v>0</v>
      </c>
      <c r="V922" s="9">
        <f>ROUND(ROUND(P922, 2)/1.2, 2)</f>
        <v>126600</v>
      </c>
      <c r="Y922" s="9">
        <f t="shared" ref="Y922:Y928" si="113">ROUND(S922 / 1.2, 2)</f>
        <v>0</v>
      </c>
      <c r="AD922" s="5" t="s">
        <v>3014</v>
      </c>
      <c r="AE922" s="5" t="s">
        <v>3015</v>
      </c>
      <c r="AF922" s="5" t="s">
        <v>3016</v>
      </c>
      <c r="AK922" s="31">
        <f t="shared" si="108"/>
        <v>0</v>
      </c>
      <c r="AL922" s="31"/>
      <c r="AM922" s="31"/>
      <c r="AN922" s="33">
        <f t="shared" si="109"/>
        <v>0</v>
      </c>
      <c r="AO922" s="31"/>
      <c r="AP922" s="31"/>
    </row>
    <row r="923" spans="1:42" ht="36" x14ac:dyDescent="0.3">
      <c r="A923" s="12" t="s">
        <v>3017</v>
      </c>
      <c r="B923" s="12" t="s">
        <v>3006</v>
      </c>
      <c r="C923" s="16" t="s">
        <v>3007</v>
      </c>
      <c r="D923" s="17"/>
      <c r="E923" s="17" t="s">
        <v>3008</v>
      </c>
      <c r="F923" s="17" t="s">
        <v>102</v>
      </c>
      <c r="G923" s="18">
        <v>1</v>
      </c>
      <c r="H923" s="17"/>
      <c r="I923" s="18">
        <v>7</v>
      </c>
      <c r="J923" s="19">
        <v>16988.810000000001</v>
      </c>
      <c r="K923" s="20">
        <v>2458</v>
      </c>
      <c r="L923" s="19">
        <f>J923+ROUND(K923, 2)</f>
        <v>19446.810000000001</v>
      </c>
      <c r="M923" s="19">
        <v>118921.67</v>
      </c>
      <c r="N923" s="19">
        <v>17206</v>
      </c>
      <c r="O923" s="19">
        <f>M923+N923</f>
        <v>136127.66999999998</v>
      </c>
      <c r="P923" s="19">
        <v>151920</v>
      </c>
      <c r="Q923" s="21">
        <v>27240</v>
      </c>
      <c r="R923" s="19">
        <f>P923+ROUND(Q923, 2)</f>
        <v>179160</v>
      </c>
      <c r="S923" s="19">
        <v>1063440</v>
      </c>
      <c r="T923" s="19">
        <v>190680</v>
      </c>
      <c r="U923" s="19">
        <f>S923+T923</f>
        <v>1254120</v>
      </c>
      <c r="V923" s="9">
        <f>ROUND(P923 / 1.2, 2)</f>
        <v>126600</v>
      </c>
      <c r="W923" s="9">
        <f>ROUND(Q923 / 1.2, 2)</f>
        <v>22700</v>
      </c>
      <c r="X923" s="9">
        <f>ROUND(R923 / 1.2, 2)</f>
        <v>149300</v>
      </c>
      <c r="Y923" s="9">
        <f t="shared" si="113"/>
        <v>886200</v>
      </c>
      <c r="Z923" s="9">
        <f>ROUND(T923 / 1.2, 2)</f>
        <v>158900</v>
      </c>
      <c r="AA923" s="9">
        <f>Y923+Z923</f>
        <v>1045100</v>
      </c>
      <c r="AD923" s="5">
        <v>355116870</v>
      </c>
      <c r="AE923" s="5">
        <v>28845879</v>
      </c>
      <c r="AG923" s="5" t="s">
        <v>3009</v>
      </c>
      <c r="AH923" s="5" t="s">
        <v>3010</v>
      </c>
      <c r="AI923" s="5" t="s">
        <v>584</v>
      </c>
      <c r="AK923" s="19">
        <f t="shared" si="108"/>
        <v>944518.33</v>
      </c>
      <c r="AL923" s="19">
        <f>T923-N923</f>
        <v>173474</v>
      </c>
      <c r="AM923" s="19">
        <f>U923-O923</f>
        <v>1117992.33</v>
      </c>
      <c r="AN923" s="22">
        <f t="shared" si="109"/>
        <v>7.9423567630693377</v>
      </c>
      <c r="AO923" s="22">
        <f>IFERROR(AL923/N923,0)</f>
        <v>10.082180634662327</v>
      </c>
      <c r="AP923" s="22">
        <f>IFERROR(AM923/O923,0)</f>
        <v>8.2128220515344186</v>
      </c>
    </row>
    <row r="924" spans="1:42" ht="108" x14ac:dyDescent="0.3">
      <c r="A924" s="12" t="s">
        <v>3018</v>
      </c>
      <c r="B924" s="12"/>
      <c r="C924" s="27" t="s">
        <v>3012</v>
      </c>
      <c r="D924" s="17"/>
      <c r="E924" s="17" t="s">
        <v>3013</v>
      </c>
      <c r="F924" s="28" t="s">
        <v>102</v>
      </c>
      <c r="G924" s="29">
        <v>1</v>
      </c>
      <c r="H924" s="17"/>
      <c r="I924" s="39">
        <v>7</v>
      </c>
      <c r="J924" s="30">
        <v>16988.810000000001</v>
      </c>
      <c r="M924" s="31">
        <f>ROUND(ROUND(J924, 2)*I924, 2)</f>
        <v>118921.67</v>
      </c>
      <c r="P924" s="32">
        <v>151920</v>
      </c>
      <c r="S924" s="31">
        <f>ROUND(ROUND(P924, 2)*I924, 2)</f>
        <v>1063440</v>
      </c>
      <c r="V924" s="9">
        <f>ROUND(ROUND(P924, 2)/1.2, 2)</f>
        <v>126600</v>
      </c>
      <c r="Y924" s="9">
        <f t="shared" si="113"/>
        <v>886200</v>
      </c>
      <c r="AD924" s="5" t="s">
        <v>3019</v>
      </c>
      <c r="AE924" s="5" t="s">
        <v>3020</v>
      </c>
      <c r="AF924" s="5" t="s">
        <v>3016</v>
      </c>
      <c r="AK924" s="31">
        <f t="shared" si="108"/>
        <v>944518.33</v>
      </c>
      <c r="AL924" s="31"/>
      <c r="AM924" s="31"/>
      <c r="AN924" s="33">
        <f t="shared" si="109"/>
        <v>7.9423567630693377</v>
      </c>
      <c r="AO924" s="31"/>
      <c r="AP924" s="31"/>
    </row>
    <row r="925" spans="1:42" ht="36" x14ac:dyDescent="0.3">
      <c r="A925" s="12" t="s">
        <v>3021</v>
      </c>
      <c r="B925" s="12" t="s">
        <v>3022</v>
      </c>
      <c r="C925" s="16" t="s">
        <v>3023</v>
      </c>
      <c r="D925" s="17"/>
      <c r="E925" s="17" t="s">
        <v>3024</v>
      </c>
      <c r="F925" s="17" t="s">
        <v>102</v>
      </c>
      <c r="G925" s="18">
        <v>1</v>
      </c>
      <c r="H925" s="17"/>
      <c r="I925" s="18">
        <v>0</v>
      </c>
      <c r="J925" s="19">
        <v>16710.3</v>
      </c>
      <c r="K925" s="20">
        <v>2083</v>
      </c>
      <c r="L925" s="19">
        <f>J925+ROUND(K925, 2)</f>
        <v>18793.3</v>
      </c>
      <c r="M925" s="19">
        <v>0</v>
      </c>
      <c r="N925" s="19">
        <v>0</v>
      </c>
      <c r="O925" s="19">
        <f>M925+N925</f>
        <v>0</v>
      </c>
      <c r="P925" s="19">
        <v>27462</v>
      </c>
      <c r="Q925" s="21">
        <v>9000</v>
      </c>
      <c r="R925" s="19">
        <f>P925+ROUND(Q925, 2)</f>
        <v>36462</v>
      </c>
      <c r="S925" s="19">
        <v>0</v>
      </c>
      <c r="T925" s="19">
        <v>0</v>
      </c>
      <c r="U925" s="19">
        <f>S925+T925</f>
        <v>0</v>
      </c>
      <c r="V925" s="9">
        <f>ROUND(P925 / 1.2, 2)</f>
        <v>22885</v>
      </c>
      <c r="W925" s="9">
        <f>ROUND(Q925 / 1.2, 2)</f>
        <v>7500</v>
      </c>
      <c r="X925" s="9">
        <f>ROUND(R925 / 1.2, 2)</f>
        <v>30385</v>
      </c>
      <c r="Y925" s="9">
        <f t="shared" si="113"/>
        <v>0</v>
      </c>
      <c r="Z925" s="9">
        <f>ROUND(T925 / 1.2, 2)</f>
        <v>0</v>
      </c>
      <c r="AA925" s="9">
        <f>Y925+Z925</f>
        <v>0</v>
      </c>
      <c r="AD925" s="5">
        <v>355116669</v>
      </c>
      <c r="AE925" s="5">
        <v>27138050</v>
      </c>
      <c r="AG925" s="5" t="s">
        <v>3025</v>
      </c>
      <c r="AH925" s="5" t="s">
        <v>3026</v>
      </c>
      <c r="AI925" s="5" t="s">
        <v>584</v>
      </c>
      <c r="AK925" s="19">
        <f t="shared" si="108"/>
        <v>0</v>
      </c>
      <c r="AL925" s="19">
        <f>T925-N925</f>
        <v>0</v>
      </c>
      <c r="AM925" s="19">
        <f>U925-O925</f>
        <v>0</v>
      </c>
      <c r="AN925" s="22">
        <f t="shared" si="109"/>
        <v>0</v>
      </c>
      <c r="AO925" s="22">
        <f>IFERROR(AL925/N925,0)</f>
        <v>0</v>
      </c>
      <c r="AP925" s="22">
        <f>IFERROR(AM925/O925,0)</f>
        <v>0</v>
      </c>
    </row>
    <row r="926" spans="1:42" ht="144" x14ac:dyDescent="0.3">
      <c r="A926" s="12" t="s">
        <v>3027</v>
      </c>
      <c r="B926" s="12"/>
      <c r="C926" s="27" t="s">
        <v>3028</v>
      </c>
      <c r="D926" s="17"/>
      <c r="E926" s="17" t="s">
        <v>3029</v>
      </c>
      <c r="F926" s="28" t="s">
        <v>102</v>
      </c>
      <c r="G926" s="29">
        <v>1</v>
      </c>
      <c r="H926" s="17"/>
      <c r="I926" s="39">
        <v>0</v>
      </c>
      <c r="J926" s="30">
        <v>16710.3</v>
      </c>
      <c r="M926" s="31">
        <f>ROUND(ROUND(J926, 2)*I926, 2)</f>
        <v>0</v>
      </c>
      <c r="P926" s="32">
        <v>27462</v>
      </c>
      <c r="S926" s="31">
        <f>ROUND(ROUND(P926, 2)*I926, 2)</f>
        <v>0</v>
      </c>
      <c r="V926" s="9">
        <f>ROUND(ROUND(P926, 2)/1.2, 2)</f>
        <v>22885</v>
      </c>
      <c r="Y926" s="9">
        <f t="shared" si="113"/>
        <v>0</v>
      </c>
      <c r="AD926" s="5" t="s">
        <v>3030</v>
      </c>
      <c r="AE926" s="5" t="s">
        <v>3031</v>
      </c>
      <c r="AF926" s="5" t="s">
        <v>3032</v>
      </c>
      <c r="AK926" s="31">
        <f t="shared" si="108"/>
        <v>0</v>
      </c>
      <c r="AL926" s="31"/>
      <c r="AM926" s="31"/>
      <c r="AN926" s="33">
        <f t="shared" si="109"/>
        <v>0</v>
      </c>
      <c r="AO926" s="31"/>
      <c r="AP926" s="31"/>
    </row>
    <row r="927" spans="1:42" ht="36" x14ac:dyDescent="0.3">
      <c r="A927" s="12" t="s">
        <v>3033</v>
      </c>
      <c r="B927" s="12" t="s">
        <v>3022</v>
      </c>
      <c r="C927" s="16" t="s">
        <v>3023</v>
      </c>
      <c r="D927" s="17"/>
      <c r="E927" s="17" t="s">
        <v>3024</v>
      </c>
      <c r="F927" s="17" t="s">
        <v>102</v>
      </c>
      <c r="G927" s="18">
        <v>1</v>
      </c>
      <c r="H927" s="17"/>
      <c r="I927" s="18">
        <v>60</v>
      </c>
      <c r="J927" s="19">
        <v>16988.810000000001</v>
      </c>
      <c r="K927" s="20">
        <v>2083</v>
      </c>
      <c r="L927" s="19">
        <f>J927+ROUND(K927, 2)</f>
        <v>19071.810000000001</v>
      </c>
      <c r="M927" s="19">
        <v>1019328.6</v>
      </c>
      <c r="N927" s="19">
        <v>124980</v>
      </c>
      <c r="O927" s="19">
        <f>M927+N927</f>
        <v>1144308.6000000001</v>
      </c>
      <c r="P927" s="19">
        <v>27462</v>
      </c>
      <c r="Q927" s="21">
        <v>10800</v>
      </c>
      <c r="R927" s="19">
        <f>P927+ROUND(Q927, 2)</f>
        <v>38262</v>
      </c>
      <c r="S927" s="19">
        <v>1647720</v>
      </c>
      <c r="T927" s="19">
        <v>648000</v>
      </c>
      <c r="U927" s="19">
        <f>S927+T927</f>
        <v>2295720</v>
      </c>
      <c r="V927" s="9">
        <f>ROUND(P927 / 1.2, 2)</f>
        <v>22885</v>
      </c>
      <c r="W927" s="9">
        <f>ROUND(Q927 / 1.2, 2)</f>
        <v>9000</v>
      </c>
      <c r="X927" s="9">
        <f>ROUND(R927 / 1.2, 2)</f>
        <v>31885</v>
      </c>
      <c r="Y927" s="9">
        <f t="shared" si="113"/>
        <v>1373100</v>
      </c>
      <c r="Z927" s="9">
        <f>ROUND(T927 / 1.2, 2)</f>
        <v>540000</v>
      </c>
      <c r="AA927" s="9">
        <f>Y927+Z927</f>
        <v>1913100</v>
      </c>
      <c r="AD927" s="5">
        <v>355116871</v>
      </c>
      <c r="AE927" s="5">
        <v>28858350</v>
      </c>
      <c r="AG927" s="5" t="s">
        <v>3025</v>
      </c>
      <c r="AH927" s="5" t="s">
        <v>3026</v>
      </c>
      <c r="AI927" s="5" t="s">
        <v>584</v>
      </c>
      <c r="AK927" s="19">
        <f t="shared" si="108"/>
        <v>628391.4</v>
      </c>
      <c r="AL927" s="19">
        <f>T927-N927</f>
        <v>523020</v>
      </c>
      <c r="AM927" s="19">
        <f>U927-O927</f>
        <v>1151411.3999999999</v>
      </c>
      <c r="AN927" s="22">
        <f t="shared" si="109"/>
        <v>0.61647578612039344</v>
      </c>
      <c r="AO927" s="22">
        <f>IFERROR(AL927/N927,0)</f>
        <v>4.1848295727316369</v>
      </c>
      <c r="AP927" s="22">
        <f>IFERROR(AM927/O927,0)</f>
        <v>1.0062070668698984</v>
      </c>
    </row>
    <row r="928" spans="1:42" ht="144" x14ac:dyDescent="0.3">
      <c r="A928" s="12" t="s">
        <v>3034</v>
      </c>
      <c r="B928" s="12"/>
      <c r="C928" s="27" t="s">
        <v>3028</v>
      </c>
      <c r="D928" s="17"/>
      <c r="E928" s="17" t="s">
        <v>3029</v>
      </c>
      <c r="F928" s="28" t="s">
        <v>102</v>
      </c>
      <c r="G928" s="29">
        <v>1</v>
      </c>
      <c r="H928" s="17"/>
      <c r="I928" s="39">
        <v>60</v>
      </c>
      <c r="J928" s="30">
        <v>16988.810000000001</v>
      </c>
      <c r="M928" s="31">
        <f>ROUND(ROUND(J928, 2)*I928, 2)</f>
        <v>1019328.6</v>
      </c>
      <c r="P928" s="32">
        <v>27462</v>
      </c>
      <c r="S928" s="31">
        <f>ROUND(ROUND(P928, 2)*I928, 2)</f>
        <v>1647720</v>
      </c>
      <c r="V928" s="9">
        <f>ROUND(ROUND(P928, 2)/1.2, 2)</f>
        <v>22885</v>
      </c>
      <c r="Y928" s="9">
        <f t="shared" si="113"/>
        <v>1373100</v>
      </c>
      <c r="AD928" s="5" t="s">
        <v>3035</v>
      </c>
      <c r="AE928" s="5" t="s">
        <v>3036</v>
      </c>
      <c r="AF928" s="5" t="s">
        <v>3032</v>
      </c>
      <c r="AK928" s="31">
        <f t="shared" si="108"/>
        <v>628391.4</v>
      </c>
      <c r="AL928" s="31"/>
      <c r="AM928" s="31"/>
      <c r="AN928" s="33">
        <f t="shared" si="109"/>
        <v>0.61647578612039344</v>
      </c>
      <c r="AO928" s="31"/>
      <c r="AP928" s="31"/>
    </row>
    <row r="929" spans="1:42" ht="16.95" customHeight="1" x14ac:dyDescent="0.3">
      <c r="A929" s="12" t="s">
        <v>3037</v>
      </c>
      <c r="B929" s="12" t="s">
        <v>3038</v>
      </c>
      <c r="C929" s="74" t="s">
        <v>3039</v>
      </c>
      <c r="D929" s="75"/>
      <c r="E929" s="75"/>
      <c r="F929" s="75"/>
      <c r="G929" s="75"/>
      <c r="H929" s="75"/>
      <c r="I929" s="76"/>
      <c r="M929" s="6">
        <f>SUM(M930,M958)</f>
        <v>1066238.33</v>
      </c>
      <c r="N929" s="6">
        <f>SUM(N930,N958)</f>
        <v>10792994</v>
      </c>
      <c r="O929" s="6">
        <f>SUM(O930,O958)</f>
        <v>11859232.33</v>
      </c>
      <c r="S929" s="6">
        <f>SUM(S930,S958)</f>
        <v>1049605.99</v>
      </c>
      <c r="T929" s="6">
        <f>SUM(T930,T958)</f>
        <v>12951592.800000001</v>
      </c>
      <c r="U929" s="6">
        <f>SUM(U930,U958)</f>
        <v>14001198.789999999</v>
      </c>
      <c r="Y929" s="9">
        <f>SUM(Y930,Y958)</f>
        <v>874671.65999999992</v>
      </c>
      <c r="Z929" s="9">
        <f>SUM(Z930,Z958)</f>
        <v>10792994</v>
      </c>
      <c r="AA929" s="9">
        <f>SUM(AA930,AA958)</f>
        <v>11667665.66</v>
      </c>
      <c r="AD929" s="5">
        <v>355116670</v>
      </c>
      <c r="AE929" s="5">
        <v>27137804</v>
      </c>
      <c r="AK929" s="6">
        <f t="shared" si="108"/>
        <v>-16632.340000000084</v>
      </c>
      <c r="AL929" s="6">
        <f t="shared" ref="AL929:AM931" si="114">T929-N929</f>
        <v>2158598.8000000007</v>
      </c>
      <c r="AM929" s="6">
        <f t="shared" si="114"/>
        <v>2141966.459999999</v>
      </c>
      <c r="AN929" s="10">
        <f t="shared" si="109"/>
        <v>-1.559908280543627E-2</v>
      </c>
      <c r="AO929" s="10">
        <f t="shared" ref="AO929:AP931" si="115">IFERROR(AL929/N929,0)</f>
        <v>0.20000000000000007</v>
      </c>
      <c r="AP929" s="10">
        <f t="shared" si="115"/>
        <v>0.18061594548422166</v>
      </c>
    </row>
    <row r="930" spans="1:42" ht="16.95" customHeight="1" x14ac:dyDescent="0.3">
      <c r="A930" s="12" t="s">
        <v>3040</v>
      </c>
      <c r="B930" s="12" t="s">
        <v>3041</v>
      </c>
      <c r="C930" s="74" t="s">
        <v>3042</v>
      </c>
      <c r="D930" s="75"/>
      <c r="E930" s="75"/>
      <c r="F930" s="75"/>
      <c r="G930" s="75"/>
      <c r="H930" s="75"/>
      <c r="I930" s="76"/>
      <c r="M930" s="6">
        <f>SUM(M931,M934,M937,M940,M943,M946,M949,M952,M955)</f>
        <v>658186.53999999992</v>
      </c>
      <c r="N930" s="6">
        <f>SUM(N931,N934,N937,N940,N943,N946,N949,N952,N955)</f>
        <v>8293286.8000000007</v>
      </c>
      <c r="O930" s="6">
        <f>SUM(O931,O934,O937,O940,O943,O946,O949,O952,O955)</f>
        <v>8951473.3399999999</v>
      </c>
      <c r="S930" s="6">
        <f>SUM(S931,S934,S937,S940,S943,S946,S949,S952,S955)</f>
        <v>647882</v>
      </c>
      <c r="T930" s="6">
        <f>SUM(T931,T934,T937,T940,T943,T946,T949,T952,T955)</f>
        <v>9951944.1600000001</v>
      </c>
      <c r="U930" s="6">
        <f>SUM(U931,U934,U937,U940,U943,U946,U949,U952,U955)</f>
        <v>10599826.16</v>
      </c>
      <c r="Y930" s="9">
        <f>SUM(Y931,Y934,Y937,Y940,Y943,Y946,Y949,Y952,Y955)</f>
        <v>539901.66999999993</v>
      </c>
      <c r="Z930" s="9">
        <f>SUM(Z931,Z934,Z937,Z940,Z943,Z946,Z949,Z952,Z955)</f>
        <v>8293286.8000000007</v>
      </c>
      <c r="AA930" s="9">
        <f>SUM(AA931,AA934,AA937,AA940,AA943,AA946,AA949,AA952,AA955)</f>
        <v>8833188.4700000007</v>
      </c>
      <c r="AD930" s="5">
        <v>355116671</v>
      </c>
      <c r="AE930" s="5">
        <v>27137832</v>
      </c>
      <c r="AK930" s="6">
        <f t="shared" si="108"/>
        <v>-10304.539999999921</v>
      </c>
      <c r="AL930" s="6">
        <f t="shared" si="114"/>
        <v>1658657.3599999994</v>
      </c>
      <c r="AM930" s="6">
        <f t="shared" si="114"/>
        <v>1648352.8200000003</v>
      </c>
      <c r="AN930" s="10">
        <f t="shared" si="109"/>
        <v>-1.5655956744420697E-2</v>
      </c>
      <c r="AO930" s="10">
        <f t="shared" si="115"/>
        <v>0.1999999999999999</v>
      </c>
      <c r="AP930" s="10">
        <f t="shared" si="115"/>
        <v>0.18414318597523749</v>
      </c>
    </row>
    <row r="931" spans="1:42" ht="54" x14ac:dyDescent="0.3">
      <c r="A931" s="12" t="s">
        <v>3043</v>
      </c>
      <c r="B931" s="12" t="s">
        <v>3044</v>
      </c>
      <c r="C931" s="16" t="s">
        <v>3045</v>
      </c>
      <c r="D931" s="17"/>
      <c r="E931" s="17" t="s">
        <v>581</v>
      </c>
      <c r="F931" s="17" t="s">
        <v>79</v>
      </c>
      <c r="G931" s="18">
        <v>1</v>
      </c>
      <c r="H931" s="17"/>
      <c r="I931" s="18">
        <v>0</v>
      </c>
      <c r="J931" s="19">
        <v>0</v>
      </c>
      <c r="K931" s="20">
        <v>570</v>
      </c>
      <c r="L931" s="19">
        <f>J931+ROUND(K931, 2)</f>
        <v>570</v>
      </c>
      <c r="M931" s="19">
        <v>0</v>
      </c>
      <c r="N931" s="19">
        <v>0</v>
      </c>
      <c r="O931" s="19">
        <f>M931+N931</f>
        <v>0</v>
      </c>
      <c r="P931" s="19">
        <v>71.61</v>
      </c>
      <c r="Q931" s="21">
        <v>570</v>
      </c>
      <c r="R931" s="19">
        <f>P931+ROUND(Q931, 2)</f>
        <v>641.61</v>
      </c>
      <c r="S931" s="19">
        <v>0</v>
      </c>
      <c r="T931" s="19">
        <v>0</v>
      </c>
      <c r="U931" s="19">
        <f>S931+T931</f>
        <v>0</v>
      </c>
      <c r="V931" s="9">
        <f>ROUND(P931 / 1.2, 2)</f>
        <v>59.68</v>
      </c>
      <c r="W931" s="9">
        <f>ROUND(Q931 / 1.2, 2)</f>
        <v>475</v>
      </c>
      <c r="X931" s="9">
        <f>ROUND(R931 / 1.2, 2)</f>
        <v>534.67999999999995</v>
      </c>
      <c r="Y931" s="9">
        <f>ROUND(S931 / 1.2, 2)</f>
        <v>0</v>
      </c>
      <c r="Z931" s="9">
        <f>ROUND(T931 / 1.2, 2)</f>
        <v>0</v>
      </c>
      <c r="AA931" s="9">
        <f>Y931+Z931</f>
        <v>0</v>
      </c>
      <c r="AD931" s="5">
        <v>355116673</v>
      </c>
      <c r="AE931" s="5">
        <v>27137867</v>
      </c>
      <c r="AG931" s="5" t="s">
        <v>3046</v>
      </c>
      <c r="AH931" s="5" t="s">
        <v>3047</v>
      </c>
      <c r="AI931" s="5" t="s">
        <v>584</v>
      </c>
      <c r="AK931" s="19">
        <f t="shared" si="108"/>
        <v>0</v>
      </c>
      <c r="AL931" s="19">
        <f t="shared" si="114"/>
        <v>0</v>
      </c>
      <c r="AM931" s="19">
        <f t="shared" si="114"/>
        <v>0</v>
      </c>
      <c r="AN931" s="22">
        <f t="shared" si="109"/>
        <v>0</v>
      </c>
      <c r="AO931" s="22">
        <f t="shared" si="115"/>
        <v>0</v>
      </c>
      <c r="AP931" s="22">
        <f t="shared" si="115"/>
        <v>0</v>
      </c>
    </row>
    <row r="932" spans="1:42" ht="72" x14ac:dyDescent="0.3">
      <c r="A932" s="12" t="s">
        <v>3048</v>
      </c>
      <c r="B932" s="12"/>
      <c r="C932" s="41" t="s">
        <v>3049</v>
      </c>
      <c r="D932" s="17"/>
      <c r="E932" s="17" t="s">
        <v>3050</v>
      </c>
      <c r="F932" s="28" t="s">
        <v>96</v>
      </c>
      <c r="G932" s="29">
        <v>4.5</v>
      </c>
      <c r="H932" s="17"/>
      <c r="I932" s="29">
        <v>0</v>
      </c>
      <c r="J932" s="30">
        <v>12.58</v>
      </c>
      <c r="M932" s="31">
        <f>ROUND(ROUND(J932, 2)*I932, 2)</f>
        <v>0</v>
      </c>
      <c r="P932" s="32">
        <v>12.58</v>
      </c>
      <c r="S932" s="31">
        <f>ROUND(ROUND(P932, 2)*I932, 2)</f>
        <v>0</v>
      </c>
      <c r="V932" s="9">
        <f>ROUND(ROUND(P932, 2)/1.2, 2)</f>
        <v>10.48</v>
      </c>
      <c r="Y932" s="9">
        <f t="shared" ref="Y932:Y957" si="116">ROUND(S932 / 1.2, 2)</f>
        <v>0</v>
      </c>
      <c r="AD932" s="5" t="s">
        <v>3051</v>
      </c>
      <c r="AE932" s="5" t="s">
        <v>3052</v>
      </c>
      <c r="AF932" s="5" t="s">
        <v>3053</v>
      </c>
      <c r="AK932" s="31">
        <f t="shared" si="108"/>
        <v>0</v>
      </c>
      <c r="AL932" s="31"/>
      <c r="AM932" s="31"/>
      <c r="AN932" s="33">
        <f t="shared" si="109"/>
        <v>0</v>
      </c>
      <c r="AO932" s="31"/>
      <c r="AP932" s="31"/>
    </row>
    <row r="933" spans="1:42" ht="18" x14ac:dyDescent="0.3">
      <c r="A933" s="12" t="s">
        <v>3054</v>
      </c>
      <c r="B933" s="12"/>
      <c r="C933" s="27" t="s">
        <v>1512</v>
      </c>
      <c r="D933" s="17"/>
      <c r="E933" s="17"/>
      <c r="F933" s="28" t="s">
        <v>96</v>
      </c>
      <c r="G933" s="29">
        <v>0.15</v>
      </c>
      <c r="H933" s="17"/>
      <c r="I933" s="29">
        <v>0</v>
      </c>
      <c r="J933" s="30">
        <v>100</v>
      </c>
      <c r="M933" s="31">
        <f>ROUND(ROUND(J933, 2)*I933, 2)</f>
        <v>0</v>
      </c>
      <c r="P933" s="32">
        <v>100</v>
      </c>
      <c r="S933" s="31">
        <f>ROUND(ROUND(P933, 2)*I933, 2)</f>
        <v>0</v>
      </c>
      <c r="V933" s="9">
        <f>ROUND(ROUND(P933, 2)/1.2, 2)</f>
        <v>83.33</v>
      </c>
      <c r="Y933" s="9">
        <f t="shared" si="116"/>
        <v>0</v>
      </c>
      <c r="AD933" s="5" t="s">
        <v>3055</v>
      </c>
      <c r="AE933" s="5" t="s">
        <v>3056</v>
      </c>
      <c r="AF933" s="5" t="s">
        <v>1515</v>
      </c>
      <c r="AK933" s="31">
        <f t="shared" si="108"/>
        <v>0</v>
      </c>
      <c r="AL933" s="31"/>
      <c r="AM933" s="31"/>
      <c r="AN933" s="33">
        <f t="shared" si="109"/>
        <v>0</v>
      </c>
      <c r="AO933" s="31"/>
      <c r="AP933" s="31"/>
    </row>
    <row r="934" spans="1:42" ht="126" x14ac:dyDescent="0.3">
      <c r="A934" s="12" t="s">
        <v>3057</v>
      </c>
      <c r="B934" s="12" t="s">
        <v>3058</v>
      </c>
      <c r="C934" s="16" t="s">
        <v>3059</v>
      </c>
      <c r="D934" s="17"/>
      <c r="E934" s="17" t="s">
        <v>3060</v>
      </c>
      <c r="F934" s="17" t="s">
        <v>79</v>
      </c>
      <c r="G934" s="18">
        <v>1</v>
      </c>
      <c r="H934" s="17"/>
      <c r="I934" s="18">
        <v>0</v>
      </c>
      <c r="J934" s="19">
        <v>69.319999999999993</v>
      </c>
      <c r="K934" s="20">
        <v>790</v>
      </c>
      <c r="L934" s="19">
        <f>J934+ROUND(K934, 2)</f>
        <v>859.31999999999994</v>
      </c>
      <c r="M934" s="19">
        <v>0</v>
      </c>
      <c r="N934" s="19">
        <v>0</v>
      </c>
      <c r="O934" s="19">
        <f>M934+N934</f>
        <v>0</v>
      </c>
      <c r="P934" s="19">
        <v>69.319999999999993</v>
      </c>
      <c r="Q934" s="21">
        <v>790</v>
      </c>
      <c r="R934" s="19">
        <f>P934+ROUND(Q934, 2)</f>
        <v>859.31999999999994</v>
      </c>
      <c r="S934" s="19">
        <v>0</v>
      </c>
      <c r="T934" s="19">
        <v>0</v>
      </c>
      <c r="U934" s="19">
        <f>S934+T934</f>
        <v>0</v>
      </c>
      <c r="V934" s="9">
        <f>ROUND(P934 / 1.2, 2)</f>
        <v>57.77</v>
      </c>
      <c r="W934" s="9">
        <f>ROUND(Q934 / 1.2, 2)</f>
        <v>658.33</v>
      </c>
      <c r="X934" s="9">
        <f>ROUND(R934 / 1.2, 2)</f>
        <v>716.1</v>
      </c>
      <c r="Y934" s="9">
        <f t="shared" si="116"/>
        <v>0</v>
      </c>
      <c r="Z934" s="9">
        <f>ROUND(T934 / 1.2, 2)</f>
        <v>0</v>
      </c>
      <c r="AA934" s="9">
        <f>Y934+Z934</f>
        <v>0</v>
      </c>
      <c r="AD934" s="5">
        <v>355116675</v>
      </c>
      <c r="AE934" s="5">
        <v>27138014</v>
      </c>
      <c r="AG934" s="5" t="s">
        <v>3061</v>
      </c>
      <c r="AH934" s="5" t="s">
        <v>3062</v>
      </c>
      <c r="AI934" s="5" t="s">
        <v>584</v>
      </c>
      <c r="AK934" s="19">
        <f t="shared" si="108"/>
        <v>0</v>
      </c>
      <c r="AL934" s="19">
        <f>T934-N934</f>
        <v>0</v>
      </c>
      <c r="AM934" s="19">
        <f>U934-O934</f>
        <v>0</v>
      </c>
      <c r="AN934" s="22">
        <f t="shared" si="109"/>
        <v>0</v>
      </c>
      <c r="AO934" s="22">
        <f>IFERROR(AL934/N934,0)</f>
        <v>0</v>
      </c>
      <c r="AP934" s="22">
        <f>IFERROR(AM934/O934,0)</f>
        <v>0</v>
      </c>
    </row>
    <row r="935" spans="1:42" ht="36" x14ac:dyDescent="0.3">
      <c r="A935" s="12" t="s">
        <v>3063</v>
      </c>
      <c r="B935" s="12"/>
      <c r="C935" s="41" t="s">
        <v>1483</v>
      </c>
      <c r="D935" s="17"/>
      <c r="E935" s="17"/>
      <c r="F935" s="28" t="s">
        <v>96</v>
      </c>
      <c r="G935" s="29">
        <v>4.5</v>
      </c>
      <c r="H935" s="17"/>
      <c r="I935" s="29">
        <v>0</v>
      </c>
      <c r="J935" s="30">
        <v>12.07</v>
      </c>
      <c r="M935" s="31">
        <f>ROUND(ROUND(J935, 2)*I935, 2)</f>
        <v>0</v>
      </c>
      <c r="P935" s="32">
        <v>12.07</v>
      </c>
      <c r="S935" s="31">
        <f>ROUND(ROUND(P935, 2)*I935, 2)</f>
        <v>0</v>
      </c>
      <c r="V935" s="9">
        <f>ROUND(ROUND(P935, 2)/1.2, 2)</f>
        <v>10.06</v>
      </c>
      <c r="Y935" s="9">
        <f t="shared" si="116"/>
        <v>0</v>
      </c>
      <c r="AD935" s="5" t="s">
        <v>3064</v>
      </c>
      <c r="AE935" s="5" t="s">
        <v>3065</v>
      </c>
      <c r="AF935" s="5" t="s">
        <v>1486</v>
      </c>
      <c r="AK935" s="31">
        <f t="shared" si="108"/>
        <v>0</v>
      </c>
      <c r="AL935" s="31"/>
      <c r="AM935" s="31"/>
      <c r="AN935" s="33">
        <f t="shared" si="109"/>
        <v>0</v>
      </c>
      <c r="AO935" s="31"/>
      <c r="AP935" s="31"/>
    </row>
    <row r="936" spans="1:42" ht="18" x14ac:dyDescent="0.3">
      <c r="A936" s="12" t="s">
        <v>3066</v>
      </c>
      <c r="B936" s="12"/>
      <c r="C936" s="27" t="s">
        <v>1512</v>
      </c>
      <c r="D936" s="17"/>
      <c r="E936" s="17"/>
      <c r="F936" s="28" t="s">
        <v>96</v>
      </c>
      <c r="G936" s="29">
        <v>0.15</v>
      </c>
      <c r="H936" s="17"/>
      <c r="I936" s="29">
        <v>0</v>
      </c>
      <c r="J936" s="30">
        <v>100</v>
      </c>
      <c r="M936" s="31">
        <f>ROUND(ROUND(J936, 2)*I936, 2)</f>
        <v>0</v>
      </c>
      <c r="P936" s="32">
        <v>100</v>
      </c>
      <c r="S936" s="31">
        <f>ROUND(ROUND(P936, 2)*I936, 2)</f>
        <v>0</v>
      </c>
      <c r="V936" s="9">
        <f>ROUND(ROUND(P936, 2)/1.2, 2)</f>
        <v>83.33</v>
      </c>
      <c r="Y936" s="9">
        <f t="shared" si="116"/>
        <v>0</v>
      </c>
      <c r="AD936" s="5" t="s">
        <v>3067</v>
      </c>
      <c r="AE936" s="5" t="s">
        <v>3068</v>
      </c>
      <c r="AF936" s="5" t="s">
        <v>1515</v>
      </c>
      <c r="AK936" s="31">
        <f t="shared" si="108"/>
        <v>0</v>
      </c>
      <c r="AL936" s="31"/>
      <c r="AM936" s="31"/>
      <c r="AN936" s="33">
        <f t="shared" si="109"/>
        <v>0</v>
      </c>
      <c r="AO936" s="31"/>
      <c r="AP936" s="31"/>
    </row>
    <row r="937" spans="1:42" ht="126" x14ac:dyDescent="0.3">
      <c r="A937" s="12" t="s">
        <v>3069</v>
      </c>
      <c r="B937" s="12" t="s">
        <v>3058</v>
      </c>
      <c r="C937" s="16" t="s">
        <v>3059</v>
      </c>
      <c r="D937" s="17"/>
      <c r="E937" s="17" t="s">
        <v>3070</v>
      </c>
      <c r="F937" s="17" t="s">
        <v>79</v>
      </c>
      <c r="G937" s="18">
        <v>1</v>
      </c>
      <c r="H937" s="17"/>
      <c r="I937" s="18">
        <v>0</v>
      </c>
      <c r="J937" s="19">
        <v>69.319999999999993</v>
      </c>
      <c r="K937" s="20">
        <v>790</v>
      </c>
      <c r="L937" s="19">
        <f>J937+ROUND(K937, 2)</f>
        <v>859.31999999999994</v>
      </c>
      <c r="M937" s="19">
        <v>0</v>
      </c>
      <c r="N937" s="19">
        <v>0</v>
      </c>
      <c r="O937" s="19">
        <f>M937+N937</f>
        <v>0</v>
      </c>
      <c r="P937" s="19">
        <v>69.319999999999993</v>
      </c>
      <c r="Q937" s="21">
        <v>790</v>
      </c>
      <c r="R937" s="19">
        <f>P937+ROUND(Q937, 2)</f>
        <v>859.31999999999994</v>
      </c>
      <c r="S937" s="19">
        <v>0</v>
      </c>
      <c r="T937" s="19">
        <v>0</v>
      </c>
      <c r="U937" s="19">
        <f>S937+T937</f>
        <v>0</v>
      </c>
      <c r="V937" s="9">
        <f>ROUND(P937 / 1.2, 2)</f>
        <v>57.77</v>
      </c>
      <c r="W937" s="9">
        <f>ROUND(Q937 / 1.2, 2)</f>
        <v>658.33</v>
      </c>
      <c r="X937" s="9">
        <f>ROUND(R937 / 1.2, 2)</f>
        <v>716.1</v>
      </c>
      <c r="Y937" s="9">
        <f t="shared" si="116"/>
        <v>0</v>
      </c>
      <c r="Z937" s="9">
        <f>ROUND(T937 / 1.2, 2)</f>
        <v>0</v>
      </c>
      <c r="AA937" s="9">
        <f>Y937+Z937</f>
        <v>0</v>
      </c>
      <c r="AD937" s="5">
        <v>355116872</v>
      </c>
      <c r="AE937" s="5">
        <v>27137943</v>
      </c>
      <c r="AG937" s="5" t="s">
        <v>3061</v>
      </c>
      <c r="AH937" s="5" t="s">
        <v>3062</v>
      </c>
      <c r="AI937" s="5" t="s">
        <v>584</v>
      </c>
      <c r="AK937" s="19">
        <f t="shared" si="108"/>
        <v>0</v>
      </c>
      <c r="AL937" s="19">
        <f>T937-N937</f>
        <v>0</v>
      </c>
      <c r="AM937" s="19">
        <f>U937-O937</f>
        <v>0</v>
      </c>
      <c r="AN937" s="22">
        <f t="shared" si="109"/>
        <v>0</v>
      </c>
      <c r="AO937" s="22">
        <f>IFERROR(AL937/N937,0)</f>
        <v>0</v>
      </c>
      <c r="AP937" s="22">
        <f>IFERROR(AM937/O937,0)</f>
        <v>0</v>
      </c>
    </row>
    <row r="938" spans="1:42" ht="18" x14ac:dyDescent="0.3">
      <c r="A938" s="12" t="s">
        <v>3071</v>
      </c>
      <c r="B938" s="12"/>
      <c r="C938" s="27" t="s">
        <v>1512</v>
      </c>
      <c r="D938" s="17"/>
      <c r="E938" s="17"/>
      <c r="F938" s="28" t="s">
        <v>96</v>
      </c>
      <c r="G938" s="29">
        <v>0.15</v>
      </c>
      <c r="H938" s="17"/>
      <c r="I938" s="29">
        <v>0</v>
      </c>
      <c r="J938" s="30">
        <v>100</v>
      </c>
      <c r="M938" s="31">
        <f>ROUND(ROUND(J938, 2)*I938, 2)</f>
        <v>0</v>
      </c>
      <c r="P938" s="32">
        <v>100</v>
      </c>
      <c r="S938" s="31">
        <f>ROUND(ROUND(P938, 2)*I938, 2)</f>
        <v>0</v>
      </c>
      <c r="V938" s="9">
        <f>ROUND(ROUND(P938, 2)/1.2, 2)</f>
        <v>83.33</v>
      </c>
      <c r="Y938" s="9">
        <f t="shared" si="116"/>
        <v>0</v>
      </c>
      <c r="AD938" s="5" t="s">
        <v>3072</v>
      </c>
      <c r="AE938" s="5" t="s">
        <v>3073</v>
      </c>
      <c r="AF938" s="5" t="s">
        <v>1515</v>
      </c>
      <c r="AK938" s="31">
        <f t="shared" si="108"/>
        <v>0</v>
      </c>
      <c r="AL938" s="31"/>
      <c r="AM938" s="31"/>
      <c r="AN938" s="33">
        <f t="shared" si="109"/>
        <v>0</v>
      </c>
      <c r="AO938" s="31"/>
      <c r="AP938" s="31"/>
    </row>
    <row r="939" spans="1:42" ht="36" x14ac:dyDescent="0.3">
      <c r="A939" s="12" t="s">
        <v>3074</v>
      </c>
      <c r="B939" s="12"/>
      <c r="C939" s="41" t="s">
        <v>1483</v>
      </c>
      <c r="D939" s="17"/>
      <c r="E939" s="17"/>
      <c r="F939" s="28" t="s">
        <v>96</v>
      </c>
      <c r="G939" s="29">
        <v>4.5</v>
      </c>
      <c r="H939" s="17"/>
      <c r="I939" s="29">
        <v>0</v>
      </c>
      <c r="J939" s="30">
        <v>12.07</v>
      </c>
      <c r="M939" s="31">
        <f>ROUND(ROUND(J939, 2)*I939, 2)</f>
        <v>0</v>
      </c>
      <c r="P939" s="32">
        <v>12.07</v>
      </c>
      <c r="S939" s="31">
        <f>ROUND(ROUND(P939, 2)*I939, 2)</f>
        <v>0</v>
      </c>
      <c r="V939" s="9">
        <f>ROUND(ROUND(P939, 2)/1.2, 2)</f>
        <v>10.06</v>
      </c>
      <c r="Y939" s="9">
        <f t="shared" si="116"/>
        <v>0</v>
      </c>
      <c r="AD939" s="5" t="s">
        <v>3075</v>
      </c>
      <c r="AE939" s="5" t="s">
        <v>3076</v>
      </c>
      <c r="AF939" s="5" t="s">
        <v>1486</v>
      </c>
      <c r="AK939" s="31">
        <f t="shared" si="108"/>
        <v>0</v>
      </c>
      <c r="AL939" s="31"/>
      <c r="AM939" s="31"/>
      <c r="AN939" s="33">
        <f t="shared" si="109"/>
        <v>0</v>
      </c>
      <c r="AO939" s="31"/>
      <c r="AP939" s="31"/>
    </row>
    <row r="940" spans="1:42" ht="126" x14ac:dyDescent="0.3">
      <c r="A940" s="12" t="s">
        <v>3077</v>
      </c>
      <c r="B940" s="12" t="s">
        <v>3058</v>
      </c>
      <c r="C940" s="16" t="s">
        <v>3059</v>
      </c>
      <c r="D940" s="17"/>
      <c r="E940" s="17" t="s">
        <v>3060</v>
      </c>
      <c r="F940" s="17" t="s">
        <v>79</v>
      </c>
      <c r="G940" s="18">
        <v>1</v>
      </c>
      <c r="H940" s="17"/>
      <c r="I940" s="18">
        <v>2789.37</v>
      </c>
      <c r="J940" s="19">
        <v>70.42</v>
      </c>
      <c r="K940" s="20">
        <v>790</v>
      </c>
      <c r="L940" s="19">
        <f>J940+ROUND(K940, 2)</f>
        <v>860.42</v>
      </c>
      <c r="M940" s="19">
        <v>196427.44</v>
      </c>
      <c r="N940" s="19">
        <v>2203602.2999999998</v>
      </c>
      <c r="O940" s="19">
        <f>M940+N940</f>
        <v>2400029.7399999998</v>
      </c>
      <c r="P940" s="19">
        <v>69.319999999999993</v>
      </c>
      <c r="Q940" s="21">
        <v>948</v>
      </c>
      <c r="R940" s="19">
        <f>P940+ROUND(Q940, 2)</f>
        <v>1017.3199999999999</v>
      </c>
      <c r="S940" s="19">
        <v>193359.13</v>
      </c>
      <c r="T940" s="19">
        <v>2644322.7599999998</v>
      </c>
      <c r="U940" s="19">
        <f>S940+T940</f>
        <v>2837681.8899999997</v>
      </c>
      <c r="V940" s="9">
        <f>ROUND(P940 / 1.2, 2)</f>
        <v>57.77</v>
      </c>
      <c r="W940" s="9">
        <f>ROUND(Q940 / 1.2, 2)</f>
        <v>790</v>
      </c>
      <c r="X940" s="9">
        <f>ROUND(R940 / 1.2, 2)</f>
        <v>847.77</v>
      </c>
      <c r="Y940" s="9">
        <f t="shared" si="116"/>
        <v>161132.60999999999</v>
      </c>
      <c r="Z940" s="9">
        <f>ROUND(T940 / 1.2, 2)</f>
        <v>2203602.2999999998</v>
      </c>
      <c r="AA940" s="9">
        <f>Y940+Z940</f>
        <v>2364734.9099999997</v>
      </c>
      <c r="AD940" s="5">
        <v>355116873</v>
      </c>
      <c r="AE940" s="5">
        <v>28858345</v>
      </c>
      <c r="AG940" s="5" t="s">
        <v>3061</v>
      </c>
      <c r="AH940" s="5" t="s">
        <v>3062</v>
      </c>
      <c r="AI940" s="5" t="s">
        <v>584</v>
      </c>
      <c r="AK940" s="19">
        <f t="shared" si="108"/>
        <v>-3068.3099999999977</v>
      </c>
      <c r="AL940" s="19">
        <f>T940-N940</f>
        <v>440720.45999999996</v>
      </c>
      <c r="AM940" s="19">
        <f>U940-O940</f>
        <v>437652.14999999991</v>
      </c>
      <c r="AN940" s="22">
        <f t="shared" si="109"/>
        <v>-1.5620577247252205E-2</v>
      </c>
      <c r="AO940" s="22">
        <f>IFERROR(AL940/N940,0)</f>
        <v>0.2</v>
      </c>
      <c r="AP940" s="22">
        <f>IFERROR(AM940/O940,0)</f>
        <v>0.18235280284485139</v>
      </c>
    </row>
    <row r="941" spans="1:42" ht="36" x14ac:dyDescent="0.3">
      <c r="A941" s="12" t="s">
        <v>3078</v>
      </c>
      <c r="B941" s="12"/>
      <c r="C941" s="41" t="s">
        <v>1483</v>
      </c>
      <c r="D941" s="17"/>
      <c r="E941" s="17"/>
      <c r="F941" s="28" t="s">
        <v>96</v>
      </c>
      <c r="G941" s="29">
        <v>4.5</v>
      </c>
      <c r="H941" s="17"/>
      <c r="I941" s="29">
        <v>12552.165000000001</v>
      </c>
      <c r="J941" s="30">
        <v>12.26</v>
      </c>
      <c r="M941" s="31">
        <f>ROUND(ROUND(J941, 2)*I941, 2)</f>
        <v>153889.54</v>
      </c>
      <c r="P941" s="32">
        <v>12.07</v>
      </c>
      <c r="S941" s="31">
        <f>ROUND(ROUND(P941, 2)*I941, 2)</f>
        <v>151504.63</v>
      </c>
      <c r="V941" s="9">
        <f>ROUND(ROUND(P941, 2)/1.2, 2)</f>
        <v>10.06</v>
      </c>
      <c r="Y941" s="9">
        <f t="shared" si="116"/>
        <v>126253.86</v>
      </c>
      <c r="AD941" s="5" t="s">
        <v>3079</v>
      </c>
      <c r="AE941" s="5" t="s">
        <v>3080</v>
      </c>
      <c r="AF941" s="5" t="s">
        <v>1486</v>
      </c>
      <c r="AK941" s="31">
        <f t="shared" si="108"/>
        <v>-2384.9100000000035</v>
      </c>
      <c r="AL941" s="31"/>
      <c r="AM941" s="31"/>
      <c r="AN941" s="33">
        <f t="shared" si="109"/>
        <v>-1.5497544537465012E-2</v>
      </c>
      <c r="AO941" s="31"/>
      <c r="AP941" s="31"/>
    </row>
    <row r="942" spans="1:42" ht="18" x14ac:dyDescent="0.3">
      <c r="A942" s="12" t="s">
        <v>3081</v>
      </c>
      <c r="B942" s="12"/>
      <c r="C942" s="27" t="s">
        <v>1512</v>
      </c>
      <c r="D942" s="17"/>
      <c r="E942" s="17"/>
      <c r="F942" s="28" t="s">
        <v>96</v>
      </c>
      <c r="G942" s="29">
        <v>0.15</v>
      </c>
      <c r="H942" s="17"/>
      <c r="I942" s="29">
        <v>418.40600000000001</v>
      </c>
      <c r="J942" s="30">
        <v>101.66</v>
      </c>
      <c r="M942" s="31">
        <f>ROUND(ROUND(J942, 2)*I942, 2)</f>
        <v>42535.15</v>
      </c>
      <c r="P942" s="32">
        <v>100</v>
      </c>
      <c r="S942" s="31">
        <f>ROUND(ROUND(P942, 2)*I942, 2)</f>
        <v>41840.6</v>
      </c>
      <c r="V942" s="9">
        <f>ROUND(ROUND(P942, 2)/1.2, 2)</f>
        <v>83.33</v>
      </c>
      <c r="Y942" s="9">
        <f t="shared" si="116"/>
        <v>34867.17</v>
      </c>
      <c r="AD942" s="5" t="s">
        <v>3082</v>
      </c>
      <c r="AE942" s="5" t="s">
        <v>3083</v>
      </c>
      <c r="AF942" s="5" t="s">
        <v>1515</v>
      </c>
      <c r="AK942" s="31">
        <f t="shared" si="108"/>
        <v>-694.55000000000291</v>
      </c>
      <c r="AL942" s="31"/>
      <c r="AM942" s="31"/>
      <c r="AN942" s="33">
        <f t="shared" si="109"/>
        <v>-1.6328848023340763E-2</v>
      </c>
      <c r="AO942" s="31"/>
      <c r="AP942" s="31"/>
    </row>
    <row r="943" spans="1:42" ht="126" x14ac:dyDescent="0.3">
      <c r="A943" s="12" t="s">
        <v>3084</v>
      </c>
      <c r="B943" s="12" t="s">
        <v>3058</v>
      </c>
      <c r="C943" s="16" t="s">
        <v>3059</v>
      </c>
      <c r="D943" s="17"/>
      <c r="E943" s="17" t="s">
        <v>3070</v>
      </c>
      <c r="F943" s="17" t="s">
        <v>79</v>
      </c>
      <c r="G943" s="18">
        <v>1</v>
      </c>
      <c r="H943" s="17"/>
      <c r="I943" s="18">
        <v>3418.18</v>
      </c>
      <c r="J943" s="19">
        <v>70.42</v>
      </c>
      <c r="K943" s="20">
        <v>790</v>
      </c>
      <c r="L943" s="19">
        <f>J943+ROUND(K943, 2)</f>
        <v>860.42</v>
      </c>
      <c r="M943" s="19">
        <v>240708.24</v>
      </c>
      <c r="N943" s="19">
        <v>2700362.2</v>
      </c>
      <c r="O943" s="19">
        <f>M943+N943</f>
        <v>2941070.4400000004</v>
      </c>
      <c r="P943" s="19">
        <v>69.319999999999993</v>
      </c>
      <c r="Q943" s="21">
        <v>948</v>
      </c>
      <c r="R943" s="19">
        <f>P943+ROUND(Q943, 2)</f>
        <v>1017.3199999999999</v>
      </c>
      <c r="S943" s="19">
        <v>236948.24</v>
      </c>
      <c r="T943" s="19">
        <v>3240434.64</v>
      </c>
      <c r="U943" s="19">
        <f>S943+T943</f>
        <v>3477382.88</v>
      </c>
      <c r="V943" s="9">
        <f>ROUND(P943 / 1.2, 2)</f>
        <v>57.77</v>
      </c>
      <c r="W943" s="9">
        <f>ROUND(Q943 / 1.2, 2)</f>
        <v>790</v>
      </c>
      <c r="X943" s="9">
        <f>ROUND(R943 / 1.2, 2)</f>
        <v>847.77</v>
      </c>
      <c r="Y943" s="9">
        <f t="shared" si="116"/>
        <v>197456.87</v>
      </c>
      <c r="Z943" s="9">
        <f>ROUND(T943 / 1.2, 2)</f>
        <v>2700362.2</v>
      </c>
      <c r="AA943" s="9">
        <f>Y943+Z943</f>
        <v>2897819.0700000003</v>
      </c>
      <c r="AD943" s="5">
        <v>355116874</v>
      </c>
      <c r="AE943" s="5">
        <v>28858324</v>
      </c>
      <c r="AG943" s="5" t="s">
        <v>3061</v>
      </c>
      <c r="AH943" s="5" t="s">
        <v>3062</v>
      </c>
      <c r="AI943" s="5" t="s">
        <v>584</v>
      </c>
      <c r="AK943" s="19">
        <f t="shared" si="108"/>
        <v>-3760</v>
      </c>
      <c r="AL943" s="19">
        <f>T943-N943</f>
        <v>540072.43999999994</v>
      </c>
      <c r="AM943" s="19">
        <f>U943-O943</f>
        <v>536312.43999999948</v>
      </c>
      <c r="AN943" s="22">
        <f t="shared" si="109"/>
        <v>-1.5620570363523907E-2</v>
      </c>
      <c r="AO943" s="22">
        <f>IFERROR(AL943/N943,0)</f>
        <v>0.19999999999999996</v>
      </c>
      <c r="AP943" s="22">
        <f>IFERROR(AM943/O943,0)</f>
        <v>0.18235280349150679</v>
      </c>
    </row>
    <row r="944" spans="1:42" ht="18" x14ac:dyDescent="0.3">
      <c r="A944" s="12" t="s">
        <v>3085</v>
      </c>
      <c r="B944" s="12"/>
      <c r="C944" s="27" t="s">
        <v>1512</v>
      </c>
      <c r="D944" s="17"/>
      <c r="E944" s="17"/>
      <c r="F944" s="28" t="s">
        <v>96</v>
      </c>
      <c r="G944" s="29">
        <v>0.15</v>
      </c>
      <c r="H944" s="17"/>
      <c r="I944" s="29">
        <v>512.72699999999998</v>
      </c>
      <c r="J944" s="30">
        <v>101.66</v>
      </c>
      <c r="M944" s="31">
        <f>ROUND(ROUND(J944, 2)*I944, 2)</f>
        <v>52123.83</v>
      </c>
      <c r="P944" s="32">
        <v>100</v>
      </c>
      <c r="S944" s="31">
        <f>ROUND(ROUND(P944, 2)*I944, 2)</f>
        <v>51272.7</v>
      </c>
      <c r="V944" s="9">
        <f>ROUND(ROUND(P944, 2)/1.2, 2)</f>
        <v>83.33</v>
      </c>
      <c r="Y944" s="9">
        <f t="shared" si="116"/>
        <v>42727.25</v>
      </c>
      <c r="AD944" s="5" t="s">
        <v>3086</v>
      </c>
      <c r="AE944" s="5" t="s">
        <v>3087</v>
      </c>
      <c r="AF944" s="5" t="s">
        <v>1515</v>
      </c>
      <c r="AK944" s="31">
        <f t="shared" si="108"/>
        <v>-851.13000000000466</v>
      </c>
      <c r="AL944" s="31"/>
      <c r="AM944" s="31"/>
      <c r="AN944" s="33">
        <f t="shared" si="109"/>
        <v>-1.6328999614955476E-2</v>
      </c>
      <c r="AO944" s="31"/>
      <c r="AP944" s="31"/>
    </row>
    <row r="945" spans="1:42" ht="36" x14ac:dyDescent="0.3">
      <c r="A945" s="12" t="s">
        <v>3088</v>
      </c>
      <c r="B945" s="12"/>
      <c r="C945" s="41" t="s">
        <v>1483</v>
      </c>
      <c r="D945" s="17"/>
      <c r="E945" s="17"/>
      <c r="F945" s="28" t="s">
        <v>96</v>
      </c>
      <c r="G945" s="29">
        <v>4.5</v>
      </c>
      <c r="H945" s="17"/>
      <c r="I945" s="29">
        <v>15381.81</v>
      </c>
      <c r="J945" s="30">
        <v>12.26</v>
      </c>
      <c r="M945" s="31">
        <f>ROUND(ROUND(J945, 2)*I945, 2)</f>
        <v>188580.99</v>
      </c>
      <c r="P945" s="32">
        <v>12.07</v>
      </c>
      <c r="S945" s="31">
        <f>ROUND(ROUND(P945, 2)*I945, 2)</f>
        <v>185658.45</v>
      </c>
      <c r="V945" s="9">
        <f>ROUND(ROUND(P945, 2)/1.2, 2)</f>
        <v>10.06</v>
      </c>
      <c r="Y945" s="9">
        <f t="shared" si="116"/>
        <v>154715.38</v>
      </c>
      <c r="AD945" s="5" t="s">
        <v>3089</v>
      </c>
      <c r="AE945" s="5" t="s">
        <v>3090</v>
      </c>
      <c r="AF945" s="5" t="s">
        <v>1486</v>
      </c>
      <c r="AK945" s="31">
        <f t="shared" si="108"/>
        <v>-2922.539999999979</v>
      </c>
      <c r="AL945" s="31"/>
      <c r="AM945" s="31"/>
      <c r="AN945" s="33">
        <f t="shared" si="109"/>
        <v>-1.5497532386482748E-2</v>
      </c>
      <c r="AO945" s="31"/>
      <c r="AP945" s="31"/>
    </row>
    <row r="946" spans="1:42" ht="144" x14ac:dyDescent="0.3">
      <c r="A946" s="12" t="s">
        <v>3091</v>
      </c>
      <c r="B946" s="12" t="s">
        <v>3092</v>
      </c>
      <c r="C946" s="16" t="s">
        <v>3093</v>
      </c>
      <c r="D946" s="17"/>
      <c r="E946" s="17" t="s">
        <v>3094</v>
      </c>
      <c r="F946" s="17" t="s">
        <v>79</v>
      </c>
      <c r="G946" s="18">
        <v>1</v>
      </c>
      <c r="H946" s="17"/>
      <c r="I946" s="18">
        <v>0</v>
      </c>
      <c r="J946" s="19">
        <v>35.049999999999997</v>
      </c>
      <c r="K946" s="20">
        <v>546</v>
      </c>
      <c r="L946" s="19">
        <f>J946+ROUND(K946, 2)</f>
        <v>581.04999999999995</v>
      </c>
      <c r="M946" s="19">
        <v>0</v>
      </c>
      <c r="N946" s="19">
        <v>0</v>
      </c>
      <c r="O946" s="19">
        <f>M946+N946</f>
        <v>0</v>
      </c>
      <c r="P946" s="19">
        <v>35.049999999999997</v>
      </c>
      <c r="Q946" s="21">
        <v>546</v>
      </c>
      <c r="R946" s="19">
        <f>P946+ROUND(Q946, 2)</f>
        <v>581.04999999999995</v>
      </c>
      <c r="S946" s="19">
        <v>0</v>
      </c>
      <c r="T946" s="19">
        <v>0</v>
      </c>
      <c r="U946" s="19">
        <f>S946+T946</f>
        <v>0</v>
      </c>
      <c r="V946" s="9">
        <f>ROUND(P946 / 1.2, 2)</f>
        <v>29.21</v>
      </c>
      <c r="W946" s="9">
        <f>ROUND(Q946 / 1.2, 2)</f>
        <v>455</v>
      </c>
      <c r="X946" s="9">
        <f>ROUND(R946 / 1.2, 2)</f>
        <v>484.21</v>
      </c>
      <c r="Y946" s="9">
        <f t="shared" si="116"/>
        <v>0</v>
      </c>
      <c r="Z946" s="9">
        <f>ROUND(T946 / 1.2, 2)</f>
        <v>0</v>
      </c>
      <c r="AA946" s="9">
        <f>Y946+Z946</f>
        <v>0</v>
      </c>
      <c r="AD946" s="5">
        <v>355116676</v>
      </c>
      <c r="AE946" s="5">
        <v>27137944</v>
      </c>
      <c r="AG946" s="5" t="s">
        <v>3095</v>
      </c>
      <c r="AH946" s="5" t="s">
        <v>3096</v>
      </c>
      <c r="AI946" s="5" t="s">
        <v>584</v>
      </c>
      <c r="AK946" s="19">
        <f t="shared" si="108"/>
        <v>0</v>
      </c>
      <c r="AL946" s="19">
        <f>T946-N946</f>
        <v>0</v>
      </c>
      <c r="AM946" s="19">
        <f>U946-O946</f>
        <v>0</v>
      </c>
      <c r="AN946" s="22">
        <f t="shared" si="109"/>
        <v>0</v>
      </c>
      <c r="AO946" s="22">
        <f>IFERROR(AL946/N946,0)</f>
        <v>0</v>
      </c>
      <c r="AP946" s="22">
        <f>IFERROR(AM946/O946,0)</f>
        <v>0</v>
      </c>
    </row>
    <row r="947" spans="1:42" ht="54" x14ac:dyDescent="0.3">
      <c r="A947" s="12" t="s">
        <v>3097</v>
      </c>
      <c r="B947" s="12"/>
      <c r="C947" s="41" t="s">
        <v>3049</v>
      </c>
      <c r="D947" s="17"/>
      <c r="E947" s="17"/>
      <c r="F947" s="28" t="s">
        <v>96</v>
      </c>
      <c r="G947" s="29">
        <v>1.8</v>
      </c>
      <c r="H947" s="17"/>
      <c r="I947" s="29">
        <v>0</v>
      </c>
      <c r="J947" s="30">
        <v>12.07</v>
      </c>
      <c r="M947" s="31">
        <f>ROUND(ROUND(J947, 2)*I947, 2)</f>
        <v>0</v>
      </c>
      <c r="P947" s="32">
        <v>12.07</v>
      </c>
      <c r="S947" s="31">
        <f>ROUND(ROUND(P947, 2)*I947, 2)</f>
        <v>0</v>
      </c>
      <c r="V947" s="9">
        <f>ROUND(ROUND(P947, 2)/1.2, 2)</f>
        <v>10.06</v>
      </c>
      <c r="Y947" s="9">
        <f t="shared" si="116"/>
        <v>0</v>
      </c>
      <c r="AD947" s="5" t="s">
        <v>3098</v>
      </c>
      <c r="AE947" s="5" t="s">
        <v>3099</v>
      </c>
      <c r="AF947" s="5" t="s">
        <v>3053</v>
      </c>
      <c r="AK947" s="31">
        <f t="shared" si="108"/>
        <v>0</v>
      </c>
      <c r="AL947" s="31"/>
      <c r="AM947" s="31"/>
      <c r="AN947" s="33">
        <f t="shared" si="109"/>
        <v>0</v>
      </c>
      <c r="AO947" s="31"/>
      <c r="AP947" s="31"/>
    </row>
    <row r="948" spans="1:42" ht="36" x14ac:dyDescent="0.3">
      <c r="A948" s="12" t="s">
        <v>3100</v>
      </c>
      <c r="B948" s="12"/>
      <c r="C948" s="27" t="s">
        <v>591</v>
      </c>
      <c r="D948" s="17"/>
      <c r="E948" s="17"/>
      <c r="F948" s="28" t="s">
        <v>96</v>
      </c>
      <c r="G948" s="29">
        <v>0.15</v>
      </c>
      <c r="H948" s="17"/>
      <c r="I948" s="29">
        <v>0</v>
      </c>
      <c r="J948" s="30">
        <v>88.8</v>
      </c>
      <c r="M948" s="31">
        <f>ROUND(ROUND(J948, 2)*I948, 2)</f>
        <v>0</v>
      </c>
      <c r="P948" s="32">
        <v>88.8</v>
      </c>
      <c r="S948" s="31">
        <f>ROUND(ROUND(P948, 2)*I948, 2)</f>
        <v>0</v>
      </c>
      <c r="V948" s="9">
        <f>ROUND(ROUND(P948, 2)/1.2, 2)</f>
        <v>74</v>
      </c>
      <c r="Y948" s="9">
        <f t="shared" si="116"/>
        <v>0</v>
      </c>
      <c r="AD948" s="5" t="s">
        <v>3101</v>
      </c>
      <c r="AE948" s="5" t="s">
        <v>3102</v>
      </c>
      <c r="AF948" s="5" t="s">
        <v>594</v>
      </c>
      <c r="AK948" s="31">
        <f t="shared" si="108"/>
        <v>0</v>
      </c>
      <c r="AL948" s="31"/>
      <c r="AM948" s="31"/>
      <c r="AN948" s="33">
        <f t="shared" si="109"/>
        <v>0</v>
      </c>
      <c r="AO948" s="31"/>
      <c r="AP948" s="31"/>
    </row>
    <row r="949" spans="1:42" ht="144" x14ac:dyDescent="0.3">
      <c r="A949" s="12" t="s">
        <v>3103</v>
      </c>
      <c r="B949" s="12" t="s">
        <v>3092</v>
      </c>
      <c r="C949" s="16" t="s">
        <v>3093</v>
      </c>
      <c r="D949" s="17"/>
      <c r="E949" s="17" t="s">
        <v>3104</v>
      </c>
      <c r="F949" s="17" t="s">
        <v>79</v>
      </c>
      <c r="G949" s="18">
        <v>1</v>
      </c>
      <c r="H949" s="17"/>
      <c r="I949" s="18">
        <v>0</v>
      </c>
      <c r="J949" s="19">
        <v>35.049999999999997</v>
      </c>
      <c r="K949" s="20">
        <v>546</v>
      </c>
      <c r="L949" s="19">
        <f>J949+ROUND(K949, 2)</f>
        <v>581.04999999999995</v>
      </c>
      <c r="M949" s="19">
        <v>0</v>
      </c>
      <c r="N949" s="19">
        <v>0</v>
      </c>
      <c r="O949" s="19">
        <f>M949+N949</f>
        <v>0</v>
      </c>
      <c r="P949" s="19">
        <v>35.049999999999997</v>
      </c>
      <c r="Q949" s="21">
        <v>546</v>
      </c>
      <c r="R949" s="19">
        <f>P949+ROUND(Q949, 2)</f>
        <v>581.04999999999995</v>
      </c>
      <c r="S949" s="19">
        <v>0</v>
      </c>
      <c r="T949" s="19">
        <v>0</v>
      </c>
      <c r="U949" s="19">
        <f>S949+T949</f>
        <v>0</v>
      </c>
      <c r="V949" s="9">
        <f>ROUND(P949 / 1.2, 2)</f>
        <v>29.21</v>
      </c>
      <c r="W949" s="9">
        <f>ROUND(Q949 / 1.2, 2)</f>
        <v>455</v>
      </c>
      <c r="X949" s="9">
        <f>ROUND(R949 / 1.2, 2)</f>
        <v>484.21</v>
      </c>
      <c r="Y949" s="9">
        <f t="shared" si="116"/>
        <v>0</v>
      </c>
      <c r="Z949" s="9">
        <f>ROUND(T949 / 1.2, 2)</f>
        <v>0</v>
      </c>
      <c r="AA949" s="9">
        <f>Y949+Z949</f>
        <v>0</v>
      </c>
      <c r="AD949" s="5">
        <v>355116875</v>
      </c>
      <c r="AE949" s="5">
        <v>27138015</v>
      </c>
      <c r="AG949" s="5" t="s">
        <v>3095</v>
      </c>
      <c r="AH949" s="5" t="s">
        <v>3096</v>
      </c>
      <c r="AI949" s="5" t="s">
        <v>584</v>
      </c>
      <c r="AK949" s="19">
        <f t="shared" si="108"/>
        <v>0</v>
      </c>
      <c r="AL949" s="19">
        <f>T949-N949</f>
        <v>0</v>
      </c>
      <c r="AM949" s="19">
        <f>U949-O949</f>
        <v>0</v>
      </c>
      <c r="AN949" s="22">
        <f t="shared" si="109"/>
        <v>0</v>
      </c>
      <c r="AO949" s="22">
        <f>IFERROR(AL949/N949,0)</f>
        <v>0</v>
      </c>
      <c r="AP949" s="22">
        <f>IFERROR(AM949/O949,0)</f>
        <v>0</v>
      </c>
    </row>
    <row r="950" spans="1:42" ht="36" x14ac:dyDescent="0.3">
      <c r="A950" s="12" t="s">
        <v>3105</v>
      </c>
      <c r="B950" s="12"/>
      <c r="C950" s="27" t="s">
        <v>591</v>
      </c>
      <c r="D950" s="17"/>
      <c r="E950" s="17"/>
      <c r="F950" s="28" t="s">
        <v>96</v>
      </c>
      <c r="G950" s="29">
        <v>0.15</v>
      </c>
      <c r="H950" s="17"/>
      <c r="I950" s="29">
        <v>0</v>
      </c>
      <c r="J950" s="30">
        <v>88.8</v>
      </c>
      <c r="M950" s="31">
        <f>ROUND(ROUND(J950, 2)*I950, 2)</f>
        <v>0</v>
      </c>
      <c r="P950" s="32">
        <v>88.8</v>
      </c>
      <c r="S950" s="31">
        <f>ROUND(ROUND(P950, 2)*I950, 2)</f>
        <v>0</v>
      </c>
      <c r="V950" s="9">
        <f>ROUND(ROUND(P950, 2)/1.2, 2)</f>
        <v>74</v>
      </c>
      <c r="Y950" s="9">
        <f t="shared" si="116"/>
        <v>0</v>
      </c>
      <c r="AD950" s="5" t="s">
        <v>3106</v>
      </c>
      <c r="AE950" s="5" t="s">
        <v>3107</v>
      </c>
      <c r="AF950" s="5" t="s">
        <v>594</v>
      </c>
      <c r="AK950" s="31">
        <f t="shared" si="108"/>
        <v>0</v>
      </c>
      <c r="AL950" s="31"/>
      <c r="AM950" s="31"/>
      <c r="AN950" s="33">
        <f t="shared" si="109"/>
        <v>0</v>
      </c>
      <c r="AO950" s="31"/>
      <c r="AP950" s="31"/>
    </row>
    <row r="951" spans="1:42" ht="54" x14ac:dyDescent="0.3">
      <c r="A951" s="12" t="s">
        <v>3108</v>
      </c>
      <c r="B951" s="12"/>
      <c r="C951" s="41" t="s">
        <v>3049</v>
      </c>
      <c r="D951" s="17"/>
      <c r="E951" s="17"/>
      <c r="F951" s="28" t="s">
        <v>96</v>
      </c>
      <c r="G951" s="29">
        <v>1.8</v>
      </c>
      <c r="H951" s="17"/>
      <c r="I951" s="29">
        <v>0</v>
      </c>
      <c r="J951" s="30">
        <v>12.07</v>
      </c>
      <c r="M951" s="31">
        <f>ROUND(ROUND(J951, 2)*I951, 2)</f>
        <v>0</v>
      </c>
      <c r="P951" s="32">
        <v>12.07</v>
      </c>
      <c r="S951" s="31">
        <f>ROUND(ROUND(P951, 2)*I951, 2)</f>
        <v>0</v>
      </c>
      <c r="V951" s="9">
        <f>ROUND(ROUND(P951, 2)/1.2, 2)</f>
        <v>10.06</v>
      </c>
      <c r="Y951" s="9">
        <f t="shared" si="116"/>
        <v>0</v>
      </c>
      <c r="AD951" s="5" t="s">
        <v>3109</v>
      </c>
      <c r="AE951" s="5" t="s">
        <v>3110</v>
      </c>
      <c r="AF951" s="5" t="s">
        <v>3053</v>
      </c>
      <c r="AK951" s="31">
        <f t="shared" si="108"/>
        <v>0</v>
      </c>
      <c r="AL951" s="31"/>
      <c r="AM951" s="31"/>
      <c r="AN951" s="33">
        <f t="shared" si="109"/>
        <v>0</v>
      </c>
      <c r="AO951" s="31"/>
      <c r="AP951" s="31"/>
    </row>
    <row r="952" spans="1:42" ht="144" x14ac:dyDescent="0.3">
      <c r="A952" s="12" t="s">
        <v>3111</v>
      </c>
      <c r="B952" s="12" t="s">
        <v>3092</v>
      </c>
      <c r="C952" s="16" t="s">
        <v>3093</v>
      </c>
      <c r="D952" s="17"/>
      <c r="E952" s="17" t="s">
        <v>3094</v>
      </c>
      <c r="F952" s="17" t="s">
        <v>79</v>
      </c>
      <c r="G952" s="18">
        <v>1</v>
      </c>
      <c r="H952" s="17"/>
      <c r="I952" s="18">
        <v>3418.18</v>
      </c>
      <c r="J952" s="19">
        <v>35.61</v>
      </c>
      <c r="K952" s="20">
        <v>546</v>
      </c>
      <c r="L952" s="19">
        <f>J952+ROUND(K952, 2)</f>
        <v>581.61</v>
      </c>
      <c r="M952" s="19">
        <v>121721.39</v>
      </c>
      <c r="N952" s="19">
        <v>1866326.28</v>
      </c>
      <c r="O952" s="19">
        <f>M952+N952</f>
        <v>1988047.67</v>
      </c>
      <c r="P952" s="19">
        <v>35.049999999999997</v>
      </c>
      <c r="Q952" s="21">
        <v>655.20000000000005</v>
      </c>
      <c r="R952" s="19">
        <f>P952+ROUND(Q952, 2)</f>
        <v>690.25</v>
      </c>
      <c r="S952" s="19">
        <v>119807.21</v>
      </c>
      <c r="T952" s="19">
        <v>2239591.54</v>
      </c>
      <c r="U952" s="19">
        <f>S952+T952</f>
        <v>2359398.75</v>
      </c>
      <c r="V952" s="9">
        <f>ROUND(P952 / 1.2, 2)</f>
        <v>29.21</v>
      </c>
      <c r="W952" s="9">
        <f>ROUND(Q952 / 1.2, 2)</f>
        <v>546</v>
      </c>
      <c r="X952" s="9">
        <f>ROUND(R952 / 1.2, 2)</f>
        <v>575.21</v>
      </c>
      <c r="Y952" s="9">
        <f t="shared" si="116"/>
        <v>99839.34</v>
      </c>
      <c r="Z952" s="9">
        <f>ROUND(T952 / 1.2, 2)</f>
        <v>1866326.28</v>
      </c>
      <c r="AA952" s="9">
        <f>Y952+Z952</f>
        <v>1966165.62</v>
      </c>
      <c r="AD952" s="5">
        <v>355116876</v>
      </c>
      <c r="AE952" s="5">
        <v>28858326</v>
      </c>
      <c r="AG952" s="5" t="s">
        <v>3095</v>
      </c>
      <c r="AH952" s="5" t="s">
        <v>3096</v>
      </c>
      <c r="AI952" s="5" t="s">
        <v>584</v>
      </c>
      <c r="AK952" s="19">
        <f t="shared" si="108"/>
        <v>-1914.179999999993</v>
      </c>
      <c r="AL952" s="19">
        <f>T952-N952</f>
        <v>373265.26</v>
      </c>
      <c r="AM952" s="19">
        <f>U952-O952</f>
        <v>371351.08000000007</v>
      </c>
      <c r="AN952" s="22">
        <f t="shared" si="109"/>
        <v>-1.5725913087256013E-2</v>
      </c>
      <c r="AO952" s="22">
        <f>IFERROR(AL952/N952,0)</f>
        <v>0.20000000214324798</v>
      </c>
      <c r="AP952" s="22">
        <f>IFERROR(AM952/O952,0)</f>
        <v>0.18679183884961878</v>
      </c>
    </row>
    <row r="953" spans="1:42" ht="54" x14ac:dyDescent="0.3">
      <c r="A953" s="12" t="s">
        <v>3112</v>
      </c>
      <c r="B953" s="12"/>
      <c r="C953" s="41" t="s">
        <v>3049</v>
      </c>
      <c r="D953" s="17"/>
      <c r="E953" s="17"/>
      <c r="F953" s="28" t="s">
        <v>96</v>
      </c>
      <c r="G953" s="29">
        <v>1.8</v>
      </c>
      <c r="H953" s="17"/>
      <c r="I953" s="29">
        <v>6152.7240000000002</v>
      </c>
      <c r="J953" s="30">
        <v>12.26</v>
      </c>
      <c r="M953" s="31">
        <f>ROUND(ROUND(J953, 2)*I953, 2)</f>
        <v>75432.399999999994</v>
      </c>
      <c r="P953" s="32">
        <v>12.07</v>
      </c>
      <c r="S953" s="31">
        <f>ROUND(ROUND(P953, 2)*I953, 2)</f>
        <v>74263.38</v>
      </c>
      <c r="V953" s="9">
        <f>ROUND(ROUND(P953, 2)/1.2, 2)</f>
        <v>10.06</v>
      </c>
      <c r="Y953" s="9">
        <f t="shared" si="116"/>
        <v>61886.15</v>
      </c>
      <c r="AD953" s="5" t="s">
        <v>3113</v>
      </c>
      <c r="AE953" s="5" t="s">
        <v>3114</v>
      </c>
      <c r="AF953" s="5" t="s">
        <v>3053</v>
      </c>
      <c r="AK953" s="31">
        <f t="shared" si="108"/>
        <v>-1169.0199999999895</v>
      </c>
      <c r="AL953" s="31"/>
      <c r="AM953" s="31"/>
      <c r="AN953" s="33">
        <f t="shared" si="109"/>
        <v>-1.5497584592297071E-2</v>
      </c>
      <c r="AO953" s="31"/>
      <c r="AP953" s="31"/>
    </row>
    <row r="954" spans="1:42" ht="36" x14ac:dyDescent="0.3">
      <c r="A954" s="12" t="s">
        <v>3115</v>
      </c>
      <c r="B954" s="12"/>
      <c r="C954" s="27" t="s">
        <v>591</v>
      </c>
      <c r="D954" s="17"/>
      <c r="E954" s="17"/>
      <c r="F954" s="28" t="s">
        <v>96</v>
      </c>
      <c r="G954" s="29">
        <v>0.15</v>
      </c>
      <c r="H954" s="17"/>
      <c r="I954" s="29">
        <v>512.72699999999998</v>
      </c>
      <c r="J954" s="30">
        <v>90.28</v>
      </c>
      <c r="M954" s="31">
        <f>ROUND(ROUND(J954, 2)*I954, 2)</f>
        <v>46288.99</v>
      </c>
      <c r="P954" s="32">
        <v>88.8</v>
      </c>
      <c r="S954" s="31">
        <f>ROUND(ROUND(P954, 2)*I954, 2)</f>
        <v>45530.16</v>
      </c>
      <c r="V954" s="9">
        <f>ROUND(ROUND(P954, 2)/1.2, 2)</f>
        <v>74</v>
      </c>
      <c r="Y954" s="9">
        <f t="shared" si="116"/>
        <v>37941.800000000003</v>
      </c>
      <c r="AD954" s="5" t="s">
        <v>3116</v>
      </c>
      <c r="AE954" s="5" t="s">
        <v>3117</v>
      </c>
      <c r="AF954" s="5" t="s">
        <v>594</v>
      </c>
      <c r="AK954" s="31">
        <f t="shared" si="108"/>
        <v>-758.82999999999447</v>
      </c>
      <c r="AL954" s="31"/>
      <c r="AM954" s="31"/>
      <c r="AN954" s="33">
        <f t="shared" si="109"/>
        <v>-1.6393315127420031E-2</v>
      </c>
      <c r="AO954" s="31"/>
      <c r="AP954" s="31"/>
    </row>
    <row r="955" spans="1:42" ht="144" x14ac:dyDescent="0.3">
      <c r="A955" s="12" t="s">
        <v>3118</v>
      </c>
      <c r="B955" s="12" t="s">
        <v>3092</v>
      </c>
      <c r="C955" s="16" t="s">
        <v>3093</v>
      </c>
      <c r="D955" s="17"/>
      <c r="E955" s="17" t="s">
        <v>3104</v>
      </c>
      <c r="F955" s="17" t="s">
        <v>79</v>
      </c>
      <c r="G955" s="18">
        <v>1</v>
      </c>
      <c r="H955" s="17"/>
      <c r="I955" s="18">
        <v>2789.37</v>
      </c>
      <c r="J955" s="19">
        <v>35.61</v>
      </c>
      <c r="K955" s="20">
        <v>546</v>
      </c>
      <c r="L955" s="19">
        <f>J955+ROUND(K955, 2)</f>
        <v>581.61</v>
      </c>
      <c r="M955" s="19">
        <v>99329.47</v>
      </c>
      <c r="N955" s="19">
        <v>1522996.02</v>
      </c>
      <c r="O955" s="19">
        <f>M955+N955</f>
        <v>1622325.49</v>
      </c>
      <c r="P955" s="19">
        <v>35.049999999999997</v>
      </c>
      <c r="Q955" s="21">
        <v>655.20000000000005</v>
      </c>
      <c r="R955" s="19">
        <f>P955+ROUND(Q955, 2)</f>
        <v>690.25</v>
      </c>
      <c r="S955" s="19">
        <v>97767.42</v>
      </c>
      <c r="T955" s="19">
        <v>1827595.22</v>
      </c>
      <c r="U955" s="19">
        <f>S955+T955</f>
        <v>1925362.64</v>
      </c>
      <c r="V955" s="9">
        <f>ROUND(P955 / 1.2, 2)</f>
        <v>29.21</v>
      </c>
      <c r="W955" s="9">
        <f>ROUND(Q955 / 1.2, 2)</f>
        <v>546</v>
      </c>
      <c r="X955" s="9">
        <f>ROUND(R955 / 1.2, 2)</f>
        <v>575.21</v>
      </c>
      <c r="Y955" s="9">
        <f t="shared" si="116"/>
        <v>81472.850000000006</v>
      </c>
      <c r="Z955" s="9">
        <f>ROUND(T955 / 1.2, 2)</f>
        <v>1522996.02</v>
      </c>
      <c r="AA955" s="9">
        <f>Y955+Z955</f>
        <v>1604468.87</v>
      </c>
      <c r="AD955" s="5">
        <v>355116877</v>
      </c>
      <c r="AE955" s="5">
        <v>28858347</v>
      </c>
      <c r="AG955" s="5" t="s">
        <v>3095</v>
      </c>
      <c r="AH955" s="5" t="s">
        <v>3096</v>
      </c>
      <c r="AI955" s="5" t="s">
        <v>584</v>
      </c>
      <c r="AK955" s="19">
        <f t="shared" si="108"/>
        <v>-1562.0500000000029</v>
      </c>
      <c r="AL955" s="19">
        <f>T955-N955</f>
        <v>304599.19999999995</v>
      </c>
      <c r="AM955" s="19">
        <f>U955-O955</f>
        <v>303037.14999999991</v>
      </c>
      <c r="AN955" s="22">
        <f t="shared" si="109"/>
        <v>-1.5725947193718066E-2</v>
      </c>
      <c r="AO955" s="22">
        <f>IFERROR(AL955/N955,0)</f>
        <v>0.19999999737359783</v>
      </c>
      <c r="AP955" s="22">
        <f>IFERROR(AM955/O955,0)</f>
        <v>0.18679183176737235</v>
      </c>
    </row>
    <row r="956" spans="1:42" ht="36" x14ac:dyDescent="0.3">
      <c r="A956" s="12" t="s">
        <v>3119</v>
      </c>
      <c r="B956" s="12"/>
      <c r="C956" s="27" t="s">
        <v>591</v>
      </c>
      <c r="D956" s="17"/>
      <c r="E956" s="17"/>
      <c r="F956" s="28" t="s">
        <v>96</v>
      </c>
      <c r="G956" s="29">
        <v>0.15</v>
      </c>
      <c r="H956" s="17"/>
      <c r="I956" s="29">
        <v>418.40600000000001</v>
      </c>
      <c r="J956" s="30">
        <v>90.28</v>
      </c>
      <c r="M956" s="31">
        <f>ROUND(ROUND(J956, 2)*I956, 2)</f>
        <v>37773.69</v>
      </c>
      <c r="P956" s="32">
        <v>88.8</v>
      </c>
      <c r="S956" s="31">
        <f>ROUND(ROUND(P956, 2)*I956, 2)</f>
        <v>37154.449999999997</v>
      </c>
      <c r="V956" s="9">
        <f>ROUND(ROUND(P956, 2)/1.2, 2)</f>
        <v>74</v>
      </c>
      <c r="Y956" s="9">
        <f t="shared" si="116"/>
        <v>30962.04</v>
      </c>
      <c r="AD956" s="5" t="s">
        <v>3120</v>
      </c>
      <c r="AE956" s="5" t="s">
        <v>3121</v>
      </c>
      <c r="AF956" s="5" t="s">
        <v>594</v>
      </c>
      <c r="AK956" s="31">
        <f t="shared" si="108"/>
        <v>-619.24000000000524</v>
      </c>
      <c r="AL956" s="31"/>
      <c r="AM956" s="31"/>
      <c r="AN956" s="33">
        <f t="shared" si="109"/>
        <v>-1.6393420923399467E-2</v>
      </c>
      <c r="AO956" s="31"/>
      <c r="AP956" s="31"/>
    </row>
    <row r="957" spans="1:42" ht="54" x14ac:dyDescent="0.3">
      <c r="A957" s="12" t="s">
        <v>3122</v>
      </c>
      <c r="B957" s="12"/>
      <c r="C957" s="41" t="s">
        <v>3049</v>
      </c>
      <c r="D957" s="17"/>
      <c r="E957" s="17"/>
      <c r="F957" s="28" t="s">
        <v>96</v>
      </c>
      <c r="G957" s="29">
        <v>1.8</v>
      </c>
      <c r="H957" s="17"/>
      <c r="I957" s="29">
        <v>5020.866</v>
      </c>
      <c r="J957" s="30">
        <v>12.26</v>
      </c>
      <c r="M957" s="31">
        <f>ROUND(ROUND(J957, 2)*I957, 2)</f>
        <v>61555.82</v>
      </c>
      <c r="P957" s="32">
        <v>12.07</v>
      </c>
      <c r="S957" s="31">
        <f>ROUND(ROUND(P957, 2)*I957, 2)</f>
        <v>60601.85</v>
      </c>
      <c r="V957" s="9">
        <f>ROUND(ROUND(P957, 2)/1.2, 2)</f>
        <v>10.06</v>
      </c>
      <c r="Y957" s="9">
        <f t="shared" si="116"/>
        <v>50501.54</v>
      </c>
      <c r="AD957" s="5" t="s">
        <v>3123</v>
      </c>
      <c r="AE957" s="5" t="s">
        <v>3124</v>
      </c>
      <c r="AF957" s="5" t="s">
        <v>3053</v>
      </c>
      <c r="AK957" s="31">
        <f t="shared" si="108"/>
        <v>-953.97000000000116</v>
      </c>
      <c r="AL957" s="31"/>
      <c r="AM957" s="31"/>
      <c r="AN957" s="33">
        <f t="shared" si="109"/>
        <v>-1.5497641002914122E-2</v>
      </c>
      <c r="AO957" s="31"/>
      <c r="AP957" s="31"/>
    </row>
    <row r="958" spans="1:42" ht="16.95" customHeight="1" x14ac:dyDescent="0.3">
      <c r="A958" s="12" t="s">
        <v>3125</v>
      </c>
      <c r="B958" s="12" t="s">
        <v>3126</v>
      </c>
      <c r="C958" s="74" t="s">
        <v>3127</v>
      </c>
      <c r="D958" s="75"/>
      <c r="E958" s="75"/>
      <c r="F958" s="75"/>
      <c r="G958" s="75"/>
      <c r="H958" s="75"/>
      <c r="I958" s="76"/>
      <c r="M958" s="6">
        <f>SUM(M959,M962,M965,M968,M971,M974,M977,M980,M983,M986,M989,M992,M995,M998,M1001,M1004,M1007,M1010,M1013,M1016,M1019,M1022,M1025,M1028,M1031,M1034,M1037,M1040,M1043,M1046,M1049,M1052,M1055,M1058,M1061,M1064,M1067,M1070,M1073,M1076,M1079,M1082,M1085,M1088,M1091,M1094,M1097,M1100,M1103,M1106,M1109,M1112,M1115,M1118)</f>
        <v>408051.79000000004</v>
      </c>
      <c r="N958" s="6">
        <f>SUM(N959,N962,N965,N968,N971,N974,N977,N980,N983,N986,N989,N992,N995,N998,N1001,N1004,N1007,N1010,N1013,N1016,N1019,N1022,N1025,N1028,N1031,N1034,N1037,N1040,N1043,N1046,N1049,N1052,N1055,N1058,N1061,N1064,N1067,N1070,N1073,N1076,N1079,N1082,N1085,N1088,N1091,N1094,N1097,N1100,N1103,N1106,N1109,N1112,N1115,N1118)</f>
        <v>2499707.1999999997</v>
      </c>
      <c r="O958" s="6">
        <f>SUM(O959,O962,O965,O968,O971,O974,O977,O980,O983,O986,O989,O992,O995,O998,O1001,O1004,O1007,O1010,O1013,O1016,O1019,O1022,O1025,O1028,O1031,O1034,O1037,O1040,O1043,O1046,O1049,O1052,O1055,O1058,O1061,O1064,O1067,O1070,O1073,O1076,O1079,O1082,O1085,O1088,O1091,O1094,O1097,O1100,O1103,O1106,O1109,O1112,O1115,O1118)</f>
        <v>2907758.99</v>
      </c>
      <c r="S958" s="6">
        <f>SUM(S959,S962,S965,S968,S971,S974,S977,S980,S983,S986,S989,S992,S995,S998,S1001,S1004,S1007,S1010,S1013,S1016,S1019,S1022,S1025,S1028,S1031,S1034,S1037,S1040,S1043,S1046,S1049,S1052,S1055,S1058,S1061,S1064,S1067,S1070,S1073,S1076,S1079,S1082,S1085,S1088,S1091,S1094,S1097,S1100,S1103,S1106,S1109,S1112,S1115,S1118)</f>
        <v>401723.99</v>
      </c>
      <c r="T958" s="6">
        <f>SUM(T959,T962,T965,T968,T971,T974,T977,T980,T983,T986,T989,T992,T995,T998,T1001,T1004,T1007,T1010,T1013,T1016,T1019,T1022,T1025,T1028,T1031,T1034,T1037,T1040,T1043,T1046,T1049,T1052,T1055,T1058,T1061,T1064,T1067,T1070,T1073,T1076,T1079,T1082,T1085,T1088,T1091,T1094,T1097,T1100,T1103,T1106,T1109,T1112,T1115,T1118)</f>
        <v>2999648.6399999997</v>
      </c>
      <c r="U958" s="6">
        <f>SUM(U959,U962,U965,U968,U971,U974,U977,U980,U983,U986,U989,U992,U995,U998,U1001,U1004,U1007,U1010,U1013,U1016,U1019,U1022,U1025,U1028,U1031,U1034,U1037,U1040,U1043,U1046,U1049,U1052,U1055,U1058,U1061,U1064,U1067,U1070,U1073,U1076,U1079,U1082,U1085,U1088,U1091,U1094,U1097,U1100,U1103,U1106,U1109,U1112,U1115,U1118)</f>
        <v>3401372.63</v>
      </c>
      <c r="Y958" s="9">
        <f>SUM(Y959,Y962,Y965,Y968,Y971,Y974,Y977,Y980,Y983,Y986,Y989,Y992,Y995,Y998,Y1001,Y1004,Y1007,Y1010,Y1013,Y1016,Y1019,Y1022,Y1025,Y1028,Y1031,Y1034,Y1037,Y1040,Y1043,Y1046,Y1049,Y1052,Y1055,Y1058,Y1061,Y1064,Y1067,Y1070,Y1073,Y1076,Y1079,Y1082,Y1085,Y1088,Y1091,Y1094,Y1097,Y1100,Y1103,Y1106,Y1109,Y1112,Y1115,Y1118)</f>
        <v>334769.99</v>
      </c>
      <c r="Z958" s="9">
        <f>SUM(Z959,Z962,Z965,Z968,Z971,Z974,Z977,Z980,Z983,Z986,Z989,Z992,Z995,Z998,Z1001,Z1004,Z1007,Z1010,Z1013,Z1016,Z1019,Z1022,Z1025,Z1028,Z1031,Z1034,Z1037,Z1040,Z1043,Z1046,Z1049,Z1052,Z1055,Z1058,Z1061,Z1064,Z1067,Z1070,Z1073,Z1076,Z1079,Z1082,Z1085,Z1088,Z1091,Z1094,Z1097,Z1100,Z1103,Z1106,Z1109,Z1112,Z1115,Z1118)</f>
        <v>2499707.1999999997</v>
      </c>
      <c r="AA958" s="9">
        <f>SUM(AA959,AA962,AA965,AA968,AA971,AA974,AA977,AA980,AA983,AA986,AA989,AA992,AA995,AA998,AA1001,AA1004,AA1007,AA1010,AA1013,AA1016,AA1019,AA1022,AA1025,AA1028,AA1031,AA1034,AA1037,AA1040,AA1043,AA1046,AA1049,AA1052,AA1055,AA1058,AA1061,AA1064,AA1067,AA1070,AA1073,AA1076,AA1079,AA1082,AA1085,AA1088,AA1091,AA1094,AA1097,AA1100,AA1103,AA1106,AA1109,AA1112,AA1115,AA1118)</f>
        <v>2834477.19</v>
      </c>
      <c r="AD958" s="5">
        <v>355116677</v>
      </c>
      <c r="AE958" s="5">
        <v>27137834</v>
      </c>
      <c r="AK958" s="6">
        <f t="shared" si="108"/>
        <v>-6327.8000000000466</v>
      </c>
      <c r="AL958" s="6">
        <f>T958-N958</f>
        <v>499941.43999999994</v>
      </c>
      <c r="AM958" s="6">
        <f>U958-O958</f>
        <v>493613.63999999966</v>
      </c>
      <c r="AN958" s="10">
        <f t="shared" si="109"/>
        <v>-1.5507345280852821E-2</v>
      </c>
      <c r="AO958" s="10">
        <f>IFERROR(AL958/N958,0)</f>
        <v>0.2</v>
      </c>
      <c r="AP958" s="10">
        <f>IFERROR(AM958/O958,0)</f>
        <v>0.16975741170350561</v>
      </c>
    </row>
    <row r="959" spans="1:42" ht="54" x14ac:dyDescent="0.3">
      <c r="A959" s="12" t="s">
        <v>3128</v>
      </c>
      <c r="B959" s="12" t="s">
        <v>3129</v>
      </c>
      <c r="C959" s="16" t="s">
        <v>3130</v>
      </c>
      <c r="D959" s="17"/>
      <c r="E959" s="17" t="s">
        <v>581</v>
      </c>
      <c r="F959" s="17" t="s">
        <v>79</v>
      </c>
      <c r="G959" s="18">
        <v>1</v>
      </c>
      <c r="H959" s="17"/>
      <c r="I959" s="18">
        <v>0</v>
      </c>
      <c r="J959" s="19">
        <v>0</v>
      </c>
      <c r="K959" s="20">
        <v>306</v>
      </c>
      <c r="L959" s="19">
        <f>J959+ROUND(K959, 2)</f>
        <v>306</v>
      </c>
      <c r="M959" s="19">
        <v>0</v>
      </c>
      <c r="N959" s="19">
        <v>0</v>
      </c>
      <c r="O959" s="19">
        <f>M959+N959</f>
        <v>0</v>
      </c>
      <c r="P959" s="19">
        <v>129.99</v>
      </c>
      <c r="Q959" s="21">
        <v>278</v>
      </c>
      <c r="R959" s="19">
        <f>P959+ROUND(Q959, 2)</f>
        <v>407.99</v>
      </c>
      <c r="S959" s="19">
        <v>0</v>
      </c>
      <c r="T959" s="19">
        <v>0</v>
      </c>
      <c r="U959" s="19">
        <f>S959+T959</f>
        <v>0</v>
      </c>
      <c r="V959" s="9">
        <f>ROUND(P959 / 1.2, 2)</f>
        <v>108.33</v>
      </c>
      <c r="W959" s="9">
        <f>ROUND(Q959 / 1.2, 2)</f>
        <v>231.67</v>
      </c>
      <c r="X959" s="9">
        <f>ROUND(R959 / 1.2, 2)</f>
        <v>339.99</v>
      </c>
      <c r="Y959" s="9">
        <f>ROUND(S959 / 1.2, 2)</f>
        <v>0</v>
      </c>
      <c r="Z959" s="9">
        <f>ROUND(T959 / 1.2, 2)</f>
        <v>0</v>
      </c>
      <c r="AA959" s="9">
        <f>Y959+Z959</f>
        <v>0</v>
      </c>
      <c r="AD959" s="5">
        <v>355116679</v>
      </c>
      <c r="AE959" s="5">
        <v>27137872</v>
      </c>
      <c r="AG959" s="5" t="s">
        <v>3131</v>
      </c>
      <c r="AH959" s="5" t="s">
        <v>3132</v>
      </c>
      <c r="AI959" s="5" t="s">
        <v>584</v>
      </c>
      <c r="AK959" s="19">
        <f t="shared" si="108"/>
        <v>0</v>
      </c>
      <c r="AL959" s="19">
        <f>T959-N959</f>
        <v>0</v>
      </c>
      <c r="AM959" s="19">
        <f>U959-O959</f>
        <v>0</v>
      </c>
      <c r="AN959" s="22">
        <f t="shared" si="109"/>
        <v>0</v>
      </c>
      <c r="AO959" s="22">
        <f>IFERROR(AL959/N959,0)</f>
        <v>0</v>
      </c>
      <c r="AP959" s="22">
        <f>IFERROR(AM959/O959,0)</f>
        <v>0</v>
      </c>
    </row>
    <row r="960" spans="1:42" ht="108" x14ac:dyDescent="0.3">
      <c r="A960" s="12" t="s">
        <v>3133</v>
      </c>
      <c r="B960" s="12"/>
      <c r="C960" s="27" t="s">
        <v>1907</v>
      </c>
      <c r="D960" s="17"/>
      <c r="E960" s="17" t="s">
        <v>3134</v>
      </c>
      <c r="F960" s="28" t="s">
        <v>96</v>
      </c>
      <c r="G960" s="29">
        <v>0.3</v>
      </c>
      <c r="H960" s="17"/>
      <c r="I960" s="39">
        <v>0</v>
      </c>
      <c r="J960" s="30">
        <v>388.89</v>
      </c>
      <c r="M960" s="31">
        <f>ROUND(ROUND(J960, 2)*I960, 2)</f>
        <v>0</v>
      </c>
      <c r="P960" s="32">
        <v>388.89</v>
      </c>
      <c r="S960" s="31">
        <f>ROUND(ROUND(P960, 2)*I960, 2)</f>
        <v>0</v>
      </c>
      <c r="V960" s="9">
        <f>ROUND(ROUND(P960, 2)/1.2, 2)</f>
        <v>324.08</v>
      </c>
      <c r="Y960" s="9">
        <f t="shared" ref="Y960:Y991" si="117">ROUND(S960 / 1.2, 2)</f>
        <v>0</v>
      </c>
      <c r="AD960" s="5" t="s">
        <v>3135</v>
      </c>
      <c r="AE960" s="5" t="s">
        <v>3136</v>
      </c>
      <c r="AF960" s="5" t="s">
        <v>1911</v>
      </c>
      <c r="AK960" s="31">
        <f t="shared" si="108"/>
        <v>0</v>
      </c>
      <c r="AL960" s="31"/>
      <c r="AM960" s="31"/>
      <c r="AN960" s="33">
        <f t="shared" si="109"/>
        <v>0</v>
      </c>
      <c r="AO960" s="31"/>
      <c r="AP960" s="31"/>
    </row>
    <row r="961" spans="1:42" ht="36" x14ac:dyDescent="0.3">
      <c r="A961" s="12" t="s">
        <v>3137</v>
      </c>
      <c r="B961" s="12"/>
      <c r="C961" s="27" t="s">
        <v>1028</v>
      </c>
      <c r="D961" s="17"/>
      <c r="E961" s="17"/>
      <c r="F961" s="28" t="s">
        <v>96</v>
      </c>
      <c r="G961" s="29">
        <v>0.15</v>
      </c>
      <c r="H961" s="17"/>
      <c r="I961" s="39">
        <v>0</v>
      </c>
      <c r="J961" s="30">
        <v>88.8</v>
      </c>
      <c r="M961" s="31">
        <f>ROUND(ROUND(J961, 2)*I961, 2)</f>
        <v>0</v>
      </c>
      <c r="P961" s="32">
        <v>88.8</v>
      </c>
      <c r="S961" s="31">
        <f>ROUND(ROUND(P961, 2)*I961, 2)</f>
        <v>0</v>
      </c>
      <c r="V961" s="9">
        <f>ROUND(ROUND(P961, 2)/1.2, 2)</f>
        <v>74</v>
      </c>
      <c r="Y961" s="9">
        <f t="shared" si="117"/>
        <v>0</v>
      </c>
      <c r="AD961" s="5" t="s">
        <v>3138</v>
      </c>
      <c r="AE961" s="5" t="s">
        <v>3139</v>
      </c>
      <c r="AF961" s="5" t="s">
        <v>1031</v>
      </c>
      <c r="AK961" s="31">
        <f t="shared" si="108"/>
        <v>0</v>
      </c>
      <c r="AL961" s="31"/>
      <c r="AM961" s="31"/>
      <c r="AN961" s="33">
        <f t="shared" si="109"/>
        <v>0</v>
      </c>
      <c r="AO961" s="31"/>
      <c r="AP961" s="31"/>
    </row>
    <row r="962" spans="1:42" ht="54" x14ac:dyDescent="0.3">
      <c r="A962" s="12" t="s">
        <v>3140</v>
      </c>
      <c r="B962" s="12" t="s">
        <v>3129</v>
      </c>
      <c r="C962" s="16" t="s">
        <v>3130</v>
      </c>
      <c r="D962" s="17"/>
      <c r="E962" s="17" t="s">
        <v>581</v>
      </c>
      <c r="F962" s="17" t="s">
        <v>79</v>
      </c>
      <c r="G962" s="18">
        <v>1</v>
      </c>
      <c r="H962" s="17"/>
      <c r="I962" s="18">
        <v>0</v>
      </c>
      <c r="J962" s="19">
        <v>0</v>
      </c>
      <c r="K962" s="20">
        <v>306</v>
      </c>
      <c r="L962" s="19">
        <f>J962+ROUND(K962, 2)</f>
        <v>306</v>
      </c>
      <c r="M962" s="19">
        <v>0</v>
      </c>
      <c r="N962" s="19">
        <v>0</v>
      </c>
      <c r="O962" s="19">
        <f>M962+N962</f>
        <v>0</v>
      </c>
      <c r="P962" s="19">
        <v>81.319999999999993</v>
      </c>
      <c r="Q962" s="21">
        <v>278</v>
      </c>
      <c r="R962" s="19">
        <f>P962+ROUND(Q962, 2)</f>
        <v>359.32</v>
      </c>
      <c r="S962" s="19">
        <v>0</v>
      </c>
      <c r="T962" s="19">
        <v>0</v>
      </c>
      <c r="U962" s="19">
        <f>S962+T962</f>
        <v>0</v>
      </c>
      <c r="V962" s="9">
        <f>ROUND(P962 / 1.2, 2)</f>
        <v>67.77</v>
      </c>
      <c r="W962" s="9">
        <f>ROUND(Q962 / 1.2, 2)</f>
        <v>231.67</v>
      </c>
      <c r="X962" s="9">
        <f>ROUND(R962 / 1.2, 2)</f>
        <v>299.43</v>
      </c>
      <c r="Y962" s="9">
        <f t="shared" si="117"/>
        <v>0</v>
      </c>
      <c r="Z962" s="9">
        <f>ROUND(T962 / 1.2, 2)</f>
        <v>0</v>
      </c>
      <c r="AA962" s="9">
        <f>Y962+Z962</f>
        <v>0</v>
      </c>
      <c r="AD962" s="5">
        <v>355116878</v>
      </c>
      <c r="AE962" s="5">
        <v>27137873</v>
      </c>
      <c r="AG962" s="5" t="s">
        <v>3131</v>
      </c>
      <c r="AH962" s="5" t="s">
        <v>3132</v>
      </c>
      <c r="AI962" s="5" t="s">
        <v>584</v>
      </c>
      <c r="AK962" s="19">
        <f t="shared" si="108"/>
        <v>0</v>
      </c>
      <c r="AL962" s="19">
        <f>T962-N962</f>
        <v>0</v>
      </c>
      <c r="AM962" s="19">
        <f>U962-O962</f>
        <v>0</v>
      </c>
      <c r="AN962" s="22">
        <f t="shared" si="109"/>
        <v>0</v>
      </c>
      <c r="AO962" s="22">
        <f>IFERROR(AL962/N962,0)</f>
        <v>0</v>
      </c>
      <c r="AP962" s="22">
        <f>IFERROR(AM962/O962,0)</f>
        <v>0</v>
      </c>
    </row>
    <row r="963" spans="1:42" ht="36" x14ac:dyDescent="0.3">
      <c r="A963" s="12" t="s">
        <v>3141</v>
      </c>
      <c r="B963" s="12"/>
      <c r="C963" s="27" t="s">
        <v>1028</v>
      </c>
      <c r="D963" s="17"/>
      <c r="E963" s="17"/>
      <c r="F963" s="28" t="s">
        <v>96</v>
      </c>
      <c r="G963" s="29">
        <v>0.15</v>
      </c>
      <c r="H963" s="17"/>
      <c r="I963" s="39">
        <v>0</v>
      </c>
      <c r="J963" s="30">
        <v>88.8</v>
      </c>
      <c r="M963" s="31">
        <f>ROUND(ROUND(J963, 2)*I963, 2)</f>
        <v>0</v>
      </c>
      <c r="P963" s="32">
        <v>88.8</v>
      </c>
      <c r="S963" s="31">
        <f>ROUND(ROUND(P963, 2)*I963, 2)</f>
        <v>0</v>
      </c>
      <c r="V963" s="9">
        <f>ROUND(ROUND(P963, 2)/1.2, 2)</f>
        <v>74</v>
      </c>
      <c r="Y963" s="9">
        <f t="shared" si="117"/>
        <v>0</v>
      </c>
      <c r="AD963" s="5" t="s">
        <v>3142</v>
      </c>
      <c r="AE963" s="5" t="s">
        <v>3143</v>
      </c>
      <c r="AF963" s="5" t="s">
        <v>1031</v>
      </c>
      <c r="AK963" s="31">
        <f t="shared" si="108"/>
        <v>0</v>
      </c>
      <c r="AL963" s="31"/>
      <c r="AM963" s="31"/>
      <c r="AN963" s="33">
        <f t="shared" si="109"/>
        <v>0</v>
      </c>
      <c r="AO963" s="31"/>
      <c r="AP963" s="31"/>
    </row>
    <row r="964" spans="1:42" ht="54" x14ac:dyDescent="0.3">
      <c r="A964" s="12" t="s">
        <v>3144</v>
      </c>
      <c r="B964" s="12"/>
      <c r="C964" s="27" t="s">
        <v>3145</v>
      </c>
      <c r="D964" s="17"/>
      <c r="E964" s="17" t="s">
        <v>3146</v>
      </c>
      <c r="F964" s="28" t="s">
        <v>96</v>
      </c>
      <c r="G964" s="29">
        <v>0.3</v>
      </c>
      <c r="H964" s="17"/>
      <c r="I964" s="39">
        <v>0</v>
      </c>
      <c r="J964" s="30">
        <v>226.67</v>
      </c>
      <c r="M964" s="31">
        <f>ROUND(ROUND(J964, 2)*I964, 2)</f>
        <v>0</v>
      </c>
      <c r="P964" s="32">
        <v>226.67</v>
      </c>
      <c r="S964" s="31">
        <f>ROUND(ROUND(P964, 2)*I964, 2)</f>
        <v>0</v>
      </c>
      <c r="V964" s="9">
        <f>ROUND(ROUND(P964, 2)/1.2, 2)</f>
        <v>188.89</v>
      </c>
      <c r="Y964" s="9">
        <f t="shared" si="117"/>
        <v>0</v>
      </c>
      <c r="AD964" s="5" t="s">
        <v>3147</v>
      </c>
      <c r="AE964" s="5" t="s">
        <v>3148</v>
      </c>
      <c r="AF964" s="5" t="s">
        <v>3149</v>
      </c>
      <c r="AK964" s="31">
        <f t="shared" si="108"/>
        <v>0</v>
      </c>
      <c r="AL964" s="31"/>
      <c r="AM964" s="31"/>
      <c r="AN964" s="33">
        <f t="shared" si="109"/>
        <v>0</v>
      </c>
      <c r="AO964" s="31"/>
      <c r="AP964" s="31"/>
    </row>
    <row r="965" spans="1:42" ht="54" x14ac:dyDescent="0.3">
      <c r="A965" s="12" t="s">
        <v>3150</v>
      </c>
      <c r="B965" s="12" t="s">
        <v>3129</v>
      </c>
      <c r="C965" s="16" t="s">
        <v>3130</v>
      </c>
      <c r="D965" s="17"/>
      <c r="E965" s="17" t="s">
        <v>581</v>
      </c>
      <c r="F965" s="17" t="s">
        <v>79</v>
      </c>
      <c r="G965" s="18">
        <v>1</v>
      </c>
      <c r="H965" s="17"/>
      <c r="I965" s="18">
        <v>0</v>
      </c>
      <c r="J965" s="19">
        <v>0</v>
      </c>
      <c r="K965" s="20">
        <v>306</v>
      </c>
      <c r="L965" s="19">
        <f>J965+ROUND(K965, 2)</f>
        <v>306</v>
      </c>
      <c r="M965" s="19">
        <v>0</v>
      </c>
      <c r="N965" s="19">
        <v>0</v>
      </c>
      <c r="O965" s="19">
        <f>M965+N965</f>
        <v>0</v>
      </c>
      <c r="P965" s="19">
        <v>81.319999999999993</v>
      </c>
      <c r="Q965" s="21">
        <v>278</v>
      </c>
      <c r="R965" s="19">
        <f>P965+ROUND(Q965, 2)</f>
        <v>359.32</v>
      </c>
      <c r="S965" s="19">
        <v>0</v>
      </c>
      <c r="T965" s="19">
        <v>0</v>
      </c>
      <c r="U965" s="19">
        <f>S965+T965</f>
        <v>0</v>
      </c>
      <c r="V965" s="9">
        <f>ROUND(P965 / 1.2, 2)</f>
        <v>67.77</v>
      </c>
      <c r="W965" s="9">
        <f>ROUND(Q965 / 1.2, 2)</f>
        <v>231.67</v>
      </c>
      <c r="X965" s="9">
        <f>ROUND(R965 / 1.2, 2)</f>
        <v>299.43</v>
      </c>
      <c r="Y965" s="9">
        <f t="shared" si="117"/>
        <v>0</v>
      </c>
      <c r="Z965" s="9">
        <f>ROUND(T965 / 1.2, 2)</f>
        <v>0</v>
      </c>
      <c r="AA965" s="9">
        <f>Y965+Z965</f>
        <v>0</v>
      </c>
      <c r="AD965" s="5">
        <v>355116879</v>
      </c>
      <c r="AE965" s="5">
        <v>27137874</v>
      </c>
      <c r="AG965" s="5" t="s">
        <v>3131</v>
      </c>
      <c r="AH965" s="5" t="s">
        <v>3132</v>
      </c>
      <c r="AI965" s="5" t="s">
        <v>584</v>
      </c>
      <c r="AK965" s="19">
        <f t="shared" si="108"/>
        <v>0</v>
      </c>
      <c r="AL965" s="19">
        <f>T965-N965</f>
        <v>0</v>
      </c>
      <c r="AM965" s="19">
        <f>U965-O965</f>
        <v>0</v>
      </c>
      <c r="AN965" s="22">
        <f t="shared" si="109"/>
        <v>0</v>
      </c>
      <c r="AO965" s="22">
        <f>IFERROR(AL965/N965,0)</f>
        <v>0</v>
      </c>
      <c r="AP965" s="22">
        <f>IFERROR(AM965/O965,0)</f>
        <v>0</v>
      </c>
    </row>
    <row r="966" spans="1:42" ht="54" x14ac:dyDescent="0.3">
      <c r="A966" s="12" t="s">
        <v>3151</v>
      </c>
      <c r="B966" s="12"/>
      <c r="C966" s="27" t="s">
        <v>3145</v>
      </c>
      <c r="D966" s="17"/>
      <c r="E966" s="17" t="s">
        <v>3152</v>
      </c>
      <c r="F966" s="28" t="s">
        <v>96</v>
      </c>
      <c r="G966" s="29">
        <v>0.3</v>
      </c>
      <c r="H966" s="17"/>
      <c r="I966" s="39">
        <v>0</v>
      </c>
      <c r="J966" s="30">
        <v>226.67</v>
      </c>
      <c r="M966" s="31">
        <f>ROUND(ROUND(J966, 2)*I966, 2)</f>
        <v>0</v>
      </c>
      <c r="P966" s="32">
        <v>226.67</v>
      </c>
      <c r="S966" s="31">
        <f>ROUND(ROUND(P966, 2)*I966, 2)</f>
        <v>0</v>
      </c>
      <c r="V966" s="9">
        <f>ROUND(ROUND(P966, 2)/1.2, 2)</f>
        <v>188.89</v>
      </c>
      <c r="Y966" s="9">
        <f t="shared" si="117"/>
        <v>0</v>
      </c>
      <c r="AD966" s="5" t="s">
        <v>3153</v>
      </c>
      <c r="AE966" s="5" t="s">
        <v>3154</v>
      </c>
      <c r="AF966" s="5" t="s">
        <v>3149</v>
      </c>
      <c r="AK966" s="31">
        <f t="shared" si="108"/>
        <v>0</v>
      </c>
      <c r="AL966" s="31"/>
      <c r="AM966" s="31"/>
      <c r="AN966" s="33">
        <f t="shared" si="109"/>
        <v>0</v>
      </c>
      <c r="AO966" s="31"/>
      <c r="AP966" s="31"/>
    </row>
    <row r="967" spans="1:42" ht="36" x14ac:dyDescent="0.3">
      <c r="A967" s="12" t="s">
        <v>3155</v>
      </c>
      <c r="B967" s="12"/>
      <c r="C967" s="27" t="s">
        <v>1028</v>
      </c>
      <c r="D967" s="17"/>
      <c r="E967" s="17"/>
      <c r="F967" s="28" t="s">
        <v>96</v>
      </c>
      <c r="G967" s="29">
        <v>0.15</v>
      </c>
      <c r="H967" s="17"/>
      <c r="I967" s="39">
        <v>0</v>
      </c>
      <c r="J967" s="30">
        <v>88.8</v>
      </c>
      <c r="M967" s="31">
        <f>ROUND(ROUND(J967, 2)*I967, 2)</f>
        <v>0</v>
      </c>
      <c r="P967" s="32">
        <v>88.8</v>
      </c>
      <c r="S967" s="31">
        <f>ROUND(ROUND(P967, 2)*I967, 2)</f>
        <v>0</v>
      </c>
      <c r="V967" s="9">
        <f>ROUND(ROUND(P967, 2)/1.2, 2)</f>
        <v>74</v>
      </c>
      <c r="Y967" s="9">
        <f t="shared" si="117"/>
        <v>0</v>
      </c>
      <c r="AD967" s="5" t="s">
        <v>3156</v>
      </c>
      <c r="AE967" s="5" t="s">
        <v>3157</v>
      </c>
      <c r="AF967" s="5" t="s">
        <v>1031</v>
      </c>
      <c r="AK967" s="31">
        <f t="shared" si="108"/>
        <v>0</v>
      </c>
      <c r="AL967" s="31"/>
      <c r="AM967" s="31"/>
      <c r="AN967" s="33">
        <f t="shared" si="109"/>
        <v>0</v>
      </c>
      <c r="AO967" s="31"/>
      <c r="AP967" s="31"/>
    </row>
    <row r="968" spans="1:42" ht="54" x14ac:dyDescent="0.3">
      <c r="A968" s="12" t="s">
        <v>3158</v>
      </c>
      <c r="B968" s="12" t="s">
        <v>3129</v>
      </c>
      <c r="C968" s="16" t="s">
        <v>3130</v>
      </c>
      <c r="D968" s="17"/>
      <c r="E968" s="17" t="s">
        <v>581</v>
      </c>
      <c r="F968" s="17" t="s">
        <v>79</v>
      </c>
      <c r="G968" s="18">
        <v>1</v>
      </c>
      <c r="H968" s="17"/>
      <c r="I968" s="18">
        <v>0</v>
      </c>
      <c r="J968" s="19">
        <v>0</v>
      </c>
      <c r="K968" s="20">
        <v>306</v>
      </c>
      <c r="L968" s="19">
        <f>J968+ROUND(K968, 2)</f>
        <v>306</v>
      </c>
      <c r="M968" s="19">
        <v>0</v>
      </c>
      <c r="N968" s="19">
        <v>0</v>
      </c>
      <c r="O968" s="19">
        <f>M968+N968</f>
        <v>0</v>
      </c>
      <c r="P968" s="19">
        <v>81.319999999999993</v>
      </c>
      <c r="Q968" s="21">
        <v>278</v>
      </c>
      <c r="R968" s="19">
        <f>P968+ROUND(Q968, 2)</f>
        <v>359.32</v>
      </c>
      <c r="S968" s="19">
        <v>0</v>
      </c>
      <c r="T968" s="19">
        <v>0</v>
      </c>
      <c r="U968" s="19">
        <f>S968+T968</f>
        <v>0</v>
      </c>
      <c r="V968" s="9">
        <f>ROUND(P968 / 1.2, 2)</f>
        <v>67.77</v>
      </c>
      <c r="W968" s="9">
        <f>ROUND(Q968 / 1.2, 2)</f>
        <v>231.67</v>
      </c>
      <c r="X968" s="9">
        <f>ROUND(R968 / 1.2, 2)</f>
        <v>299.43</v>
      </c>
      <c r="Y968" s="9">
        <f t="shared" si="117"/>
        <v>0</v>
      </c>
      <c r="Z968" s="9">
        <f>ROUND(T968 / 1.2, 2)</f>
        <v>0</v>
      </c>
      <c r="AA968" s="9">
        <f>Y968+Z968</f>
        <v>0</v>
      </c>
      <c r="AD968" s="5">
        <v>355116880</v>
      </c>
      <c r="AE968" s="5">
        <v>27137875</v>
      </c>
      <c r="AG968" s="5" t="s">
        <v>3131</v>
      </c>
      <c r="AH968" s="5" t="s">
        <v>3132</v>
      </c>
      <c r="AI968" s="5" t="s">
        <v>584</v>
      </c>
      <c r="AK968" s="19">
        <f t="shared" si="108"/>
        <v>0</v>
      </c>
      <c r="AL968" s="19">
        <f>T968-N968</f>
        <v>0</v>
      </c>
      <c r="AM968" s="19">
        <f>U968-O968</f>
        <v>0</v>
      </c>
      <c r="AN968" s="22">
        <f t="shared" si="109"/>
        <v>0</v>
      </c>
      <c r="AO968" s="22">
        <f>IFERROR(AL968/N968,0)</f>
        <v>0</v>
      </c>
      <c r="AP968" s="22">
        <f>IFERROR(AM968/O968,0)</f>
        <v>0</v>
      </c>
    </row>
    <row r="969" spans="1:42" ht="36" x14ac:dyDescent="0.3">
      <c r="A969" s="12" t="s">
        <v>3159</v>
      </c>
      <c r="B969" s="12"/>
      <c r="C969" s="27" t="s">
        <v>1028</v>
      </c>
      <c r="D969" s="17"/>
      <c r="E969" s="17"/>
      <c r="F969" s="28" t="s">
        <v>96</v>
      </c>
      <c r="G969" s="29">
        <v>0.15</v>
      </c>
      <c r="H969" s="17"/>
      <c r="I969" s="39">
        <v>0</v>
      </c>
      <c r="J969" s="30">
        <v>88.8</v>
      </c>
      <c r="M969" s="31">
        <f>ROUND(ROUND(J969, 2)*I969, 2)</f>
        <v>0</v>
      </c>
      <c r="P969" s="32">
        <v>88.8</v>
      </c>
      <c r="S969" s="31">
        <f>ROUND(ROUND(P969, 2)*I969, 2)</f>
        <v>0</v>
      </c>
      <c r="V969" s="9">
        <f>ROUND(ROUND(P969, 2)/1.2, 2)</f>
        <v>74</v>
      </c>
      <c r="Y969" s="9">
        <f t="shared" si="117"/>
        <v>0</v>
      </c>
      <c r="AD969" s="5" t="s">
        <v>3160</v>
      </c>
      <c r="AE969" s="5" t="s">
        <v>3161</v>
      </c>
      <c r="AF969" s="5" t="s">
        <v>1031</v>
      </c>
      <c r="AK969" s="31">
        <f t="shared" si="108"/>
        <v>0</v>
      </c>
      <c r="AL969" s="31"/>
      <c r="AM969" s="31"/>
      <c r="AN969" s="33">
        <f t="shared" si="109"/>
        <v>0</v>
      </c>
      <c r="AO969" s="31"/>
      <c r="AP969" s="31"/>
    </row>
    <row r="970" spans="1:42" ht="54" x14ac:dyDescent="0.3">
      <c r="A970" s="12" t="s">
        <v>3162</v>
      </c>
      <c r="B970" s="12"/>
      <c r="C970" s="27" t="s">
        <v>3145</v>
      </c>
      <c r="D970" s="17"/>
      <c r="E970" s="17" t="s">
        <v>3163</v>
      </c>
      <c r="F970" s="28" t="s">
        <v>96</v>
      </c>
      <c r="G970" s="29">
        <v>0.3</v>
      </c>
      <c r="H970" s="17"/>
      <c r="I970" s="39">
        <v>0</v>
      </c>
      <c r="J970" s="30">
        <v>226.67</v>
      </c>
      <c r="M970" s="31">
        <f>ROUND(ROUND(J970, 2)*I970, 2)</f>
        <v>0</v>
      </c>
      <c r="P970" s="32">
        <v>226.67</v>
      </c>
      <c r="S970" s="31">
        <f>ROUND(ROUND(P970, 2)*I970, 2)</f>
        <v>0</v>
      </c>
      <c r="V970" s="9">
        <f>ROUND(ROUND(P970, 2)/1.2, 2)</f>
        <v>188.89</v>
      </c>
      <c r="Y970" s="9">
        <f t="shared" si="117"/>
        <v>0</v>
      </c>
      <c r="AD970" s="5" t="s">
        <v>3164</v>
      </c>
      <c r="AE970" s="5" t="s">
        <v>3165</v>
      </c>
      <c r="AF970" s="5" t="s">
        <v>3149</v>
      </c>
      <c r="AK970" s="31">
        <f t="shared" si="108"/>
        <v>0</v>
      </c>
      <c r="AL970" s="31"/>
      <c r="AM970" s="31"/>
      <c r="AN970" s="33">
        <f t="shared" si="109"/>
        <v>0</v>
      </c>
      <c r="AO970" s="31"/>
      <c r="AP970" s="31"/>
    </row>
    <row r="971" spans="1:42" ht="54" x14ac:dyDescent="0.3">
      <c r="A971" s="12" t="s">
        <v>3166</v>
      </c>
      <c r="B971" s="12" t="s">
        <v>3129</v>
      </c>
      <c r="C971" s="16" t="s">
        <v>3130</v>
      </c>
      <c r="D971" s="17"/>
      <c r="E971" s="17" t="s">
        <v>581</v>
      </c>
      <c r="F971" s="17" t="s">
        <v>79</v>
      </c>
      <c r="G971" s="18">
        <v>1</v>
      </c>
      <c r="H971" s="17"/>
      <c r="I971" s="18">
        <v>0</v>
      </c>
      <c r="J971" s="19">
        <v>0</v>
      </c>
      <c r="K971" s="20">
        <v>306</v>
      </c>
      <c r="L971" s="19">
        <f>J971+ROUND(K971, 2)</f>
        <v>306</v>
      </c>
      <c r="M971" s="19">
        <v>0</v>
      </c>
      <c r="N971" s="19">
        <v>0</v>
      </c>
      <c r="O971" s="19">
        <f>M971+N971</f>
        <v>0</v>
      </c>
      <c r="P971" s="19">
        <v>81.319999999999993</v>
      </c>
      <c r="Q971" s="21">
        <v>278</v>
      </c>
      <c r="R971" s="19">
        <f>P971+ROUND(Q971, 2)</f>
        <v>359.32</v>
      </c>
      <c r="S971" s="19">
        <v>0</v>
      </c>
      <c r="T971" s="19">
        <v>0</v>
      </c>
      <c r="U971" s="19">
        <f>S971+T971</f>
        <v>0</v>
      </c>
      <c r="V971" s="9">
        <f>ROUND(P971 / 1.2, 2)</f>
        <v>67.77</v>
      </c>
      <c r="W971" s="9">
        <f>ROUND(Q971 / 1.2, 2)</f>
        <v>231.67</v>
      </c>
      <c r="X971" s="9">
        <f>ROUND(R971 / 1.2, 2)</f>
        <v>299.43</v>
      </c>
      <c r="Y971" s="9">
        <f t="shared" si="117"/>
        <v>0</v>
      </c>
      <c r="Z971" s="9">
        <f>ROUND(T971 / 1.2, 2)</f>
        <v>0</v>
      </c>
      <c r="AA971" s="9">
        <f>Y971+Z971</f>
        <v>0</v>
      </c>
      <c r="AD971" s="5">
        <v>355116881</v>
      </c>
      <c r="AE971" s="5">
        <v>27137876</v>
      </c>
      <c r="AG971" s="5" t="s">
        <v>3131</v>
      </c>
      <c r="AH971" s="5" t="s">
        <v>3132</v>
      </c>
      <c r="AI971" s="5" t="s">
        <v>584</v>
      </c>
      <c r="AK971" s="19">
        <f t="shared" si="108"/>
        <v>0</v>
      </c>
      <c r="AL971" s="19">
        <f>T971-N971</f>
        <v>0</v>
      </c>
      <c r="AM971" s="19">
        <f>U971-O971</f>
        <v>0</v>
      </c>
      <c r="AN971" s="22">
        <f t="shared" si="109"/>
        <v>0</v>
      </c>
      <c r="AO971" s="22">
        <f>IFERROR(AL971/N971,0)</f>
        <v>0</v>
      </c>
      <c r="AP971" s="22">
        <f>IFERROR(AM971/O971,0)</f>
        <v>0</v>
      </c>
    </row>
    <row r="972" spans="1:42" ht="54" x14ac:dyDescent="0.3">
      <c r="A972" s="12" t="s">
        <v>3167</v>
      </c>
      <c r="B972" s="12"/>
      <c r="C972" s="27" t="s">
        <v>3145</v>
      </c>
      <c r="D972" s="17"/>
      <c r="E972" s="17" t="s">
        <v>3168</v>
      </c>
      <c r="F972" s="28" t="s">
        <v>96</v>
      </c>
      <c r="G972" s="29">
        <v>0.3</v>
      </c>
      <c r="H972" s="17"/>
      <c r="I972" s="39">
        <v>0</v>
      </c>
      <c r="J972" s="30">
        <v>226.67</v>
      </c>
      <c r="M972" s="31">
        <f>ROUND(ROUND(J972, 2)*I972, 2)</f>
        <v>0</v>
      </c>
      <c r="P972" s="32">
        <v>226.67</v>
      </c>
      <c r="S972" s="31">
        <f>ROUND(ROUND(P972, 2)*I972, 2)</f>
        <v>0</v>
      </c>
      <c r="V972" s="9">
        <f>ROUND(ROUND(P972, 2)/1.2, 2)</f>
        <v>188.89</v>
      </c>
      <c r="Y972" s="9">
        <f t="shared" si="117"/>
        <v>0</v>
      </c>
      <c r="AD972" s="5" t="s">
        <v>3169</v>
      </c>
      <c r="AE972" s="5" t="s">
        <v>3170</v>
      </c>
      <c r="AF972" s="5" t="s">
        <v>3149</v>
      </c>
      <c r="AK972" s="31">
        <f t="shared" si="108"/>
        <v>0</v>
      </c>
      <c r="AL972" s="31"/>
      <c r="AM972" s="31"/>
      <c r="AN972" s="33">
        <f t="shared" si="109"/>
        <v>0</v>
      </c>
      <c r="AO972" s="31"/>
      <c r="AP972" s="31"/>
    </row>
    <row r="973" spans="1:42" ht="36" x14ac:dyDescent="0.3">
      <c r="A973" s="12" t="s">
        <v>3171</v>
      </c>
      <c r="B973" s="12"/>
      <c r="C973" s="27" t="s">
        <v>1028</v>
      </c>
      <c r="D973" s="17"/>
      <c r="E973" s="17"/>
      <c r="F973" s="28" t="s">
        <v>96</v>
      </c>
      <c r="G973" s="29">
        <v>0.15</v>
      </c>
      <c r="H973" s="17"/>
      <c r="I973" s="39">
        <v>0</v>
      </c>
      <c r="J973" s="30">
        <v>88.8</v>
      </c>
      <c r="M973" s="31">
        <f>ROUND(ROUND(J973, 2)*I973, 2)</f>
        <v>0</v>
      </c>
      <c r="P973" s="32">
        <v>88.8</v>
      </c>
      <c r="S973" s="31">
        <f>ROUND(ROUND(P973, 2)*I973, 2)</f>
        <v>0</v>
      </c>
      <c r="V973" s="9">
        <f>ROUND(ROUND(P973, 2)/1.2, 2)</f>
        <v>74</v>
      </c>
      <c r="Y973" s="9">
        <f t="shared" si="117"/>
        <v>0</v>
      </c>
      <c r="AD973" s="5" t="s">
        <v>3172</v>
      </c>
      <c r="AE973" s="5" t="s">
        <v>3173</v>
      </c>
      <c r="AF973" s="5" t="s">
        <v>1031</v>
      </c>
      <c r="AK973" s="31">
        <f t="shared" si="108"/>
        <v>0</v>
      </c>
      <c r="AL973" s="31"/>
      <c r="AM973" s="31"/>
      <c r="AN973" s="33">
        <f t="shared" si="109"/>
        <v>0</v>
      </c>
      <c r="AO973" s="31"/>
      <c r="AP973" s="31"/>
    </row>
    <row r="974" spans="1:42" ht="54" x14ac:dyDescent="0.3">
      <c r="A974" s="12" t="s">
        <v>3174</v>
      </c>
      <c r="B974" s="12" t="s">
        <v>3129</v>
      </c>
      <c r="C974" s="16" t="s">
        <v>3130</v>
      </c>
      <c r="D974" s="17"/>
      <c r="E974" s="17" t="s">
        <v>581</v>
      </c>
      <c r="F974" s="17" t="s">
        <v>79</v>
      </c>
      <c r="G974" s="18">
        <v>1</v>
      </c>
      <c r="H974" s="17"/>
      <c r="I974" s="18">
        <v>0</v>
      </c>
      <c r="J974" s="19">
        <v>0</v>
      </c>
      <c r="K974" s="20">
        <v>306</v>
      </c>
      <c r="L974" s="19">
        <f>J974+ROUND(K974, 2)</f>
        <v>306</v>
      </c>
      <c r="M974" s="19">
        <v>0</v>
      </c>
      <c r="N974" s="19">
        <v>0</v>
      </c>
      <c r="O974" s="19">
        <f>M974+N974</f>
        <v>0</v>
      </c>
      <c r="P974" s="19">
        <v>81.319999999999993</v>
      </c>
      <c r="Q974" s="21">
        <v>278</v>
      </c>
      <c r="R974" s="19">
        <f>P974+ROUND(Q974, 2)</f>
        <v>359.32</v>
      </c>
      <c r="S974" s="19">
        <v>0</v>
      </c>
      <c r="T974" s="19">
        <v>0</v>
      </c>
      <c r="U974" s="19">
        <f>S974+T974</f>
        <v>0</v>
      </c>
      <c r="V974" s="9">
        <f>ROUND(P974 / 1.2, 2)</f>
        <v>67.77</v>
      </c>
      <c r="W974" s="9">
        <f>ROUND(Q974 / 1.2, 2)</f>
        <v>231.67</v>
      </c>
      <c r="X974" s="9">
        <f>ROUND(R974 / 1.2, 2)</f>
        <v>299.43</v>
      </c>
      <c r="Y974" s="9">
        <f t="shared" si="117"/>
        <v>0</v>
      </c>
      <c r="Z974" s="9">
        <f>ROUND(T974 / 1.2, 2)</f>
        <v>0</v>
      </c>
      <c r="AA974" s="9">
        <f>Y974+Z974</f>
        <v>0</v>
      </c>
      <c r="AD974" s="5">
        <v>355116882</v>
      </c>
      <c r="AE974" s="5">
        <v>27137877</v>
      </c>
      <c r="AG974" s="5" t="s">
        <v>3131</v>
      </c>
      <c r="AH974" s="5" t="s">
        <v>3132</v>
      </c>
      <c r="AI974" s="5" t="s">
        <v>584</v>
      </c>
      <c r="AK974" s="19">
        <f t="shared" si="108"/>
        <v>0</v>
      </c>
      <c r="AL974" s="19">
        <f>T974-N974</f>
        <v>0</v>
      </c>
      <c r="AM974" s="19">
        <f>U974-O974</f>
        <v>0</v>
      </c>
      <c r="AN974" s="22">
        <f t="shared" si="109"/>
        <v>0</v>
      </c>
      <c r="AO974" s="22">
        <f>IFERROR(AL974/N974,0)</f>
        <v>0</v>
      </c>
      <c r="AP974" s="22">
        <f>IFERROR(AM974/O974,0)</f>
        <v>0</v>
      </c>
    </row>
    <row r="975" spans="1:42" ht="36" x14ac:dyDescent="0.3">
      <c r="A975" s="12" t="s">
        <v>3175</v>
      </c>
      <c r="B975" s="12"/>
      <c r="C975" s="27" t="s">
        <v>1028</v>
      </c>
      <c r="D975" s="17"/>
      <c r="E975" s="17"/>
      <c r="F975" s="28" t="s">
        <v>96</v>
      </c>
      <c r="G975" s="29">
        <v>0.15</v>
      </c>
      <c r="H975" s="17"/>
      <c r="I975" s="39">
        <v>0</v>
      </c>
      <c r="J975" s="30">
        <v>88.8</v>
      </c>
      <c r="M975" s="31">
        <f>ROUND(ROUND(J975, 2)*I975, 2)</f>
        <v>0</v>
      </c>
      <c r="P975" s="32">
        <v>88.8</v>
      </c>
      <c r="S975" s="31">
        <f>ROUND(ROUND(P975, 2)*I975, 2)</f>
        <v>0</v>
      </c>
      <c r="V975" s="9">
        <f>ROUND(ROUND(P975, 2)/1.2, 2)</f>
        <v>74</v>
      </c>
      <c r="Y975" s="9">
        <f t="shared" si="117"/>
        <v>0</v>
      </c>
      <c r="AD975" s="5" t="s">
        <v>3176</v>
      </c>
      <c r="AE975" s="5" t="s">
        <v>3177</v>
      </c>
      <c r="AF975" s="5" t="s">
        <v>1031</v>
      </c>
      <c r="AK975" s="31">
        <f t="shared" si="108"/>
        <v>0</v>
      </c>
      <c r="AL975" s="31"/>
      <c r="AM975" s="31"/>
      <c r="AN975" s="33">
        <f t="shared" si="109"/>
        <v>0</v>
      </c>
      <c r="AO975" s="31"/>
      <c r="AP975" s="31"/>
    </row>
    <row r="976" spans="1:42" ht="54" x14ac:dyDescent="0.3">
      <c r="A976" s="12" t="s">
        <v>3178</v>
      </c>
      <c r="B976" s="12"/>
      <c r="C976" s="27" t="s">
        <v>3145</v>
      </c>
      <c r="D976" s="17"/>
      <c r="E976" s="17" t="s">
        <v>3179</v>
      </c>
      <c r="F976" s="28" t="s">
        <v>96</v>
      </c>
      <c r="G976" s="29">
        <v>0.3</v>
      </c>
      <c r="H976" s="17"/>
      <c r="I976" s="39">
        <v>0</v>
      </c>
      <c r="J976" s="30">
        <v>226.67</v>
      </c>
      <c r="M976" s="31">
        <f>ROUND(ROUND(J976, 2)*I976, 2)</f>
        <v>0</v>
      </c>
      <c r="P976" s="32">
        <v>226.67</v>
      </c>
      <c r="S976" s="31">
        <f>ROUND(ROUND(P976, 2)*I976, 2)</f>
        <v>0</v>
      </c>
      <c r="V976" s="9">
        <f>ROUND(ROUND(P976, 2)/1.2, 2)</f>
        <v>188.89</v>
      </c>
      <c r="Y976" s="9">
        <f t="shared" si="117"/>
        <v>0</v>
      </c>
      <c r="AD976" s="5" t="s">
        <v>3180</v>
      </c>
      <c r="AE976" s="5" t="s">
        <v>3181</v>
      </c>
      <c r="AF976" s="5" t="s">
        <v>3149</v>
      </c>
      <c r="AK976" s="31">
        <f t="shared" ref="AK976:AK1039" si="118">S976-M976</f>
        <v>0</v>
      </c>
      <c r="AL976" s="31"/>
      <c r="AM976" s="31"/>
      <c r="AN976" s="33">
        <f t="shared" ref="AN976:AN1039" si="119">IFERROR(AK976/M976,0)</f>
        <v>0</v>
      </c>
      <c r="AO976" s="31"/>
      <c r="AP976" s="31"/>
    </row>
    <row r="977" spans="1:42" ht="54" x14ac:dyDescent="0.3">
      <c r="A977" s="12" t="s">
        <v>3182</v>
      </c>
      <c r="B977" s="12" t="s">
        <v>3129</v>
      </c>
      <c r="C977" s="16" t="s">
        <v>3130</v>
      </c>
      <c r="D977" s="17"/>
      <c r="E977" s="17" t="s">
        <v>581</v>
      </c>
      <c r="F977" s="17" t="s">
        <v>79</v>
      </c>
      <c r="G977" s="18">
        <v>1</v>
      </c>
      <c r="H977" s="17"/>
      <c r="I977" s="18">
        <v>0</v>
      </c>
      <c r="J977" s="19">
        <v>0</v>
      </c>
      <c r="K977" s="20">
        <v>306</v>
      </c>
      <c r="L977" s="19">
        <f>J977+ROUND(K977, 2)</f>
        <v>306</v>
      </c>
      <c r="M977" s="19">
        <v>0</v>
      </c>
      <c r="N977" s="19">
        <v>0</v>
      </c>
      <c r="O977" s="19">
        <f>M977+N977</f>
        <v>0</v>
      </c>
      <c r="P977" s="19">
        <v>81.319999999999993</v>
      </c>
      <c r="Q977" s="21">
        <v>278</v>
      </c>
      <c r="R977" s="19">
        <f>P977+ROUND(Q977, 2)</f>
        <v>359.32</v>
      </c>
      <c r="S977" s="19">
        <v>0</v>
      </c>
      <c r="T977" s="19">
        <v>0</v>
      </c>
      <c r="U977" s="19">
        <f>S977+T977</f>
        <v>0</v>
      </c>
      <c r="V977" s="9">
        <f>ROUND(P977 / 1.2, 2)</f>
        <v>67.77</v>
      </c>
      <c r="W977" s="9">
        <f>ROUND(Q977 / 1.2, 2)</f>
        <v>231.67</v>
      </c>
      <c r="X977" s="9">
        <f>ROUND(R977 / 1.2, 2)</f>
        <v>299.43</v>
      </c>
      <c r="Y977" s="9">
        <f t="shared" si="117"/>
        <v>0</v>
      </c>
      <c r="Z977" s="9">
        <f>ROUND(T977 / 1.2, 2)</f>
        <v>0</v>
      </c>
      <c r="AA977" s="9">
        <f>Y977+Z977</f>
        <v>0</v>
      </c>
      <c r="AD977" s="5">
        <v>355116883</v>
      </c>
      <c r="AE977" s="5">
        <v>27137878</v>
      </c>
      <c r="AG977" s="5" t="s">
        <v>3131</v>
      </c>
      <c r="AH977" s="5" t="s">
        <v>3132</v>
      </c>
      <c r="AI977" s="5" t="s">
        <v>584</v>
      </c>
      <c r="AK977" s="19">
        <f t="shared" si="118"/>
        <v>0</v>
      </c>
      <c r="AL977" s="19">
        <f>T977-N977</f>
        <v>0</v>
      </c>
      <c r="AM977" s="19">
        <f>U977-O977</f>
        <v>0</v>
      </c>
      <c r="AN977" s="22">
        <f t="shared" si="119"/>
        <v>0</v>
      </c>
      <c r="AO977" s="22">
        <f>IFERROR(AL977/N977,0)</f>
        <v>0</v>
      </c>
      <c r="AP977" s="22">
        <f>IFERROR(AM977/O977,0)</f>
        <v>0</v>
      </c>
    </row>
    <row r="978" spans="1:42" ht="54" x14ac:dyDescent="0.3">
      <c r="A978" s="12" t="s">
        <v>3183</v>
      </c>
      <c r="B978" s="12"/>
      <c r="C978" s="27" t="s">
        <v>3145</v>
      </c>
      <c r="D978" s="17"/>
      <c r="E978" s="17" t="s">
        <v>3184</v>
      </c>
      <c r="F978" s="28" t="s">
        <v>96</v>
      </c>
      <c r="G978" s="29">
        <v>0.3</v>
      </c>
      <c r="H978" s="17"/>
      <c r="I978" s="39">
        <v>0</v>
      </c>
      <c r="J978" s="30">
        <v>226.67</v>
      </c>
      <c r="M978" s="31">
        <f>ROUND(ROUND(J978, 2)*I978, 2)</f>
        <v>0</v>
      </c>
      <c r="P978" s="32">
        <v>226.67</v>
      </c>
      <c r="S978" s="31">
        <f>ROUND(ROUND(P978, 2)*I978, 2)</f>
        <v>0</v>
      </c>
      <c r="V978" s="9">
        <f>ROUND(ROUND(P978, 2)/1.2, 2)</f>
        <v>188.89</v>
      </c>
      <c r="Y978" s="9">
        <f t="shared" si="117"/>
        <v>0</v>
      </c>
      <c r="AD978" s="5" t="s">
        <v>3185</v>
      </c>
      <c r="AE978" s="5" t="s">
        <v>3186</v>
      </c>
      <c r="AF978" s="5" t="s">
        <v>3149</v>
      </c>
      <c r="AK978" s="31">
        <f t="shared" si="118"/>
        <v>0</v>
      </c>
      <c r="AL978" s="31"/>
      <c r="AM978" s="31"/>
      <c r="AN978" s="33">
        <f t="shared" si="119"/>
        <v>0</v>
      </c>
      <c r="AO978" s="31"/>
      <c r="AP978" s="31"/>
    </row>
    <row r="979" spans="1:42" ht="36" x14ac:dyDescent="0.3">
      <c r="A979" s="12" t="s">
        <v>3187</v>
      </c>
      <c r="B979" s="12"/>
      <c r="C979" s="27" t="s">
        <v>1028</v>
      </c>
      <c r="D979" s="17"/>
      <c r="E979" s="17"/>
      <c r="F979" s="28" t="s">
        <v>96</v>
      </c>
      <c r="G979" s="29">
        <v>0.15</v>
      </c>
      <c r="H979" s="17"/>
      <c r="I979" s="39">
        <v>0</v>
      </c>
      <c r="J979" s="30">
        <v>88.8</v>
      </c>
      <c r="M979" s="31">
        <f>ROUND(ROUND(J979, 2)*I979, 2)</f>
        <v>0</v>
      </c>
      <c r="P979" s="32">
        <v>88.8</v>
      </c>
      <c r="S979" s="31">
        <f>ROUND(ROUND(P979, 2)*I979, 2)</f>
        <v>0</v>
      </c>
      <c r="V979" s="9">
        <f>ROUND(ROUND(P979, 2)/1.2, 2)</f>
        <v>74</v>
      </c>
      <c r="Y979" s="9">
        <f t="shared" si="117"/>
        <v>0</v>
      </c>
      <c r="AD979" s="5" t="s">
        <v>3188</v>
      </c>
      <c r="AE979" s="5" t="s">
        <v>3189</v>
      </c>
      <c r="AF979" s="5" t="s">
        <v>1031</v>
      </c>
      <c r="AK979" s="31">
        <f t="shared" si="118"/>
        <v>0</v>
      </c>
      <c r="AL979" s="31"/>
      <c r="AM979" s="31"/>
      <c r="AN979" s="33">
        <f t="shared" si="119"/>
        <v>0</v>
      </c>
      <c r="AO979" s="31"/>
      <c r="AP979" s="31"/>
    </row>
    <row r="980" spans="1:42" ht="54" x14ac:dyDescent="0.3">
      <c r="A980" s="12" t="s">
        <v>3190</v>
      </c>
      <c r="B980" s="12" t="s">
        <v>3129</v>
      </c>
      <c r="C980" s="16" t="s">
        <v>3130</v>
      </c>
      <c r="D980" s="17"/>
      <c r="E980" s="17" t="s">
        <v>581</v>
      </c>
      <c r="F980" s="17" t="s">
        <v>79</v>
      </c>
      <c r="G980" s="18">
        <v>1</v>
      </c>
      <c r="H980" s="17"/>
      <c r="I980" s="18">
        <v>0</v>
      </c>
      <c r="J980" s="19">
        <v>0</v>
      </c>
      <c r="K980" s="20">
        <v>306</v>
      </c>
      <c r="L980" s="19">
        <f>J980+ROUND(K980, 2)</f>
        <v>306</v>
      </c>
      <c r="M980" s="19">
        <v>0</v>
      </c>
      <c r="N980" s="19">
        <v>0</v>
      </c>
      <c r="O980" s="19">
        <f>M980+N980</f>
        <v>0</v>
      </c>
      <c r="P980" s="19">
        <v>81.319999999999993</v>
      </c>
      <c r="Q980" s="21">
        <v>278</v>
      </c>
      <c r="R980" s="19">
        <f>P980+ROUND(Q980, 2)</f>
        <v>359.32</v>
      </c>
      <c r="S980" s="19">
        <v>0</v>
      </c>
      <c r="T980" s="19">
        <v>0</v>
      </c>
      <c r="U980" s="19">
        <f>S980+T980</f>
        <v>0</v>
      </c>
      <c r="V980" s="9">
        <f>ROUND(P980 / 1.2, 2)</f>
        <v>67.77</v>
      </c>
      <c r="W980" s="9">
        <f>ROUND(Q980 / 1.2, 2)</f>
        <v>231.67</v>
      </c>
      <c r="X980" s="9">
        <f>ROUND(R980 / 1.2, 2)</f>
        <v>299.43</v>
      </c>
      <c r="Y980" s="9">
        <f t="shared" si="117"/>
        <v>0</v>
      </c>
      <c r="Z980" s="9">
        <f>ROUND(T980 / 1.2, 2)</f>
        <v>0</v>
      </c>
      <c r="AA980" s="9">
        <f>Y980+Z980</f>
        <v>0</v>
      </c>
      <c r="AD980" s="5">
        <v>355116884</v>
      </c>
      <c r="AE980" s="5">
        <v>27137879</v>
      </c>
      <c r="AG980" s="5" t="s">
        <v>3131</v>
      </c>
      <c r="AH980" s="5" t="s">
        <v>3132</v>
      </c>
      <c r="AI980" s="5" t="s">
        <v>584</v>
      </c>
      <c r="AK980" s="19">
        <f t="shared" si="118"/>
        <v>0</v>
      </c>
      <c r="AL980" s="19">
        <f>T980-N980</f>
        <v>0</v>
      </c>
      <c r="AM980" s="19">
        <f>U980-O980</f>
        <v>0</v>
      </c>
      <c r="AN980" s="22">
        <f t="shared" si="119"/>
        <v>0</v>
      </c>
      <c r="AO980" s="22">
        <f>IFERROR(AL980/N980,0)</f>
        <v>0</v>
      </c>
      <c r="AP980" s="22">
        <f>IFERROR(AM980/O980,0)</f>
        <v>0</v>
      </c>
    </row>
    <row r="981" spans="1:42" ht="36" x14ac:dyDescent="0.3">
      <c r="A981" s="12" t="s">
        <v>3191</v>
      </c>
      <c r="B981" s="12"/>
      <c r="C981" s="27" t="s">
        <v>1028</v>
      </c>
      <c r="D981" s="17"/>
      <c r="E981" s="17"/>
      <c r="F981" s="28" t="s">
        <v>96</v>
      </c>
      <c r="G981" s="29">
        <v>0.15</v>
      </c>
      <c r="H981" s="17"/>
      <c r="I981" s="39">
        <v>0</v>
      </c>
      <c r="J981" s="30">
        <v>88.8</v>
      </c>
      <c r="M981" s="31">
        <f>ROUND(ROUND(J981, 2)*I981, 2)</f>
        <v>0</v>
      </c>
      <c r="P981" s="32">
        <v>88.8</v>
      </c>
      <c r="S981" s="31">
        <f>ROUND(ROUND(P981, 2)*I981, 2)</f>
        <v>0</v>
      </c>
      <c r="V981" s="9">
        <f>ROUND(ROUND(P981, 2)/1.2, 2)</f>
        <v>74</v>
      </c>
      <c r="Y981" s="9">
        <f t="shared" si="117"/>
        <v>0</v>
      </c>
      <c r="AD981" s="5" t="s">
        <v>3192</v>
      </c>
      <c r="AE981" s="5" t="s">
        <v>3193</v>
      </c>
      <c r="AF981" s="5" t="s">
        <v>1031</v>
      </c>
      <c r="AK981" s="31">
        <f t="shared" si="118"/>
        <v>0</v>
      </c>
      <c r="AL981" s="31"/>
      <c r="AM981" s="31"/>
      <c r="AN981" s="33">
        <f t="shared" si="119"/>
        <v>0</v>
      </c>
      <c r="AO981" s="31"/>
      <c r="AP981" s="31"/>
    </row>
    <row r="982" spans="1:42" ht="54" x14ac:dyDescent="0.3">
      <c r="A982" s="12" t="s">
        <v>3194</v>
      </c>
      <c r="B982" s="12"/>
      <c r="C982" s="27" t="s">
        <v>3145</v>
      </c>
      <c r="D982" s="17"/>
      <c r="E982" s="17" t="s">
        <v>3195</v>
      </c>
      <c r="F982" s="28" t="s">
        <v>96</v>
      </c>
      <c r="G982" s="29">
        <v>0.3</v>
      </c>
      <c r="H982" s="17"/>
      <c r="I982" s="39">
        <v>0</v>
      </c>
      <c r="J982" s="30">
        <v>226.67</v>
      </c>
      <c r="M982" s="31">
        <f>ROUND(ROUND(J982, 2)*I982, 2)</f>
        <v>0</v>
      </c>
      <c r="P982" s="32">
        <v>226.67</v>
      </c>
      <c r="S982" s="31">
        <f>ROUND(ROUND(P982, 2)*I982, 2)</f>
        <v>0</v>
      </c>
      <c r="V982" s="9">
        <f>ROUND(ROUND(P982, 2)/1.2, 2)</f>
        <v>188.89</v>
      </c>
      <c r="Y982" s="9">
        <f t="shared" si="117"/>
        <v>0</v>
      </c>
      <c r="AD982" s="5" t="s">
        <v>3196</v>
      </c>
      <c r="AE982" s="5" t="s">
        <v>3197</v>
      </c>
      <c r="AF982" s="5" t="s">
        <v>3149</v>
      </c>
      <c r="AK982" s="31">
        <f t="shared" si="118"/>
        <v>0</v>
      </c>
      <c r="AL982" s="31"/>
      <c r="AM982" s="31"/>
      <c r="AN982" s="33">
        <f t="shared" si="119"/>
        <v>0</v>
      </c>
      <c r="AO982" s="31"/>
      <c r="AP982" s="31"/>
    </row>
    <row r="983" spans="1:42" ht="36" x14ac:dyDescent="0.3">
      <c r="A983" s="12" t="s">
        <v>3198</v>
      </c>
      <c r="B983" s="12" t="s">
        <v>3199</v>
      </c>
      <c r="C983" s="16" t="s">
        <v>3200</v>
      </c>
      <c r="D983" s="17"/>
      <c r="E983" s="17" t="s">
        <v>3201</v>
      </c>
      <c r="F983" s="17" t="s">
        <v>79</v>
      </c>
      <c r="G983" s="18">
        <v>1</v>
      </c>
      <c r="H983" s="17"/>
      <c r="I983" s="18">
        <v>0</v>
      </c>
      <c r="J983" s="19">
        <v>13.38</v>
      </c>
      <c r="K983" s="20">
        <v>464</v>
      </c>
      <c r="L983" s="19">
        <f>J983+ROUND(K983, 2)</f>
        <v>477.38</v>
      </c>
      <c r="M983" s="19">
        <v>0</v>
      </c>
      <c r="N983" s="19">
        <v>0</v>
      </c>
      <c r="O983" s="19">
        <f>M983+N983</f>
        <v>0</v>
      </c>
      <c r="P983" s="19">
        <v>75.33</v>
      </c>
      <c r="Q983" s="21">
        <v>464</v>
      </c>
      <c r="R983" s="19">
        <f>P983+ROUND(Q983, 2)</f>
        <v>539.33000000000004</v>
      </c>
      <c r="S983" s="19">
        <v>0</v>
      </c>
      <c r="T983" s="19">
        <v>0</v>
      </c>
      <c r="U983" s="19">
        <f>S983+T983</f>
        <v>0</v>
      </c>
      <c r="V983" s="9">
        <f>ROUND(P983 / 1.2, 2)</f>
        <v>62.78</v>
      </c>
      <c r="W983" s="9">
        <f>ROUND(Q983 / 1.2, 2)</f>
        <v>386.67</v>
      </c>
      <c r="X983" s="9">
        <f>ROUND(R983 / 1.2, 2)</f>
        <v>449.44</v>
      </c>
      <c r="Y983" s="9">
        <f t="shared" si="117"/>
        <v>0</v>
      </c>
      <c r="Z983" s="9">
        <f>ROUND(T983 / 1.2, 2)</f>
        <v>0</v>
      </c>
      <c r="AA983" s="9">
        <f>Y983+Z983</f>
        <v>0</v>
      </c>
      <c r="AD983" s="5">
        <v>355116681</v>
      </c>
      <c r="AE983" s="5">
        <v>27137893</v>
      </c>
      <c r="AG983" s="5" t="s">
        <v>3202</v>
      </c>
      <c r="AH983" s="5" t="s">
        <v>3203</v>
      </c>
      <c r="AI983" s="5" t="s">
        <v>584</v>
      </c>
      <c r="AK983" s="19">
        <f t="shared" si="118"/>
        <v>0</v>
      </c>
      <c r="AL983" s="19">
        <f>T983-N983</f>
        <v>0</v>
      </c>
      <c r="AM983" s="19">
        <f>U983-O983</f>
        <v>0</v>
      </c>
      <c r="AN983" s="22">
        <f t="shared" si="119"/>
        <v>0</v>
      </c>
      <c r="AO983" s="22">
        <f>IFERROR(AL983/N983,0)</f>
        <v>0</v>
      </c>
      <c r="AP983" s="22">
        <f>IFERROR(AM983/O983,0)</f>
        <v>0</v>
      </c>
    </row>
    <row r="984" spans="1:42" ht="72" x14ac:dyDescent="0.3">
      <c r="A984" s="12" t="s">
        <v>3204</v>
      </c>
      <c r="B984" s="12"/>
      <c r="C984" s="27" t="s">
        <v>3205</v>
      </c>
      <c r="D984" s="17"/>
      <c r="E984" s="17" t="s">
        <v>3206</v>
      </c>
      <c r="F984" s="28" t="s">
        <v>96</v>
      </c>
      <c r="G984" s="29">
        <v>0.3</v>
      </c>
      <c r="H984" s="17"/>
      <c r="I984" s="29">
        <v>0</v>
      </c>
      <c r="J984" s="30">
        <v>0</v>
      </c>
      <c r="M984" s="31">
        <f>ROUND(ROUND(J984, 2)*I984, 2)</f>
        <v>0</v>
      </c>
      <c r="P984" s="32">
        <v>206.5</v>
      </c>
      <c r="S984" s="31">
        <f>ROUND(ROUND(P984, 2)*I984, 2)</f>
        <v>0</v>
      </c>
      <c r="V984" s="9">
        <f>ROUND(ROUND(P984, 2)/1.2, 2)</f>
        <v>172.08</v>
      </c>
      <c r="Y984" s="9">
        <f t="shared" si="117"/>
        <v>0</v>
      </c>
      <c r="AD984" s="5" t="s">
        <v>3207</v>
      </c>
      <c r="AE984" s="5" t="s">
        <v>3208</v>
      </c>
      <c r="AF984" s="5" t="s">
        <v>3209</v>
      </c>
      <c r="AK984" s="31">
        <f t="shared" si="118"/>
        <v>0</v>
      </c>
      <c r="AL984" s="31"/>
      <c r="AM984" s="31"/>
      <c r="AN984" s="33">
        <f t="shared" si="119"/>
        <v>0</v>
      </c>
      <c r="AO984" s="31"/>
      <c r="AP984" s="31"/>
    </row>
    <row r="985" spans="1:42" ht="36" x14ac:dyDescent="0.3">
      <c r="A985" s="12" t="s">
        <v>3210</v>
      </c>
      <c r="B985" s="12"/>
      <c r="C985" s="27" t="s">
        <v>1028</v>
      </c>
      <c r="D985" s="17"/>
      <c r="E985" s="17"/>
      <c r="F985" s="28" t="s">
        <v>96</v>
      </c>
      <c r="G985" s="29">
        <v>0.15</v>
      </c>
      <c r="H985" s="17"/>
      <c r="I985" s="29">
        <v>0</v>
      </c>
      <c r="J985" s="30">
        <v>88.8</v>
      </c>
      <c r="M985" s="31">
        <f>ROUND(ROUND(J985, 2)*I985, 2)</f>
        <v>0</v>
      </c>
      <c r="P985" s="32">
        <v>88.8</v>
      </c>
      <c r="S985" s="31">
        <f>ROUND(ROUND(P985, 2)*I985, 2)</f>
        <v>0</v>
      </c>
      <c r="V985" s="9">
        <f>ROUND(ROUND(P985, 2)/1.2, 2)</f>
        <v>74</v>
      </c>
      <c r="Y985" s="9">
        <f t="shared" si="117"/>
        <v>0</v>
      </c>
      <c r="AD985" s="5" t="s">
        <v>3211</v>
      </c>
      <c r="AE985" s="5" t="s">
        <v>3212</v>
      </c>
      <c r="AF985" s="5" t="s">
        <v>1031</v>
      </c>
      <c r="AK985" s="31">
        <f t="shared" si="118"/>
        <v>0</v>
      </c>
      <c r="AL985" s="31"/>
      <c r="AM985" s="31"/>
      <c r="AN985" s="33">
        <f t="shared" si="119"/>
        <v>0</v>
      </c>
      <c r="AO985" s="31"/>
      <c r="AP985" s="31"/>
    </row>
    <row r="986" spans="1:42" ht="36" x14ac:dyDescent="0.3">
      <c r="A986" s="12" t="s">
        <v>3213</v>
      </c>
      <c r="B986" s="12" t="s">
        <v>3199</v>
      </c>
      <c r="C986" s="16" t="s">
        <v>3200</v>
      </c>
      <c r="D986" s="17"/>
      <c r="E986" s="17" t="s">
        <v>3214</v>
      </c>
      <c r="F986" s="17" t="s">
        <v>79</v>
      </c>
      <c r="G986" s="18">
        <v>1</v>
      </c>
      <c r="H986" s="17"/>
      <c r="I986" s="18">
        <v>0</v>
      </c>
      <c r="J986" s="19">
        <v>13.32</v>
      </c>
      <c r="K986" s="20">
        <v>464</v>
      </c>
      <c r="L986" s="19">
        <f>J986+ROUND(K986, 2)</f>
        <v>477.32</v>
      </c>
      <c r="M986" s="19">
        <v>0</v>
      </c>
      <c r="N986" s="19">
        <v>0</v>
      </c>
      <c r="O986" s="19">
        <f>M986+N986</f>
        <v>0</v>
      </c>
      <c r="P986" s="19">
        <v>75.27</v>
      </c>
      <c r="Q986" s="21">
        <v>464</v>
      </c>
      <c r="R986" s="19">
        <f>P986+ROUND(Q986, 2)</f>
        <v>539.27</v>
      </c>
      <c r="S986" s="19">
        <v>0</v>
      </c>
      <c r="T986" s="19">
        <v>0</v>
      </c>
      <c r="U986" s="19">
        <f>S986+T986</f>
        <v>0</v>
      </c>
      <c r="V986" s="9">
        <f>ROUND(P986 / 1.2, 2)</f>
        <v>62.73</v>
      </c>
      <c r="W986" s="9">
        <f>ROUND(Q986 / 1.2, 2)</f>
        <v>386.67</v>
      </c>
      <c r="X986" s="9">
        <f>ROUND(R986 / 1.2, 2)</f>
        <v>449.39</v>
      </c>
      <c r="Y986" s="9">
        <f t="shared" si="117"/>
        <v>0</v>
      </c>
      <c r="Z986" s="9">
        <f>ROUND(T986 / 1.2, 2)</f>
        <v>0</v>
      </c>
      <c r="AA986" s="9">
        <f>Y986+Z986</f>
        <v>0</v>
      </c>
      <c r="AD986" s="5">
        <v>355116885</v>
      </c>
      <c r="AE986" s="5">
        <v>27137894</v>
      </c>
      <c r="AG986" s="5" t="s">
        <v>3202</v>
      </c>
      <c r="AH986" s="5" t="s">
        <v>3203</v>
      </c>
      <c r="AI986" s="5" t="s">
        <v>584</v>
      </c>
      <c r="AK986" s="19">
        <f t="shared" si="118"/>
        <v>0</v>
      </c>
      <c r="AL986" s="19">
        <f>T986-N986</f>
        <v>0</v>
      </c>
      <c r="AM986" s="19">
        <f>U986-O986</f>
        <v>0</v>
      </c>
      <c r="AN986" s="22">
        <f t="shared" si="119"/>
        <v>0</v>
      </c>
      <c r="AO986" s="22">
        <f>IFERROR(AL986/N986,0)</f>
        <v>0</v>
      </c>
      <c r="AP986" s="22">
        <f>IFERROR(AM986/O986,0)</f>
        <v>0</v>
      </c>
    </row>
    <row r="987" spans="1:42" ht="36" x14ac:dyDescent="0.3">
      <c r="A987" s="12" t="s">
        <v>3215</v>
      </c>
      <c r="B987" s="12"/>
      <c r="C987" s="27" t="s">
        <v>1028</v>
      </c>
      <c r="D987" s="17"/>
      <c r="E987" s="17"/>
      <c r="F987" s="28" t="s">
        <v>96</v>
      </c>
      <c r="G987" s="29">
        <v>0.15</v>
      </c>
      <c r="H987" s="17"/>
      <c r="I987" s="29">
        <v>0</v>
      </c>
      <c r="J987" s="30">
        <v>88.8</v>
      </c>
      <c r="M987" s="31">
        <f>ROUND(ROUND(J987, 2)*I987, 2)</f>
        <v>0</v>
      </c>
      <c r="P987" s="32">
        <v>88.8</v>
      </c>
      <c r="S987" s="31">
        <f>ROUND(ROUND(P987, 2)*I987, 2)</f>
        <v>0</v>
      </c>
      <c r="V987" s="9">
        <f>ROUND(ROUND(P987, 2)/1.2, 2)</f>
        <v>74</v>
      </c>
      <c r="Y987" s="9">
        <f t="shared" si="117"/>
        <v>0</v>
      </c>
      <c r="AD987" s="5" t="s">
        <v>3216</v>
      </c>
      <c r="AE987" s="5" t="s">
        <v>3217</v>
      </c>
      <c r="AF987" s="5" t="s">
        <v>1031</v>
      </c>
      <c r="AK987" s="31">
        <f t="shared" si="118"/>
        <v>0</v>
      </c>
      <c r="AL987" s="31"/>
      <c r="AM987" s="31"/>
      <c r="AN987" s="33">
        <f t="shared" si="119"/>
        <v>0</v>
      </c>
      <c r="AO987" s="31"/>
      <c r="AP987" s="31"/>
    </row>
    <row r="988" spans="1:42" ht="72" x14ac:dyDescent="0.3">
      <c r="A988" s="12" t="s">
        <v>3218</v>
      </c>
      <c r="B988" s="12"/>
      <c r="C988" s="27" t="s">
        <v>3205</v>
      </c>
      <c r="D988" s="17"/>
      <c r="E988" s="17" t="s">
        <v>3219</v>
      </c>
      <c r="F988" s="28" t="s">
        <v>96</v>
      </c>
      <c r="G988" s="29">
        <v>0.3</v>
      </c>
      <c r="H988" s="17"/>
      <c r="I988" s="29">
        <v>0</v>
      </c>
      <c r="J988" s="30">
        <v>0</v>
      </c>
      <c r="M988" s="31">
        <f>ROUND(ROUND(J988, 2)*I988, 2)</f>
        <v>0</v>
      </c>
      <c r="P988" s="32">
        <v>206.5</v>
      </c>
      <c r="S988" s="31">
        <f>ROUND(ROUND(P988, 2)*I988, 2)</f>
        <v>0</v>
      </c>
      <c r="V988" s="9">
        <f>ROUND(ROUND(P988, 2)/1.2, 2)</f>
        <v>172.08</v>
      </c>
      <c r="Y988" s="9">
        <f t="shared" si="117"/>
        <v>0</v>
      </c>
      <c r="AD988" s="5" t="s">
        <v>3220</v>
      </c>
      <c r="AE988" s="5" t="s">
        <v>3221</v>
      </c>
      <c r="AF988" s="5" t="s">
        <v>3209</v>
      </c>
      <c r="AK988" s="31">
        <f t="shared" si="118"/>
        <v>0</v>
      </c>
      <c r="AL988" s="31"/>
      <c r="AM988" s="31"/>
      <c r="AN988" s="33">
        <f t="shared" si="119"/>
        <v>0</v>
      </c>
      <c r="AO988" s="31"/>
      <c r="AP988" s="31"/>
    </row>
    <row r="989" spans="1:42" ht="36" x14ac:dyDescent="0.3">
      <c r="A989" s="12" t="s">
        <v>3222</v>
      </c>
      <c r="B989" s="12" t="s">
        <v>3199</v>
      </c>
      <c r="C989" s="16" t="s">
        <v>3200</v>
      </c>
      <c r="D989" s="17"/>
      <c r="E989" s="17" t="s">
        <v>3223</v>
      </c>
      <c r="F989" s="17" t="s">
        <v>79</v>
      </c>
      <c r="G989" s="18">
        <v>1</v>
      </c>
      <c r="H989" s="17"/>
      <c r="I989" s="18">
        <v>0</v>
      </c>
      <c r="J989" s="19">
        <v>13.32</v>
      </c>
      <c r="K989" s="20">
        <v>464</v>
      </c>
      <c r="L989" s="19">
        <f>J989+ROUND(K989, 2)</f>
        <v>477.32</v>
      </c>
      <c r="M989" s="19">
        <v>0</v>
      </c>
      <c r="N989" s="19">
        <v>0</v>
      </c>
      <c r="O989" s="19">
        <f>M989+N989</f>
        <v>0</v>
      </c>
      <c r="P989" s="19">
        <v>68.28</v>
      </c>
      <c r="Q989" s="21">
        <v>464</v>
      </c>
      <c r="R989" s="19">
        <f>P989+ROUND(Q989, 2)</f>
        <v>532.28</v>
      </c>
      <c r="S989" s="19">
        <v>0</v>
      </c>
      <c r="T989" s="19">
        <v>0</v>
      </c>
      <c r="U989" s="19">
        <f>S989+T989</f>
        <v>0</v>
      </c>
      <c r="V989" s="9">
        <f>ROUND(P989 / 1.2, 2)</f>
        <v>56.9</v>
      </c>
      <c r="W989" s="9">
        <f>ROUND(Q989 / 1.2, 2)</f>
        <v>386.67</v>
      </c>
      <c r="X989" s="9">
        <f>ROUND(R989 / 1.2, 2)</f>
        <v>443.57</v>
      </c>
      <c r="Y989" s="9">
        <f t="shared" si="117"/>
        <v>0</v>
      </c>
      <c r="Z989" s="9">
        <f>ROUND(T989 / 1.2, 2)</f>
        <v>0</v>
      </c>
      <c r="AA989" s="9">
        <f>Y989+Z989</f>
        <v>0</v>
      </c>
      <c r="AD989" s="5">
        <v>355116886</v>
      </c>
      <c r="AE989" s="5">
        <v>27137891</v>
      </c>
      <c r="AG989" s="5" t="s">
        <v>3202</v>
      </c>
      <c r="AH989" s="5" t="s">
        <v>3203</v>
      </c>
      <c r="AI989" s="5" t="s">
        <v>584</v>
      </c>
      <c r="AK989" s="19">
        <f t="shared" si="118"/>
        <v>0</v>
      </c>
      <c r="AL989" s="19">
        <f>T989-N989</f>
        <v>0</v>
      </c>
      <c r="AM989" s="19">
        <f>U989-O989</f>
        <v>0</v>
      </c>
      <c r="AN989" s="22">
        <f t="shared" si="119"/>
        <v>0</v>
      </c>
      <c r="AO989" s="22">
        <f>IFERROR(AL989/N989,0)</f>
        <v>0</v>
      </c>
      <c r="AP989" s="22">
        <f>IFERROR(AM989/O989,0)</f>
        <v>0</v>
      </c>
    </row>
    <row r="990" spans="1:42" ht="72" x14ac:dyDescent="0.3">
      <c r="A990" s="12" t="s">
        <v>3224</v>
      </c>
      <c r="B990" s="12"/>
      <c r="C990" s="27" t="s">
        <v>3205</v>
      </c>
      <c r="D990" s="17"/>
      <c r="E990" s="17" t="s">
        <v>3225</v>
      </c>
      <c r="F990" s="28" t="s">
        <v>96</v>
      </c>
      <c r="G990" s="29">
        <v>0.3</v>
      </c>
      <c r="H990" s="17"/>
      <c r="I990" s="29">
        <v>0</v>
      </c>
      <c r="J990" s="30">
        <v>0</v>
      </c>
      <c r="M990" s="31">
        <f>ROUND(ROUND(J990, 2)*I990, 2)</f>
        <v>0</v>
      </c>
      <c r="P990" s="32">
        <v>183.2</v>
      </c>
      <c r="S990" s="31">
        <f>ROUND(ROUND(P990, 2)*I990, 2)</f>
        <v>0</v>
      </c>
      <c r="V990" s="9">
        <f>ROUND(ROUND(P990, 2)/1.2, 2)</f>
        <v>152.66999999999999</v>
      </c>
      <c r="Y990" s="9">
        <f t="shared" si="117"/>
        <v>0</v>
      </c>
      <c r="AD990" s="5" t="s">
        <v>3226</v>
      </c>
      <c r="AE990" s="5" t="s">
        <v>3227</v>
      </c>
      <c r="AF990" s="5" t="s">
        <v>3209</v>
      </c>
      <c r="AK990" s="31">
        <f t="shared" si="118"/>
        <v>0</v>
      </c>
      <c r="AL990" s="31"/>
      <c r="AM990" s="31"/>
      <c r="AN990" s="33">
        <f t="shared" si="119"/>
        <v>0</v>
      </c>
      <c r="AO990" s="31"/>
      <c r="AP990" s="31"/>
    </row>
    <row r="991" spans="1:42" ht="36" x14ac:dyDescent="0.3">
      <c r="A991" s="12" t="s">
        <v>3228</v>
      </c>
      <c r="B991" s="12"/>
      <c r="C991" s="27" t="s">
        <v>1028</v>
      </c>
      <c r="D991" s="17"/>
      <c r="E991" s="17"/>
      <c r="F991" s="28" t="s">
        <v>96</v>
      </c>
      <c r="G991" s="29">
        <v>0.15</v>
      </c>
      <c r="H991" s="17"/>
      <c r="I991" s="29">
        <v>0</v>
      </c>
      <c r="J991" s="30">
        <v>88.8</v>
      </c>
      <c r="M991" s="31">
        <f>ROUND(ROUND(J991, 2)*I991, 2)</f>
        <v>0</v>
      </c>
      <c r="P991" s="32">
        <v>88.8</v>
      </c>
      <c r="S991" s="31">
        <f>ROUND(ROUND(P991, 2)*I991, 2)</f>
        <v>0</v>
      </c>
      <c r="V991" s="9">
        <f>ROUND(ROUND(P991, 2)/1.2, 2)</f>
        <v>74</v>
      </c>
      <c r="Y991" s="9">
        <f t="shared" si="117"/>
        <v>0</v>
      </c>
      <c r="AD991" s="5" t="s">
        <v>3229</v>
      </c>
      <c r="AE991" s="5" t="s">
        <v>3230</v>
      </c>
      <c r="AF991" s="5" t="s">
        <v>1031</v>
      </c>
      <c r="AK991" s="31">
        <f t="shared" si="118"/>
        <v>0</v>
      </c>
      <c r="AL991" s="31"/>
      <c r="AM991" s="31"/>
      <c r="AN991" s="33">
        <f t="shared" si="119"/>
        <v>0</v>
      </c>
      <c r="AO991" s="31"/>
      <c r="AP991" s="31"/>
    </row>
    <row r="992" spans="1:42" ht="36" x14ac:dyDescent="0.3">
      <c r="A992" s="12" t="s">
        <v>3231</v>
      </c>
      <c r="B992" s="12" t="s">
        <v>3199</v>
      </c>
      <c r="C992" s="16" t="s">
        <v>3200</v>
      </c>
      <c r="D992" s="17"/>
      <c r="E992" s="17" t="s">
        <v>3232</v>
      </c>
      <c r="F992" s="17" t="s">
        <v>79</v>
      </c>
      <c r="G992" s="18">
        <v>1</v>
      </c>
      <c r="H992" s="17"/>
      <c r="I992" s="18">
        <v>0</v>
      </c>
      <c r="J992" s="19">
        <v>13.32</v>
      </c>
      <c r="K992" s="20">
        <v>464</v>
      </c>
      <c r="L992" s="19">
        <f>J992+ROUND(K992, 2)</f>
        <v>477.32</v>
      </c>
      <c r="M992" s="19">
        <v>0</v>
      </c>
      <c r="N992" s="19">
        <v>0</v>
      </c>
      <c r="O992" s="19">
        <f>M992+N992</f>
        <v>0</v>
      </c>
      <c r="P992" s="19">
        <v>75.27</v>
      </c>
      <c r="Q992" s="21">
        <v>464</v>
      </c>
      <c r="R992" s="19">
        <f>P992+ROUND(Q992, 2)</f>
        <v>539.27</v>
      </c>
      <c r="S992" s="19">
        <v>0</v>
      </c>
      <c r="T992" s="19">
        <v>0</v>
      </c>
      <c r="U992" s="19">
        <f>S992+T992</f>
        <v>0</v>
      </c>
      <c r="V992" s="9">
        <f>ROUND(P992 / 1.2, 2)</f>
        <v>62.73</v>
      </c>
      <c r="W992" s="9">
        <f>ROUND(Q992 / 1.2, 2)</f>
        <v>386.67</v>
      </c>
      <c r="X992" s="9">
        <f>ROUND(R992 / 1.2, 2)</f>
        <v>449.39</v>
      </c>
      <c r="Y992" s="9">
        <f t="shared" ref="Y992:Y1023" si="120">ROUND(S992 / 1.2, 2)</f>
        <v>0</v>
      </c>
      <c r="Z992" s="9">
        <f>ROUND(T992 / 1.2, 2)</f>
        <v>0</v>
      </c>
      <c r="AA992" s="9">
        <f>Y992+Z992</f>
        <v>0</v>
      </c>
      <c r="AD992" s="5">
        <v>355116887</v>
      </c>
      <c r="AE992" s="5">
        <v>27137898</v>
      </c>
      <c r="AG992" s="5" t="s">
        <v>3202</v>
      </c>
      <c r="AH992" s="5" t="s">
        <v>3203</v>
      </c>
      <c r="AI992" s="5" t="s">
        <v>584</v>
      </c>
      <c r="AK992" s="19">
        <f t="shared" si="118"/>
        <v>0</v>
      </c>
      <c r="AL992" s="19">
        <f>T992-N992</f>
        <v>0</v>
      </c>
      <c r="AM992" s="19">
        <f>U992-O992</f>
        <v>0</v>
      </c>
      <c r="AN992" s="22">
        <f t="shared" si="119"/>
        <v>0</v>
      </c>
      <c r="AO992" s="22">
        <f>IFERROR(AL992/N992,0)</f>
        <v>0</v>
      </c>
      <c r="AP992" s="22">
        <f>IFERROR(AM992/O992,0)</f>
        <v>0</v>
      </c>
    </row>
    <row r="993" spans="1:42" ht="36" x14ac:dyDescent="0.3">
      <c r="A993" s="12" t="s">
        <v>3233</v>
      </c>
      <c r="B993" s="12"/>
      <c r="C993" s="27" t="s">
        <v>1028</v>
      </c>
      <c r="D993" s="17"/>
      <c r="E993" s="17"/>
      <c r="F993" s="28" t="s">
        <v>96</v>
      </c>
      <c r="G993" s="29">
        <v>0.15</v>
      </c>
      <c r="H993" s="17"/>
      <c r="I993" s="29">
        <v>0</v>
      </c>
      <c r="J993" s="30">
        <v>88.8</v>
      </c>
      <c r="M993" s="31">
        <f>ROUND(ROUND(J993, 2)*I993, 2)</f>
        <v>0</v>
      </c>
      <c r="P993" s="32">
        <v>88.8</v>
      </c>
      <c r="S993" s="31">
        <f>ROUND(ROUND(P993, 2)*I993, 2)</f>
        <v>0</v>
      </c>
      <c r="V993" s="9">
        <f>ROUND(ROUND(P993, 2)/1.2, 2)</f>
        <v>74</v>
      </c>
      <c r="Y993" s="9">
        <f t="shared" si="120"/>
        <v>0</v>
      </c>
      <c r="AD993" s="5" t="s">
        <v>3234</v>
      </c>
      <c r="AE993" s="5" t="s">
        <v>3235</v>
      </c>
      <c r="AF993" s="5" t="s">
        <v>1031</v>
      </c>
      <c r="AK993" s="31">
        <f t="shared" si="118"/>
        <v>0</v>
      </c>
      <c r="AL993" s="31"/>
      <c r="AM993" s="31"/>
      <c r="AN993" s="33">
        <f t="shared" si="119"/>
        <v>0</v>
      </c>
      <c r="AO993" s="31"/>
      <c r="AP993" s="31"/>
    </row>
    <row r="994" spans="1:42" ht="54" x14ac:dyDescent="0.3">
      <c r="A994" s="12" t="s">
        <v>3236</v>
      </c>
      <c r="B994" s="12"/>
      <c r="C994" s="27" t="s">
        <v>3237</v>
      </c>
      <c r="D994" s="17"/>
      <c r="E994" s="17" t="s">
        <v>3238</v>
      </c>
      <c r="F994" s="28" t="s">
        <v>96</v>
      </c>
      <c r="G994" s="29">
        <v>0.3</v>
      </c>
      <c r="H994" s="17"/>
      <c r="I994" s="29">
        <v>0</v>
      </c>
      <c r="J994" s="30">
        <v>0</v>
      </c>
      <c r="M994" s="31">
        <f>ROUND(ROUND(J994, 2)*I994, 2)</f>
        <v>0</v>
      </c>
      <c r="P994" s="32">
        <v>206.5</v>
      </c>
      <c r="S994" s="31">
        <f>ROUND(ROUND(P994, 2)*I994, 2)</f>
        <v>0</v>
      </c>
      <c r="V994" s="9">
        <f>ROUND(ROUND(P994, 2)/1.2, 2)</f>
        <v>172.08</v>
      </c>
      <c r="Y994" s="9">
        <f t="shared" si="120"/>
        <v>0</v>
      </c>
      <c r="AD994" s="5" t="s">
        <v>3239</v>
      </c>
      <c r="AE994" s="5" t="s">
        <v>3240</v>
      </c>
      <c r="AF994" s="5" t="s">
        <v>3241</v>
      </c>
      <c r="AK994" s="31">
        <f t="shared" si="118"/>
        <v>0</v>
      </c>
      <c r="AL994" s="31"/>
      <c r="AM994" s="31"/>
      <c r="AN994" s="33">
        <f t="shared" si="119"/>
        <v>0</v>
      </c>
      <c r="AO994" s="31"/>
      <c r="AP994" s="31"/>
    </row>
    <row r="995" spans="1:42" ht="36" x14ac:dyDescent="0.3">
      <c r="A995" s="12" t="s">
        <v>3242</v>
      </c>
      <c r="B995" s="12" t="s">
        <v>3199</v>
      </c>
      <c r="C995" s="16" t="s">
        <v>3200</v>
      </c>
      <c r="D995" s="17"/>
      <c r="E995" s="17" t="s">
        <v>3243</v>
      </c>
      <c r="F995" s="17" t="s">
        <v>79</v>
      </c>
      <c r="G995" s="18">
        <v>1</v>
      </c>
      <c r="H995" s="17"/>
      <c r="I995" s="18">
        <v>0</v>
      </c>
      <c r="J995" s="19">
        <v>13.32</v>
      </c>
      <c r="K995" s="20">
        <v>464</v>
      </c>
      <c r="L995" s="19">
        <f>J995+ROUND(K995, 2)</f>
        <v>477.32</v>
      </c>
      <c r="M995" s="19">
        <v>0</v>
      </c>
      <c r="N995" s="19">
        <v>0</v>
      </c>
      <c r="O995" s="19">
        <f>M995+N995</f>
        <v>0</v>
      </c>
      <c r="P995" s="19">
        <v>75.27</v>
      </c>
      <c r="Q995" s="21">
        <v>464</v>
      </c>
      <c r="R995" s="19">
        <f>P995+ROUND(Q995, 2)</f>
        <v>539.27</v>
      </c>
      <c r="S995" s="19">
        <v>0</v>
      </c>
      <c r="T995" s="19">
        <v>0</v>
      </c>
      <c r="U995" s="19">
        <f>S995+T995</f>
        <v>0</v>
      </c>
      <c r="V995" s="9">
        <f>ROUND(P995 / 1.2, 2)</f>
        <v>62.73</v>
      </c>
      <c r="W995" s="9">
        <f>ROUND(Q995 / 1.2, 2)</f>
        <v>386.67</v>
      </c>
      <c r="X995" s="9">
        <f>ROUND(R995 / 1.2, 2)</f>
        <v>449.39</v>
      </c>
      <c r="Y995" s="9">
        <f t="shared" si="120"/>
        <v>0</v>
      </c>
      <c r="Z995" s="9">
        <f>ROUND(T995 / 1.2, 2)</f>
        <v>0</v>
      </c>
      <c r="AA995" s="9">
        <f>Y995+Z995</f>
        <v>0</v>
      </c>
      <c r="AD995" s="5">
        <v>355116888</v>
      </c>
      <c r="AE995" s="5">
        <v>27137899</v>
      </c>
      <c r="AG995" s="5" t="s">
        <v>3202</v>
      </c>
      <c r="AH995" s="5" t="s">
        <v>3203</v>
      </c>
      <c r="AI995" s="5" t="s">
        <v>584</v>
      </c>
      <c r="AK995" s="19">
        <f t="shared" si="118"/>
        <v>0</v>
      </c>
      <c r="AL995" s="19">
        <f>T995-N995</f>
        <v>0</v>
      </c>
      <c r="AM995" s="19">
        <f>U995-O995</f>
        <v>0</v>
      </c>
      <c r="AN995" s="22">
        <f t="shared" si="119"/>
        <v>0</v>
      </c>
      <c r="AO995" s="22">
        <f>IFERROR(AL995/N995,0)</f>
        <v>0</v>
      </c>
      <c r="AP995" s="22">
        <f>IFERROR(AM995/O995,0)</f>
        <v>0</v>
      </c>
    </row>
    <row r="996" spans="1:42" ht="54" x14ac:dyDescent="0.3">
      <c r="A996" s="12" t="s">
        <v>3244</v>
      </c>
      <c r="B996" s="12"/>
      <c r="C996" s="27" t="s">
        <v>3237</v>
      </c>
      <c r="D996" s="17"/>
      <c r="E996" s="17" t="s">
        <v>3245</v>
      </c>
      <c r="F996" s="28" t="s">
        <v>96</v>
      </c>
      <c r="G996" s="29">
        <v>0.3</v>
      </c>
      <c r="H996" s="17"/>
      <c r="I996" s="29">
        <v>0</v>
      </c>
      <c r="J996" s="30">
        <v>0</v>
      </c>
      <c r="M996" s="31">
        <f>ROUND(ROUND(J996, 2)*I996, 2)</f>
        <v>0</v>
      </c>
      <c r="P996" s="32">
        <v>206.5</v>
      </c>
      <c r="S996" s="31">
        <f>ROUND(ROUND(P996, 2)*I996, 2)</f>
        <v>0</v>
      </c>
      <c r="V996" s="9">
        <f>ROUND(ROUND(P996, 2)/1.2, 2)</f>
        <v>172.08</v>
      </c>
      <c r="Y996" s="9">
        <f t="shared" si="120"/>
        <v>0</v>
      </c>
      <c r="AD996" s="5" t="s">
        <v>3246</v>
      </c>
      <c r="AE996" s="5" t="s">
        <v>3247</v>
      </c>
      <c r="AF996" s="5" t="s">
        <v>3241</v>
      </c>
      <c r="AK996" s="31">
        <f t="shared" si="118"/>
        <v>0</v>
      </c>
      <c r="AL996" s="31"/>
      <c r="AM996" s="31"/>
      <c r="AN996" s="33">
        <f t="shared" si="119"/>
        <v>0</v>
      </c>
      <c r="AO996" s="31"/>
      <c r="AP996" s="31"/>
    </row>
    <row r="997" spans="1:42" ht="36" x14ac:dyDescent="0.3">
      <c r="A997" s="12" t="s">
        <v>3248</v>
      </c>
      <c r="B997" s="12"/>
      <c r="C997" s="27" t="s">
        <v>1028</v>
      </c>
      <c r="D997" s="17"/>
      <c r="E997" s="17"/>
      <c r="F997" s="28" t="s">
        <v>96</v>
      </c>
      <c r="G997" s="29">
        <v>0.15</v>
      </c>
      <c r="H997" s="17"/>
      <c r="I997" s="29">
        <v>0</v>
      </c>
      <c r="J997" s="30">
        <v>88.8</v>
      </c>
      <c r="M997" s="31">
        <f>ROUND(ROUND(J997, 2)*I997, 2)</f>
        <v>0</v>
      </c>
      <c r="P997" s="32">
        <v>88.8</v>
      </c>
      <c r="S997" s="31">
        <f>ROUND(ROUND(P997, 2)*I997, 2)</f>
        <v>0</v>
      </c>
      <c r="V997" s="9">
        <f>ROUND(ROUND(P997, 2)/1.2, 2)</f>
        <v>74</v>
      </c>
      <c r="Y997" s="9">
        <f t="shared" si="120"/>
        <v>0</v>
      </c>
      <c r="AD997" s="5" t="s">
        <v>3249</v>
      </c>
      <c r="AE997" s="5" t="s">
        <v>3250</v>
      </c>
      <c r="AF997" s="5" t="s">
        <v>1031</v>
      </c>
      <c r="AK997" s="31">
        <f t="shared" si="118"/>
        <v>0</v>
      </c>
      <c r="AL997" s="31"/>
      <c r="AM997" s="31"/>
      <c r="AN997" s="33">
        <f t="shared" si="119"/>
        <v>0</v>
      </c>
      <c r="AO997" s="31"/>
      <c r="AP997" s="31"/>
    </row>
    <row r="998" spans="1:42" ht="36" x14ac:dyDescent="0.3">
      <c r="A998" s="12" t="s">
        <v>3251</v>
      </c>
      <c r="B998" s="12" t="s">
        <v>3199</v>
      </c>
      <c r="C998" s="16" t="s">
        <v>3200</v>
      </c>
      <c r="D998" s="17"/>
      <c r="E998" s="17" t="s">
        <v>3252</v>
      </c>
      <c r="F998" s="17" t="s">
        <v>79</v>
      </c>
      <c r="G998" s="18">
        <v>1</v>
      </c>
      <c r="H998" s="17"/>
      <c r="I998" s="18">
        <v>0</v>
      </c>
      <c r="J998" s="19">
        <v>13.32</v>
      </c>
      <c r="K998" s="20">
        <v>464</v>
      </c>
      <c r="L998" s="19">
        <f>J998+ROUND(K998, 2)</f>
        <v>477.32</v>
      </c>
      <c r="M998" s="19">
        <v>0</v>
      </c>
      <c r="N998" s="19">
        <v>0</v>
      </c>
      <c r="O998" s="19">
        <f>M998+N998</f>
        <v>0</v>
      </c>
      <c r="P998" s="19">
        <v>75.27</v>
      </c>
      <c r="Q998" s="21">
        <v>464</v>
      </c>
      <c r="R998" s="19">
        <f>P998+ROUND(Q998, 2)</f>
        <v>539.27</v>
      </c>
      <c r="S998" s="19">
        <v>0</v>
      </c>
      <c r="T998" s="19">
        <v>0</v>
      </c>
      <c r="U998" s="19">
        <f>S998+T998</f>
        <v>0</v>
      </c>
      <c r="V998" s="9">
        <f>ROUND(P998 / 1.2, 2)</f>
        <v>62.73</v>
      </c>
      <c r="W998" s="9">
        <f>ROUND(Q998 / 1.2, 2)</f>
        <v>386.67</v>
      </c>
      <c r="X998" s="9">
        <f>ROUND(R998 / 1.2, 2)</f>
        <v>449.39</v>
      </c>
      <c r="Y998" s="9">
        <f t="shared" si="120"/>
        <v>0</v>
      </c>
      <c r="Z998" s="9">
        <f>ROUND(T998 / 1.2, 2)</f>
        <v>0</v>
      </c>
      <c r="AA998" s="9">
        <f>Y998+Z998</f>
        <v>0</v>
      </c>
      <c r="AD998" s="5">
        <v>355116889</v>
      </c>
      <c r="AE998" s="5">
        <v>27137901</v>
      </c>
      <c r="AG998" s="5" t="s">
        <v>3202</v>
      </c>
      <c r="AH998" s="5" t="s">
        <v>3203</v>
      </c>
      <c r="AI998" s="5" t="s">
        <v>584</v>
      </c>
      <c r="AK998" s="19">
        <f t="shared" si="118"/>
        <v>0</v>
      </c>
      <c r="AL998" s="19">
        <f>T998-N998</f>
        <v>0</v>
      </c>
      <c r="AM998" s="19">
        <f>U998-O998</f>
        <v>0</v>
      </c>
      <c r="AN998" s="22">
        <f t="shared" si="119"/>
        <v>0</v>
      </c>
      <c r="AO998" s="22">
        <f>IFERROR(AL998/N998,0)</f>
        <v>0</v>
      </c>
      <c r="AP998" s="22">
        <f>IFERROR(AM998/O998,0)</f>
        <v>0</v>
      </c>
    </row>
    <row r="999" spans="1:42" ht="36" x14ac:dyDescent="0.3">
      <c r="A999" s="12" t="s">
        <v>3253</v>
      </c>
      <c r="B999" s="12"/>
      <c r="C999" s="27" t="s">
        <v>1028</v>
      </c>
      <c r="D999" s="17"/>
      <c r="E999" s="17"/>
      <c r="F999" s="28" t="s">
        <v>96</v>
      </c>
      <c r="G999" s="29">
        <v>0.15</v>
      </c>
      <c r="H999" s="17"/>
      <c r="I999" s="29">
        <v>0</v>
      </c>
      <c r="J999" s="30">
        <v>88.8</v>
      </c>
      <c r="M999" s="31">
        <f>ROUND(ROUND(J999, 2)*I999, 2)</f>
        <v>0</v>
      </c>
      <c r="P999" s="32">
        <v>88.8</v>
      </c>
      <c r="S999" s="31">
        <f>ROUND(ROUND(P999, 2)*I999, 2)</f>
        <v>0</v>
      </c>
      <c r="V999" s="9">
        <f>ROUND(ROUND(P999, 2)/1.2, 2)</f>
        <v>74</v>
      </c>
      <c r="Y999" s="9">
        <f t="shared" si="120"/>
        <v>0</v>
      </c>
      <c r="AD999" s="5" t="s">
        <v>3254</v>
      </c>
      <c r="AE999" s="5" t="s">
        <v>3255</v>
      </c>
      <c r="AF999" s="5" t="s">
        <v>1031</v>
      </c>
      <c r="AK999" s="31">
        <f t="shared" si="118"/>
        <v>0</v>
      </c>
      <c r="AL999" s="31"/>
      <c r="AM999" s="31"/>
      <c r="AN999" s="33">
        <f t="shared" si="119"/>
        <v>0</v>
      </c>
      <c r="AO999" s="31"/>
      <c r="AP999" s="31"/>
    </row>
    <row r="1000" spans="1:42" ht="54" x14ac:dyDescent="0.3">
      <c r="A1000" s="12" t="s">
        <v>3256</v>
      </c>
      <c r="B1000" s="12"/>
      <c r="C1000" s="27" t="s">
        <v>3237</v>
      </c>
      <c r="D1000" s="17"/>
      <c r="E1000" s="17" t="s">
        <v>3257</v>
      </c>
      <c r="F1000" s="28" t="s">
        <v>96</v>
      </c>
      <c r="G1000" s="29">
        <v>0.3</v>
      </c>
      <c r="H1000" s="17"/>
      <c r="I1000" s="29">
        <v>0</v>
      </c>
      <c r="J1000" s="30">
        <v>0</v>
      </c>
      <c r="M1000" s="31">
        <f>ROUND(ROUND(J1000, 2)*I1000, 2)</f>
        <v>0</v>
      </c>
      <c r="P1000" s="32">
        <v>206.5</v>
      </c>
      <c r="S1000" s="31">
        <f>ROUND(ROUND(P1000, 2)*I1000, 2)</f>
        <v>0</v>
      </c>
      <c r="V1000" s="9">
        <f>ROUND(ROUND(P1000, 2)/1.2, 2)</f>
        <v>172.08</v>
      </c>
      <c r="Y1000" s="9">
        <f t="shared" si="120"/>
        <v>0</v>
      </c>
      <c r="AD1000" s="5" t="s">
        <v>3258</v>
      </c>
      <c r="AE1000" s="5" t="s">
        <v>3259</v>
      </c>
      <c r="AF1000" s="5" t="s">
        <v>3241</v>
      </c>
      <c r="AK1000" s="31">
        <f t="shared" si="118"/>
        <v>0</v>
      </c>
      <c r="AL1000" s="31"/>
      <c r="AM1000" s="31"/>
      <c r="AN1000" s="33">
        <f t="shared" si="119"/>
        <v>0</v>
      </c>
      <c r="AO1000" s="31"/>
      <c r="AP1000" s="31"/>
    </row>
    <row r="1001" spans="1:42" ht="36" x14ac:dyDescent="0.3">
      <c r="A1001" s="12" t="s">
        <v>3260</v>
      </c>
      <c r="B1001" s="12" t="s">
        <v>3199</v>
      </c>
      <c r="C1001" s="16" t="s">
        <v>3200</v>
      </c>
      <c r="D1001" s="17"/>
      <c r="E1001" s="17" t="s">
        <v>3261</v>
      </c>
      <c r="F1001" s="17" t="s">
        <v>79</v>
      </c>
      <c r="G1001" s="18">
        <v>1</v>
      </c>
      <c r="H1001" s="17"/>
      <c r="I1001" s="18">
        <v>0</v>
      </c>
      <c r="J1001" s="19">
        <v>13.32</v>
      </c>
      <c r="K1001" s="20">
        <v>464</v>
      </c>
      <c r="L1001" s="19">
        <f>J1001+ROUND(K1001, 2)</f>
        <v>477.32</v>
      </c>
      <c r="M1001" s="19">
        <v>0</v>
      </c>
      <c r="N1001" s="19">
        <v>0</v>
      </c>
      <c r="O1001" s="19">
        <f>M1001+N1001</f>
        <v>0</v>
      </c>
      <c r="P1001" s="19">
        <v>75.27</v>
      </c>
      <c r="Q1001" s="21">
        <v>464</v>
      </c>
      <c r="R1001" s="19">
        <f>P1001+ROUND(Q1001, 2)</f>
        <v>539.27</v>
      </c>
      <c r="S1001" s="19">
        <v>0</v>
      </c>
      <c r="T1001" s="19">
        <v>0</v>
      </c>
      <c r="U1001" s="19">
        <f>S1001+T1001</f>
        <v>0</v>
      </c>
      <c r="V1001" s="9">
        <f>ROUND(P1001 / 1.2, 2)</f>
        <v>62.73</v>
      </c>
      <c r="W1001" s="9">
        <f>ROUND(Q1001 / 1.2, 2)</f>
        <v>386.67</v>
      </c>
      <c r="X1001" s="9">
        <f>ROUND(R1001 / 1.2, 2)</f>
        <v>449.39</v>
      </c>
      <c r="Y1001" s="9">
        <f t="shared" si="120"/>
        <v>0</v>
      </c>
      <c r="Z1001" s="9">
        <f>ROUND(T1001 / 1.2, 2)</f>
        <v>0</v>
      </c>
      <c r="AA1001" s="9">
        <f>Y1001+Z1001</f>
        <v>0</v>
      </c>
      <c r="AD1001" s="5">
        <v>355116890</v>
      </c>
      <c r="AE1001" s="5">
        <v>27137903</v>
      </c>
      <c r="AG1001" s="5" t="s">
        <v>3202</v>
      </c>
      <c r="AH1001" s="5" t="s">
        <v>3203</v>
      </c>
      <c r="AI1001" s="5" t="s">
        <v>584</v>
      </c>
      <c r="AK1001" s="19">
        <f t="shared" si="118"/>
        <v>0</v>
      </c>
      <c r="AL1001" s="19">
        <f>T1001-N1001</f>
        <v>0</v>
      </c>
      <c r="AM1001" s="19">
        <f>U1001-O1001</f>
        <v>0</v>
      </c>
      <c r="AN1001" s="22">
        <f t="shared" si="119"/>
        <v>0</v>
      </c>
      <c r="AO1001" s="22">
        <f>IFERROR(AL1001/N1001,0)</f>
        <v>0</v>
      </c>
      <c r="AP1001" s="22">
        <f>IFERROR(AM1001/O1001,0)</f>
        <v>0</v>
      </c>
    </row>
    <row r="1002" spans="1:42" ht="54" x14ac:dyDescent="0.3">
      <c r="A1002" s="12" t="s">
        <v>3262</v>
      </c>
      <c r="B1002" s="12"/>
      <c r="C1002" s="27" t="s">
        <v>3237</v>
      </c>
      <c r="D1002" s="17"/>
      <c r="E1002" s="17" t="s">
        <v>3263</v>
      </c>
      <c r="F1002" s="28" t="s">
        <v>96</v>
      </c>
      <c r="G1002" s="29">
        <v>0.3</v>
      </c>
      <c r="H1002" s="17"/>
      <c r="I1002" s="29">
        <v>0</v>
      </c>
      <c r="J1002" s="30">
        <v>0</v>
      </c>
      <c r="M1002" s="31">
        <f>ROUND(ROUND(J1002, 2)*I1002, 2)</f>
        <v>0</v>
      </c>
      <c r="P1002" s="32">
        <v>206.5</v>
      </c>
      <c r="S1002" s="31">
        <f>ROUND(ROUND(P1002, 2)*I1002, 2)</f>
        <v>0</v>
      </c>
      <c r="V1002" s="9">
        <f>ROUND(ROUND(P1002, 2)/1.2, 2)</f>
        <v>172.08</v>
      </c>
      <c r="Y1002" s="9">
        <f t="shared" si="120"/>
        <v>0</v>
      </c>
      <c r="AD1002" s="5" t="s">
        <v>3264</v>
      </c>
      <c r="AE1002" s="5" t="s">
        <v>3265</v>
      </c>
      <c r="AF1002" s="5" t="s">
        <v>3241</v>
      </c>
      <c r="AK1002" s="31">
        <f t="shared" si="118"/>
        <v>0</v>
      </c>
      <c r="AL1002" s="31"/>
      <c r="AM1002" s="31"/>
      <c r="AN1002" s="33">
        <f t="shared" si="119"/>
        <v>0</v>
      </c>
      <c r="AO1002" s="31"/>
      <c r="AP1002" s="31"/>
    </row>
    <row r="1003" spans="1:42" ht="36" x14ac:dyDescent="0.3">
      <c r="A1003" s="12" t="s">
        <v>3266</v>
      </c>
      <c r="B1003" s="12"/>
      <c r="C1003" s="27" t="s">
        <v>1028</v>
      </c>
      <c r="D1003" s="17"/>
      <c r="E1003" s="17"/>
      <c r="F1003" s="28" t="s">
        <v>96</v>
      </c>
      <c r="G1003" s="29">
        <v>0.15</v>
      </c>
      <c r="H1003" s="17"/>
      <c r="I1003" s="29">
        <v>0</v>
      </c>
      <c r="J1003" s="30">
        <v>88.8</v>
      </c>
      <c r="M1003" s="31">
        <f>ROUND(ROUND(J1003, 2)*I1003, 2)</f>
        <v>0</v>
      </c>
      <c r="P1003" s="32">
        <v>88.8</v>
      </c>
      <c r="S1003" s="31">
        <f>ROUND(ROUND(P1003, 2)*I1003, 2)</f>
        <v>0</v>
      </c>
      <c r="V1003" s="9">
        <f>ROUND(ROUND(P1003, 2)/1.2, 2)</f>
        <v>74</v>
      </c>
      <c r="Y1003" s="9">
        <f t="shared" si="120"/>
        <v>0</v>
      </c>
      <c r="AD1003" s="5" t="s">
        <v>3267</v>
      </c>
      <c r="AE1003" s="5" t="s">
        <v>3268</v>
      </c>
      <c r="AF1003" s="5" t="s">
        <v>1031</v>
      </c>
      <c r="AK1003" s="31">
        <f t="shared" si="118"/>
        <v>0</v>
      </c>
      <c r="AL1003" s="31"/>
      <c r="AM1003" s="31"/>
      <c r="AN1003" s="33">
        <f t="shared" si="119"/>
        <v>0</v>
      </c>
      <c r="AO1003" s="31"/>
      <c r="AP1003" s="31"/>
    </row>
    <row r="1004" spans="1:42" ht="36" x14ac:dyDescent="0.3">
      <c r="A1004" s="12" t="s">
        <v>3269</v>
      </c>
      <c r="B1004" s="12" t="s">
        <v>3199</v>
      </c>
      <c r="C1004" s="16" t="s">
        <v>3200</v>
      </c>
      <c r="D1004" s="17"/>
      <c r="E1004" s="17" t="s">
        <v>3270</v>
      </c>
      <c r="F1004" s="17" t="s">
        <v>79</v>
      </c>
      <c r="G1004" s="18">
        <v>1</v>
      </c>
      <c r="H1004" s="17"/>
      <c r="I1004" s="18">
        <v>0</v>
      </c>
      <c r="J1004" s="19">
        <v>13.32</v>
      </c>
      <c r="K1004" s="20">
        <v>464</v>
      </c>
      <c r="L1004" s="19">
        <f>J1004+ROUND(K1004, 2)</f>
        <v>477.32</v>
      </c>
      <c r="M1004" s="19">
        <v>0</v>
      </c>
      <c r="N1004" s="19">
        <v>0</v>
      </c>
      <c r="O1004" s="19">
        <f>M1004+N1004</f>
        <v>0</v>
      </c>
      <c r="P1004" s="19">
        <v>75.27</v>
      </c>
      <c r="Q1004" s="21">
        <v>464</v>
      </c>
      <c r="R1004" s="19">
        <f>P1004+ROUND(Q1004, 2)</f>
        <v>539.27</v>
      </c>
      <c r="S1004" s="19">
        <v>0</v>
      </c>
      <c r="T1004" s="19">
        <v>0</v>
      </c>
      <c r="U1004" s="19">
        <f>S1004+T1004</f>
        <v>0</v>
      </c>
      <c r="V1004" s="9">
        <f>ROUND(P1004 / 1.2, 2)</f>
        <v>62.73</v>
      </c>
      <c r="W1004" s="9">
        <f>ROUND(Q1004 / 1.2, 2)</f>
        <v>386.67</v>
      </c>
      <c r="X1004" s="9">
        <f>ROUND(R1004 / 1.2, 2)</f>
        <v>449.39</v>
      </c>
      <c r="Y1004" s="9">
        <f t="shared" si="120"/>
        <v>0</v>
      </c>
      <c r="Z1004" s="9">
        <f>ROUND(T1004 / 1.2, 2)</f>
        <v>0</v>
      </c>
      <c r="AA1004" s="9">
        <f>Y1004+Z1004</f>
        <v>0</v>
      </c>
      <c r="AD1004" s="5">
        <v>355116891</v>
      </c>
      <c r="AE1004" s="5">
        <v>27137892</v>
      </c>
      <c r="AG1004" s="5" t="s">
        <v>3202</v>
      </c>
      <c r="AH1004" s="5" t="s">
        <v>3203</v>
      </c>
      <c r="AI1004" s="5" t="s">
        <v>584</v>
      </c>
      <c r="AK1004" s="19">
        <f t="shared" si="118"/>
        <v>0</v>
      </c>
      <c r="AL1004" s="19">
        <f>T1004-N1004</f>
        <v>0</v>
      </c>
      <c r="AM1004" s="19">
        <f>U1004-O1004</f>
        <v>0</v>
      </c>
      <c r="AN1004" s="22">
        <f t="shared" si="119"/>
        <v>0</v>
      </c>
      <c r="AO1004" s="22">
        <f>IFERROR(AL1004/N1004,0)</f>
        <v>0</v>
      </c>
      <c r="AP1004" s="22">
        <f>IFERROR(AM1004/O1004,0)</f>
        <v>0</v>
      </c>
    </row>
    <row r="1005" spans="1:42" ht="36" x14ac:dyDescent="0.3">
      <c r="A1005" s="12" t="s">
        <v>3271</v>
      </c>
      <c r="B1005" s="12"/>
      <c r="C1005" s="27" t="s">
        <v>1028</v>
      </c>
      <c r="D1005" s="17"/>
      <c r="E1005" s="17"/>
      <c r="F1005" s="28" t="s">
        <v>96</v>
      </c>
      <c r="G1005" s="29">
        <v>0.15</v>
      </c>
      <c r="H1005" s="17"/>
      <c r="I1005" s="29">
        <v>0</v>
      </c>
      <c r="J1005" s="30">
        <v>88.8</v>
      </c>
      <c r="M1005" s="31">
        <f>ROUND(ROUND(J1005, 2)*I1005, 2)</f>
        <v>0</v>
      </c>
      <c r="P1005" s="32">
        <v>88.8</v>
      </c>
      <c r="S1005" s="31">
        <f>ROUND(ROUND(P1005, 2)*I1005, 2)</f>
        <v>0</v>
      </c>
      <c r="V1005" s="9">
        <f>ROUND(ROUND(P1005, 2)/1.2, 2)</f>
        <v>74</v>
      </c>
      <c r="Y1005" s="9">
        <f t="shared" si="120"/>
        <v>0</v>
      </c>
      <c r="AD1005" s="5" t="s">
        <v>3272</v>
      </c>
      <c r="AE1005" s="5" t="s">
        <v>3273</v>
      </c>
      <c r="AF1005" s="5" t="s">
        <v>1031</v>
      </c>
      <c r="AK1005" s="31">
        <f t="shared" si="118"/>
        <v>0</v>
      </c>
      <c r="AL1005" s="31"/>
      <c r="AM1005" s="31"/>
      <c r="AN1005" s="33">
        <f t="shared" si="119"/>
        <v>0</v>
      </c>
      <c r="AO1005" s="31"/>
      <c r="AP1005" s="31"/>
    </row>
    <row r="1006" spans="1:42" ht="90" x14ac:dyDescent="0.3">
      <c r="A1006" s="12" t="s">
        <v>3274</v>
      </c>
      <c r="B1006" s="12"/>
      <c r="C1006" s="27" t="s">
        <v>3205</v>
      </c>
      <c r="D1006" s="17"/>
      <c r="E1006" s="17" t="s">
        <v>3275</v>
      </c>
      <c r="F1006" s="28" t="s">
        <v>96</v>
      </c>
      <c r="G1006" s="29">
        <v>0.3</v>
      </c>
      <c r="H1006" s="17"/>
      <c r="I1006" s="29">
        <v>0</v>
      </c>
      <c r="J1006" s="30">
        <v>0</v>
      </c>
      <c r="M1006" s="31">
        <f>ROUND(ROUND(J1006, 2)*I1006, 2)</f>
        <v>0</v>
      </c>
      <c r="P1006" s="32">
        <v>206.5</v>
      </c>
      <c r="S1006" s="31">
        <f>ROUND(ROUND(P1006, 2)*I1006, 2)</f>
        <v>0</v>
      </c>
      <c r="V1006" s="9">
        <f>ROUND(ROUND(P1006, 2)/1.2, 2)</f>
        <v>172.08</v>
      </c>
      <c r="Y1006" s="9">
        <f t="shared" si="120"/>
        <v>0</v>
      </c>
      <c r="AD1006" s="5" t="s">
        <v>3276</v>
      </c>
      <c r="AE1006" s="5" t="s">
        <v>3277</v>
      </c>
      <c r="AF1006" s="5" t="s">
        <v>3209</v>
      </c>
      <c r="AK1006" s="31">
        <f t="shared" si="118"/>
        <v>0</v>
      </c>
      <c r="AL1006" s="31"/>
      <c r="AM1006" s="31"/>
      <c r="AN1006" s="33">
        <f t="shared" si="119"/>
        <v>0</v>
      </c>
      <c r="AO1006" s="31"/>
      <c r="AP1006" s="31"/>
    </row>
    <row r="1007" spans="1:42" ht="36" x14ac:dyDescent="0.3">
      <c r="A1007" s="12" t="s">
        <v>3278</v>
      </c>
      <c r="B1007" s="12" t="s">
        <v>3199</v>
      </c>
      <c r="C1007" s="16" t="s">
        <v>3200</v>
      </c>
      <c r="D1007" s="17"/>
      <c r="E1007" s="17" t="s">
        <v>3279</v>
      </c>
      <c r="F1007" s="17" t="s">
        <v>79</v>
      </c>
      <c r="G1007" s="18">
        <v>1</v>
      </c>
      <c r="H1007" s="17"/>
      <c r="I1007" s="18">
        <v>0</v>
      </c>
      <c r="J1007" s="19">
        <v>13.32</v>
      </c>
      <c r="K1007" s="20">
        <v>464</v>
      </c>
      <c r="L1007" s="19">
        <f>J1007+ROUND(K1007, 2)</f>
        <v>477.32</v>
      </c>
      <c r="M1007" s="19">
        <v>0</v>
      </c>
      <c r="N1007" s="19">
        <v>0</v>
      </c>
      <c r="O1007" s="19">
        <f>M1007+N1007</f>
        <v>0</v>
      </c>
      <c r="P1007" s="19">
        <v>68.28</v>
      </c>
      <c r="Q1007" s="21">
        <v>464</v>
      </c>
      <c r="R1007" s="19">
        <f>P1007+ROUND(Q1007, 2)</f>
        <v>532.28</v>
      </c>
      <c r="S1007" s="19">
        <v>0</v>
      </c>
      <c r="T1007" s="19">
        <v>0</v>
      </c>
      <c r="U1007" s="19">
        <f>S1007+T1007</f>
        <v>0</v>
      </c>
      <c r="V1007" s="9">
        <f>ROUND(P1007 / 1.2, 2)</f>
        <v>56.9</v>
      </c>
      <c r="W1007" s="9">
        <f>ROUND(Q1007 / 1.2, 2)</f>
        <v>386.67</v>
      </c>
      <c r="X1007" s="9">
        <f>ROUND(R1007 / 1.2, 2)</f>
        <v>443.57</v>
      </c>
      <c r="Y1007" s="9">
        <f t="shared" si="120"/>
        <v>0</v>
      </c>
      <c r="Z1007" s="9">
        <f>ROUND(T1007 / 1.2, 2)</f>
        <v>0</v>
      </c>
      <c r="AA1007" s="9">
        <f>Y1007+Z1007</f>
        <v>0</v>
      </c>
      <c r="AD1007" s="5">
        <v>355116892</v>
      </c>
      <c r="AE1007" s="5">
        <v>27137895</v>
      </c>
      <c r="AG1007" s="5" t="s">
        <v>3202</v>
      </c>
      <c r="AH1007" s="5" t="s">
        <v>3203</v>
      </c>
      <c r="AI1007" s="5" t="s">
        <v>584</v>
      </c>
      <c r="AK1007" s="19">
        <f t="shared" si="118"/>
        <v>0</v>
      </c>
      <c r="AL1007" s="19">
        <f>T1007-N1007</f>
        <v>0</v>
      </c>
      <c r="AM1007" s="19">
        <f>U1007-O1007</f>
        <v>0</v>
      </c>
      <c r="AN1007" s="22">
        <f t="shared" si="119"/>
        <v>0</v>
      </c>
      <c r="AO1007" s="22">
        <f>IFERROR(AL1007/N1007,0)</f>
        <v>0</v>
      </c>
      <c r="AP1007" s="22">
        <f>IFERROR(AM1007/O1007,0)</f>
        <v>0</v>
      </c>
    </row>
    <row r="1008" spans="1:42" ht="54" x14ac:dyDescent="0.3">
      <c r="A1008" s="12" t="s">
        <v>3280</v>
      </c>
      <c r="B1008" s="12"/>
      <c r="C1008" s="27" t="s">
        <v>3237</v>
      </c>
      <c r="D1008" s="17"/>
      <c r="E1008" s="17" t="s">
        <v>3281</v>
      </c>
      <c r="F1008" s="28" t="s">
        <v>96</v>
      </c>
      <c r="G1008" s="29">
        <v>0.3</v>
      </c>
      <c r="H1008" s="17"/>
      <c r="I1008" s="29">
        <v>0</v>
      </c>
      <c r="J1008" s="30">
        <v>0</v>
      </c>
      <c r="M1008" s="31">
        <f>ROUND(ROUND(J1008, 2)*I1008, 2)</f>
        <v>0</v>
      </c>
      <c r="P1008" s="32">
        <v>183.2</v>
      </c>
      <c r="S1008" s="31">
        <f>ROUND(ROUND(P1008, 2)*I1008, 2)</f>
        <v>0</v>
      </c>
      <c r="V1008" s="9">
        <f>ROUND(ROUND(P1008, 2)/1.2, 2)</f>
        <v>152.66999999999999</v>
      </c>
      <c r="Y1008" s="9">
        <f t="shared" si="120"/>
        <v>0</v>
      </c>
      <c r="AD1008" s="5" t="s">
        <v>3282</v>
      </c>
      <c r="AE1008" s="5" t="s">
        <v>3283</v>
      </c>
      <c r="AF1008" s="5" t="s">
        <v>3241</v>
      </c>
      <c r="AK1008" s="31">
        <f t="shared" si="118"/>
        <v>0</v>
      </c>
      <c r="AL1008" s="31"/>
      <c r="AM1008" s="31"/>
      <c r="AN1008" s="33">
        <f t="shared" si="119"/>
        <v>0</v>
      </c>
      <c r="AO1008" s="31"/>
      <c r="AP1008" s="31"/>
    </row>
    <row r="1009" spans="1:42" ht="36" x14ac:dyDescent="0.3">
      <c r="A1009" s="12" t="s">
        <v>3284</v>
      </c>
      <c r="B1009" s="12"/>
      <c r="C1009" s="27" t="s">
        <v>1028</v>
      </c>
      <c r="D1009" s="17"/>
      <c r="E1009" s="17"/>
      <c r="F1009" s="28" t="s">
        <v>96</v>
      </c>
      <c r="G1009" s="29">
        <v>0.15</v>
      </c>
      <c r="H1009" s="17"/>
      <c r="I1009" s="29">
        <v>0</v>
      </c>
      <c r="J1009" s="30">
        <v>88.8</v>
      </c>
      <c r="M1009" s="31">
        <f>ROUND(ROUND(J1009, 2)*I1009, 2)</f>
        <v>0</v>
      </c>
      <c r="P1009" s="32">
        <v>88.8</v>
      </c>
      <c r="S1009" s="31">
        <f>ROUND(ROUND(P1009, 2)*I1009, 2)</f>
        <v>0</v>
      </c>
      <c r="V1009" s="9">
        <f>ROUND(ROUND(P1009, 2)/1.2, 2)</f>
        <v>74</v>
      </c>
      <c r="Y1009" s="9">
        <f t="shared" si="120"/>
        <v>0</v>
      </c>
      <c r="AD1009" s="5" t="s">
        <v>3285</v>
      </c>
      <c r="AE1009" s="5" t="s">
        <v>3286</v>
      </c>
      <c r="AF1009" s="5" t="s">
        <v>1031</v>
      </c>
      <c r="AK1009" s="31">
        <f t="shared" si="118"/>
        <v>0</v>
      </c>
      <c r="AL1009" s="31"/>
      <c r="AM1009" s="31"/>
      <c r="AN1009" s="33">
        <f t="shared" si="119"/>
        <v>0</v>
      </c>
      <c r="AO1009" s="31"/>
      <c r="AP1009" s="31"/>
    </row>
    <row r="1010" spans="1:42" ht="36" x14ac:dyDescent="0.3">
      <c r="A1010" s="12" t="s">
        <v>3287</v>
      </c>
      <c r="B1010" s="12" t="s">
        <v>3199</v>
      </c>
      <c r="C1010" s="16" t="s">
        <v>3200</v>
      </c>
      <c r="D1010" s="17"/>
      <c r="E1010" s="17" t="s">
        <v>3288</v>
      </c>
      <c r="F1010" s="17" t="s">
        <v>79</v>
      </c>
      <c r="G1010" s="18">
        <v>1</v>
      </c>
      <c r="H1010" s="17"/>
      <c r="I1010" s="18">
        <v>0</v>
      </c>
      <c r="J1010" s="19">
        <v>12</v>
      </c>
      <c r="K1010" s="20">
        <v>464</v>
      </c>
      <c r="L1010" s="19">
        <f>J1010+ROUND(K1010, 2)</f>
        <v>476</v>
      </c>
      <c r="M1010" s="19">
        <v>0</v>
      </c>
      <c r="N1010" s="19">
        <v>0</v>
      </c>
      <c r="O1010" s="19">
        <f>M1010+N1010</f>
        <v>0</v>
      </c>
      <c r="P1010" s="19">
        <v>73.95</v>
      </c>
      <c r="Q1010" s="21">
        <v>464</v>
      </c>
      <c r="R1010" s="19">
        <f>P1010+ROUND(Q1010, 2)</f>
        <v>537.95000000000005</v>
      </c>
      <c r="S1010" s="19">
        <v>0</v>
      </c>
      <c r="T1010" s="19">
        <v>0</v>
      </c>
      <c r="U1010" s="19">
        <f>S1010+T1010</f>
        <v>0</v>
      </c>
      <c r="V1010" s="9">
        <f>ROUND(P1010 / 1.2, 2)</f>
        <v>61.63</v>
      </c>
      <c r="W1010" s="9">
        <f>ROUND(Q1010 / 1.2, 2)</f>
        <v>386.67</v>
      </c>
      <c r="X1010" s="9">
        <f>ROUND(R1010 / 1.2, 2)</f>
        <v>448.29</v>
      </c>
      <c r="Y1010" s="9">
        <f t="shared" si="120"/>
        <v>0</v>
      </c>
      <c r="Z1010" s="9">
        <f>ROUND(T1010 / 1.2, 2)</f>
        <v>0</v>
      </c>
      <c r="AA1010" s="9">
        <f>Y1010+Z1010</f>
        <v>0</v>
      </c>
      <c r="AD1010" s="5">
        <v>355116893</v>
      </c>
      <c r="AE1010" s="5">
        <v>27137900</v>
      </c>
      <c r="AG1010" s="5" t="s">
        <v>3202</v>
      </c>
      <c r="AH1010" s="5" t="s">
        <v>3203</v>
      </c>
      <c r="AI1010" s="5" t="s">
        <v>584</v>
      </c>
      <c r="AK1010" s="19">
        <f t="shared" si="118"/>
        <v>0</v>
      </c>
      <c r="AL1010" s="19">
        <f>T1010-N1010</f>
        <v>0</v>
      </c>
      <c r="AM1010" s="19">
        <f>U1010-O1010</f>
        <v>0</v>
      </c>
      <c r="AN1010" s="22">
        <f t="shared" si="119"/>
        <v>0</v>
      </c>
      <c r="AO1010" s="22">
        <f>IFERROR(AL1010/N1010,0)</f>
        <v>0</v>
      </c>
      <c r="AP1010" s="22">
        <f>IFERROR(AM1010/O1010,0)</f>
        <v>0</v>
      </c>
    </row>
    <row r="1011" spans="1:42" ht="36" x14ac:dyDescent="0.3">
      <c r="A1011" s="12" t="s">
        <v>3289</v>
      </c>
      <c r="B1011" s="12"/>
      <c r="C1011" s="27" t="s">
        <v>3290</v>
      </c>
      <c r="D1011" s="17"/>
      <c r="E1011" s="17"/>
      <c r="F1011" s="28" t="s">
        <v>96</v>
      </c>
      <c r="G1011" s="29">
        <v>0.15</v>
      </c>
      <c r="H1011" s="17"/>
      <c r="I1011" s="29">
        <v>0</v>
      </c>
      <c r="J1011" s="30">
        <v>80</v>
      </c>
      <c r="M1011" s="31">
        <f>ROUND(ROUND(J1011, 2)*I1011, 2)</f>
        <v>0</v>
      </c>
      <c r="P1011" s="32">
        <v>80</v>
      </c>
      <c r="S1011" s="31">
        <f>ROUND(ROUND(P1011, 2)*I1011, 2)</f>
        <v>0</v>
      </c>
      <c r="V1011" s="9">
        <f>ROUND(ROUND(P1011, 2)/1.2, 2)</f>
        <v>66.67</v>
      </c>
      <c r="Y1011" s="9">
        <f t="shared" si="120"/>
        <v>0</v>
      </c>
      <c r="AD1011" s="5" t="s">
        <v>3291</v>
      </c>
      <c r="AE1011" s="5" t="s">
        <v>3292</v>
      </c>
      <c r="AF1011" s="5" t="s">
        <v>3293</v>
      </c>
      <c r="AK1011" s="31">
        <f t="shared" si="118"/>
        <v>0</v>
      </c>
      <c r="AL1011" s="31"/>
      <c r="AM1011" s="31"/>
      <c r="AN1011" s="33">
        <f t="shared" si="119"/>
        <v>0</v>
      </c>
      <c r="AO1011" s="31"/>
      <c r="AP1011" s="31"/>
    </row>
    <row r="1012" spans="1:42" ht="72" x14ac:dyDescent="0.3">
      <c r="A1012" s="12" t="s">
        <v>3294</v>
      </c>
      <c r="B1012" s="12"/>
      <c r="C1012" s="27" t="s">
        <v>3237</v>
      </c>
      <c r="D1012" s="17"/>
      <c r="E1012" s="17" t="s">
        <v>3295</v>
      </c>
      <c r="F1012" s="28" t="s">
        <v>96</v>
      </c>
      <c r="G1012" s="29">
        <v>0.3</v>
      </c>
      <c r="H1012" s="17"/>
      <c r="I1012" s="29">
        <v>0</v>
      </c>
      <c r="J1012" s="30">
        <v>0</v>
      </c>
      <c r="M1012" s="31">
        <f>ROUND(ROUND(J1012, 2)*I1012, 2)</f>
        <v>0</v>
      </c>
      <c r="P1012" s="32">
        <v>206.5</v>
      </c>
      <c r="S1012" s="31">
        <f>ROUND(ROUND(P1012, 2)*I1012, 2)</f>
        <v>0</v>
      </c>
      <c r="V1012" s="9">
        <f>ROUND(ROUND(P1012, 2)/1.2, 2)</f>
        <v>172.08</v>
      </c>
      <c r="Y1012" s="9">
        <f t="shared" si="120"/>
        <v>0</v>
      </c>
      <c r="AD1012" s="5" t="s">
        <v>3296</v>
      </c>
      <c r="AE1012" s="5" t="s">
        <v>3297</v>
      </c>
      <c r="AF1012" s="5" t="s">
        <v>3241</v>
      </c>
      <c r="AK1012" s="31">
        <f t="shared" si="118"/>
        <v>0</v>
      </c>
      <c r="AL1012" s="31"/>
      <c r="AM1012" s="31"/>
      <c r="AN1012" s="33">
        <f t="shared" si="119"/>
        <v>0</v>
      </c>
      <c r="AO1012" s="31"/>
      <c r="AP1012" s="31"/>
    </row>
    <row r="1013" spans="1:42" ht="36" x14ac:dyDescent="0.3">
      <c r="A1013" s="12" t="s">
        <v>3298</v>
      </c>
      <c r="B1013" s="12" t="s">
        <v>3199</v>
      </c>
      <c r="C1013" s="16" t="s">
        <v>3200</v>
      </c>
      <c r="D1013" s="17"/>
      <c r="E1013" s="17" t="s">
        <v>3299</v>
      </c>
      <c r="F1013" s="17" t="s">
        <v>79</v>
      </c>
      <c r="G1013" s="18">
        <v>1</v>
      </c>
      <c r="H1013" s="17"/>
      <c r="I1013" s="18">
        <v>0</v>
      </c>
      <c r="J1013" s="19">
        <v>13.32</v>
      </c>
      <c r="K1013" s="20">
        <v>464</v>
      </c>
      <c r="L1013" s="19">
        <f>J1013+ROUND(K1013, 2)</f>
        <v>477.32</v>
      </c>
      <c r="M1013" s="19">
        <v>0</v>
      </c>
      <c r="N1013" s="19">
        <v>0</v>
      </c>
      <c r="O1013" s="19">
        <f>M1013+N1013</f>
        <v>0</v>
      </c>
      <c r="P1013" s="19">
        <v>75.27</v>
      </c>
      <c r="Q1013" s="21">
        <v>464</v>
      </c>
      <c r="R1013" s="19">
        <f>P1013+ROUND(Q1013, 2)</f>
        <v>539.27</v>
      </c>
      <c r="S1013" s="19">
        <v>0</v>
      </c>
      <c r="T1013" s="19">
        <v>0</v>
      </c>
      <c r="U1013" s="19">
        <f>S1013+T1013</f>
        <v>0</v>
      </c>
      <c r="V1013" s="9">
        <f>ROUND(P1013 / 1.2, 2)</f>
        <v>62.73</v>
      </c>
      <c r="W1013" s="9">
        <f>ROUND(Q1013 / 1.2, 2)</f>
        <v>386.67</v>
      </c>
      <c r="X1013" s="9">
        <f>ROUND(R1013 / 1.2, 2)</f>
        <v>449.39</v>
      </c>
      <c r="Y1013" s="9">
        <f t="shared" si="120"/>
        <v>0</v>
      </c>
      <c r="Z1013" s="9">
        <f>ROUND(T1013 / 1.2, 2)</f>
        <v>0</v>
      </c>
      <c r="AA1013" s="9">
        <f>Y1013+Z1013</f>
        <v>0</v>
      </c>
      <c r="AD1013" s="5">
        <v>355116894</v>
      </c>
      <c r="AE1013" s="5">
        <v>27137902</v>
      </c>
      <c r="AG1013" s="5" t="s">
        <v>3202</v>
      </c>
      <c r="AH1013" s="5" t="s">
        <v>3203</v>
      </c>
      <c r="AI1013" s="5" t="s">
        <v>584</v>
      </c>
      <c r="AK1013" s="19">
        <f t="shared" si="118"/>
        <v>0</v>
      </c>
      <c r="AL1013" s="19">
        <f>T1013-N1013</f>
        <v>0</v>
      </c>
      <c r="AM1013" s="19">
        <f>U1013-O1013</f>
        <v>0</v>
      </c>
      <c r="AN1013" s="22">
        <f t="shared" si="119"/>
        <v>0</v>
      </c>
      <c r="AO1013" s="22">
        <f>IFERROR(AL1013/N1013,0)</f>
        <v>0</v>
      </c>
      <c r="AP1013" s="22">
        <f>IFERROR(AM1013/O1013,0)</f>
        <v>0</v>
      </c>
    </row>
    <row r="1014" spans="1:42" ht="54" x14ac:dyDescent="0.3">
      <c r="A1014" s="12" t="s">
        <v>3300</v>
      </c>
      <c r="B1014" s="12"/>
      <c r="C1014" s="27" t="s">
        <v>3237</v>
      </c>
      <c r="D1014" s="17"/>
      <c r="E1014" s="17" t="s">
        <v>3301</v>
      </c>
      <c r="F1014" s="28" t="s">
        <v>96</v>
      </c>
      <c r="G1014" s="29">
        <v>0.3</v>
      </c>
      <c r="H1014" s="17"/>
      <c r="I1014" s="29">
        <v>0</v>
      </c>
      <c r="J1014" s="30">
        <v>0</v>
      </c>
      <c r="M1014" s="31">
        <f>ROUND(ROUND(J1014, 2)*I1014, 2)</f>
        <v>0</v>
      </c>
      <c r="P1014" s="32">
        <v>206.5</v>
      </c>
      <c r="S1014" s="31">
        <f>ROUND(ROUND(P1014, 2)*I1014, 2)</f>
        <v>0</v>
      </c>
      <c r="V1014" s="9">
        <f>ROUND(ROUND(P1014, 2)/1.2, 2)</f>
        <v>172.08</v>
      </c>
      <c r="Y1014" s="9">
        <f t="shared" si="120"/>
        <v>0</v>
      </c>
      <c r="AD1014" s="5" t="s">
        <v>3302</v>
      </c>
      <c r="AE1014" s="5" t="s">
        <v>3303</v>
      </c>
      <c r="AF1014" s="5" t="s">
        <v>3241</v>
      </c>
      <c r="AK1014" s="31">
        <f t="shared" si="118"/>
        <v>0</v>
      </c>
      <c r="AL1014" s="31"/>
      <c r="AM1014" s="31"/>
      <c r="AN1014" s="33">
        <f t="shared" si="119"/>
        <v>0</v>
      </c>
      <c r="AO1014" s="31"/>
      <c r="AP1014" s="31"/>
    </row>
    <row r="1015" spans="1:42" ht="36" x14ac:dyDescent="0.3">
      <c r="A1015" s="12" t="s">
        <v>3304</v>
      </c>
      <c r="B1015" s="12"/>
      <c r="C1015" s="27" t="s">
        <v>1028</v>
      </c>
      <c r="D1015" s="17"/>
      <c r="E1015" s="17"/>
      <c r="F1015" s="28" t="s">
        <v>96</v>
      </c>
      <c r="G1015" s="29">
        <v>0.15</v>
      </c>
      <c r="H1015" s="17"/>
      <c r="I1015" s="29">
        <v>0</v>
      </c>
      <c r="J1015" s="30">
        <v>88.8</v>
      </c>
      <c r="M1015" s="31">
        <f>ROUND(ROUND(J1015, 2)*I1015, 2)</f>
        <v>0</v>
      </c>
      <c r="P1015" s="32">
        <v>88.8</v>
      </c>
      <c r="S1015" s="31">
        <f>ROUND(ROUND(P1015, 2)*I1015, 2)</f>
        <v>0</v>
      </c>
      <c r="V1015" s="9">
        <f>ROUND(ROUND(P1015, 2)/1.2, 2)</f>
        <v>74</v>
      </c>
      <c r="Y1015" s="9">
        <f t="shared" si="120"/>
        <v>0</v>
      </c>
      <c r="AD1015" s="5" t="s">
        <v>3305</v>
      </c>
      <c r="AE1015" s="5" t="s">
        <v>3306</v>
      </c>
      <c r="AF1015" s="5" t="s">
        <v>1031</v>
      </c>
      <c r="AK1015" s="31">
        <f t="shared" si="118"/>
        <v>0</v>
      </c>
      <c r="AL1015" s="31"/>
      <c r="AM1015" s="31"/>
      <c r="AN1015" s="33">
        <f t="shared" si="119"/>
        <v>0</v>
      </c>
      <c r="AO1015" s="31"/>
      <c r="AP1015" s="31"/>
    </row>
    <row r="1016" spans="1:42" ht="36" x14ac:dyDescent="0.3">
      <c r="A1016" s="12" t="s">
        <v>3307</v>
      </c>
      <c r="B1016" s="12" t="s">
        <v>3199</v>
      </c>
      <c r="C1016" s="16" t="s">
        <v>3200</v>
      </c>
      <c r="D1016" s="17"/>
      <c r="E1016" s="17" t="s">
        <v>3261</v>
      </c>
      <c r="F1016" s="17" t="s">
        <v>79</v>
      </c>
      <c r="G1016" s="18">
        <v>1</v>
      </c>
      <c r="H1016" s="17"/>
      <c r="I1016" s="18">
        <v>0</v>
      </c>
      <c r="J1016" s="19">
        <v>13.32</v>
      </c>
      <c r="K1016" s="20">
        <v>464</v>
      </c>
      <c r="L1016" s="19">
        <f>J1016+ROUND(K1016, 2)</f>
        <v>477.32</v>
      </c>
      <c r="M1016" s="19">
        <v>0</v>
      </c>
      <c r="N1016" s="19">
        <v>0</v>
      </c>
      <c r="O1016" s="19">
        <f>M1016+N1016</f>
        <v>0</v>
      </c>
      <c r="P1016" s="19">
        <v>75.27</v>
      </c>
      <c r="Q1016" s="21">
        <v>464</v>
      </c>
      <c r="R1016" s="19">
        <f>P1016+ROUND(Q1016, 2)</f>
        <v>539.27</v>
      </c>
      <c r="S1016" s="19">
        <v>0</v>
      </c>
      <c r="T1016" s="19">
        <v>0</v>
      </c>
      <c r="U1016" s="19">
        <f>S1016+T1016</f>
        <v>0</v>
      </c>
      <c r="V1016" s="9">
        <f>ROUND(P1016 / 1.2, 2)</f>
        <v>62.73</v>
      </c>
      <c r="W1016" s="9">
        <f>ROUND(Q1016 / 1.2, 2)</f>
        <v>386.67</v>
      </c>
      <c r="X1016" s="9">
        <f>ROUND(R1016 / 1.2, 2)</f>
        <v>449.39</v>
      </c>
      <c r="Y1016" s="9">
        <f t="shared" si="120"/>
        <v>0</v>
      </c>
      <c r="Z1016" s="9">
        <f>ROUND(T1016 / 1.2, 2)</f>
        <v>0</v>
      </c>
      <c r="AA1016" s="9">
        <f>Y1016+Z1016</f>
        <v>0</v>
      </c>
      <c r="AD1016" s="5">
        <v>355116895</v>
      </c>
      <c r="AE1016" s="5">
        <v>27137904</v>
      </c>
      <c r="AG1016" s="5" t="s">
        <v>3202</v>
      </c>
      <c r="AH1016" s="5" t="s">
        <v>3203</v>
      </c>
      <c r="AI1016" s="5" t="s">
        <v>584</v>
      </c>
      <c r="AK1016" s="19">
        <f t="shared" si="118"/>
        <v>0</v>
      </c>
      <c r="AL1016" s="19">
        <f>T1016-N1016</f>
        <v>0</v>
      </c>
      <c r="AM1016" s="19">
        <f>U1016-O1016</f>
        <v>0</v>
      </c>
      <c r="AN1016" s="22">
        <f t="shared" si="119"/>
        <v>0</v>
      </c>
      <c r="AO1016" s="22">
        <f>IFERROR(AL1016/N1016,0)</f>
        <v>0</v>
      </c>
      <c r="AP1016" s="22">
        <f>IFERROR(AM1016/O1016,0)</f>
        <v>0</v>
      </c>
    </row>
    <row r="1017" spans="1:42" ht="36" x14ac:dyDescent="0.3">
      <c r="A1017" s="12" t="s">
        <v>3308</v>
      </c>
      <c r="B1017" s="12"/>
      <c r="C1017" s="27" t="s">
        <v>1028</v>
      </c>
      <c r="D1017" s="17"/>
      <c r="E1017" s="17"/>
      <c r="F1017" s="28" t="s">
        <v>96</v>
      </c>
      <c r="G1017" s="29">
        <v>0.15</v>
      </c>
      <c r="H1017" s="17"/>
      <c r="I1017" s="29">
        <v>0</v>
      </c>
      <c r="J1017" s="30">
        <v>88.8</v>
      </c>
      <c r="M1017" s="31">
        <f>ROUND(ROUND(J1017, 2)*I1017, 2)</f>
        <v>0</v>
      </c>
      <c r="P1017" s="32">
        <v>88.8</v>
      </c>
      <c r="S1017" s="31">
        <f>ROUND(ROUND(P1017, 2)*I1017, 2)</f>
        <v>0</v>
      </c>
      <c r="V1017" s="9">
        <f>ROUND(ROUND(P1017, 2)/1.2, 2)</f>
        <v>74</v>
      </c>
      <c r="Y1017" s="9">
        <f t="shared" si="120"/>
        <v>0</v>
      </c>
      <c r="AD1017" s="5" t="s">
        <v>3309</v>
      </c>
      <c r="AE1017" s="5" t="s">
        <v>3310</v>
      </c>
      <c r="AF1017" s="5" t="s">
        <v>1031</v>
      </c>
      <c r="AK1017" s="31">
        <f t="shared" si="118"/>
        <v>0</v>
      </c>
      <c r="AL1017" s="31"/>
      <c r="AM1017" s="31"/>
      <c r="AN1017" s="33">
        <f t="shared" si="119"/>
        <v>0</v>
      </c>
      <c r="AO1017" s="31"/>
      <c r="AP1017" s="31"/>
    </row>
    <row r="1018" spans="1:42" ht="72" x14ac:dyDescent="0.3">
      <c r="A1018" s="12" t="s">
        <v>3311</v>
      </c>
      <c r="B1018" s="12"/>
      <c r="C1018" s="27" t="s">
        <v>3237</v>
      </c>
      <c r="D1018" s="17"/>
      <c r="E1018" s="17" t="s">
        <v>3312</v>
      </c>
      <c r="F1018" s="28" t="s">
        <v>96</v>
      </c>
      <c r="G1018" s="29">
        <v>0.3</v>
      </c>
      <c r="H1018" s="17"/>
      <c r="I1018" s="29">
        <v>0</v>
      </c>
      <c r="J1018" s="30">
        <v>0</v>
      </c>
      <c r="M1018" s="31">
        <f>ROUND(ROUND(J1018, 2)*I1018, 2)</f>
        <v>0</v>
      </c>
      <c r="P1018" s="32">
        <v>206.5</v>
      </c>
      <c r="S1018" s="31">
        <f>ROUND(ROUND(P1018, 2)*I1018, 2)</f>
        <v>0</v>
      </c>
      <c r="V1018" s="9">
        <f>ROUND(ROUND(P1018, 2)/1.2, 2)</f>
        <v>172.08</v>
      </c>
      <c r="Y1018" s="9">
        <f t="shared" si="120"/>
        <v>0</v>
      </c>
      <c r="AD1018" s="5" t="s">
        <v>3313</v>
      </c>
      <c r="AE1018" s="5" t="s">
        <v>3314</v>
      </c>
      <c r="AF1018" s="5" t="s">
        <v>3241</v>
      </c>
      <c r="AK1018" s="31">
        <f t="shared" si="118"/>
        <v>0</v>
      </c>
      <c r="AL1018" s="31"/>
      <c r="AM1018" s="31"/>
      <c r="AN1018" s="33">
        <f t="shared" si="119"/>
        <v>0</v>
      </c>
      <c r="AO1018" s="31"/>
      <c r="AP1018" s="31"/>
    </row>
    <row r="1019" spans="1:42" ht="36" x14ac:dyDescent="0.3">
      <c r="A1019" s="12" t="s">
        <v>3315</v>
      </c>
      <c r="B1019" s="12" t="s">
        <v>3199</v>
      </c>
      <c r="C1019" s="16" t="s">
        <v>3200</v>
      </c>
      <c r="D1019" s="17"/>
      <c r="E1019" s="17" t="s">
        <v>3316</v>
      </c>
      <c r="F1019" s="17" t="s">
        <v>79</v>
      </c>
      <c r="G1019" s="18">
        <v>1</v>
      </c>
      <c r="H1019" s="17"/>
      <c r="I1019" s="18">
        <v>0</v>
      </c>
      <c r="J1019" s="19">
        <v>13.32</v>
      </c>
      <c r="K1019" s="20">
        <v>464</v>
      </c>
      <c r="L1019" s="19">
        <f>J1019+ROUND(K1019, 2)</f>
        <v>477.32</v>
      </c>
      <c r="M1019" s="19">
        <v>0</v>
      </c>
      <c r="N1019" s="19">
        <v>0</v>
      </c>
      <c r="O1019" s="19">
        <f>M1019+N1019</f>
        <v>0</v>
      </c>
      <c r="P1019" s="19">
        <v>75.27</v>
      </c>
      <c r="Q1019" s="21">
        <v>464</v>
      </c>
      <c r="R1019" s="19">
        <f>P1019+ROUND(Q1019, 2)</f>
        <v>539.27</v>
      </c>
      <c r="S1019" s="19">
        <v>0</v>
      </c>
      <c r="T1019" s="19">
        <v>0</v>
      </c>
      <c r="U1019" s="19">
        <f>S1019+T1019</f>
        <v>0</v>
      </c>
      <c r="V1019" s="9">
        <f>ROUND(P1019 / 1.2, 2)</f>
        <v>62.73</v>
      </c>
      <c r="W1019" s="9">
        <f>ROUND(Q1019 / 1.2, 2)</f>
        <v>386.67</v>
      </c>
      <c r="X1019" s="9">
        <f>ROUND(R1019 / 1.2, 2)</f>
        <v>449.39</v>
      </c>
      <c r="Y1019" s="9">
        <f t="shared" si="120"/>
        <v>0</v>
      </c>
      <c r="Z1019" s="9">
        <f>ROUND(T1019 / 1.2, 2)</f>
        <v>0</v>
      </c>
      <c r="AA1019" s="9">
        <f>Y1019+Z1019</f>
        <v>0</v>
      </c>
      <c r="AD1019" s="5">
        <v>355116896</v>
      </c>
      <c r="AE1019" s="5">
        <v>27137896</v>
      </c>
      <c r="AG1019" s="5" t="s">
        <v>3202</v>
      </c>
      <c r="AH1019" s="5" t="s">
        <v>3203</v>
      </c>
      <c r="AI1019" s="5" t="s">
        <v>584</v>
      </c>
      <c r="AK1019" s="19">
        <f t="shared" si="118"/>
        <v>0</v>
      </c>
      <c r="AL1019" s="19">
        <f>T1019-N1019</f>
        <v>0</v>
      </c>
      <c r="AM1019" s="19">
        <f>U1019-O1019</f>
        <v>0</v>
      </c>
      <c r="AN1019" s="22">
        <f t="shared" si="119"/>
        <v>0</v>
      </c>
      <c r="AO1019" s="22">
        <f>IFERROR(AL1019/N1019,0)</f>
        <v>0</v>
      </c>
      <c r="AP1019" s="22">
        <f>IFERROR(AM1019/O1019,0)</f>
        <v>0</v>
      </c>
    </row>
    <row r="1020" spans="1:42" ht="54" x14ac:dyDescent="0.3">
      <c r="A1020" s="12" t="s">
        <v>3317</v>
      </c>
      <c r="B1020" s="12"/>
      <c r="C1020" s="27" t="s">
        <v>3237</v>
      </c>
      <c r="D1020" s="17"/>
      <c r="E1020" s="17" t="s">
        <v>3318</v>
      </c>
      <c r="F1020" s="28" t="s">
        <v>96</v>
      </c>
      <c r="G1020" s="29">
        <v>0.3</v>
      </c>
      <c r="H1020" s="17"/>
      <c r="I1020" s="29">
        <v>0</v>
      </c>
      <c r="J1020" s="30">
        <v>0</v>
      </c>
      <c r="M1020" s="31">
        <f>ROUND(ROUND(J1020, 2)*I1020, 2)</f>
        <v>0</v>
      </c>
      <c r="P1020" s="32">
        <v>206.5</v>
      </c>
      <c r="S1020" s="31">
        <f>ROUND(ROUND(P1020, 2)*I1020, 2)</f>
        <v>0</v>
      </c>
      <c r="V1020" s="9">
        <f>ROUND(ROUND(P1020, 2)/1.2, 2)</f>
        <v>172.08</v>
      </c>
      <c r="Y1020" s="9">
        <f t="shared" si="120"/>
        <v>0</v>
      </c>
      <c r="AD1020" s="5" t="s">
        <v>3319</v>
      </c>
      <c r="AE1020" s="5" t="s">
        <v>3320</v>
      </c>
      <c r="AF1020" s="5" t="s">
        <v>3241</v>
      </c>
      <c r="AK1020" s="31">
        <f t="shared" si="118"/>
        <v>0</v>
      </c>
      <c r="AL1020" s="31"/>
      <c r="AM1020" s="31"/>
      <c r="AN1020" s="33">
        <f t="shared" si="119"/>
        <v>0</v>
      </c>
      <c r="AO1020" s="31"/>
      <c r="AP1020" s="31"/>
    </row>
    <row r="1021" spans="1:42" ht="36" x14ac:dyDescent="0.3">
      <c r="A1021" s="12" t="s">
        <v>3321</v>
      </c>
      <c r="B1021" s="12"/>
      <c r="C1021" s="27" t="s">
        <v>1028</v>
      </c>
      <c r="D1021" s="17"/>
      <c r="E1021" s="17"/>
      <c r="F1021" s="28" t="s">
        <v>96</v>
      </c>
      <c r="G1021" s="29">
        <v>0.15</v>
      </c>
      <c r="H1021" s="17"/>
      <c r="I1021" s="29">
        <v>0</v>
      </c>
      <c r="J1021" s="30">
        <v>88.8</v>
      </c>
      <c r="M1021" s="31">
        <f>ROUND(ROUND(J1021, 2)*I1021, 2)</f>
        <v>0</v>
      </c>
      <c r="P1021" s="32">
        <v>88.8</v>
      </c>
      <c r="S1021" s="31">
        <f>ROUND(ROUND(P1021, 2)*I1021, 2)</f>
        <v>0</v>
      </c>
      <c r="V1021" s="9">
        <f>ROUND(ROUND(P1021, 2)/1.2, 2)</f>
        <v>74</v>
      </c>
      <c r="Y1021" s="9">
        <f t="shared" si="120"/>
        <v>0</v>
      </c>
      <c r="AD1021" s="5" t="s">
        <v>3322</v>
      </c>
      <c r="AE1021" s="5" t="s">
        <v>3323</v>
      </c>
      <c r="AF1021" s="5" t="s">
        <v>1031</v>
      </c>
      <c r="AK1021" s="31">
        <f t="shared" si="118"/>
        <v>0</v>
      </c>
      <c r="AL1021" s="31"/>
      <c r="AM1021" s="31"/>
      <c r="AN1021" s="33">
        <f t="shared" si="119"/>
        <v>0</v>
      </c>
      <c r="AO1021" s="31"/>
      <c r="AP1021" s="31"/>
    </row>
    <row r="1022" spans="1:42" ht="36" x14ac:dyDescent="0.3">
      <c r="A1022" s="12" t="s">
        <v>3324</v>
      </c>
      <c r="B1022" s="12" t="s">
        <v>3199</v>
      </c>
      <c r="C1022" s="16" t="s">
        <v>3200</v>
      </c>
      <c r="D1022" s="17"/>
      <c r="E1022" s="17" t="s">
        <v>3325</v>
      </c>
      <c r="F1022" s="17" t="s">
        <v>79</v>
      </c>
      <c r="G1022" s="18">
        <v>1</v>
      </c>
      <c r="H1022" s="17"/>
      <c r="I1022" s="18">
        <v>0</v>
      </c>
      <c r="J1022" s="19">
        <v>13.32</v>
      </c>
      <c r="K1022" s="20">
        <v>464</v>
      </c>
      <c r="L1022" s="19">
        <f>J1022+ROUND(K1022, 2)</f>
        <v>477.32</v>
      </c>
      <c r="M1022" s="19">
        <v>0</v>
      </c>
      <c r="N1022" s="19">
        <v>0</v>
      </c>
      <c r="O1022" s="19">
        <f>M1022+N1022</f>
        <v>0</v>
      </c>
      <c r="P1022" s="19">
        <v>75.27</v>
      </c>
      <c r="Q1022" s="21">
        <v>464</v>
      </c>
      <c r="R1022" s="19">
        <f>P1022+ROUND(Q1022, 2)</f>
        <v>539.27</v>
      </c>
      <c r="S1022" s="19">
        <v>0</v>
      </c>
      <c r="T1022" s="19">
        <v>0</v>
      </c>
      <c r="U1022" s="19">
        <f>S1022+T1022</f>
        <v>0</v>
      </c>
      <c r="V1022" s="9">
        <f>ROUND(P1022 / 1.2, 2)</f>
        <v>62.73</v>
      </c>
      <c r="W1022" s="9">
        <f>ROUND(Q1022 / 1.2, 2)</f>
        <v>386.67</v>
      </c>
      <c r="X1022" s="9">
        <f>ROUND(R1022 / 1.2, 2)</f>
        <v>449.39</v>
      </c>
      <c r="Y1022" s="9">
        <f t="shared" si="120"/>
        <v>0</v>
      </c>
      <c r="Z1022" s="9">
        <f>ROUND(T1022 / 1.2, 2)</f>
        <v>0</v>
      </c>
      <c r="AA1022" s="9">
        <f>Y1022+Z1022</f>
        <v>0</v>
      </c>
      <c r="AD1022" s="5">
        <v>355116897</v>
      </c>
      <c r="AE1022" s="5">
        <v>27137897</v>
      </c>
      <c r="AG1022" s="5" t="s">
        <v>3202</v>
      </c>
      <c r="AH1022" s="5" t="s">
        <v>3203</v>
      </c>
      <c r="AI1022" s="5" t="s">
        <v>584</v>
      </c>
      <c r="AK1022" s="19">
        <f t="shared" si="118"/>
        <v>0</v>
      </c>
      <c r="AL1022" s="19">
        <f>T1022-N1022</f>
        <v>0</v>
      </c>
      <c r="AM1022" s="19">
        <f>U1022-O1022</f>
        <v>0</v>
      </c>
      <c r="AN1022" s="22">
        <f t="shared" si="119"/>
        <v>0</v>
      </c>
      <c r="AO1022" s="22">
        <f>IFERROR(AL1022/N1022,0)</f>
        <v>0</v>
      </c>
      <c r="AP1022" s="22">
        <f>IFERROR(AM1022/O1022,0)</f>
        <v>0</v>
      </c>
    </row>
    <row r="1023" spans="1:42" ht="36" x14ac:dyDescent="0.3">
      <c r="A1023" s="12" t="s">
        <v>3326</v>
      </c>
      <c r="B1023" s="12"/>
      <c r="C1023" s="27" t="s">
        <v>1028</v>
      </c>
      <c r="D1023" s="17"/>
      <c r="E1023" s="17"/>
      <c r="F1023" s="28" t="s">
        <v>96</v>
      </c>
      <c r="G1023" s="29">
        <v>0.15</v>
      </c>
      <c r="H1023" s="17"/>
      <c r="I1023" s="29">
        <v>0</v>
      </c>
      <c r="J1023" s="30">
        <v>88.8</v>
      </c>
      <c r="M1023" s="31">
        <f>ROUND(ROUND(J1023, 2)*I1023, 2)</f>
        <v>0</v>
      </c>
      <c r="P1023" s="32">
        <v>88.8</v>
      </c>
      <c r="S1023" s="31">
        <f>ROUND(ROUND(P1023, 2)*I1023, 2)</f>
        <v>0</v>
      </c>
      <c r="V1023" s="9">
        <f>ROUND(ROUND(P1023, 2)/1.2, 2)</f>
        <v>74</v>
      </c>
      <c r="Y1023" s="9">
        <f t="shared" si="120"/>
        <v>0</v>
      </c>
      <c r="AD1023" s="5" t="s">
        <v>3327</v>
      </c>
      <c r="AE1023" s="5" t="s">
        <v>3328</v>
      </c>
      <c r="AF1023" s="5" t="s">
        <v>1031</v>
      </c>
      <c r="AK1023" s="31">
        <f t="shared" si="118"/>
        <v>0</v>
      </c>
      <c r="AL1023" s="31"/>
      <c r="AM1023" s="31"/>
      <c r="AN1023" s="33">
        <f t="shared" si="119"/>
        <v>0</v>
      </c>
      <c r="AO1023" s="31"/>
      <c r="AP1023" s="31"/>
    </row>
    <row r="1024" spans="1:42" ht="90" x14ac:dyDescent="0.3">
      <c r="A1024" s="12" t="s">
        <v>3329</v>
      </c>
      <c r="B1024" s="12"/>
      <c r="C1024" s="27" t="s">
        <v>3237</v>
      </c>
      <c r="D1024" s="17"/>
      <c r="E1024" s="17" t="s">
        <v>3330</v>
      </c>
      <c r="F1024" s="28" t="s">
        <v>96</v>
      </c>
      <c r="G1024" s="29">
        <v>0.3</v>
      </c>
      <c r="H1024" s="17"/>
      <c r="I1024" s="29">
        <v>0</v>
      </c>
      <c r="J1024" s="30">
        <v>0</v>
      </c>
      <c r="M1024" s="31">
        <f>ROUND(ROUND(J1024, 2)*I1024, 2)</f>
        <v>0</v>
      </c>
      <c r="P1024" s="32">
        <v>206.5</v>
      </c>
      <c r="S1024" s="31">
        <f>ROUND(ROUND(P1024, 2)*I1024, 2)</f>
        <v>0</v>
      </c>
      <c r="V1024" s="9">
        <f>ROUND(ROUND(P1024, 2)/1.2, 2)</f>
        <v>172.08</v>
      </c>
      <c r="Y1024" s="9">
        <f t="shared" ref="Y1024:Y1055" si="121">ROUND(S1024 / 1.2, 2)</f>
        <v>0</v>
      </c>
      <c r="AD1024" s="5" t="s">
        <v>3331</v>
      </c>
      <c r="AE1024" s="5" t="s">
        <v>3332</v>
      </c>
      <c r="AF1024" s="5" t="s">
        <v>3241</v>
      </c>
      <c r="AK1024" s="31">
        <f t="shared" si="118"/>
        <v>0</v>
      </c>
      <c r="AL1024" s="31"/>
      <c r="AM1024" s="31"/>
      <c r="AN1024" s="33">
        <f t="shared" si="119"/>
        <v>0</v>
      </c>
      <c r="AO1024" s="31"/>
      <c r="AP1024" s="31"/>
    </row>
    <row r="1025" spans="1:42" ht="36" x14ac:dyDescent="0.3">
      <c r="A1025" s="12" t="s">
        <v>3333</v>
      </c>
      <c r="B1025" s="12" t="s">
        <v>3199</v>
      </c>
      <c r="C1025" s="16" t="s">
        <v>3200</v>
      </c>
      <c r="D1025" s="17"/>
      <c r="E1025" s="17" t="s">
        <v>3334</v>
      </c>
      <c r="F1025" s="17" t="s">
        <v>79</v>
      </c>
      <c r="G1025" s="18">
        <v>1</v>
      </c>
      <c r="H1025" s="17"/>
      <c r="I1025" s="18">
        <v>0</v>
      </c>
      <c r="J1025" s="19">
        <v>13.32</v>
      </c>
      <c r="K1025" s="20">
        <v>464</v>
      </c>
      <c r="L1025" s="19">
        <f>J1025+ROUND(K1025, 2)</f>
        <v>477.32</v>
      </c>
      <c r="M1025" s="19">
        <v>0</v>
      </c>
      <c r="N1025" s="19">
        <v>0</v>
      </c>
      <c r="O1025" s="19">
        <f>M1025+N1025</f>
        <v>0</v>
      </c>
      <c r="P1025" s="19">
        <v>68.28</v>
      </c>
      <c r="Q1025" s="21">
        <v>464</v>
      </c>
      <c r="R1025" s="19">
        <f>P1025+ROUND(Q1025, 2)</f>
        <v>532.28</v>
      </c>
      <c r="S1025" s="19">
        <v>0</v>
      </c>
      <c r="T1025" s="19">
        <v>0</v>
      </c>
      <c r="U1025" s="19">
        <f>S1025+T1025</f>
        <v>0</v>
      </c>
      <c r="V1025" s="9">
        <f>ROUND(P1025 / 1.2, 2)</f>
        <v>56.9</v>
      </c>
      <c r="W1025" s="9">
        <f>ROUND(Q1025 / 1.2, 2)</f>
        <v>386.67</v>
      </c>
      <c r="X1025" s="9">
        <f>ROUND(R1025 / 1.2, 2)</f>
        <v>443.57</v>
      </c>
      <c r="Y1025" s="9">
        <f t="shared" si="121"/>
        <v>0</v>
      </c>
      <c r="Z1025" s="9">
        <f>ROUND(T1025 / 1.2, 2)</f>
        <v>0</v>
      </c>
      <c r="AA1025" s="9">
        <f>Y1025+Z1025</f>
        <v>0</v>
      </c>
      <c r="AD1025" s="5">
        <v>355116898</v>
      </c>
      <c r="AE1025" s="5">
        <v>27137906</v>
      </c>
      <c r="AG1025" s="5" t="s">
        <v>3202</v>
      </c>
      <c r="AH1025" s="5" t="s">
        <v>3203</v>
      </c>
      <c r="AI1025" s="5" t="s">
        <v>584</v>
      </c>
      <c r="AK1025" s="19">
        <f t="shared" si="118"/>
        <v>0</v>
      </c>
      <c r="AL1025" s="19">
        <f>T1025-N1025</f>
        <v>0</v>
      </c>
      <c r="AM1025" s="19">
        <f>U1025-O1025</f>
        <v>0</v>
      </c>
      <c r="AN1025" s="22">
        <f t="shared" si="119"/>
        <v>0</v>
      </c>
      <c r="AO1025" s="22">
        <f>IFERROR(AL1025/N1025,0)</f>
        <v>0</v>
      </c>
      <c r="AP1025" s="22">
        <f>IFERROR(AM1025/O1025,0)</f>
        <v>0</v>
      </c>
    </row>
    <row r="1026" spans="1:42" ht="54" x14ac:dyDescent="0.3">
      <c r="A1026" s="12" t="s">
        <v>3335</v>
      </c>
      <c r="B1026" s="12"/>
      <c r="C1026" s="27" t="s">
        <v>3205</v>
      </c>
      <c r="D1026" s="17"/>
      <c r="E1026" s="17" t="s">
        <v>3336</v>
      </c>
      <c r="F1026" s="28" t="s">
        <v>96</v>
      </c>
      <c r="G1026" s="29">
        <v>0.3</v>
      </c>
      <c r="H1026" s="17"/>
      <c r="I1026" s="29">
        <v>0</v>
      </c>
      <c r="J1026" s="30">
        <v>0</v>
      </c>
      <c r="M1026" s="31">
        <f>ROUND(ROUND(J1026, 2)*I1026, 2)</f>
        <v>0</v>
      </c>
      <c r="P1026" s="32">
        <v>183.2</v>
      </c>
      <c r="S1026" s="31">
        <f>ROUND(ROUND(P1026, 2)*I1026, 2)</f>
        <v>0</v>
      </c>
      <c r="V1026" s="9">
        <f>ROUND(ROUND(P1026, 2)/1.2, 2)</f>
        <v>152.66999999999999</v>
      </c>
      <c r="Y1026" s="9">
        <f t="shared" si="121"/>
        <v>0</v>
      </c>
      <c r="AD1026" s="5" t="s">
        <v>3337</v>
      </c>
      <c r="AE1026" s="5" t="s">
        <v>3338</v>
      </c>
      <c r="AF1026" s="5" t="s">
        <v>3209</v>
      </c>
      <c r="AK1026" s="31">
        <f t="shared" si="118"/>
        <v>0</v>
      </c>
      <c r="AL1026" s="31"/>
      <c r="AM1026" s="31"/>
      <c r="AN1026" s="33">
        <f t="shared" si="119"/>
        <v>0</v>
      </c>
      <c r="AO1026" s="31"/>
      <c r="AP1026" s="31"/>
    </row>
    <row r="1027" spans="1:42" ht="36" x14ac:dyDescent="0.3">
      <c r="A1027" s="12" t="s">
        <v>3339</v>
      </c>
      <c r="B1027" s="12"/>
      <c r="C1027" s="27" t="s">
        <v>1028</v>
      </c>
      <c r="D1027" s="17"/>
      <c r="E1027" s="17"/>
      <c r="F1027" s="28" t="s">
        <v>96</v>
      </c>
      <c r="G1027" s="29">
        <v>0.15</v>
      </c>
      <c r="H1027" s="17"/>
      <c r="I1027" s="29">
        <v>0</v>
      </c>
      <c r="J1027" s="30">
        <v>88.8</v>
      </c>
      <c r="M1027" s="31">
        <f>ROUND(ROUND(J1027, 2)*I1027, 2)</f>
        <v>0</v>
      </c>
      <c r="P1027" s="32">
        <v>88.8</v>
      </c>
      <c r="S1027" s="31">
        <f>ROUND(ROUND(P1027, 2)*I1027, 2)</f>
        <v>0</v>
      </c>
      <c r="V1027" s="9">
        <f>ROUND(ROUND(P1027, 2)/1.2, 2)</f>
        <v>74</v>
      </c>
      <c r="Y1027" s="9">
        <f t="shared" si="121"/>
        <v>0</v>
      </c>
      <c r="AD1027" s="5" t="s">
        <v>3340</v>
      </c>
      <c r="AE1027" s="5" t="s">
        <v>3341</v>
      </c>
      <c r="AF1027" s="5" t="s">
        <v>1031</v>
      </c>
      <c r="AK1027" s="31">
        <f t="shared" si="118"/>
        <v>0</v>
      </c>
      <c r="AL1027" s="31"/>
      <c r="AM1027" s="31"/>
      <c r="AN1027" s="33">
        <f t="shared" si="119"/>
        <v>0</v>
      </c>
      <c r="AO1027" s="31"/>
      <c r="AP1027" s="31"/>
    </row>
    <row r="1028" spans="1:42" ht="36" x14ac:dyDescent="0.3">
      <c r="A1028" s="12" t="s">
        <v>3342</v>
      </c>
      <c r="B1028" s="12" t="s">
        <v>3199</v>
      </c>
      <c r="C1028" s="16" t="s">
        <v>3200</v>
      </c>
      <c r="D1028" s="17"/>
      <c r="E1028" s="17" t="s">
        <v>3343</v>
      </c>
      <c r="F1028" s="17" t="s">
        <v>79</v>
      </c>
      <c r="G1028" s="18">
        <v>1</v>
      </c>
      <c r="H1028" s="17"/>
      <c r="I1028" s="18">
        <v>0</v>
      </c>
      <c r="J1028" s="19">
        <v>13.32</v>
      </c>
      <c r="K1028" s="20">
        <v>464</v>
      </c>
      <c r="L1028" s="19">
        <f>J1028+ROUND(K1028, 2)</f>
        <v>477.32</v>
      </c>
      <c r="M1028" s="19">
        <v>0</v>
      </c>
      <c r="N1028" s="19">
        <v>0</v>
      </c>
      <c r="O1028" s="19">
        <f>M1028+N1028</f>
        <v>0</v>
      </c>
      <c r="P1028" s="19">
        <v>75.27</v>
      </c>
      <c r="Q1028" s="21">
        <v>464</v>
      </c>
      <c r="R1028" s="19">
        <f>P1028+ROUND(Q1028, 2)</f>
        <v>539.27</v>
      </c>
      <c r="S1028" s="19">
        <v>0</v>
      </c>
      <c r="T1028" s="19">
        <v>0</v>
      </c>
      <c r="U1028" s="19">
        <f>S1028+T1028</f>
        <v>0</v>
      </c>
      <c r="V1028" s="9">
        <f>ROUND(P1028 / 1.2, 2)</f>
        <v>62.73</v>
      </c>
      <c r="W1028" s="9">
        <f>ROUND(Q1028 / 1.2, 2)</f>
        <v>386.67</v>
      </c>
      <c r="X1028" s="9">
        <f>ROUND(R1028 / 1.2, 2)</f>
        <v>449.39</v>
      </c>
      <c r="Y1028" s="9">
        <f t="shared" si="121"/>
        <v>0</v>
      </c>
      <c r="Z1028" s="9">
        <f>ROUND(T1028 / 1.2, 2)</f>
        <v>0</v>
      </c>
      <c r="AA1028" s="9">
        <f>Y1028+Z1028</f>
        <v>0</v>
      </c>
      <c r="AD1028" s="5">
        <v>355116899</v>
      </c>
      <c r="AE1028" s="5">
        <v>27137908</v>
      </c>
      <c r="AG1028" s="5" t="s">
        <v>3202</v>
      </c>
      <c r="AH1028" s="5" t="s">
        <v>3203</v>
      </c>
      <c r="AI1028" s="5" t="s">
        <v>584</v>
      </c>
      <c r="AK1028" s="19">
        <f t="shared" si="118"/>
        <v>0</v>
      </c>
      <c r="AL1028" s="19">
        <f>T1028-N1028</f>
        <v>0</v>
      </c>
      <c r="AM1028" s="19">
        <f>U1028-O1028</f>
        <v>0</v>
      </c>
      <c r="AN1028" s="22">
        <f t="shared" si="119"/>
        <v>0</v>
      </c>
      <c r="AO1028" s="22">
        <f>IFERROR(AL1028/N1028,0)</f>
        <v>0</v>
      </c>
      <c r="AP1028" s="22">
        <f>IFERROR(AM1028/O1028,0)</f>
        <v>0</v>
      </c>
    </row>
    <row r="1029" spans="1:42" ht="36" x14ac:dyDescent="0.3">
      <c r="A1029" s="12" t="s">
        <v>3344</v>
      </c>
      <c r="B1029" s="12"/>
      <c r="C1029" s="27" t="s">
        <v>1028</v>
      </c>
      <c r="D1029" s="17"/>
      <c r="E1029" s="17"/>
      <c r="F1029" s="28" t="s">
        <v>96</v>
      </c>
      <c r="G1029" s="29">
        <v>0.15</v>
      </c>
      <c r="H1029" s="17"/>
      <c r="I1029" s="29">
        <v>0</v>
      </c>
      <c r="J1029" s="30">
        <v>88.8</v>
      </c>
      <c r="M1029" s="31">
        <f>ROUND(ROUND(J1029, 2)*I1029, 2)</f>
        <v>0</v>
      </c>
      <c r="P1029" s="32">
        <v>88.8</v>
      </c>
      <c r="S1029" s="31">
        <f>ROUND(ROUND(P1029, 2)*I1029, 2)</f>
        <v>0</v>
      </c>
      <c r="V1029" s="9">
        <f>ROUND(ROUND(P1029, 2)/1.2, 2)</f>
        <v>74</v>
      </c>
      <c r="Y1029" s="9">
        <f t="shared" si="121"/>
        <v>0</v>
      </c>
      <c r="AD1029" s="5" t="s">
        <v>3345</v>
      </c>
      <c r="AE1029" s="5" t="s">
        <v>3346</v>
      </c>
      <c r="AF1029" s="5" t="s">
        <v>1031</v>
      </c>
      <c r="AK1029" s="31">
        <f t="shared" si="118"/>
        <v>0</v>
      </c>
      <c r="AL1029" s="31"/>
      <c r="AM1029" s="31"/>
      <c r="AN1029" s="33">
        <f t="shared" si="119"/>
        <v>0</v>
      </c>
      <c r="AO1029" s="31"/>
      <c r="AP1029" s="31"/>
    </row>
    <row r="1030" spans="1:42" ht="54" x14ac:dyDescent="0.3">
      <c r="A1030" s="12" t="s">
        <v>3347</v>
      </c>
      <c r="B1030" s="12"/>
      <c r="C1030" s="27" t="s">
        <v>3205</v>
      </c>
      <c r="D1030" s="17"/>
      <c r="E1030" s="17" t="s">
        <v>3348</v>
      </c>
      <c r="F1030" s="28" t="s">
        <v>96</v>
      </c>
      <c r="G1030" s="29">
        <v>0.3</v>
      </c>
      <c r="H1030" s="17"/>
      <c r="I1030" s="29">
        <v>0</v>
      </c>
      <c r="J1030" s="30">
        <v>0</v>
      </c>
      <c r="M1030" s="31">
        <f>ROUND(ROUND(J1030, 2)*I1030, 2)</f>
        <v>0</v>
      </c>
      <c r="P1030" s="32">
        <v>206.5</v>
      </c>
      <c r="S1030" s="31">
        <f>ROUND(ROUND(P1030, 2)*I1030, 2)</f>
        <v>0</v>
      </c>
      <c r="V1030" s="9">
        <f>ROUND(ROUND(P1030, 2)/1.2, 2)</f>
        <v>172.08</v>
      </c>
      <c r="Y1030" s="9">
        <f t="shared" si="121"/>
        <v>0</v>
      </c>
      <c r="AD1030" s="5" t="s">
        <v>3349</v>
      </c>
      <c r="AE1030" s="5" t="s">
        <v>3350</v>
      </c>
      <c r="AF1030" s="5" t="s">
        <v>3209</v>
      </c>
      <c r="AK1030" s="31">
        <f t="shared" si="118"/>
        <v>0</v>
      </c>
      <c r="AL1030" s="31"/>
      <c r="AM1030" s="31"/>
      <c r="AN1030" s="33">
        <f t="shared" si="119"/>
        <v>0</v>
      </c>
      <c r="AO1030" s="31"/>
      <c r="AP1030" s="31"/>
    </row>
    <row r="1031" spans="1:42" ht="36" x14ac:dyDescent="0.3">
      <c r="A1031" s="12" t="s">
        <v>3351</v>
      </c>
      <c r="B1031" s="12" t="s">
        <v>3199</v>
      </c>
      <c r="C1031" s="16" t="s">
        <v>3200</v>
      </c>
      <c r="D1031" s="17"/>
      <c r="E1031" s="17" t="s">
        <v>3352</v>
      </c>
      <c r="F1031" s="17" t="s">
        <v>79</v>
      </c>
      <c r="G1031" s="18">
        <v>1</v>
      </c>
      <c r="H1031" s="17"/>
      <c r="I1031" s="18">
        <v>0</v>
      </c>
      <c r="J1031" s="19">
        <v>13.32</v>
      </c>
      <c r="K1031" s="20">
        <v>464</v>
      </c>
      <c r="L1031" s="19">
        <f>J1031+ROUND(K1031, 2)</f>
        <v>477.32</v>
      </c>
      <c r="M1031" s="19">
        <v>0</v>
      </c>
      <c r="N1031" s="19">
        <v>0</v>
      </c>
      <c r="O1031" s="19">
        <f>M1031+N1031</f>
        <v>0</v>
      </c>
      <c r="P1031" s="19">
        <v>68.31</v>
      </c>
      <c r="Q1031" s="21">
        <v>464</v>
      </c>
      <c r="R1031" s="19">
        <f>P1031+ROUND(Q1031, 2)</f>
        <v>532.30999999999995</v>
      </c>
      <c r="S1031" s="19">
        <v>0</v>
      </c>
      <c r="T1031" s="19">
        <v>0</v>
      </c>
      <c r="U1031" s="19">
        <f>S1031+T1031</f>
        <v>0</v>
      </c>
      <c r="V1031" s="9">
        <f>ROUND(P1031 / 1.2, 2)</f>
        <v>56.93</v>
      </c>
      <c r="W1031" s="9">
        <f>ROUND(Q1031 / 1.2, 2)</f>
        <v>386.67</v>
      </c>
      <c r="X1031" s="9">
        <f>ROUND(R1031 / 1.2, 2)</f>
        <v>443.59</v>
      </c>
      <c r="Y1031" s="9">
        <f t="shared" si="121"/>
        <v>0</v>
      </c>
      <c r="Z1031" s="9">
        <f>ROUND(T1031 / 1.2, 2)</f>
        <v>0</v>
      </c>
      <c r="AA1031" s="9">
        <f>Y1031+Z1031</f>
        <v>0</v>
      </c>
      <c r="AD1031" s="5">
        <v>355116900</v>
      </c>
      <c r="AE1031" s="5">
        <v>27137909</v>
      </c>
      <c r="AG1031" s="5" t="s">
        <v>3202</v>
      </c>
      <c r="AH1031" s="5" t="s">
        <v>3203</v>
      </c>
      <c r="AI1031" s="5" t="s">
        <v>584</v>
      </c>
      <c r="AK1031" s="19">
        <f t="shared" si="118"/>
        <v>0</v>
      </c>
      <c r="AL1031" s="19">
        <f>T1031-N1031</f>
        <v>0</v>
      </c>
      <c r="AM1031" s="19">
        <f>U1031-O1031</f>
        <v>0</v>
      </c>
      <c r="AN1031" s="22">
        <f t="shared" si="119"/>
        <v>0</v>
      </c>
      <c r="AO1031" s="22">
        <f>IFERROR(AL1031/N1031,0)</f>
        <v>0</v>
      </c>
      <c r="AP1031" s="22">
        <f>IFERROR(AM1031/O1031,0)</f>
        <v>0</v>
      </c>
    </row>
    <row r="1032" spans="1:42" ht="54" x14ac:dyDescent="0.3">
      <c r="A1032" s="12" t="s">
        <v>3353</v>
      </c>
      <c r="B1032" s="12"/>
      <c r="C1032" s="27" t="s">
        <v>3237</v>
      </c>
      <c r="D1032" s="17"/>
      <c r="E1032" s="17" t="s">
        <v>3354</v>
      </c>
      <c r="F1032" s="28" t="s">
        <v>96</v>
      </c>
      <c r="G1032" s="29">
        <v>0.3</v>
      </c>
      <c r="H1032" s="17"/>
      <c r="I1032" s="29">
        <v>0</v>
      </c>
      <c r="J1032" s="30">
        <v>0</v>
      </c>
      <c r="M1032" s="31">
        <f>ROUND(ROUND(J1032, 2)*I1032, 2)</f>
        <v>0</v>
      </c>
      <c r="P1032" s="32">
        <v>183.3</v>
      </c>
      <c r="S1032" s="31">
        <f>ROUND(ROUND(P1032, 2)*I1032, 2)</f>
        <v>0</v>
      </c>
      <c r="V1032" s="9">
        <f>ROUND(ROUND(P1032, 2)/1.2, 2)</f>
        <v>152.75</v>
      </c>
      <c r="Y1032" s="9">
        <f t="shared" si="121"/>
        <v>0</v>
      </c>
      <c r="AD1032" s="5" t="s">
        <v>3355</v>
      </c>
      <c r="AE1032" s="5" t="s">
        <v>3356</v>
      </c>
      <c r="AF1032" s="5" t="s">
        <v>3241</v>
      </c>
      <c r="AK1032" s="31">
        <f t="shared" si="118"/>
        <v>0</v>
      </c>
      <c r="AL1032" s="31"/>
      <c r="AM1032" s="31"/>
      <c r="AN1032" s="33">
        <f t="shared" si="119"/>
        <v>0</v>
      </c>
      <c r="AO1032" s="31"/>
      <c r="AP1032" s="31"/>
    </row>
    <row r="1033" spans="1:42" ht="36" x14ac:dyDescent="0.3">
      <c r="A1033" s="12" t="s">
        <v>3357</v>
      </c>
      <c r="B1033" s="12"/>
      <c r="C1033" s="27" t="s">
        <v>1028</v>
      </c>
      <c r="D1033" s="17"/>
      <c r="E1033" s="17"/>
      <c r="F1033" s="28" t="s">
        <v>96</v>
      </c>
      <c r="G1033" s="29">
        <v>0.15</v>
      </c>
      <c r="H1033" s="17"/>
      <c r="I1033" s="29">
        <v>0</v>
      </c>
      <c r="J1033" s="30">
        <v>88.8</v>
      </c>
      <c r="M1033" s="31">
        <f>ROUND(ROUND(J1033, 2)*I1033, 2)</f>
        <v>0</v>
      </c>
      <c r="P1033" s="32">
        <v>88.8</v>
      </c>
      <c r="S1033" s="31">
        <f>ROUND(ROUND(P1033, 2)*I1033, 2)</f>
        <v>0</v>
      </c>
      <c r="V1033" s="9">
        <f>ROUND(ROUND(P1033, 2)/1.2, 2)</f>
        <v>74</v>
      </c>
      <c r="Y1033" s="9">
        <f t="shared" si="121"/>
        <v>0</v>
      </c>
      <c r="AD1033" s="5" t="s">
        <v>3358</v>
      </c>
      <c r="AE1033" s="5" t="s">
        <v>3359</v>
      </c>
      <c r="AF1033" s="5" t="s">
        <v>1031</v>
      </c>
      <c r="AK1033" s="31">
        <f t="shared" si="118"/>
        <v>0</v>
      </c>
      <c r="AL1033" s="31"/>
      <c r="AM1033" s="31"/>
      <c r="AN1033" s="33">
        <f t="shared" si="119"/>
        <v>0</v>
      </c>
      <c r="AO1033" s="31"/>
      <c r="AP1033" s="31"/>
    </row>
    <row r="1034" spans="1:42" ht="36" x14ac:dyDescent="0.3">
      <c r="A1034" s="12" t="s">
        <v>3360</v>
      </c>
      <c r="B1034" s="12" t="s">
        <v>3199</v>
      </c>
      <c r="C1034" s="16" t="s">
        <v>3200</v>
      </c>
      <c r="D1034" s="17"/>
      <c r="E1034" s="17" t="s">
        <v>3361</v>
      </c>
      <c r="F1034" s="17" t="s">
        <v>79</v>
      </c>
      <c r="G1034" s="18">
        <v>1</v>
      </c>
      <c r="H1034" s="17"/>
      <c r="I1034" s="18">
        <v>0</v>
      </c>
      <c r="J1034" s="19">
        <v>13.32</v>
      </c>
      <c r="K1034" s="20">
        <v>464</v>
      </c>
      <c r="L1034" s="19">
        <f>J1034+ROUND(K1034, 2)</f>
        <v>477.32</v>
      </c>
      <c r="M1034" s="19">
        <v>0</v>
      </c>
      <c r="N1034" s="19">
        <v>0</v>
      </c>
      <c r="O1034" s="19">
        <f>M1034+N1034</f>
        <v>0</v>
      </c>
      <c r="P1034" s="19">
        <v>75.27</v>
      </c>
      <c r="Q1034" s="21">
        <v>464</v>
      </c>
      <c r="R1034" s="19">
        <f>P1034+ROUND(Q1034, 2)</f>
        <v>539.27</v>
      </c>
      <c r="S1034" s="19">
        <v>0</v>
      </c>
      <c r="T1034" s="19">
        <v>0</v>
      </c>
      <c r="U1034" s="19">
        <f>S1034+T1034</f>
        <v>0</v>
      </c>
      <c r="V1034" s="9">
        <f>ROUND(P1034 / 1.2, 2)</f>
        <v>62.73</v>
      </c>
      <c r="W1034" s="9">
        <f>ROUND(Q1034 / 1.2, 2)</f>
        <v>386.67</v>
      </c>
      <c r="X1034" s="9">
        <f>ROUND(R1034 / 1.2, 2)</f>
        <v>449.39</v>
      </c>
      <c r="Y1034" s="9">
        <f t="shared" si="121"/>
        <v>0</v>
      </c>
      <c r="Z1034" s="9">
        <f>ROUND(T1034 / 1.2, 2)</f>
        <v>0</v>
      </c>
      <c r="AA1034" s="9">
        <f>Y1034+Z1034</f>
        <v>0</v>
      </c>
      <c r="AD1034" s="5">
        <v>355116901</v>
      </c>
      <c r="AE1034" s="5">
        <v>27137911</v>
      </c>
      <c r="AG1034" s="5" t="s">
        <v>3202</v>
      </c>
      <c r="AH1034" s="5" t="s">
        <v>3203</v>
      </c>
      <c r="AI1034" s="5" t="s">
        <v>584</v>
      </c>
      <c r="AK1034" s="19">
        <f t="shared" si="118"/>
        <v>0</v>
      </c>
      <c r="AL1034" s="19">
        <f>T1034-N1034</f>
        <v>0</v>
      </c>
      <c r="AM1034" s="19">
        <f>U1034-O1034</f>
        <v>0</v>
      </c>
      <c r="AN1034" s="22">
        <f t="shared" si="119"/>
        <v>0</v>
      </c>
      <c r="AO1034" s="22">
        <f>IFERROR(AL1034/N1034,0)</f>
        <v>0</v>
      </c>
      <c r="AP1034" s="22">
        <f>IFERROR(AM1034/O1034,0)</f>
        <v>0</v>
      </c>
    </row>
    <row r="1035" spans="1:42" ht="36" x14ac:dyDescent="0.3">
      <c r="A1035" s="12" t="s">
        <v>3362</v>
      </c>
      <c r="B1035" s="12"/>
      <c r="C1035" s="27" t="s">
        <v>1028</v>
      </c>
      <c r="D1035" s="17"/>
      <c r="E1035" s="17"/>
      <c r="F1035" s="28" t="s">
        <v>96</v>
      </c>
      <c r="G1035" s="29">
        <v>0.15</v>
      </c>
      <c r="H1035" s="17"/>
      <c r="I1035" s="29">
        <v>0</v>
      </c>
      <c r="J1035" s="30">
        <v>88.8</v>
      </c>
      <c r="M1035" s="31">
        <f>ROUND(ROUND(J1035, 2)*I1035, 2)</f>
        <v>0</v>
      </c>
      <c r="P1035" s="32">
        <v>88.8</v>
      </c>
      <c r="S1035" s="31">
        <f>ROUND(ROUND(P1035, 2)*I1035, 2)</f>
        <v>0</v>
      </c>
      <c r="V1035" s="9">
        <f>ROUND(ROUND(P1035, 2)/1.2, 2)</f>
        <v>74</v>
      </c>
      <c r="Y1035" s="9">
        <f t="shared" si="121"/>
        <v>0</v>
      </c>
      <c r="AD1035" s="5" t="s">
        <v>3363</v>
      </c>
      <c r="AE1035" s="5" t="s">
        <v>3364</v>
      </c>
      <c r="AF1035" s="5" t="s">
        <v>1031</v>
      </c>
      <c r="AK1035" s="31">
        <f t="shared" si="118"/>
        <v>0</v>
      </c>
      <c r="AL1035" s="31"/>
      <c r="AM1035" s="31"/>
      <c r="AN1035" s="33">
        <f t="shared" si="119"/>
        <v>0</v>
      </c>
      <c r="AO1035" s="31"/>
      <c r="AP1035" s="31"/>
    </row>
    <row r="1036" spans="1:42" ht="54" x14ac:dyDescent="0.3">
      <c r="A1036" s="12" t="s">
        <v>3365</v>
      </c>
      <c r="B1036" s="12"/>
      <c r="C1036" s="27" t="s">
        <v>3237</v>
      </c>
      <c r="D1036" s="17"/>
      <c r="E1036" s="17" t="s">
        <v>3366</v>
      </c>
      <c r="F1036" s="28" t="s">
        <v>96</v>
      </c>
      <c r="G1036" s="29">
        <v>0.3</v>
      </c>
      <c r="H1036" s="17"/>
      <c r="I1036" s="29">
        <v>0</v>
      </c>
      <c r="J1036" s="30">
        <v>0</v>
      </c>
      <c r="M1036" s="31">
        <f>ROUND(ROUND(J1036, 2)*I1036, 2)</f>
        <v>0</v>
      </c>
      <c r="P1036" s="32">
        <v>206.5</v>
      </c>
      <c r="S1036" s="31">
        <f>ROUND(ROUND(P1036, 2)*I1036, 2)</f>
        <v>0</v>
      </c>
      <c r="V1036" s="9">
        <f>ROUND(ROUND(P1036, 2)/1.2, 2)</f>
        <v>172.08</v>
      </c>
      <c r="Y1036" s="9">
        <f t="shared" si="121"/>
        <v>0</v>
      </c>
      <c r="AD1036" s="5" t="s">
        <v>3367</v>
      </c>
      <c r="AE1036" s="5" t="s">
        <v>3368</v>
      </c>
      <c r="AF1036" s="5" t="s">
        <v>3241</v>
      </c>
      <c r="AK1036" s="31">
        <f t="shared" si="118"/>
        <v>0</v>
      </c>
      <c r="AL1036" s="31"/>
      <c r="AM1036" s="31"/>
      <c r="AN1036" s="33">
        <f t="shared" si="119"/>
        <v>0</v>
      </c>
      <c r="AO1036" s="31"/>
      <c r="AP1036" s="31"/>
    </row>
    <row r="1037" spans="1:42" ht="36" x14ac:dyDescent="0.3">
      <c r="A1037" s="12" t="s">
        <v>3369</v>
      </c>
      <c r="B1037" s="12" t="s">
        <v>3199</v>
      </c>
      <c r="C1037" s="16" t="s">
        <v>3200</v>
      </c>
      <c r="D1037" s="17"/>
      <c r="E1037" s="17" t="s">
        <v>3370</v>
      </c>
      <c r="F1037" s="17" t="s">
        <v>79</v>
      </c>
      <c r="G1037" s="18">
        <v>1</v>
      </c>
      <c r="H1037" s="17"/>
      <c r="I1037" s="18">
        <v>0</v>
      </c>
      <c r="J1037" s="19">
        <v>13.32</v>
      </c>
      <c r="K1037" s="20">
        <v>464</v>
      </c>
      <c r="L1037" s="19">
        <f>J1037+ROUND(K1037, 2)</f>
        <v>477.32</v>
      </c>
      <c r="M1037" s="19">
        <v>0</v>
      </c>
      <c r="N1037" s="19">
        <v>0</v>
      </c>
      <c r="O1037" s="19">
        <f>M1037+N1037</f>
        <v>0</v>
      </c>
      <c r="P1037" s="19">
        <v>75.27</v>
      </c>
      <c r="Q1037" s="21">
        <v>464</v>
      </c>
      <c r="R1037" s="19">
        <f>P1037+ROUND(Q1037, 2)</f>
        <v>539.27</v>
      </c>
      <c r="S1037" s="19">
        <v>0</v>
      </c>
      <c r="T1037" s="19">
        <v>0</v>
      </c>
      <c r="U1037" s="19">
        <f>S1037+T1037</f>
        <v>0</v>
      </c>
      <c r="V1037" s="9">
        <f>ROUND(P1037 / 1.2, 2)</f>
        <v>62.73</v>
      </c>
      <c r="W1037" s="9">
        <f>ROUND(Q1037 / 1.2, 2)</f>
        <v>386.67</v>
      </c>
      <c r="X1037" s="9">
        <f>ROUND(R1037 / 1.2, 2)</f>
        <v>449.39</v>
      </c>
      <c r="Y1037" s="9">
        <f t="shared" si="121"/>
        <v>0</v>
      </c>
      <c r="Z1037" s="9">
        <f>ROUND(T1037 / 1.2, 2)</f>
        <v>0</v>
      </c>
      <c r="AA1037" s="9">
        <f>Y1037+Z1037</f>
        <v>0</v>
      </c>
      <c r="AD1037" s="5">
        <v>355116902</v>
      </c>
      <c r="AE1037" s="5">
        <v>27137968</v>
      </c>
      <c r="AG1037" s="5" t="s">
        <v>3202</v>
      </c>
      <c r="AH1037" s="5" t="s">
        <v>3203</v>
      </c>
      <c r="AI1037" s="5" t="s">
        <v>584</v>
      </c>
      <c r="AK1037" s="19">
        <f t="shared" si="118"/>
        <v>0</v>
      </c>
      <c r="AL1037" s="19">
        <f>T1037-N1037</f>
        <v>0</v>
      </c>
      <c r="AM1037" s="19">
        <f>U1037-O1037</f>
        <v>0</v>
      </c>
      <c r="AN1037" s="22">
        <f t="shared" si="119"/>
        <v>0</v>
      </c>
      <c r="AO1037" s="22">
        <f>IFERROR(AL1037/N1037,0)</f>
        <v>0</v>
      </c>
      <c r="AP1037" s="22">
        <f>IFERROR(AM1037/O1037,0)</f>
        <v>0</v>
      </c>
    </row>
    <row r="1038" spans="1:42" ht="72" x14ac:dyDescent="0.3">
      <c r="A1038" s="12" t="s">
        <v>3371</v>
      </c>
      <c r="B1038" s="12"/>
      <c r="C1038" s="27" t="s">
        <v>3205</v>
      </c>
      <c r="D1038" s="17"/>
      <c r="E1038" s="17" t="s">
        <v>3225</v>
      </c>
      <c r="F1038" s="28" t="s">
        <v>96</v>
      </c>
      <c r="G1038" s="29">
        <v>0.3</v>
      </c>
      <c r="H1038" s="17"/>
      <c r="I1038" s="29">
        <v>0</v>
      </c>
      <c r="J1038" s="30">
        <v>0</v>
      </c>
      <c r="M1038" s="31">
        <f>ROUND(ROUND(J1038, 2)*I1038, 2)</f>
        <v>0</v>
      </c>
      <c r="P1038" s="32">
        <v>206.5</v>
      </c>
      <c r="S1038" s="31">
        <f>ROUND(ROUND(P1038, 2)*I1038, 2)</f>
        <v>0</v>
      </c>
      <c r="V1038" s="9">
        <f>ROUND(ROUND(P1038, 2)/1.2, 2)</f>
        <v>172.08</v>
      </c>
      <c r="Y1038" s="9">
        <f t="shared" si="121"/>
        <v>0</v>
      </c>
      <c r="AD1038" s="5" t="s">
        <v>3372</v>
      </c>
      <c r="AE1038" s="5" t="s">
        <v>3373</v>
      </c>
      <c r="AF1038" s="5" t="s">
        <v>3209</v>
      </c>
      <c r="AK1038" s="31">
        <f t="shared" si="118"/>
        <v>0</v>
      </c>
      <c r="AL1038" s="31"/>
      <c r="AM1038" s="31"/>
      <c r="AN1038" s="33">
        <f t="shared" si="119"/>
        <v>0</v>
      </c>
      <c r="AO1038" s="31"/>
      <c r="AP1038" s="31"/>
    </row>
    <row r="1039" spans="1:42" ht="36" x14ac:dyDescent="0.3">
      <c r="A1039" s="12" t="s">
        <v>3374</v>
      </c>
      <c r="B1039" s="12"/>
      <c r="C1039" s="27" t="s">
        <v>1028</v>
      </c>
      <c r="D1039" s="17"/>
      <c r="E1039" s="17"/>
      <c r="F1039" s="28" t="s">
        <v>96</v>
      </c>
      <c r="G1039" s="29">
        <v>0.15</v>
      </c>
      <c r="H1039" s="17"/>
      <c r="I1039" s="29">
        <v>0</v>
      </c>
      <c r="J1039" s="30">
        <v>88.8</v>
      </c>
      <c r="M1039" s="31">
        <f>ROUND(ROUND(J1039, 2)*I1039, 2)</f>
        <v>0</v>
      </c>
      <c r="P1039" s="32">
        <v>88.8</v>
      </c>
      <c r="S1039" s="31">
        <f>ROUND(ROUND(P1039, 2)*I1039, 2)</f>
        <v>0</v>
      </c>
      <c r="V1039" s="9">
        <f>ROUND(ROUND(P1039, 2)/1.2, 2)</f>
        <v>74</v>
      </c>
      <c r="Y1039" s="9">
        <f t="shared" si="121"/>
        <v>0</v>
      </c>
      <c r="AD1039" s="5" t="s">
        <v>3375</v>
      </c>
      <c r="AE1039" s="5" t="s">
        <v>3376</v>
      </c>
      <c r="AF1039" s="5" t="s">
        <v>1031</v>
      </c>
      <c r="AK1039" s="31">
        <f t="shared" si="118"/>
        <v>0</v>
      </c>
      <c r="AL1039" s="31"/>
      <c r="AM1039" s="31"/>
      <c r="AN1039" s="33">
        <f t="shared" si="119"/>
        <v>0</v>
      </c>
      <c r="AO1039" s="31"/>
      <c r="AP1039" s="31"/>
    </row>
    <row r="1040" spans="1:42" ht="36" x14ac:dyDescent="0.3">
      <c r="A1040" s="12" t="s">
        <v>3377</v>
      </c>
      <c r="B1040" s="12" t="s">
        <v>3199</v>
      </c>
      <c r="C1040" s="16" t="s">
        <v>3200</v>
      </c>
      <c r="D1040" s="17"/>
      <c r="E1040" s="17" t="s">
        <v>3378</v>
      </c>
      <c r="F1040" s="17" t="s">
        <v>79</v>
      </c>
      <c r="G1040" s="18">
        <v>1</v>
      </c>
      <c r="H1040" s="17"/>
      <c r="I1040" s="18">
        <v>0</v>
      </c>
      <c r="J1040" s="19">
        <v>13.32</v>
      </c>
      <c r="K1040" s="20">
        <v>464</v>
      </c>
      <c r="L1040" s="19">
        <f>J1040+ROUND(K1040, 2)</f>
        <v>477.32</v>
      </c>
      <c r="M1040" s="19">
        <v>0</v>
      </c>
      <c r="N1040" s="19">
        <v>0</v>
      </c>
      <c r="O1040" s="19">
        <f>M1040+N1040</f>
        <v>0</v>
      </c>
      <c r="P1040" s="19">
        <v>75.27</v>
      </c>
      <c r="Q1040" s="21">
        <v>464</v>
      </c>
      <c r="R1040" s="19">
        <f>P1040+ROUND(Q1040, 2)</f>
        <v>539.27</v>
      </c>
      <c r="S1040" s="19">
        <v>0</v>
      </c>
      <c r="T1040" s="19">
        <v>0</v>
      </c>
      <c r="U1040" s="19">
        <f>S1040+T1040</f>
        <v>0</v>
      </c>
      <c r="V1040" s="9">
        <f>ROUND(P1040 / 1.2, 2)</f>
        <v>62.73</v>
      </c>
      <c r="W1040" s="9">
        <f>ROUND(Q1040 / 1.2, 2)</f>
        <v>386.67</v>
      </c>
      <c r="X1040" s="9">
        <f>ROUND(R1040 / 1.2, 2)</f>
        <v>449.39</v>
      </c>
      <c r="Y1040" s="9">
        <f t="shared" si="121"/>
        <v>0</v>
      </c>
      <c r="Z1040" s="9">
        <f>ROUND(T1040 / 1.2, 2)</f>
        <v>0</v>
      </c>
      <c r="AA1040" s="9">
        <f>Y1040+Z1040</f>
        <v>0</v>
      </c>
      <c r="AD1040" s="5">
        <v>355116903</v>
      </c>
      <c r="AE1040" s="5">
        <v>27137969</v>
      </c>
      <c r="AG1040" s="5" t="s">
        <v>3202</v>
      </c>
      <c r="AH1040" s="5" t="s">
        <v>3203</v>
      </c>
      <c r="AI1040" s="5" t="s">
        <v>584</v>
      </c>
      <c r="AK1040" s="19">
        <f t="shared" ref="AK1040:AK1103" si="122">S1040-M1040</f>
        <v>0</v>
      </c>
      <c r="AL1040" s="19">
        <f>T1040-N1040</f>
        <v>0</v>
      </c>
      <c r="AM1040" s="19">
        <f>U1040-O1040</f>
        <v>0</v>
      </c>
      <c r="AN1040" s="22">
        <f t="shared" ref="AN1040:AN1103" si="123">IFERROR(AK1040/M1040,0)</f>
        <v>0</v>
      </c>
      <c r="AO1040" s="22">
        <f>IFERROR(AL1040/N1040,0)</f>
        <v>0</v>
      </c>
      <c r="AP1040" s="22">
        <f>IFERROR(AM1040/O1040,0)</f>
        <v>0</v>
      </c>
    </row>
    <row r="1041" spans="1:42" ht="36" x14ac:dyDescent="0.3">
      <c r="A1041" s="12" t="s">
        <v>3379</v>
      </c>
      <c r="B1041" s="12"/>
      <c r="C1041" s="27" t="s">
        <v>1028</v>
      </c>
      <c r="D1041" s="17"/>
      <c r="E1041" s="17"/>
      <c r="F1041" s="28" t="s">
        <v>96</v>
      </c>
      <c r="G1041" s="29">
        <v>0.15</v>
      </c>
      <c r="H1041" s="17"/>
      <c r="I1041" s="29">
        <v>0</v>
      </c>
      <c r="J1041" s="30">
        <v>88.8</v>
      </c>
      <c r="M1041" s="31">
        <f>ROUND(ROUND(J1041, 2)*I1041, 2)</f>
        <v>0</v>
      </c>
      <c r="P1041" s="32">
        <v>88.8</v>
      </c>
      <c r="S1041" s="31">
        <f>ROUND(ROUND(P1041, 2)*I1041, 2)</f>
        <v>0</v>
      </c>
      <c r="V1041" s="9">
        <f>ROUND(ROUND(P1041, 2)/1.2, 2)</f>
        <v>74</v>
      </c>
      <c r="Y1041" s="9">
        <f t="shared" si="121"/>
        <v>0</v>
      </c>
      <c r="AD1041" s="5" t="s">
        <v>3380</v>
      </c>
      <c r="AE1041" s="5" t="s">
        <v>3381</v>
      </c>
      <c r="AF1041" s="5" t="s">
        <v>1031</v>
      </c>
      <c r="AK1041" s="31">
        <f t="shared" si="122"/>
        <v>0</v>
      </c>
      <c r="AL1041" s="31"/>
      <c r="AM1041" s="31"/>
      <c r="AN1041" s="33">
        <f t="shared" si="123"/>
        <v>0</v>
      </c>
      <c r="AO1041" s="31"/>
      <c r="AP1041" s="31"/>
    </row>
    <row r="1042" spans="1:42" ht="90" x14ac:dyDescent="0.3">
      <c r="A1042" s="12" t="s">
        <v>3382</v>
      </c>
      <c r="B1042" s="12"/>
      <c r="C1042" s="27" t="s">
        <v>3205</v>
      </c>
      <c r="D1042" s="17"/>
      <c r="E1042" s="17" t="s">
        <v>3275</v>
      </c>
      <c r="F1042" s="28" t="s">
        <v>96</v>
      </c>
      <c r="G1042" s="29">
        <v>0.3</v>
      </c>
      <c r="H1042" s="17"/>
      <c r="I1042" s="29">
        <v>0</v>
      </c>
      <c r="J1042" s="30">
        <v>0</v>
      </c>
      <c r="M1042" s="31">
        <f>ROUND(ROUND(J1042, 2)*I1042, 2)</f>
        <v>0</v>
      </c>
      <c r="P1042" s="32">
        <v>206.5</v>
      </c>
      <c r="S1042" s="31">
        <f>ROUND(ROUND(P1042, 2)*I1042, 2)</f>
        <v>0</v>
      </c>
      <c r="V1042" s="9">
        <f>ROUND(ROUND(P1042, 2)/1.2, 2)</f>
        <v>172.08</v>
      </c>
      <c r="Y1042" s="9">
        <f t="shared" si="121"/>
        <v>0</v>
      </c>
      <c r="AD1042" s="5" t="s">
        <v>3383</v>
      </c>
      <c r="AE1042" s="5" t="s">
        <v>3384</v>
      </c>
      <c r="AF1042" s="5" t="s">
        <v>3209</v>
      </c>
      <c r="AK1042" s="31">
        <f t="shared" si="122"/>
        <v>0</v>
      </c>
      <c r="AL1042" s="31"/>
      <c r="AM1042" s="31"/>
      <c r="AN1042" s="33">
        <f t="shared" si="123"/>
        <v>0</v>
      </c>
      <c r="AO1042" s="31"/>
      <c r="AP1042" s="31"/>
    </row>
    <row r="1043" spans="1:42" ht="36" x14ac:dyDescent="0.3">
      <c r="A1043" s="12" t="s">
        <v>3385</v>
      </c>
      <c r="B1043" s="12" t="s">
        <v>3199</v>
      </c>
      <c r="C1043" s="16" t="s">
        <v>3200</v>
      </c>
      <c r="D1043" s="17"/>
      <c r="E1043" s="17" t="s">
        <v>3386</v>
      </c>
      <c r="F1043" s="17" t="s">
        <v>79</v>
      </c>
      <c r="G1043" s="18">
        <v>1</v>
      </c>
      <c r="H1043" s="17"/>
      <c r="I1043" s="18">
        <v>0</v>
      </c>
      <c r="J1043" s="19">
        <v>13.38</v>
      </c>
      <c r="K1043" s="20">
        <v>464</v>
      </c>
      <c r="L1043" s="19">
        <f>J1043+ROUND(K1043, 2)</f>
        <v>477.38</v>
      </c>
      <c r="M1043" s="19">
        <v>0</v>
      </c>
      <c r="N1043" s="19">
        <v>0</v>
      </c>
      <c r="O1043" s="19">
        <f>M1043+N1043</f>
        <v>0</v>
      </c>
      <c r="P1043" s="19">
        <v>75.33</v>
      </c>
      <c r="Q1043" s="21">
        <v>464</v>
      </c>
      <c r="R1043" s="19">
        <f>P1043+ROUND(Q1043, 2)</f>
        <v>539.33000000000004</v>
      </c>
      <c r="S1043" s="19">
        <v>0</v>
      </c>
      <c r="T1043" s="19">
        <v>0</v>
      </c>
      <c r="U1043" s="19">
        <f>S1043+T1043</f>
        <v>0</v>
      </c>
      <c r="V1043" s="9">
        <f>ROUND(P1043 / 1.2, 2)</f>
        <v>62.78</v>
      </c>
      <c r="W1043" s="9">
        <f>ROUND(Q1043 / 1.2, 2)</f>
        <v>386.67</v>
      </c>
      <c r="X1043" s="9">
        <f>ROUND(R1043 / 1.2, 2)</f>
        <v>449.44</v>
      </c>
      <c r="Y1043" s="9">
        <f t="shared" si="121"/>
        <v>0</v>
      </c>
      <c r="Z1043" s="9">
        <f>ROUND(T1043 / 1.2, 2)</f>
        <v>0</v>
      </c>
      <c r="AA1043" s="9">
        <f>Y1043+Z1043</f>
        <v>0</v>
      </c>
      <c r="AD1043" s="5">
        <v>355116904</v>
      </c>
      <c r="AE1043" s="5">
        <v>27137970</v>
      </c>
      <c r="AG1043" s="5" t="s">
        <v>3202</v>
      </c>
      <c r="AH1043" s="5" t="s">
        <v>3203</v>
      </c>
      <c r="AI1043" s="5" t="s">
        <v>584</v>
      </c>
      <c r="AK1043" s="19">
        <f t="shared" si="122"/>
        <v>0</v>
      </c>
      <c r="AL1043" s="19">
        <f>T1043-N1043</f>
        <v>0</v>
      </c>
      <c r="AM1043" s="19">
        <f>U1043-O1043</f>
        <v>0</v>
      </c>
      <c r="AN1043" s="22">
        <f t="shared" si="123"/>
        <v>0</v>
      </c>
      <c r="AO1043" s="22">
        <f>IFERROR(AL1043/N1043,0)</f>
        <v>0</v>
      </c>
      <c r="AP1043" s="22">
        <f>IFERROR(AM1043/O1043,0)</f>
        <v>0</v>
      </c>
    </row>
    <row r="1044" spans="1:42" ht="72" x14ac:dyDescent="0.3">
      <c r="A1044" s="12" t="s">
        <v>3387</v>
      </c>
      <c r="B1044" s="12"/>
      <c r="C1044" s="27" t="s">
        <v>3205</v>
      </c>
      <c r="D1044" s="17"/>
      <c r="E1044" s="17" t="s">
        <v>3206</v>
      </c>
      <c r="F1044" s="28" t="s">
        <v>96</v>
      </c>
      <c r="G1044" s="29">
        <v>0.3</v>
      </c>
      <c r="H1044" s="17"/>
      <c r="I1044" s="29">
        <v>0</v>
      </c>
      <c r="J1044" s="30">
        <v>0</v>
      </c>
      <c r="M1044" s="31">
        <f>ROUND(ROUND(J1044, 2)*I1044, 2)</f>
        <v>0</v>
      </c>
      <c r="P1044" s="32">
        <v>206.5</v>
      </c>
      <c r="S1044" s="31">
        <f>ROUND(ROUND(P1044, 2)*I1044, 2)</f>
        <v>0</v>
      </c>
      <c r="V1044" s="9">
        <f>ROUND(ROUND(P1044, 2)/1.2, 2)</f>
        <v>172.08</v>
      </c>
      <c r="Y1044" s="9">
        <f t="shared" si="121"/>
        <v>0</v>
      </c>
      <c r="AD1044" s="5" t="s">
        <v>3388</v>
      </c>
      <c r="AE1044" s="5" t="s">
        <v>3389</v>
      </c>
      <c r="AF1044" s="5" t="s">
        <v>3209</v>
      </c>
      <c r="AK1044" s="31">
        <f t="shared" si="122"/>
        <v>0</v>
      </c>
      <c r="AL1044" s="31"/>
      <c r="AM1044" s="31"/>
      <c r="AN1044" s="33">
        <f t="shared" si="123"/>
        <v>0</v>
      </c>
      <c r="AO1044" s="31"/>
      <c r="AP1044" s="31"/>
    </row>
    <row r="1045" spans="1:42" ht="36" x14ac:dyDescent="0.3">
      <c r="A1045" s="12" t="s">
        <v>3390</v>
      </c>
      <c r="B1045" s="12"/>
      <c r="C1045" s="27" t="s">
        <v>1028</v>
      </c>
      <c r="D1045" s="17"/>
      <c r="E1045" s="17"/>
      <c r="F1045" s="28" t="s">
        <v>96</v>
      </c>
      <c r="G1045" s="29">
        <v>0.15</v>
      </c>
      <c r="H1045" s="17"/>
      <c r="I1045" s="29">
        <v>0</v>
      </c>
      <c r="J1045" s="30">
        <v>88.8</v>
      </c>
      <c r="M1045" s="31">
        <f>ROUND(ROUND(J1045, 2)*I1045, 2)</f>
        <v>0</v>
      </c>
      <c r="P1045" s="32">
        <v>88.8</v>
      </c>
      <c r="S1045" s="31">
        <f>ROUND(ROUND(P1045, 2)*I1045, 2)</f>
        <v>0</v>
      </c>
      <c r="V1045" s="9">
        <f>ROUND(ROUND(P1045, 2)/1.2, 2)</f>
        <v>74</v>
      </c>
      <c r="Y1045" s="9">
        <f t="shared" si="121"/>
        <v>0</v>
      </c>
      <c r="AD1045" s="5" t="s">
        <v>3391</v>
      </c>
      <c r="AE1045" s="5" t="s">
        <v>3392</v>
      </c>
      <c r="AF1045" s="5" t="s">
        <v>1031</v>
      </c>
      <c r="AK1045" s="31">
        <f t="shared" si="122"/>
        <v>0</v>
      </c>
      <c r="AL1045" s="31"/>
      <c r="AM1045" s="31"/>
      <c r="AN1045" s="33">
        <f t="shared" si="123"/>
        <v>0</v>
      </c>
      <c r="AO1045" s="31"/>
      <c r="AP1045" s="31"/>
    </row>
    <row r="1046" spans="1:42" ht="36" x14ac:dyDescent="0.3">
      <c r="A1046" s="12" t="s">
        <v>3393</v>
      </c>
      <c r="B1046" s="12" t="s">
        <v>3199</v>
      </c>
      <c r="C1046" s="16" t="s">
        <v>3200</v>
      </c>
      <c r="D1046" s="17"/>
      <c r="E1046" s="17" t="s">
        <v>3394</v>
      </c>
      <c r="F1046" s="17" t="s">
        <v>79</v>
      </c>
      <c r="G1046" s="18">
        <v>1</v>
      </c>
      <c r="H1046" s="17"/>
      <c r="I1046" s="18">
        <v>0</v>
      </c>
      <c r="J1046" s="19">
        <v>13.32</v>
      </c>
      <c r="K1046" s="20">
        <v>464</v>
      </c>
      <c r="L1046" s="19">
        <f>J1046+ROUND(K1046, 2)</f>
        <v>477.32</v>
      </c>
      <c r="M1046" s="19">
        <v>0</v>
      </c>
      <c r="N1046" s="19">
        <v>0</v>
      </c>
      <c r="O1046" s="19">
        <f>M1046+N1046</f>
        <v>0</v>
      </c>
      <c r="P1046" s="19">
        <v>75.27</v>
      </c>
      <c r="Q1046" s="21">
        <v>464</v>
      </c>
      <c r="R1046" s="19">
        <f>P1046+ROUND(Q1046, 2)</f>
        <v>539.27</v>
      </c>
      <c r="S1046" s="19">
        <v>0</v>
      </c>
      <c r="T1046" s="19">
        <v>0</v>
      </c>
      <c r="U1046" s="19">
        <f>S1046+T1046</f>
        <v>0</v>
      </c>
      <c r="V1046" s="9">
        <f>ROUND(P1046 / 1.2, 2)</f>
        <v>62.73</v>
      </c>
      <c r="W1046" s="9">
        <f>ROUND(Q1046 / 1.2, 2)</f>
        <v>386.67</v>
      </c>
      <c r="X1046" s="9">
        <f>ROUND(R1046 / 1.2, 2)</f>
        <v>449.39</v>
      </c>
      <c r="Y1046" s="9">
        <f t="shared" si="121"/>
        <v>0</v>
      </c>
      <c r="Z1046" s="9">
        <f>ROUND(T1046 / 1.2, 2)</f>
        <v>0</v>
      </c>
      <c r="AA1046" s="9">
        <f>Y1046+Z1046</f>
        <v>0</v>
      </c>
      <c r="AD1046" s="5">
        <v>355116905</v>
      </c>
      <c r="AE1046" s="5">
        <v>27137971</v>
      </c>
      <c r="AG1046" s="5" t="s">
        <v>3202</v>
      </c>
      <c r="AH1046" s="5" t="s">
        <v>3203</v>
      </c>
      <c r="AI1046" s="5" t="s">
        <v>584</v>
      </c>
      <c r="AK1046" s="19">
        <f t="shared" si="122"/>
        <v>0</v>
      </c>
      <c r="AL1046" s="19">
        <f>T1046-N1046</f>
        <v>0</v>
      </c>
      <c r="AM1046" s="19">
        <f>U1046-O1046</f>
        <v>0</v>
      </c>
      <c r="AN1046" s="22">
        <f t="shared" si="123"/>
        <v>0</v>
      </c>
      <c r="AO1046" s="22">
        <f>IFERROR(AL1046/N1046,0)</f>
        <v>0</v>
      </c>
      <c r="AP1046" s="22">
        <f>IFERROR(AM1046/O1046,0)</f>
        <v>0</v>
      </c>
    </row>
    <row r="1047" spans="1:42" ht="36" x14ac:dyDescent="0.3">
      <c r="A1047" s="12" t="s">
        <v>3395</v>
      </c>
      <c r="B1047" s="12"/>
      <c r="C1047" s="27" t="s">
        <v>1028</v>
      </c>
      <c r="D1047" s="17"/>
      <c r="E1047" s="17"/>
      <c r="F1047" s="28" t="s">
        <v>96</v>
      </c>
      <c r="G1047" s="29">
        <v>0.15</v>
      </c>
      <c r="H1047" s="17"/>
      <c r="I1047" s="29">
        <v>0</v>
      </c>
      <c r="J1047" s="30">
        <v>88.8</v>
      </c>
      <c r="M1047" s="31">
        <f>ROUND(ROUND(J1047, 2)*I1047, 2)</f>
        <v>0</v>
      </c>
      <c r="P1047" s="32">
        <v>88.8</v>
      </c>
      <c r="S1047" s="31">
        <f>ROUND(ROUND(P1047, 2)*I1047, 2)</f>
        <v>0</v>
      </c>
      <c r="V1047" s="9">
        <f>ROUND(ROUND(P1047, 2)/1.2, 2)</f>
        <v>74</v>
      </c>
      <c r="Y1047" s="9">
        <f t="shared" si="121"/>
        <v>0</v>
      </c>
      <c r="AD1047" s="5" t="s">
        <v>3396</v>
      </c>
      <c r="AE1047" s="5" t="s">
        <v>3397</v>
      </c>
      <c r="AF1047" s="5" t="s">
        <v>1031</v>
      </c>
      <c r="AK1047" s="31">
        <f t="shared" si="122"/>
        <v>0</v>
      </c>
      <c r="AL1047" s="31"/>
      <c r="AM1047" s="31"/>
      <c r="AN1047" s="33">
        <f t="shared" si="123"/>
        <v>0</v>
      </c>
      <c r="AO1047" s="31"/>
      <c r="AP1047" s="31"/>
    </row>
    <row r="1048" spans="1:42" ht="72" x14ac:dyDescent="0.3">
      <c r="A1048" s="12" t="s">
        <v>3398</v>
      </c>
      <c r="B1048" s="12"/>
      <c r="C1048" s="27" t="s">
        <v>3205</v>
      </c>
      <c r="D1048" s="17"/>
      <c r="E1048" s="17" t="s">
        <v>3219</v>
      </c>
      <c r="F1048" s="28" t="s">
        <v>96</v>
      </c>
      <c r="G1048" s="29">
        <v>0.3</v>
      </c>
      <c r="H1048" s="17"/>
      <c r="I1048" s="29">
        <v>0</v>
      </c>
      <c r="J1048" s="30">
        <v>0</v>
      </c>
      <c r="M1048" s="31">
        <f>ROUND(ROUND(J1048, 2)*I1048, 2)</f>
        <v>0</v>
      </c>
      <c r="P1048" s="32">
        <v>206.5</v>
      </c>
      <c r="S1048" s="31">
        <f>ROUND(ROUND(P1048, 2)*I1048, 2)</f>
        <v>0</v>
      </c>
      <c r="V1048" s="9">
        <f>ROUND(ROUND(P1048, 2)/1.2, 2)</f>
        <v>172.08</v>
      </c>
      <c r="Y1048" s="9">
        <f t="shared" si="121"/>
        <v>0</v>
      </c>
      <c r="AD1048" s="5" t="s">
        <v>3399</v>
      </c>
      <c r="AE1048" s="5" t="s">
        <v>3400</v>
      </c>
      <c r="AF1048" s="5" t="s">
        <v>3209</v>
      </c>
      <c r="AK1048" s="31">
        <f t="shared" si="122"/>
        <v>0</v>
      </c>
      <c r="AL1048" s="31"/>
      <c r="AM1048" s="31"/>
      <c r="AN1048" s="33">
        <f t="shared" si="123"/>
        <v>0</v>
      </c>
      <c r="AO1048" s="31"/>
      <c r="AP1048" s="31"/>
    </row>
    <row r="1049" spans="1:42" ht="36" x14ac:dyDescent="0.3">
      <c r="A1049" s="12" t="s">
        <v>3401</v>
      </c>
      <c r="B1049" s="12" t="s">
        <v>3199</v>
      </c>
      <c r="C1049" s="16" t="s">
        <v>3200</v>
      </c>
      <c r="D1049" s="17"/>
      <c r="E1049" s="17" t="s">
        <v>3402</v>
      </c>
      <c r="F1049" s="17" t="s">
        <v>79</v>
      </c>
      <c r="G1049" s="18">
        <v>1</v>
      </c>
      <c r="H1049" s="17"/>
      <c r="I1049" s="18">
        <v>0</v>
      </c>
      <c r="J1049" s="19">
        <v>13.32</v>
      </c>
      <c r="K1049" s="20">
        <v>464</v>
      </c>
      <c r="L1049" s="19">
        <f>J1049+ROUND(K1049, 2)</f>
        <v>477.32</v>
      </c>
      <c r="M1049" s="19">
        <v>0</v>
      </c>
      <c r="N1049" s="19">
        <v>0</v>
      </c>
      <c r="O1049" s="19">
        <f>M1049+N1049</f>
        <v>0</v>
      </c>
      <c r="P1049" s="19">
        <v>68.28</v>
      </c>
      <c r="Q1049" s="21">
        <v>464</v>
      </c>
      <c r="R1049" s="19">
        <f>P1049+ROUND(Q1049, 2)</f>
        <v>532.28</v>
      </c>
      <c r="S1049" s="19">
        <v>0</v>
      </c>
      <c r="T1049" s="19">
        <v>0</v>
      </c>
      <c r="U1049" s="19">
        <f>S1049+T1049</f>
        <v>0</v>
      </c>
      <c r="V1049" s="9">
        <f>ROUND(P1049 / 1.2, 2)</f>
        <v>56.9</v>
      </c>
      <c r="W1049" s="9">
        <f>ROUND(Q1049 / 1.2, 2)</f>
        <v>386.67</v>
      </c>
      <c r="X1049" s="9">
        <f>ROUND(R1049 / 1.2, 2)</f>
        <v>443.57</v>
      </c>
      <c r="Y1049" s="9">
        <f t="shared" si="121"/>
        <v>0</v>
      </c>
      <c r="Z1049" s="9">
        <f>ROUND(T1049 / 1.2, 2)</f>
        <v>0</v>
      </c>
      <c r="AA1049" s="9">
        <f>Y1049+Z1049</f>
        <v>0</v>
      </c>
      <c r="AD1049" s="5">
        <v>355116906</v>
      </c>
      <c r="AE1049" s="5">
        <v>27137972</v>
      </c>
      <c r="AG1049" s="5" t="s">
        <v>3202</v>
      </c>
      <c r="AH1049" s="5" t="s">
        <v>3203</v>
      </c>
      <c r="AI1049" s="5" t="s">
        <v>584</v>
      </c>
      <c r="AK1049" s="19">
        <f t="shared" si="122"/>
        <v>0</v>
      </c>
      <c r="AL1049" s="19">
        <f>T1049-N1049</f>
        <v>0</v>
      </c>
      <c r="AM1049" s="19">
        <f>U1049-O1049</f>
        <v>0</v>
      </c>
      <c r="AN1049" s="22">
        <f t="shared" si="123"/>
        <v>0</v>
      </c>
      <c r="AO1049" s="22">
        <f>IFERROR(AL1049/N1049,0)</f>
        <v>0</v>
      </c>
      <c r="AP1049" s="22">
        <f>IFERROR(AM1049/O1049,0)</f>
        <v>0</v>
      </c>
    </row>
    <row r="1050" spans="1:42" ht="54" x14ac:dyDescent="0.3">
      <c r="A1050" s="12" t="s">
        <v>3403</v>
      </c>
      <c r="B1050" s="12"/>
      <c r="C1050" s="27" t="s">
        <v>3237</v>
      </c>
      <c r="D1050" s="17"/>
      <c r="E1050" s="17" t="s">
        <v>3281</v>
      </c>
      <c r="F1050" s="28" t="s">
        <v>96</v>
      </c>
      <c r="G1050" s="29">
        <v>0.3</v>
      </c>
      <c r="H1050" s="17"/>
      <c r="I1050" s="29">
        <v>0</v>
      </c>
      <c r="J1050" s="30">
        <v>0</v>
      </c>
      <c r="M1050" s="31">
        <f>ROUND(ROUND(J1050, 2)*I1050, 2)</f>
        <v>0</v>
      </c>
      <c r="P1050" s="32">
        <v>183.2</v>
      </c>
      <c r="S1050" s="31">
        <f>ROUND(ROUND(P1050, 2)*I1050, 2)</f>
        <v>0</v>
      </c>
      <c r="V1050" s="9">
        <f>ROUND(ROUND(P1050, 2)/1.2, 2)</f>
        <v>152.66999999999999</v>
      </c>
      <c r="Y1050" s="9">
        <f t="shared" si="121"/>
        <v>0</v>
      </c>
      <c r="AD1050" s="5" t="s">
        <v>3404</v>
      </c>
      <c r="AE1050" s="5" t="s">
        <v>3405</v>
      </c>
      <c r="AF1050" s="5" t="s">
        <v>3241</v>
      </c>
      <c r="AK1050" s="31">
        <f t="shared" si="122"/>
        <v>0</v>
      </c>
      <c r="AL1050" s="31"/>
      <c r="AM1050" s="31"/>
      <c r="AN1050" s="33">
        <f t="shared" si="123"/>
        <v>0</v>
      </c>
      <c r="AO1050" s="31"/>
      <c r="AP1050" s="31"/>
    </row>
    <row r="1051" spans="1:42" ht="36" x14ac:dyDescent="0.3">
      <c r="A1051" s="12" t="s">
        <v>3406</v>
      </c>
      <c r="B1051" s="12"/>
      <c r="C1051" s="27" t="s">
        <v>1028</v>
      </c>
      <c r="D1051" s="17"/>
      <c r="E1051" s="17"/>
      <c r="F1051" s="28" t="s">
        <v>96</v>
      </c>
      <c r="G1051" s="29">
        <v>0.15</v>
      </c>
      <c r="H1051" s="17"/>
      <c r="I1051" s="29">
        <v>0</v>
      </c>
      <c r="J1051" s="30">
        <v>88.8</v>
      </c>
      <c r="M1051" s="31">
        <f>ROUND(ROUND(J1051, 2)*I1051, 2)</f>
        <v>0</v>
      </c>
      <c r="P1051" s="32">
        <v>88.8</v>
      </c>
      <c r="S1051" s="31">
        <f>ROUND(ROUND(P1051, 2)*I1051, 2)</f>
        <v>0</v>
      </c>
      <c r="V1051" s="9">
        <f>ROUND(ROUND(P1051, 2)/1.2, 2)</f>
        <v>74</v>
      </c>
      <c r="Y1051" s="9">
        <f t="shared" si="121"/>
        <v>0</v>
      </c>
      <c r="AD1051" s="5" t="s">
        <v>3407</v>
      </c>
      <c r="AE1051" s="5" t="s">
        <v>3408</v>
      </c>
      <c r="AF1051" s="5" t="s">
        <v>1031</v>
      </c>
      <c r="AK1051" s="31">
        <f t="shared" si="122"/>
        <v>0</v>
      </c>
      <c r="AL1051" s="31"/>
      <c r="AM1051" s="31"/>
      <c r="AN1051" s="33">
        <f t="shared" si="123"/>
        <v>0</v>
      </c>
      <c r="AO1051" s="31"/>
      <c r="AP1051" s="31"/>
    </row>
    <row r="1052" spans="1:42" ht="36" x14ac:dyDescent="0.3">
      <c r="A1052" s="12" t="s">
        <v>3409</v>
      </c>
      <c r="B1052" s="12" t="s">
        <v>3199</v>
      </c>
      <c r="C1052" s="16" t="s">
        <v>3200</v>
      </c>
      <c r="D1052" s="17"/>
      <c r="E1052" s="17" t="s">
        <v>3410</v>
      </c>
      <c r="F1052" s="17" t="s">
        <v>79</v>
      </c>
      <c r="G1052" s="18">
        <v>1</v>
      </c>
      <c r="H1052" s="17"/>
      <c r="I1052" s="18">
        <v>0</v>
      </c>
      <c r="J1052" s="19">
        <v>13.32</v>
      </c>
      <c r="K1052" s="20">
        <v>464</v>
      </c>
      <c r="L1052" s="19">
        <f>J1052+ROUND(K1052, 2)</f>
        <v>477.32</v>
      </c>
      <c r="M1052" s="19">
        <v>0</v>
      </c>
      <c r="N1052" s="19">
        <v>0</v>
      </c>
      <c r="O1052" s="19">
        <f>M1052+N1052</f>
        <v>0</v>
      </c>
      <c r="P1052" s="19">
        <v>75.27</v>
      </c>
      <c r="Q1052" s="21">
        <v>464</v>
      </c>
      <c r="R1052" s="19">
        <f>P1052+ROUND(Q1052, 2)</f>
        <v>539.27</v>
      </c>
      <c r="S1052" s="19">
        <v>0</v>
      </c>
      <c r="T1052" s="19">
        <v>0</v>
      </c>
      <c r="U1052" s="19">
        <f>S1052+T1052</f>
        <v>0</v>
      </c>
      <c r="V1052" s="9">
        <f>ROUND(P1052 / 1.2, 2)</f>
        <v>62.73</v>
      </c>
      <c r="W1052" s="9">
        <f>ROUND(Q1052 / 1.2, 2)</f>
        <v>386.67</v>
      </c>
      <c r="X1052" s="9">
        <f>ROUND(R1052 / 1.2, 2)</f>
        <v>449.39</v>
      </c>
      <c r="Y1052" s="9">
        <f t="shared" si="121"/>
        <v>0</v>
      </c>
      <c r="Z1052" s="9">
        <f>ROUND(T1052 / 1.2, 2)</f>
        <v>0</v>
      </c>
      <c r="AA1052" s="9">
        <f>Y1052+Z1052</f>
        <v>0</v>
      </c>
      <c r="AD1052" s="5">
        <v>355116907</v>
      </c>
      <c r="AE1052" s="5">
        <v>27137975</v>
      </c>
      <c r="AG1052" s="5" t="s">
        <v>3202</v>
      </c>
      <c r="AH1052" s="5" t="s">
        <v>3203</v>
      </c>
      <c r="AI1052" s="5" t="s">
        <v>584</v>
      </c>
      <c r="AK1052" s="19">
        <f t="shared" si="122"/>
        <v>0</v>
      </c>
      <c r="AL1052" s="19">
        <f>T1052-N1052</f>
        <v>0</v>
      </c>
      <c r="AM1052" s="19">
        <f>U1052-O1052</f>
        <v>0</v>
      </c>
      <c r="AN1052" s="22">
        <f t="shared" si="123"/>
        <v>0</v>
      </c>
      <c r="AO1052" s="22">
        <f>IFERROR(AL1052/N1052,0)</f>
        <v>0</v>
      </c>
      <c r="AP1052" s="22">
        <f>IFERROR(AM1052/O1052,0)</f>
        <v>0</v>
      </c>
    </row>
    <row r="1053" spans="1:42" ht="36" x14ac:dyDescent="0.3">
      <c r="A1053" s="12" t="s">
        <v>3411</v>
      </c>
      <c r="B1053" s="12"/>
      <c r="C1053" s="27" t="s">
        <v>1028</v>
      </c>
      <c r="D1053" s="17"/>
      <c r="E1053" s="17"/>
      <c r="F1053" s="28" t="s">
        <v>96</v>
      </c>
      <c r="G1053" s="29">
        <v>0.15</v>
      </c>
      <c r="H1053" s="17"/>
      <c r="I1053" s="29">
        <v>0</v>
      </c>
      <c r="J1053" s="30">
        <v>88.8</v>
      </c>
      <c r="M1053" s="31">
        <f>ROUND(ROUND(J1053, 2)*I1053, 2)</f>
        <v>0</v>
      </c>
      <c r="P1053" s="32">
        <v>88.8</v>
      </c>
      <c r="S1053" s="31">
        <f>ROUND(ROUND(P1053, 2)*I1053, 2)</f>
        <v>0</v>
      </c>
      <c r="V1053" s="9">
        <f>ROUND(ROUND(P1053, 2)/1.2, 2)</f>
        <v>74</v>
      </c>
      <c r="Y1053" s="9">
        <f t="shared" si="121"/>
        <v>0</v>
      </c>
      <c r="AD1053" s="5" t="s">
        <v>3412</v>
      </c>
      <c r="AE1053" s="5" t="s">
        <v>3413</v>
      </c>
      <c r="AF1053" s="5" t="s">
        <v>1031</v>
      </c>
      <c r="AK1053" s="31">
        <f t="shared" si="122"/>
        <v>0</v>
      </c>
      <c r="AL1053" s="31"/>
      <c r="AM1053" s="31"/>
      <c r="AN1053" s="33">
        <f t="shared" si="123"/>
        <v>0</v>
      </c>
      <c r="AO1053" s="31"/>
      <c r="AP1053" s="31"/>
    </row>
    <row r="1054" spans="1:42" ht="54" x14ac:dyDescent="0.3">
      <c r="A1054" s="12" t="s">
        <v>3414</v>
      </c>
      <c r="B1054" s="12"/>
      <c r="C1054" s="27" t="s">
        <v>3237</v>
      </c>
      <c r="D1054" s="17"/>
      <c r="E1054" s="17" t="s">
        <v>3238</v>
      </c>
      <c r="F1054" s="28" t="s">
        <v>96</v>
      </c>
      <c r="G1054" s="29">
        <v>0.3</v>
      </c>
      <c r="H1054" s="17"/>
      <c r="I1054" s="29">
        <v>0</v>
      </c>
      <c r="J1054" s="30">
        <v>0</v>
      </c>
      <c r="M1054" s="31">
        <f>ROUND(ROUND(J1054, 2)*I1054, 2)</f>
        <v>0</v>
      </c>
      <c r="P1054" s="32">
        <v>206.5</v>
      </c>
      <c r="S1054" s="31">
        <f>ROUND(ROUND(P1054, 2)*I1054, 2)</f>
        <v>0</v>
      </c>
      <c r="V1054" s="9">
        <f>ROUND(ROUND(P1054, 2)/1.2, 2)</f>
        <v>172.08</v>
      </c>
      <c r="Y1054" s="9">
        <f t="shared" si="121"/>
        <v>0</v>
      </c>
      <c r="AD1054" s="5" t="s">
        <v>3415</v>
      </c>
      <c r="AE1054" s="5" t="s">
        <v>3416</v>
      </c>
      <c r="AF1054" s="5" t="s">
        <v>3241</v>
      </c>
      <c r="AK1054" s="31">
        <f t="shared" si="122"/>
        <v>0</v>
      </c>
      <c r="AL1054" s="31"/>
      <c r="AM1054" s="31"/>
      <c r="AN1054" s="33">
        <f t="shared" si="123"/>
        <v>0</v>
      </c>
      <c r="AO1054" s="31"/>
      <c r="AP1054" s="31"/>
    </row>
    <row r="1055" spans="1:42" ht="36" x14ac:dyDescent="0.3">
      <c r="A1055" s="12" t="s">
        <v>3417</v>
      </c>
      <c r="B1055" s="12" t="s">
        <v>3199</v>
      </c>
      <c r="C1055" s="16" t="s">
        <v>3200</v>
      </c>
      <c r="D1055" s="17"/>
      <c r="E1055" s="17" t="s">
        <v>3418</v>
      </c>
      <c r="F1055" s="17" t="s">
        <v>79</v>
      </c>
      <c r="G1055" s="18">
        <v>1</v>
      </c>
      <c r="H1055" s="17"/>
      <c r="I1055" s="18">
        <v>0</v>
      </c>
      <c r="J1055" s="19">
        <v>13.32</v>
      </c>
      <c r="K1055" s="20">
        <v>464</v>
      </c>
      <c r="L1055" s="19">
        <f>J1055+ROUND(K1055, 2)</f>
        <v>477.32</v>
      </c>
      <c r="M1055" s="19">
        <v>0</v>
      </c>
      <c r="N1055" s="19">
        <v>0</v>
      </c>
      <c r="O1055" s="19">
        <f>M1055+N1055</f>
        <v>0</v>
      </c>
      <c r="P1055" s="19">
        <v>75.27</v>
      </c>
      <c r="Q1055" s="21">
        <v>464</v>
      </c>
      <c r="R1055" s="19">
        <f>P1055+ROUND(Q1055, 2)</f>
        <v>539.27</v>
      </c>
      <c r="S1055" s="19">
        <v>0</v>
      </c>
      <c r="T1055" s="19">
        <v>0</v>
      </c>
      <c r="U1055" s="19">
        <f>S1055+T1055</f>
        <v>0</v>
      </c>
      <c r="V1055" s="9">
        <f>ROUND(P1055 / 1.2, 2)</f>
        <v>62.73</v>
      </c>
      <c r="W1055" s="9">
        <f>ROUND(Q1055 / 1.2, 2)</f>
        <v>386.67</v>
      </c>
      <c r="X1055" s="9">
        <f>ROUND(R1055 / 1.2, 2)</f>
        <v>449.39</v>
      </c>
      <c r="Y1055" s="9">
        <f t="shared" si="121"/>
        <v>0</v>
      </c>
      <c r="Z1055" s="9">
        <f>ROUND(T1055 / 1.2, 2)</f>
        <v>0</v>
      </c>
      <c r="AA1055" s="9">
        <f>Y1055+Z1055</f>
        <v>0</v>
      </c>
      <c r="AD1055" s="5">
        <v>355116908</v>
      </c>
      <c r="AE1055" s="5">
        <v>27137976</v>
      </c>
      <c r="AG1055" s="5" t="s">
        <v>3202</v>
      </c>
      <c r="AH1055" s="5" t="s">
        <v>3203</v>
      </c>
      <c r="AI1055" s="5" t="s">
        <v>584</v>
      </c>
      <c r="AK1055" s="19">
        <f t="shared" si="122"/>
        <v>0</v>
      </c>
      <c r="AL1055" s="19">
        <f>T1055-N1055</f>
        <v>0</v>
      </c>
      <c r="AM1055" s="19">
        <f>U1055-O1055</f>
        <v>0</v>
      </c>
      <c r="AN1055" s="22">
        <f t="shared" si="123"/>
        <v>0</v>
      </c>
      <c r="AO1055" s="22">
        <f>IFERROR(AL1055/N1055,0)</f>
        <v>0</v>
      </c>
      <c r="AP1055" s="22">
        <f>IFERROR(AM1055/O1055,0)</f>
        <v>0</v>
      </c>
    </row>
    <row r="1056" spans="1:42" ht="72" x14ac:dyDescent="0.3">
      <c r="A1056" s="12" t="s">
        <v>3419</v>
      </c>
      <c r="B1056" s="12"/>
      <c r="C1056" s="27" t="s">
        <v>3237</v>
      </c>
      <c r="D1056" s="17"/>
      <c r="E1056" s="17" t="s">
        <v>3420</v>
      </c>
      <c r="F1056" s="28" t="s">
        <v>96</v>
      </c>
      <c r="G1056" s="29">
        <v>0.3</v>
      </c>
      <c r="H1056" s="17"/>
      <c r="I1056" s="29">
        <v>0</v>
      </c>
      <c r="J1056" s="30">
        <v>0</v>
      </c>
      <c r="M1056" s="31">
        <f>ROUND(ROUND(J1056, 2)*I1056, 2)</f>
        <v>0</v>
      </c>
      <c r="P1056" s="32">
        <v>206.5</v>
      </c>
      <c r="S1056" s="31">
        <f>ROUND(ROUND(P1056, 2)*I1056, 2)</f>
        <v>0</v>
      </c>
      <c r="V1056" s="9">
        <f>ROUND(ROUND(P1056, 2)/1.2, 2)</f>
        <v>172.08</v>
      </c>
      <c r="Y1056" s="9">
        <f t="shared" ref="Y1056:Y1087" si="124">ROUND(S1056 / 1.2, 2)</f>
        <v>0</v>
      </c>
      <c r="AD1056" s="5" t="s">
        <v>3421</v>
      </c>
      <c r="AE1056" s="5" t="s">
        <v>3422</v>
      </c>
      <c r="AF1056" s="5" t="s">
        <v>3241</v>
      </c>
      <c r="AK1056" s="31">
        <f t="shared" si="122"/>
        <v>0</v>
      </c>
      <c r="AL1056" s="31"/>
      <c r="AM1056" s="31"/>
      <c r="AN1056" s="33">
        <f t="shared" si="123"/>
        <v>0</v>
      </c>
      <c r="AO1056" s="31"/>
      <c r="AP1056" s="31"/>
    </row>
    <row r="1057" spans="1:42" ht="36" x14ac:dyDescent="0.3">
      <c r="A1057" s="12" t="s">
        <v>3423</v>
      </c>
      <c r="B1057" s="12"/>
      <c r="C1057" s="27" t="s">
        <v>1028</v>
      </c>
      <c r="D1057" s="17"/>
      <c r="E1057" s="17"/>
      <c r="F1057" s="28" t="s">
        <v>96</v>
      </c>
      <c r="G1057" s="29">
        <v>0.15</v>
      </c>
      <c r="H1057" s="17"/>
      <c r="I1057" s="29">
        <v>0</v>
      </c>
      <c r="J1057" s="30">
        <v>88.8</v>
      </c>
      <c r="M1057" s="31">
        <f>ROUND(ROUND(J1057, 2)*I1057, 2)</f>
        <v>0</v>
      </c>
      <c r="P1057" s="32">
        <v>88.8</v>
      </c>
      <c r="S1057" s="31">
        <f>ROUND(ROUND(P1057, 2)*I1057, 2)</f>
        <v>0</v>
      </c>
      <c r="V1057" s="9">
        <f>ROUND(ROUND(P1057, 2)/1.2, 2)</f>
        <v>74</v>
      </c>
      <c r="Y1057" s="9">
        <f t="shared" si="124"/>
        <v>0</v>
      </c>
      <c r="AD1057" s="5" t="s">
        <v>3424</v>
      </c>
      <c r="AE1057" s="5" t="s">
        <v>3425</v>
      </c>
      <c r="AF1057" s="5" t="s">
        <v>1031</v>
      </c>
      <c r="AK1057" s="31">
        <f t="shared" si="122"/>
        <v>0</v>
      </c>
      <c r="AL1057" s="31"/>
      <c r="AM1057" s="31"/>
      <c r="AN1057" s="33">
        <f t="shared" si="123"/>
        <v>0</v>
      </c>
      <c r="AO1057" s="31"/>
      <c r="AP1057" s="31"/>
    </row>
    <row r="1058" spans="1:42" ht="36" x14ac:dyDescent="0.3">
      <c r="A1058" s="12" t="s">
        <v>3426</v>
      </c>
      <c r="B1058" s="12" t="s">
        <v>3199</v>
      </c>
      <c r="C1058" s="16" t="s">
        <v>3200</v>
      </c>
      <c r="D1058" s="17"/>
      <c r="E1058" s="17" t="s">
        <v>3427</v>
      </c>
      <c r="F1058" s="17" t="s">
        <v>79</v>
      </c>
      <c r="G1058" s="18">
        <v>1</v>
      </c>
      <c r="H1058" s="17"/>
      <c r="I1058" s="18">
        <v>0</v>
      </c>
      <c r="J1058" s="19">
        <v>13.32</v>
      </c>
      <c r="K1058" s="20">
        <v>464</v>
      </c>
      <c r="L1058" s="19">
        <f>J1058+ROUND(K1058, 2)</f>
        <v>477.32</v>
      </c>
      <c r="M1058" s="19">
        <v>0</v>
      </c>
      <c r="N1058" s="19">
        <v>0</v>
      </c>
      <c r="O1058" s="19">
        <f>M1058+N1058</f>
        <v>0</v>
      </c>
      <c r="P1058" s="19">
        <v>75.27</v>
      </c>
      <c r="Q1058" s="21">
        <v>464</v>
      </c>
      <c r="R1058" s="19">
        <f>P1058+ROUND(Q1058, 2)</f>
        <v>539.27</v>
      </c>
      <c r="S1058" s="19">
        <v>0</v>
      </c>
      <c r="T1058" s="19">
        <v>0</v>
      </c>
      <c r="U1058" s="19">
        <f>S1058+T1058</f>
        <v>0</v>
      </c>
      <c r="V1058" s="9">
        <f>ROUND(P1058 / 1.2, 2)</f>
        <v>62.73</v>
      </c>
      <c r="W1058" s="9">
        <f>ROUND(Q1058 / 1.2, 2)</f>
        <v>386.67</v>
      </c>
      <c r="X1058" s="9">
        <f>ROUND(R1058 / 1.2, 2)</f>
        <v>449.39</v>
      </c>
      <c r="Y1058" s="9">
        <f t="shared" si="124"/>
        <v>0</v>
      </c>
      <c r="Z1058" s="9">
        <f>ROUND(T1058 / 1.2, 2)</f>
        <v>0</v>
      </c>
      <c r="AA1058" s="9">
        <f>Y1058+Z1058</f>
        <v>0</v>
      </c>
      <c r="AD1058" s="5">
        <v>355116909</v>
      </c>
      <c r="AE1058" s="5">
        <v>27137977</v>
      </c>
      <c r="AG1058" s="5" t="s">
        <v>3202</v>
      </c>
      <c r="AH1058" s="5" t="s">
        <v>3203</v>
      </c>
      <c r="AI1058" s="5" t="s">
        <v>584</v>
      </c>
      <c r="AK1058" s="19">
        <f t="shared" si="122"/>
        <v>0</v>
      </c>
      <c r="AL1058" s="19">
        <f>T1058-N1058</f>
        <v>0</v>
      </c>
      <c r="AM1058" s="19">
        <f>U1058-O1058</f>
        <v>0</v>
      </c>
      <c r="AN1058" s="22">
        <f t="shared" si="123"/>
        <v>0</v>
      </c>
      <c r="AO1058" s="22">
        <f>IFERROR(AL1058/N1058,0)</f>
        <v>0</v>
      </c>
      <c r="AP1058" s="22">
        <f>IFERROR(AM1058/O1058,0)</f>
        <v>0</v>
      </c>
    </row>
    <row r="1059" spans="1:42" ht="36" x14ac:dyDescent="0.3">
      <c r="A1059" s="12" t="s">
        <v>3428</v>
      </c>
      <c r="B1059" s="12"/>
      <c r="C1059" s="27" t="s">
        <v>1028</v>
      </c>
      <c r="D1059" s="17"/>
      <c r="E1059" s="17"/>
      <c r="F1059" s="28" t="s">
        <v>96</v>
      </c>
      <c r="G1059" s="29">
        <v>0.15</v>
      </c>
      <c r="H1059" s="17"/>
      <c r="I1059" s="29">
        <v>0</v>
      </c>
      <c r="J1059" s="30">
        <v>88.8</v>
      </c>
      <c r="M1059" s="31">
        <f>ROUND(ROUND(J1059, 2)*I1059, 2)</f>
        <v>0</v>
      </c>
      <c r="P1059" s="32">
        <v>88.8</v>
      </c>
      <c r="S1059" s="31">
        <f>ROUND(ROUND(P1059, 2)*I1059, 2)</f>
        <v>0</v>
      </c>
      <c r="V1059" s="9">
        <f>ROUND(ROUND(P1059, 2)/1.2, 2)</f>
        <v>74</v>
      </c>
      <c r="Y1059" s="9">
        <f t="shared" si="124"/>
        <v>0</v>
      </c>
      <c r="AD1059" s="5" t="s">
        <v>3429</v>
      </c>
      <c r="AE1059" s="5" t="s">
        <v>3430</v>
      </c>
      <c r="AF1059" s="5" t="s">
        <v>1031</v>
      </c>
      <c r="AK1059" s="31">
        <f t="shared" si="122"/>
        <v>0</v>
      </c>
      <c r="AL1059" s="31"/>
      <c r="AM1059" s="31"/>
      <c r="AN1059" s="33">
        <f t="shared" si="123"/>
        <v>0</v>
      </c>
      <c r="AO1059" s="31"/>
      <c r="AP1059" s="31"/>
    </row>
    <row r="1060" spans="1:42" ht="54" x14ac:dyDescent="0.3">
      <c r="A1060" s="12" t="s">
        <v>3431</v>
      </c>
      <c r="B1060" s="12"/>
      <c r="C1060" s="27" t="s">
        <v>3237</v>
      </c>
      <c r="D1060" s="17"/>
      <c r="E1060" s="17" t="s">
        <v>3432</v>
      </c>
      <c r="F1060" s="28" t="s">
        <v>96</v>
      </c>
      <c r="G1060" s="29">
        <v>0.3</v>
      </c>
      <c r="H1060" s="17"/>
      <c r="I1060" s="29">
        <v>0</v>
      </c>
      <c r="J1060" s="30">
        <v>0</v>
      </c>
      <c r="M1060" s="31">
        <f>ROUND(ROUND(J1060, 2)*I1060, 2)</f>
        <v>0</v>
      </c>
      <c r="P1060" s="32">
        <v>206.5</v>
      </c>
      <c r="S1060" s="31">
        <f>ROUND(ROUND(P1060, 2)*I1060, 2)</f>
        <v>0</v>
      </c>
      <c r="V1060" s="9">
        <f>ROUND(ROUND(P1060, 2)/1.2, 2)</f>
        <v>172.08</v>
      </c>
      <c r="Y1060" s="9">
        <f t="shared" si="124"/>
        <v>0</v>
      </c>
      <c r="AD1060" s="5" t="s">
        <v>3433</v>
      </c>
      <c r="AE1060" s="5" t="s">
        <v>3434</v>
      </c>
      <c r="AF1060" s="5" t="s">
        <v>3241</v>
      </c>
      <c r="AK1060" s="31">
        <f t="shared" si="122"/>
        <v>0</v>
      </c>
      <c r="AL1060" s="31"/>
      <c r="AM1060" s="31"/>
      <c r="AN1060" s="33">
        <f t="shared" si="123"/>
        <v>0</v>
      </c>
      <c r="AO1060" s="31"/>
      <c r="AP1060" s="31"/>
    </row>
    <row r="1061" spans="1:42" ht="36" x14ac:dyDescent="0.3">
      <c r="A1061" s="12" t="s">
        <v>3435</v>
      </c>
      <c r="B1061" s="12" t="s">
        <v>3199</v>
      </c>
      <c r="C1061" s="16" t="s">
        <v>3200</v>
      </c>
      <c r="D1061" s="17"/>
      <c r="E1061" s="17" t="s">
        <v>3436</v>
      </c>
      <c r="F1061" s="17" t="s">
        <v>79</v>
      </c>
      <c r="G1061" s="18">
        <v>1</v>
      </c>
      <c r="H1061" s="17"/>
      <c r="I1061" s="18">
        <v>0</v>
      </c>
      <c r="J1061" s="19">
        <v>13.32</v>
      </c>
      <c r="K1061" s="20">
        <v>464</v>
      </c>
      <c r="L1061" s="19">
        <f>J1061+ROUND(K1061, 2)</f>
        <v>477.32</v>
      </c>
      <c r="M1061" s="19">
        <v>0</v>
      </c>
      <c r="N1061" s="19">
        <v>0</v>
      </c>
      <c r="O1061" s="19">
        <f>M1061+N1061</f>
        <v>0</v>
      </c>
      <c r="P1061" s="19">
        <v>75.27</v>
      </c>
      <c r="Q1061" s="21">
        <v>464</v>
      </c>
      <c r="R1061" s="19">
        <f>P1061+ROUND(Q1061, 2)</f>
        <v>539.27</v>
      </c>
      <c r="S1061" s="19">
        <v>0</v>
      </c>
      <c r="T1061" s="19">
        <v>0</v>
      </c>
      <c r="U1061" s="19">
        <f>S1061+T1061</f>
        <v>0</v>
      </c>
      <c r="V1061" s="9">
        <f>ROUND(P1061 / 1.2, 2)</f>
        <v>62.73</v>
      </c>
      <c r="W1061" s="9">
        <f>ROUND(Q1061 / 1.2, 2)</f>
        <v>386.67</v>
      </c>
      <c r="X1061" s="9">
        <f>ROUND(R1061 / 1.2, 2)</f>
        <v>449.39</v>
      </c>
      <c r="Y1061" s="9">
        <f t="shared" si="124"/>
        <v>0</v>
      </c>
      <c r="Z1061" s="9">
        <f>ROUND(T1061 / 1.2, 2)</f>
        <v>0</v>
      </c>
      <c r="AA1061" s="9">
        <f>Y1061+Z1061</f>
        <v>0</v>
      </c>
      <c r="AD1061" s="5">
        <v>355116910</v>
      </c>
      <c r="AE1061" s="5">
        <v>27137978</v>
      </c>
      <c r="AG1061" s="5" t="s">
        <v>3202</v>
      </c>
      <c r="AH1061" s="5" t="s">
        <v>3203</v>
      </c>
      <c r="AI1061" s="5" t="s">
        <v>584</v>
      </c>
      <c r="AK1061" s="19">
        <f t="shared" si="122"/>
        <v>0</v>
      </c>
      <c r="AL1061" s="19">
        <f>T1061-N1061</f>
        <v>0</v>
      </c>
      <c r="AM1061" s="19">
        <f>U1061-O1061</f>
        <v>0</v>
      </c>
      <c r="AN1061" s="22">
        <f t="shared" si="123"/>
        <v>0</v>
      </c>
      <c r="AO1061" s="22">
        <f>IFERROR(AL1061/N1061,0)</f>
        <v>0</v>
      </c>
      <c r="AP1061" s="22">
        <f>IFERROR(AM1061/O1061,0)</f>
        <v>0</v>
      </c>
    </row>
    <row r="1062" spans="1:42" ht="54" x14ac:dyDescent="0.3">
      <c r="A1062" s="12" t="s">
        <v>3437</v>
      </c>
      <c r="B1062" s="12"/>
      <c r="C1062" s="27" t="s">
        <v>3237</v>
      </c>
      <c r="D1062" s="17"/>
      <c r="E1062" s="17" t="s">
        <v>3257</v>
      </c>
      <c r="F1062" s="28" t="s">
        <v>96</v>
      </c>
      <c r="G1062" s="29">
        <v>0.3</v>
      </c>
      <c r="H1062" s="17"/>
      <c r="I1062" s="29">
        <v>0</v>
      </c>
      <c r="J1062" s="30">
        <v>0</v>
      </c>
      <c r="M1062" s="31">
        <f>ROUND(ROUND(J1062, 2)*I1062, 2)</f>
        <v>0</v>
      </c>
      <c r="P1062" s="32">
        <v>206.5</v>
      </c>
      <c r="S1062" s="31">
        <f>ROUND(ROUND(P1062, 2)*I1062, 2)</f>
        <v>0</v>
      </c>
      <c r="V1062" s="9">
        <f>ROUND(ROUND(P1062, 2)/1.2, 2)</f>
        <v>172.08</v>
      </c>
      <c r="Y1062" s="9">
        <f t="shared" si="124"/>
        <v>0</v>
      </c>
      <c r="AD1062" s="5" t="s">
        <v>3438</v>
      </c>
      <c r="AE1062" s="5" t="s">
        <v>3439</v>
      </c>
      <c r="AF1062" s="5" t="s">
        <v>3241</v>
      </c>
      <c r="AK1062" s="31">
        <f t="shared" si="122"/>
        <v>0</v>
      </c>
      <c r="AL1062" s="31"/>
      <c r="AM1062" s="31"/>
      <c r="AN1062" s="33">
        <f t="shared" si="123"/>
        <v>0</v>
      </c>
      <c r="AO1062" s="31"/>
      <c r="AP1062" s="31"/>
    </row>
    <row r="1063" spans="1:42" ht="36" x14ac:dyDescent="0.3">
      <c r="A1063" s="12" t="s">
        <v>3440</v>
      </c>
      <c r="B1063" s="12"/>
      <c r="C1063" s="27" t="s">
        <v>1028</v>
      </c>
      <c r="D1063" s="17"/>
      <c r="E1063" s="17"/>
      <c r="F1063" s="28" t="s">
        <v>96</v>
      </c>
      <c r="G1063" s="29">
        <v>0.15</v>
      </c>
      <c r="H1063" s="17"/>
      <c r="I1063" s="29">
        <v>0</v>
      </c>
      <c r="J1063" s="30">
        <v>88.8</v>
      </c>
      <c r="M1063" s="31">
        <f>ROUND(ROUND(J1063, 2)*I1063, 2)</f>
        <v>0</v>
      </c>
      <c r="P1063" s="32">
        <v>88.8</v>
      </c>
      <c r="S1063" s="31">
        <f>ROUND(ROUND(P1063, 2)*I1063, 2)</f>
        <v>0</v>
      </c>
      <c r="V1063" s="9">
        <f>ROUND(ROUND(P1063, 2)/1.2, 2)</f>
        <v>74</v>
      </c>
      <c r="Y1063" s="9">
        <f t="shared" si="124"/>
        <v>0</v>
      </c>
      <c r="AD1063" s="5" t="s">
        <v>3441</v>
      </c>
      <c r="AE1063" s="5" t="s">
        <v>3442</v>
      </c>
      <c r="AF1063" s="5" t="s">
        <v>1031</v>
      </c>
      <c r="AK1063" s="31">
        <f t="shared" si="122"/>
        <v>0</v>
      </c>
      <c r="AL1063" s="31"/>
      <c r="AM1063" s="31"/>
      <c r="AN1063" s="33">
        <f t="shared" si="123"/>
        <v>0</v>
      </c>
      <c r="AO1063" s="31"/>
      <c r="AP1063" s="31"/>
    </row>
    <row r="1064" spans="1:42" ht="36" x14ac:dyDescent="0.3">
      <c r="A1064" s="12" t="s">
        <v>3443</v>
      </c>
      <c r="B1064" s="12" t="s">
        <v>3199</v>
      </c>
      <c r="C1064" s="16" t="s">
        <v>3200</v>
      </c>
      <c r="D1064" s="17"/>
      <c r="E1064" s="17" t="s">
        <v>3444</v>
      </c>
      <c r="F1064" s="17" t="s">
        <v>79</v>
      </c>
      <c r="G1064" s="18">
        <v>1</v>
      </c>
      <c r="H1064" s="17"/>
      <c r="I1064" s="18">
        <v>0</v>
      </c>
      <c r="J1064" s="19">
        <v>13.32</v>
      </c>
      <c r="K1064" s="20">
        <v>464</v>
      </c>
      <c r="L1064" s="19">
        <f>J1064+ROUND(K1064, 2)</f>
        <v>477.32</v>
      </c>
      <c r="M1064" s="19">
        <v>0</v>
      </c>
      <c r="N1064" s="19">
        <v>0</v>
      </c>
      <c r="O1064" s="19">
        <f>M1064+N1064</f>
        <v>0</v>
      </c>
      <c r="P1064" s="19">
        <v>75.27</v>
      </c>
      <c r="Q1064" s="21">
        <v>464</v>
      </c>
      <c r="R1064" s="19">
        <f>P1064+ROUND(Q1064, 2)</f>
        <v>539.27</v>
      </c>
      <c r="S1064" s="19">
        <v>0</v>
      </c>
      <c r="T1064" s="19">
        <v>0</v>
      </c>
      <c r="U1064" s="19">
        <f>S1064+T1064</f>
        <v>0</v>
      </c>
      <c r="V1064" s="9">
        <f>ROUND(P1064 / 1.2, 2)</f>
        <v>62.73</v>
      </c>
      <c r="W1064" s="9">
        <f>ROUND(Q1064 / 1.2, 2)</f>
        <v>386.67</v>
      </c>
      <c r="X1064" s="9">
        <f>ROUND(R1064 / 1.2, 2)</f>
        <v>449.39</v>
      </c>
      <c r="Y1064" s="9">
        <f t="shared" si="124"/>
        <v>0</v>
      </c>
      <c r="Z1064" s="9">
        <f>ROUND(T1064 / 1.2, 2)</f>
        <v>0</v>
      </c>
      <c r="AA1064" s="9">
        <f>Y1064+Z1064</f>
        <v>0</v>
      </c>
      <c r="AD1064" s="5">
        <v>355116911</v>
      </c>
      <c r="AE1064" s="5">
        <v>27137979</v>
      </c>
      <c r="AG1064" s="5" t="s">
        <v>3202</v>
      </c>
      <c r="AH1064" s="5" t="s">
        <v>3203</v>
      </c>
      <c r="AI1064" s="5" t="s">
        <v>584</v>
      </c>
      <c r="AK1064" s="19">
        <f t="shared" si="122"/>
        <v>0</v>
      </c>
      <c r="AL1064" s="19">
        <f>T1064-N1064</f>
        <v>0</v>
      </c>
      <c r="AM1064" s="19">
        <f>U1064-O1064</f>
        <v>0</v>
      </c>
      <c r="AN1064" s="22">
        <f t="shared" si="123"/>
        <v>0</v>
      </c>
      <c r="AO1064" s="22">
        <f>IFERROR(AL1064/N1064,0)</f>
        <v>0</v>
      </c>
      <c r="AP1064" s="22">
        <f>IFERROR(AM1064/O1064,0)</f>
        <v>0</v>
      </c>
    </row>
    <row r="1065" spans="1:42" ht="36" x14ac:dyDescent="0.3">
      <c r="A1065" s="12" t="s">
        <v>3445</v>
      </c>
      <c r="B1065" s="12"/>
      <c r="C1065" s="27" t="s">
        <v>1028</v>
      </c>
      <c r="D1065" s="17"/>
      <c r="E1065" s="17"/>
      <c r="F1065" s="28" t="s">
        <v>96</v>
      </c>
      <c r="G1065" s="29">
        <v>0.15</v>
      </c>
      <c r="H1065" s="17"/>
      <c r="I1065" s="29">
        <v>0</v>
      </c>
      <c r="J1065" s="30">
        <v>88.8</v>
      </c>
      <c r="M1065" s="31">
        <f>ROUND(ROUND(J1065, 2)*I1065, 2)</f>
        <v>0</v>
      </c>
      <c r="P1065" s="32">
        <v>88.8</v>
      </c>
      <c r="S1065" s="31">
        <f>ROUND(ROUND(P1065, 2)*I1065, 2)</f>
        <v>0</v>
      </c>
      <c r="V1065" s="9">
        <f>ROUND(ROUND(P1065, 2)/1.2, 2)</f>
        <v>74</v>
      </c>
      <c r="Y1065" s="9">
        <f t="shared" si="124"/>
        <v>0</v>
      </c>
      <c r="AD1065" s="5" t="s">
        <v>3446</v>
      </c>
      <c r="AE1065" s="5" t="s">
        <v>3447</v>
      </c>
      <c r="AF1065" s="5" t="s">
        <v>1031</v>
      </c>
      <c r="AK1065" s="31">
        <f t="shared" si="122"/>
        <v>0</v>
      </c>
      <c r="AL1065" s="31"/>
      <c r="AM1065" s="31"/>
      <c r="AN1065" s="33">
        <f t="shared" si="123"/>
        <v>0</v>
      </c>
      <c r="AO1065" s="31"/>
      <c r="AP1065" s="31"/>
    </row>
    <row r="1066" spans="1:42" ht="54" x14ac:dyDescent="0.3">
      <c r="A1066" s="12" t="s">
        <v>3448</v>
      </c>
      <c r="B1066" s="12"/>
      <c r="C1066" s="27" t="s">
        <v>3449</v>
      </c>
      <c r="D1066" s="17"/>
      <c r="E1066" s="17" t="s">
        <v>3301</v>
      </c>
      <c r="F1066" s="28" t="s">
        <v>96</v>
      </c>
      <c r="G1066" s="29">
        <v>0.3</v>
      </c>
      <c r="H1066" s="17"/>
      <c r="I1066" s="29">
        <v>0</v>
      </c>
      <c r="J1066" s="30">
        <v>0</v>
      </c>
      <c r="M1066" s="31">
        <f>ROUND(ROUND(J1066, 2)*I1066, 2)</f>
        <v>0</v>
      </c>
      <c r="P1066" s="32">
        <v>206.5</v>
      </c>
      <c r="S1066" s="31">
        <f>ROUND(ROUND(P1066, 2)*I1066, 2)</f>
        <v>0</v>
      </c>
      <c r="V1066" s="9">
        <f>ROUND(ROUND(P1066, 2)/1.2, 2)</f>
        <v>172.08</v>
      </c>
      <c r="Y1066" s="9">
        <f t="shared" si="124"/>
        <v>0</v>
      </c>
      <c r="AD1066" s="5" t="s">
        <v>3450</v>
      </c>
      <c r="AE1066" s="5" t="s">
        <v>3451</v>
      </c>
      <c r="AF1066" s="5" t="s">
        <v>3452</v>
      </c>
      <c r="AK1066" s="31">
        <f t="shared" si="122"/>
        <v>0</v>
      </c>
      <c r="AL1066" s="31"/>
      <c r="AM1066" s="31"/>
      <c r="AN1066" s="33">
        <f t="shared" si="123"/>
        <v>0</v>
      </c>
      <c r="AO1066" s="31"/>
      <c r="AP1066" s="31"/>
    </row>
    <row r="1067" spans="1:42" ht="36" x14ac:dyDescent="0.3">
      <c r="A1067" s="12" t="s">
        <v>3453</v>
      </c>
      <c r="B1067" s="12" t="s">
        <v>3199</v>
      </c>
      <c r="C1067" s="16" t="s">
        <v>3200</v>
      </c>
      <c r="D1067" s="17"/>
      <c r="E1067" s="17" t="s">
        <v>3454</v>
      </c>
      <c r="F1067" s="17" t="s">
        <v>79</v>
      </c>
      <c r="G1067" s="18">
        <v>1</v>
      </c>
      <c r="H1067" s="17"/>
      <c r="I1067" s="18">
        <v>0</v>
      </c>
      <c r="J1067" s="19">
        <v>13.32</v>
      </c>
      <c r="K1067" s="20">
        <v>464</v>
      </c>
      <c r="L1067" s="19">
        <f>J1067+ROUND(K1067, 2)</f>
        <v>477.32</v>
      </c>
      <c r="M1067" s="19">
        <v>0</v>
      </c>
      <c r="N1067" s="19">
        <v>0</v>
      </c>
      <c r="O1067" s="19">
        <f>M1067+N1067</f>
        <v>0</v>
      </c>
      <c r="P1067" s="19">
        <v>75.27</v>
      </c>
      <c r="Q1067" s="21">
        <v>464</v>
      </c>
      <c r="R1067" s="19">
        <f>P1067+ROUND(Q1067, 2)</f>
        <v>539.27</v>
      </c>
      <c r="S1067" s="19">
        <v>0</v>
      </c>
      <c r="T1067" s="19">
        <v>0</v>
      </c>
      <c r="U1067" s="19">
        <f>S1067+T1067</f>
        <v>0</v>
      </c>
      <c r="V1067" s="9">
        <f>ROUND(P1067 / 1.2, 2)</f>
        <v>62.73</v>
      </c>
      <c r="W1067" s="9">
        <f>ROUND(Q1067 / 1.2, 2)</f>
        <v>386.67</v>
      </c>
      <c r="X1067" s="9">
        <f>ROUND(R1067 / 1.2, 2)</f>
        <v>449.39</v>
      </c>
      <c r="Y1067" s="9">
        <f t="shared" si="124"/>
        <v>0</v>
      </c>
      <c r="Z1067" s="9">
        <f>ROUND(T1067 / 1.2, 2)</f>
        <v>0</v>
      </c>
      <c r="AA1067" s="9">
        <f>Y1067+Z1067</f>
        <v>0</v>
      </c>
      <c r="AD1067" s="5">
        <v>355116912</v>
      </c>
      <c r="AE1067" s="5">
        <v>27137980</v>
      </c>
      <c r="AG1067" s="5" t="s">
        <v>3202</v>
      </c>
      <c r="AH1067" s="5" t="s">
        <v>3203</v>
      </c>
      <c r="AI1067" s="5" t="s">
        <v>584</v>
      </c>
      <c r="AK1067" s="19">
        <f t="shared" si="122"/>
        <v>0</v>
      </c>
      <c r="AL1067" s="19">
        <f>T1067-N1067</f>
        <v>0</v>
      </c>
      <c r="AM1067" s="19">
        <f>U1067-O1067</f>
        <v>0</v>
      </c>
      <c r="AN1067" s="22">
        <f t="shared" si="123"/>
        <v>0</v>
      </c>
      <c r="AO1067" s="22">
        <f>IFERROR(AL1067/N1067,0)</f>
        <v>0</v>
      </c>
      <c r="AP1067" s="22">
        <f>IFERROR(AM1067/O1067,0)</f>
        <v>0</v>
      </c>
    </row>
    <row r="1068" spans="1:42" ht="54" x14ac:dyDescent="0.3">
      <c r="A1068" s="12" t="s">
        <v>3455</v>
      </c>
      <c r="B1068" s="12"/>
      <c r="C1068" s="27" t="s">
        <v>3237</v>
      </c>
      <c r="D1068" s="17"/>
      <c r="E1068" s="17" t="s">
        <v>3456</v>
      </c>
      <c r="F1068" s="28" t="s">
        <v>96</v>
      </c>
      <c r="G1068" s="29">
        <v>0.3</v>
      </c>
      <c r="H1068" s="17"/>
      <c r="I1068" s="29">
        <v>0</v>
      </c>
      <c r="J1068" s="30">
        <v>0</v>
      </c>
      <c r="M1068" s="31">
        <f>ROUND(ROUND(J1068, 2)*I1068, 2)</f>
        <v>0</v>
      </c>
      <c r="P1068" s="32">
        <v>206.5</v>
      </c>
      <c r="S1068" s="31">
        <f>ROUND(ROUND(P1068, 2)*I1068, 2)</f>
        <v>0</v>
      </c>
      <c r="V1068" s="9">
        <f>ROUND(ROUND(P1068, 2)/1.2, 2)</f>
        <v>172.08</v>
      </c>
      <c r="Y1068" s="9">
        <f t="shared" si="124"/>
        <v>0</v>
      </c>
      <c r="AD1068" s="5" t="s">
        <v>3457</v>
      </c>
      <c r="AE1068" s="5" t="s">
        <v>3458</v>
      </c>
      <c r="AF1068" s="5" t="s">
        <v>3241</v>
      </c>
      <c r="AK1068" s="31">
        <f t="shared" si="122"/>
        <v>0</v>
      </c>
      <c r="AL1068" s="31"/>
      <c r="AM1068" s="31"/>
      <c r="AN1068" s="33">
        <f t="shared" si="123"/>
        <v>0</v>
      </c>
      <c r="AO1068" s="31"/>
      <c r="AP1068" s="31"/>
    </row>
    <row r="1069" spans="1:42" ht="36" x14ac:dyDescent="0.3">
      <c r="A1069" s="12" t="s">
        <v>3459</v>
      </c>
      <c r="B1069" s="12"/>
      <c r="C1069" s="27" t="s">
        <v>1028</v>
      </c>
      <c r="D1069" s="17"/>
      <c r="E1069" s="17"/>
      <c r="F1069" s="28" t="s">
        <v>96</v>
      </c>
      <c r="G1069" s="29">
        <v>0.15</v>
      </c>
      <c r="H1069" s="17"/>
      <c r="I1069" s="29">
        <v>0</v>
      </c>
      <c r="J1069" s="30">
        <v>88.8</v>
      </c>
      <c r="M1069" s="31">
        <f>ROUND(ROUND(J1069, 2)*I1069, 2)</f>
        <v>0</v>
      </c>
      <c r="P1069" s="32">
        <v>88.8</v>
      </c>
      <c r="S1069" s="31">
        <f>ROUND(ROUND(P1069, 2)*I1069, 2)</f>
        <v>0</v>
      </c>
      <c r="V1069" s="9">
        <f>ROUND(ROUND(P1069, 2)/1.2, 2)</f>
        <v>74</v>
      </c>
      <c r="Y1069" s="9">
        <f t="shared" si="124"/>
        <v>0</v>
      </c>
      <c r="AD1069" s="5" t="s">
        <v>3460</v>
      </c>
      <c r="AE1069" s="5" t="s">
        <v>3461</v>
      </c>
      <c r="AF1069" s="5" t="s">
        <v>1031</v>
      </c>
      <c r="AK1069" s="31">
        <f t="shared" si="122"/>
        <v>0</v>
      </c>
      <c r="AL1069" s="31"/>
      <c r="AM1069" s="31"/>
      <c r="AN1069" s="33">
        <f t="shared" si="123"/>
        <v>0</v>
      </c>
      <c r="AO1069" s="31"/>
      <c r="AP1069" s="31"/>
    </row>
    <row r="1070" spans="1:42" ht="36" x14ac:dyDescent="0.3">
      <c r="A1070" s="12" t="s">
        <v>3462</v>
      </c>
      <c r="B1070" s="12" t="s">
        <v>3199</v>
      </c>
      <c r="C1070" s="16" t="s">
        <v>3200</v>
      </c>
      <c r="D1070" s="17"/>
      <c r="E1070" s="17" t="s">
        <v>3463</v>
      </c>
      <c r="F1070" s="17" t="s">
        <v>79</v>
      </c>
      <c r="G1070" s="18">
        <v>1</v>
      </c>
      <c r="H1070" s="17"/>
      <c r="I1070" s="18">
        <v>0</v>
      </c>
      <c r="J1070" s="19">
        <v>13.32</v>
      </c>
      <c r="K1070" s="20">
        <v>464</v>
      </c>
      <c r="L1070" s="19">
        <f>J1070+ROUND(K1070, 2)</f>
        <v>477.32</v>
      </c>
      <c r="M1070" s="19">
        <v>0</v>
      </c>
      <c r="N1070" s="19">
        <v>0</v>
      </c>
      <c r="O1070" s="19">
        <f>M1070+N1070</f>
        <v>0</v>
      </c>
      <c r="P1070" s="19">
        <v>75.27</v>
      </c>
      <c r="Q1070" s="21">
        <v>464</v>
      </c>
      <c r="R1070" s="19">
        <f>P1070+ROUND(Q1070, 2)</f>
        <v>539.27</v>
      </c>
      <c r="S1070" s="19">
        <v>0</v>
      </c>
      <c r="T1070" s="19">
        <v>0</v>
      </c>
      <c r="U1070" s="19">
        <f>S1070+T1070</f>
        <v>0</v>
      </c>
      <c r="V1070" s="9">
        <f>ROUND(P1070 / 1.2, 2)</f>
        <v>62.73</v>
      </c>
      <c r="W1070" s="9">
        <f>ROUND(Q1070 / 1.2, 2)</f>
        <v>386.67</v>
      </c>
      <c r="X1070" s="9">
        <f>ROUND(R1070 / 1.2, 2)</f>
        <v>449.39</v>
      </c>
      <c r="Y1070" s="9">
        <f t="shared" si="124"/>
        <v>0</v>
      </c>
      <c r="Z1070" s="9">
        <f>ROUND(T1070 / 1.2, 2)</f>
        <v>0</v>
      </c>
      <c r="AA1070" s="9">
        <f>Y1070+Z1070</f>
        <v>0</v>
      </c>
      <c r="AD1070" s="5">
        <v>355116913</v>
      </c>
      <c r="AE1070" s="5">
        <v>27137973</v>
      </c>
      <c r="AG1070" s="5" t="s">
        <v>3202</v>
      </c>
      <c r="AH1070" s="5" t="s">
        <v>3203</v>
      </c>
      <c r="AI1070" s="5" t="s">
        <v>584</v>
      </c>
      <c r="AK1070" s="19">
        <f t="shared" si="122"/>
        <v>0</v>
      </c>
      <c r="AL1070" s="19">
        <f>T1070-N1070</f>
        <v>0</v>
      </c>
      <c r="AM1070" s="19">
        <f>U1070-O1070</f>
        <v>0</v>
      </c>
      <c r="AN1070" s="22">
        <f t="shared" si="123"/>
        <v>0</v>
      </c>
      <c r="AO1070" s="22">
        <f>IFERROR(AL1070/N1070,0)</f>
        <v>0</v>
      </c>
      <c r="AP1070" s="22">
        <f>IFERROR(AM1070/O1070,0)</f>
        <v>0</v>
      </c>
    </row>
    <row r="1071" spans="1:42" ht="36" x14ac:dyDescent="0.3">
      <c r="A1071" s="12" t="s">
        <v>3464</v>
      </c>
      <c r="B1071" s="12"/>
      <c r="C1071" s="27" t="s">
        <v>1028</v>
      </c>
      <c r="D1071" s="17"/>
      <c r="E1071" s="17"/>
      <c r="F1071" s="28" t="s">
        <v>96</v>
      </c>
      <c r="G1071" s="29">
        <v>0.15</v>
      </c>
      <c r="H1071" s="17"/>
      <c r="I1071" s="29">
        <v>0</v>
      </c>
      <c r="J1071" s="30">
        <v>88.8</v>
      </c>
      <c r="M1071" s="31">
        <f>ROUND(ROUND(J1071, 2)*I1071, 2)</f>
        <v>0</v>
      </c>
      <c r="P1071" s="32">
        <v>88.8</v>
      </c>
      <c r="S1071" s="31">
        <f>ROUND(ROUND(P1071, 2)*I1071, 2)</f>
        <v>0</v>
      </c>
      <c r="V1071" s="9">
        <f>ROUND(ROUND(P1071, 2)/1.2, 2)</f>
        <v>74</v>
      </c>
      <c r="Y1071" s="9">
        <f t="shared" si="124"/>
        <v>0</v>
      </c>
      <c r="AD1071" s="5" t="s">
        <v>3465</v>
      </c>
      <c r="AE1071" s="5" t="s">
        <v>3466</v>
      </c>
      <c r="AF1071" s="5" t="s">
        <v>1031</v>
      </c>
      <c r="AK1071" s="31">
        <f t="shared" si="122"/>
        <v>0</v>
      </c>
      <c r="AL1071" s="31"/>
      <c r="AM1071" s="31"/>
      <c r="AN1071" s="33">
        <f t="shared" si="123"/>
        <v>0</v>
      </c>
      <c r="AO1071" s="31"/>
      <c r="AP1071" s="31"/>
    </row>
    <row r="1072" spans="1:42" ht="54" x14ac:dyDescent="0.3">
      <c r="A1072" s="12" t="s">
        <v>3467</v>
      </c>
      <c r="B1072" s="12"/>
      <c r="C1072" s="27" t="s">
        <v>3237</v>
      </c>
      <c r="D1072" s="17"/>
      <c r="E1072" s="17" t="s">
        <v>3318</v>
      </c>
      <c r="F1072" s="28" t="s">
        <v>96</v>
      </c>
      <c r="G1072" s="29">
        <v>0.3</v>
      </c>
      <c r="H1072" s="17"/>
      <c r="I1072" s="29">
        <v>0</v>
      </c>
      <c r="J1072" s="30">
        <v>0</v>
      </c>
      <c r="M1072" s="31">
        <f>ROUND(ROUND(J1072, 2)*I1072, 2)</f>
        <v>0</v>
      </c>
      <c r="P1072" s="32">
        <v>206.5</v>
      </c>
      <c r="S1072" s="31">
        <f>ROUND(ROUND(P1072, 2)*I1072, 2)</f>
        <v>0</v>
      </c>
      <c r="V1072" s="9">
        <f>ROUND(ROUND(P1072, 2)/1.2, 2)</f>
        <v>172.08</v>
      </c>
      <c r="Y1072" s="9">
        <f t="shared" si="124"/>
        <v>0</v>
      </c>
      <c r="AD1072" s="5" t="s">
        <v>3468</v>
      </c>
      <c r="AE1072" s="5" t="s">
        <v>3469</v>
      </c>
      <c r="AF1072" s="5" t="s">
        <v>3241</v>
      </c>
      <c r="AK1072" s="31">
        <f t="shared" si="122"/>
        <v>0</v>
      </c>
      <c r="AL1072" s="31"/>
      <c r="AM1072" s="31"/>
      <c r="AN1072" s="33">
        <f t="shared" si="123"/>
        <v>0</v>
      </c>
      <c r="AO1072" s="31"/>
      <c r="AP1072" s="31"/>
    </row>
    <row r="1073" spans="1:42" ht="36" x14ac:dyDescent="0.3">
      <c r="A1073" s="12" t="s">
        <v>3470</v>
      </c>
      <c r="B1073" s="12" t="s">
        <v>3199</v>
      </c>
      <c r="C1073" s="16" t="s">
        <v>3200</v>
      </c>
      <c r="D1073" s="17"/>
      <c r="E1073" s="17" t="s">
        <v>3471</v>
      </c>
      <c r="F1073" s="17" t="s">
        <v>79</v>
      </c>
      <c r="G1073" s="18">
        <v>1</v>
      </c>
      <c r="H1073" s="17"/>
      <c r="I1073" s="18">
        <v>0</v>
      </c>
      <c r="J1073" s="19">
        <v>13.32</v>
      </c>
      <c r="K1073" s="20">
        <v>464</v>
      </c>
      <c r="L1073" s="19">
        <f>J1073+ROUND(K1073, 2)</f>
        <v>477.32</v>
      </c>
      <c r="M1073" s="19">
        <v>0</v>
      </c>
      <c r="N1073" s="19">
        <v>0</v>
      </c>
      <c r="O1073" s="19">
        <f>M1073+N1073</f>
        <v>0</v>
      </c>
      <c r="P1073" s="19">
        <v>68.28</v>
      </c>
      <c r="Q1073" s="21">
        <v>464</v>
      </c>
      <c r="R1073" s="19">
        <f>P1073+ROUND(Q1073, 2)</f>
        <v>532.28</v>
      </c>
      <c r="S1073" s="19">
        <v>0</v>
      </c>
      <c r="T1073" s="19">
        <v>0</v>
      </c>
      <c r="U1073" s="19">
        <f>S1073+T1073</f>
        <v>0</v>
      </c>
      <c r="V1073" s="9">
        <f>ROUND(P1073 / 1.2, 2)</f>
        <v>56.9</v>
      </c>
      <c r="W1073" s="9">
        <f>ROUND(Q1073 / 1.2, 2)</f>
        <v>386.67</v>
      </c>
      <c r="X1073" s="9">
        <f>ROUND(R1073 / 1.2, 2)</f>
        <v>443.57</v>
      </c>
      <c r="Y1073" s="9">
        <f t="shared" si="124"/>
        <v>0</v>
      </c>
      <c r="Z1073" s="9">
        <f>ROUND(T1073 / 1.2, 2)</f>
        <v>0</v>
      </c>
      <c r="AA1073" s="9">
        <f>Y1073+Z1073</f>
        <v>0</v>
      </c>
      <c r="AD1073" s="5">
        <v>355116914</v>
      </c>
      <c r="AE1073" s="5">
        <v>27137974</v>
      </c>
      <c r="AG1073" s="5" t="s">
        <v>3202</v>
      </c>
      <c r="AH1073" s="5" t="s">
        <v>3203</v>
      </c>
      <c r="AI1073" s="5" t="s">
        <v>584</v>
      </c>
      <c r="AK1073" s="19">
        <f t="shared" si="122"/>
        <v>0</v>
      </c>
      <c r="AL1073" s="19">
        <f>T1073-N1073</f>
        <v>0</v>
      </c>
      <c r="AM1073" s="19">
        <f>U1073-O1073</f>
        <v>0</v>
      </c>
      <c r="AN1073" s="22">
        <f t="shared" si="123"/>
        <v>0</v>
      </c>
      <c r="AO1073" s="22">
        <f>IFERROR(AL1073/N1073,0)</f>
        <v>0</v>
      </c>
      <c r="AP1073" s="22">
        <f>IFERROR(AM1073/O1073,0)</f>
        <v>0</v>
      </c>
    </row>
    <row r="1074" spans="1:42" ht="18" x14ac:dyDescent="0.3">
      <c r="A1074" s="12" t="s">
        <v>3472</v>
      </c>
      <c r="B1074" s="12"/>
      <c r="C1074" s="27" t="s">
        <v>3205</v>
      </c>
      <c r="D1074" s="17"/>
      <c r="E1074" s="17"/>
      <c r="F1074" s="28" t="s">
        <v>96</v>
      </c>
      <c r="G1074" s="29">
        <v>0.3</v>
      </c>
      <c r="H1074" s="17"/>
      <c r="I1074" s="29">
        <v>0</v>
      </c>
      <c r="J1074" s="30">
        <v>0</v>
      </c>
      <c r="M1074" s="31">
        <f>ROUND(ROUND(J1074, 2)*I1074, 2)</f>
        <v>0</v>
      </c>
      <c r="P1074" s="32">
        <v>183.2</v>
      </c>
      <c r="S1074" s="31">
        <f>ROUND(ROUND(P1074, 2)*I1074, 2)</f>
        <v>0</v>
      </c>
      <c r="V1074" s="9">
        <f>ROUND(ROUND(P1074, 2)/1.2, 2)</f>
        <v>152.66999999999999</v>
      </c>
      <c r="Y1074" s="9">
        <f t="shared" si="124"/>
        <v>0</v>
      </c>
      <c r="AD1074" s="5" t="s">
        <v>3473</v>
      </c>
      <c r="AE1074" s="5" t="s">
        <v>3474</v>
      </c>
      <c r="AF1074" s="5" t="s">
        <v>3209</v>
      </c>
      <c r="AK1074" s="31">
        <f t="shared" si="122"/>
        <v>0</v>
      </c>
      <c r="AL1074" s="31"/>
      <c r="AM1074" s="31"/>
      <c r="AN1074" s="33">
        <f t="shared" si="123"/>
        <v>0</v>
      </c>
      <c r="AO1074" s="31"/>
      <c r="AP1074" s="31"/>
    </row>
    <row r="1075" spans="1:42" ht="36" x14ac:dyDescent="0.3">
      <c r="A1075" s="12" t="s">
        <v>3475</v>
      </c>
      <c r="B1075" s="12"/>
      <c r="C1075" s="27" t="s">
        <v>1028</v>
      </c>
      <c r="D1075" s="17"/>
      <c r="E1075" s="17"/>
      <c r="F1075" s="28" t="s">
        <v>96</v>
      </c>
      <c r="G1075" s="29">
        <v>0.15</v>
      </c>
      <c r="H1075" s="17"/>
      <c r="I1075" s="29">
        <v>0</v>
      </c>
      <c r="J1075" s="30">
        <v>88.8</v>
      </c>
      <c r="M1075" s="31">
        <f>ROUND(ROUND(J1075, 2)*I1075, 2)</f>
        <v>0</v>
      </c>
      <c r="P1075" s="32">
        <v>88.8</v>
      </c>
      <c r="S1075" s="31">
        <f>ROUND(ROUND(P1075, 2)*I1075, 2)</f>
        <v>0</v>
      </c>
      <c r="V1075" s="9">
        <f>ROUND(ROUND(P1075, 2)/1.2, 2)</f>
        <v>74</v>
      </c>
      <c r="Y1075" s="9">
        <f t="shared" si="124"/>
        <v>0</v>
      </c>
      <c r="AD1075" s="5" t="s">
        <v>3476</v>
      </c>
      <c r="AE1075" s="5" t="s">
        <v>3477</v>
      </c>
      <c r="AF1075" s="5" t="s">
        <v>1031</v>
      </c>
      <c r="AK1075" s="31">
        <f t="shared" si="122"/>
        <v>0</v>
      </c>
      <c r="AL1075" s="31"/>
      <c r="AM1075" s="31"/>
      <c r="AN1075" s="33">
        <f t="shared" si="123"/>
        <v>0</v>
      </c>
      <c r="AO1075" s="31"/>
      <c r="AP1075" s="31"/>
    </row>
    <row r="1076" spans="1:42" ht="36" x14ac:dyDescent="0.3">
      <c r="A1076" s="12" t="s">
        <v>3478</v>
      </c>
      <c r="B1076" s="12" t="s">
        <v>3199</v>
      </c>
      <c r="C1076" s="16" t="s">
        <v>3200</v>
      </c>
      <c r="D1076" s="17"/>
      <c r="E1076" s="17" t="s">
        <v>3479</v>
      </c>
      <c r="F1076" s="17" t="s">
        <v>79</v>
      </c>
      <c r="G1076" s="18">
        <v>1</v>
      </c>
      <c r="H1076" s="17"/>
      <c r="I1076" s="18">
        <v>0</v>
      </c>
      <c r="J1076" s="19">
        <v>13.32</v>
      </c>
      <c r="K1076" s="20">
        <v>464</v>
      </c>
      <c r="L1076" s="19">
        <f>J1076+ROUND(K1076, 2)</f>
        <v>477.32</v>
      </c>
      <c r="M1076" s="19">
        <v>0</v>
      </c>
      <c r="N1076" s="19">
        <v>0</v>
      </c>
      <c r="O1076" s="19">
        <f>M1076+N1076</f>
        <v>0</v>
      </c>
      <c r="P1076" s="19">
        <v>75.27</v>
      </c>
      <c r="Q1076" s="21">
        <v>464</v>
      </c>
      <c r="R1076" s="19">
        <f>P1076+ROUND(Q1076, 2)</f>
        <v>539.27</v>
      </c>
      <c r="S1076" s="19">
        <v>0</v>
      </c>
      <c r="T1076" s="19">
        <v>0</v>
      </c>
      <c r="U1076" s="19">
        <f>S1076+T1076</f>
        <v>0</v>
      </c>
      <c r="V1076" s="9">
        <f>ROUND(P1076 / 1.2, 2)</f>
        <v>62.73</v>
      </c>
      <c r="W1076" s="9">
        <f>ROUND(Q1076 / 1.2, 2)</f>
        <v>386.67</v>
      </c>
      <c r="X1076" s="9">
        <f>ROUND(R1076 / 1.2, 2)</f>
        <v>449.39</v>
      </c>
      <c r="Y1076" s="9">
        <f t="shared" si="124"/>
        <v>0</v>
      </c>
      <c r="Z1076" s="9">
        <f>ROUND(T1076 / 1.2, 2)</f>
        <v>0</v>
      </c>
      <c r="AA1076" s="9">
        <f>Y1076+Z1076</f>
        <v>0</v>
      </c>
      <c r="AD1076" s="5">
        <v>355116915</v>
      </c>
      <c r="AE1076" s="5">
        <v>27137982</v>
      </c>
      <c r="AG1076" s="5" t="s">
        <v>3202</v>
      </c>
      <c r="AH1076" s="5" t="s">
        <v>3203</v>
      </c>
      <c r="AI1076" s="5" t="s">
        <v>584</v>
      </c>
      <c r="AK1076" s="19">
        <f t="shared" si="122"/>
        <v>0</v>
      </c>
      <c r="AL1076" s="19">
        <f>T1076-N1076</f>
        <v>0</v>
      </c>
      <c r="AM1076" s="19">
        <f>U1076-O1076</f>
        <v>0</v>
      </c>
      <c r="AN1076" s="22">
        <f t="shared" si="123"/>
        <v>0</v>
      </c>
      <c r="AO1076" s="22">
        <f>IFERROR(AL1076/N1076,0)</f>
        <v>0</v>
      </c>
      <c r="AP1076" s="22">
        <f>IFERROR(AM1076/O1076,0)</f>
        <v>0</v>
      </c>
    </row>
    <row r="1077" spans="1:42" ht="36" x14ac:dyDescent="0.3">
      <c r="A1077" s="12" t="s">
        <v>3480</v>
      </c>
      <c r="B1077" s="12"/>
      <c r="C1077" s="27" t="s">
        <v>1028</v>
      </c>
      <c r="D1077" s="17"/>
      <c r="E1077" s="17"/>
      <c r="F1077" s="28" t="s">
        <v>96</v>
      </c>
      <c r="G1077" s="29">
        <v>0.15</v>
      </c>
      <c r="H1077" s="17"/>
      <c r="I1077" s="29">
        <v>0</v>
      </c>
      <c r="J1077" s="30">
        <v>88.8</v>
      </c>
      <c r="M1077" s="31">
        <f>ROUND(ROUND(J1077, 2)*I1077, 2)</f>
        <v>0</v>
      </c>
      <c r="P1077" s="32">
        <v>88.8</v>
      </c>
      <c r="S1077" s="31">
        <f>ROUND(ROUND(P1077, 2)*I1077, 2)</f>
        <v>0</v>
      </c>
      <c r="V1077" s="9">
        <f>ROUND(ROUND(P1077, 2)/1.2, 2)</f>
        <v>74</v>
      </c>
      <c r="Y1077" s="9">
        <f t="shared" si="124"/>
        <v>0</v>
      </c>
      <c r="AD1077" s="5" t="s">
        <v>3481</v>
      </c>
      <c r="AE1077" s="5" t="s">
        <v>3482</v>
      </c>
      <c r="AF1077" s="5" t="s">
        <v>1031</v>
      </c>
      <c r="AK1077" s="31">
        <f t="shared" si="122"/>
        <v>0</v>
      </c>
      <c r="AL1077" s="31"/>
      <c r="AM1077" s="31"/>
      <c r="AN1077" s="33">
        <f t="shared" si="123"/>
        <v>0</v>
      </c>
      <c r="AO1077" s="31"/>
      <c r="AP1077" s="31"/>
    </row>
    <row r="1078" spans="1:42" ht="54" x14ac:dyDescent="0.3">
      <c r="A1078" s="12" t="s">
        <v>3483</v>
      </c>
      <c r="B1078" s="12"/>
      <c r="C1078" s="27" t="s">
        <v>3205</v>
      </c>
      <c r="D1078" s="17"/>
      <c r="E1078" s="17" t="s">
        <v>3336</v>
      </c>
      <c r="F1078" s="28" t="s">
        <v>96</v>
      </c>
      <c r="G1078" s="29">
        <v>0.3</v>
      </c>
      <c r="H1078" s="17"/>
      <c r="I1078" s="29">
        <v>0</v>
      </c>
      <c r="J1078" s="30">
        <v>0</v>
      </c>
      <c r="M1078" s="31">
        <f>ROUND(ROUND(J1078, 2)*I1078, 2)</f>
        <v>0</v>
      </c>
      <c r="P1078" s="32">
        <v>206.5</v>
      </c>
      <c r="S1078" s="31">
        <f>ROUND(ROUND(P1078, 2)*I1078, 2)</f>
        <v>0</v>
      </c>
      <c r="V1078" s="9">
        <f>ROUND(ROUND(P1078, 2)/1.2, 2)</f>
        <v>172.08</v>
      </c>
      <c r="Y1078" s="9">
        <f t="shared" si="124"/>
        <v>0</v>
      </c>
      <c r="AD1078" s="5" t="s">
        <v>3484</v>
      </c>
      <c r="AE1078" s="5" t="s">
        <v>3485</v>
      </c>
      <c r="AF1078" s="5" t="s">
        <v>3209</v>
      </c>
      <c r="AK1078" s="31">
        <f t="shared" si="122"/>
        <v>0</v>
      </c>
      <c r="AL1078" s="31"/>
      <c r="AM1078" s="31"/>
      <c r="AN1078" s="33">
        <f t="shared" si="123"/>
        <v>0</v>
      </c>
      <c r="AO1078" s="31"/>
      <c r="AP1078" s="31"/>
    </row>
    <row r="1079" spans="1:42" ht="36" x14ac:dyDescent="0.3">
      <c r="A1079" s="12" t="s">
        <v>3486</v>
      </c>
      <c r="B1079" s="12" t="s">
        <v>3199</v>
      </c>
      <c r="C1079" s="16" t="s">
        <v>3200</v>
      </c>
      <c r="D1079" s="17"/>
      <c r="E1079" s="17" t="s">
        <v>3487</v>
      </c>
      <c r="F1079" s="17" t="s">
        <v>79</v>
      </c>
      <c r="G1079" s="18">
        <v>1</v>
      </c>
      <c r="H1079" s="17"/>
      <c r="I1079" s="18">
        <v>0</v>
      </c>
      <c r="J1079" s="19">
        <v>13.32</v>
      </c>
      <c r="K1079" s="20">
        <v>464</v>
      </c>
      <c r="L1079" s="19">
        <f>J1079+ROUND(K1079, 2)</f>
        <v>477.32</v>
      </c>
      <c r="M1079" s="19">
        <v>0</v>
      </c>
      <c r="N1079" s="19">
        <v>0</v>
      </c>
      <c r="O1079" s="19">
        <f>M1079+N1079</f>
        <v>0</v>
      </c>
      <c r="P1079" s="19">
        <v>75.27</v>
      </c>
      <c r="Q1079" s="21">
        <v>464</v>
      </c>
      <c r="R1079" s="19">
        <f>P1079+ROUND(Q1079, 2)</f>
        <v>539.27</v>
      </c>
      <c r="S1079" s="19">
        <v>0</v>
      </c>
      <c r="T1079" s="19">
        <v>0</v>
      </c>
      <c r="U1079" s="19">
        <f>S1079+T1079</f>
        <v>0</v>
      </c>
      <c r="V1079" s="9">
        <f>ROUND(P1079 / 1.2, 2)</f>
        <v>62.73</v>
      </c>
      <c r="W1079" s="9">
        <f>ROUND(Q1079 / 1.2, 2)</f>
        <v>386.67</v>
      </c>
      <c r="X1079" s="9">
        <f>ROUND(R1079 / 1.2, 2)</f>
        <v>449.39</v>
      </c>
      <c r="Y1079" s="9">
        <f t="shared" si="124"/>
        <v>0</v>
      </c>
      <c r="Z1079" s="9">
        <f>ROUND(T1079 / 1.2, 2)</f>
        <v>0</v>
      </c>
      <c r="AA1079" s="9">
        <f>Y1079+Z1079</f>
        <v>0</v>
      </c>
      <c r="AD1079" s="5">
        <v>355116916</v>
      </c>
      <c r="AE1079" s="5">
        <v>27137984</v>
      </c>
      <c r="AG1079" s="5" t="s">
        <v>3202</v>
      </c>
      <c r="AH1079" s="5" t="s">
        <v>3203</v>
      </c>
      <c r="AI1079" s="5" t="s">
        <v>584</v>
      </c>
      <c r="AK1079" s="19">
        <f t="shared" si="122"/>
        <v>0</v>
      </c>
      <c r="AL1079" s="19">
        <f>T1079-N1079</f>
        <v>0</v>
      </c>
      <c r="AM1079" s="19">
        <f>U1079-O1079</f>
        <v>0</v>
      </c>
      <c r="AN1079" s="22">
        <f t="shared" si="123"/>
        <v>0</v>
      </c>
      <c r="AO1079" s="22">
        <f>IFERROR(AL1079/N1079,0)</f>
        <v>0</v>
      </c>
      <c r="AP1079" s="22">
        <f>IFERROR(AM1079/O1079,0)</f>
        <v>0</v>
      </c>
    </row>
    <row r="1080" spans="1:42" ht="72" x14ac:dyDescent="0.3">
      <c r="A1080" s="12" t="s">
        <v>3488</v>
      </c>
      <c r="B1080" s="12"/>
      <c r="C1080" s="27" t="s">
        <v>3205</v>
      </c>
      <c r="D1080" s="17"/>
      <c r="E1080" s="17" t="s">
        <v>3489</v>
      </c>
      <c r="F1080" s="28" t="s">
        <v>96</v>
      </c>
      <c r="G1080" s="29">
        <v>0.3</v>
      </c>
      <c r="H1080" s="17"/>
      <c r="I1080" s="29">
        <v>0</v>
      </c>
      <c r="J1080" s="30">
        <v>0</v>
      </c>
      <c r="M1080" s="31">
        <f>ROUND(ROUND(J1080, 2)*I1080, 2)</f>
        <v>0</v>
      </c>
      <c r="P1080" s="32">
        <v>206.5</v>
      </c>
      <c r="S1080" s="31">
        <f>ROUND(ROUND(P1080, 2)*I1080, 2)</f>
        <v>0</v>
      </c>
      <c r="V1080" s="9">
        <f>ROUND(ROUND(P1080, 2)/1.2, 2)</f>
        <v>172.08</v>
      </c>
      <c r="Y1080" s="9">
        <f t="shared" si="124"/>
        <v>0</v>
      </c>
      <c r="AD1080" s="5" t="s">
        <v>3490</v>
      </c>
      <c r="AE1080" s="5" t="s">
        <v>3491</v>
      </c>
      <c r="AF1080" s="5" t="s">
        <v>3209</v>
      </c>
      <c r="AK1080" s="31">
        <f t="shared" si="122"/>
        <v>0</v>
      </c>
      <c r="AL1080" s="31"/>
      <c r="AM1080" s="31"/>
      <c r="AN1080" s="33">
        <f t="shared" si="123"/>
        <v>0</v>
      </c>
      <c r="AO1080" s="31"/>
      <c r="AP1080" s="31"/>
    </row>
    <row r="1081" spans="1:42" ht="36" x14ac:dyDescent="0.3">
      <c r="A1081" s="12" t="s">
        <v>3492</v>
      </c>
      <c r="B1081" s="12"/>
      <c r="C1081" s="27" t="s">
        <v>1028</v>
      </c>
      <c r="D1081" s="17"/>
      <c r="E1081" s="17"/>
      <c r="F1081" s="28" t="s">
        <v>96</v>
      </c>
      <c r="G1081" s="29">
        <v>0.15</v>
      </c>
      <c r="H1081" s="17"/>
      <c r="I1081" s="29">
        <v>0</v>
      </c>
      <c r="J1081" s="30">
        <v>88.8</v>
      </c>
      <c r="M1081" s="31">
        <f>ROUND(ROUND(J1081, 2)*I1081, 2)</f>
        <v>0</v>
      </c>
      <c r="P1081" s="32">
        <v>88.8</v>
      </c>
      <c r="S1081" s="31">
        <f>ROUND(ROUND(P1081, 2)*I1081, 2)</f>
        <v>0</v>
      </c>
      <c r="V1081" s="9">
        <f>ROUND(ROUND(P1081, 2)/1.2, 2)</f>
        <v>74</v>
      </c>
      <c r="Y1081" s="9">
        <f t="shared" si="124"/>
        <v>0</v>
      </c>
      <c r="AD1081" s="5" t="s">
        <v>3493</v>
      </c>
      <c r="AE1081" s="5" t="s">
        <v>3494</v>
      </c>
      <c r="AF1081" s="5" t="s">
        <v>1031</v>
      </c>
      <c r="AK1081" s="31">
        <f t="shared" si="122"/>
        <v>0</v>
      </c>
      <c r="AL1081" s="31"/>
      <c r="AM1081" s="31"/>
      <c r="AN1081" s="33">
        <f t="shared" si="123"/>
        <v>0</v>
      </c>
      <c r="AO1081" s="31"/>
      <c r="AP1081" s="31"/>
    </row>
    <row r="1082" spans="1:42" ht="36" x14ac:dyDescent="0.3">
      <c r="A1082" s="12" t="s">
        <v>3495</v>
      </c>
      <c r="B1082" s="12" t="s">
        <v>3199</v>
      </c>
      <c r="C1082" s="16" t="s">
        <v>3200</v>
      </c>
      <c r="D1082" s="17"/>
      <c r="E1082" s="17" t="s">
        <v>3496</v>
      </c>
      <c r="F1082" s="17" t="s">
        <v>79</v>
      </c>
      <c r="G1082" s="18">
        <v>1</v>
      </c>
      <c r="H1082" s="17"/>
      <c r="I1082" s="18">
        <v>0</v>
      </c>
      <c r="J1082" s="19">
        <v>13.32</v>
      </c>
      <c r="K1082" s="20">
        <v>464</v>
      </c>
      <c r="L1082" s="19">
        <f>J1082+ROUND(K1082, 2)</f>
        <v>477.32</v>
      </c>
      <c r="M1082" s="19">
        <v>0</v>
      </c>
      <c r="N1082" s="19">
        <v>0</v>
      </c>
      <c r="O1082" s="19">
        <f>M1082+N1082</f>
        <v>0</v>
      </c>
      <c r="P1082" s="19">
        <v>68.28</v>
      </c>
      <c r="Q1082" s="21">
        <v>464</v>
      </c>
      <c r="R1082" s="19">
        <f>P1082+ROUND(Q1082, 2)</f>
        <v>532.28</v>
      </c>
      <c r="S1082" s="19">
        <v>0</v>
      </c>
      <c r="T1082" s="19">
        <v>0</v>
      </c>
      <c r="U1082" s="19">
        <f>S1082+T1082</f>
        <v>0</v>
      </c>
      <c r="V1082" s="9">
        <f>ROUND(P1082 / 1.2, 2)</f>
        <v>56.9</v>
      </c>
      <c r="W1082" s="9">
        <f>ROUND(Q1082 / 1.2, 2)</f>
        <v>386.67</v>
      </c>
      <c r="X1082" s="9">
        <f>ROUND(R1082 / 1.2, 2)</f>
        <v>443.57</v>
      </c>
      <c r="Y1082" s="9">
        <f t="shared" si="124"/>
        <v>0</v>
      </c>
      <c r="Z1082" s="9">
        <f>ROUND(T1082 / 1.2, 2)</f>
        <v>0</v>
      </c>
      <c r="AA1082" s="9">
        <f>Y1082+Z1082</f>
        <v>0</v>
      </c>
      <c r="AD1082" s="5">
        <v>355116917</v>
      </c>
      <c r="AE1082" s="5">
        <v>27137985</v>
      </c>
      <c r="AG1082" s="5" t="s">
        <v>3202</v>
      </c>
      <c r="AH1082" s="5" t="s">
        <v>3203</v>
      </c>
      <c r="AI1082" s="5" t="s">
        <v>584</v>
      </c>
      <c r="AK1082" s="19">
        <f t="shared" si="122"/>
        <v>0</v>
      </c>
      <c r="AL1082" s="19">
        <f>T1082-N1082</f>
        <v>0</v>
      </c>
      <c r="AM1082" s="19">
        <f>U1082-O1082</f>
        <v>0</v>
      </c>
      <c r="AN1082" s="22">
        <f t="shared" si="123"/>
        <v>0</v>
      </c>
      <c r="AO1082" s="22">
        <f>IFERROR(AL1082/N1082,0)</f>
        <v>0</v>
      </c>
      <c r="AP1082" s="22">
        <f>IFERROR(AM1082/O1082,0)</f>
        <v>0</v>
      </c>
    </row>
    <row r="1083" spans="1:42" ht="36" x14ac:dyDescent="0.3">
      <c r="A1083" s="12" t="s">
        <v>3497</v>
      </c>
      <c r="B1083" s="12"/>
      <c r="C1083" s="27" t="s">
        <v>1028</v>
      </c>
      <c r="D1083" s="17"/>
      <c r="E1083" s="17"/>
      <c r="F1083" s="28" t="s">
        <v>96</v>
      </c>
      <c r="G1083" s="29">
        <v>0.15</v>
      </c>
      <c r="H1083" s="17"/>
      <c r="I1083" s="29">
        <v>0</v>
      </c>
      <c r="J1083" s="30">
        <v>88.8</v>
      </c>
      <c r="M1083" s="31">
        <f>ROUND(ROUND(J1083, 2)*I1083, 2)</f>
        <v>0</v>
      </c>
      <c r="P1083" s="32">
        <v>88.8</v>
      </c>
      <c r="S1083" s="31">
        <f>ROUND(ROUND(P1083, 2)*I1083, 2)</f>
        <v>0</v>
      </c>
      <c r="V1083" s="9">
        <f>ROUND(ROUND(P1083, 2)/1.2, 2)</f>
        <v>74</v>
      </c>
      <c r="Y1083" s="9">
        <f t="shared" si="124"/>
        <v>0</v>
      </c>
      <c r="AD1083" s="5" t="s">
        <v>3498</v>
      </c>
      <c r="AE1083" s="5" t="s">
        <v>3499</v>
      </c>
      <c r="AF1083" s="5" t="s">
        <v>1031</v>
      </c>
      <c r="AK1083" s="31">
        <f t="shared" si="122"/>
        <v>0</v>
      </c>
      <c r="AL1083" s="31"/>
      <c r="AM1083" s="31"/>
      <c r="AN1083" s="33">
        <f t="shared" si="123"/>
        <v>0</v>
      </c>
      <c r="AO1083" s="31"/>
      <c r="AP1083" s="31"/>
    </row>
    <row r="1084" spans="1:42" ht="54" x14ac:dyDescent="0.3">
      <c r="A1084" s="12" t="s">
        <v>3500</v>
      </c>
      <c r="B1084" s="12"/>
      <c r="C1084" s="27" t="s">
        <v>3237</v>
      </c>
      <c r="D1084" s="17"/>
      <c r="E1084" s="17" t="s">
        <v>3501</v>
      </c>
      <c r="F1084" s="28" t="s">
        <v>96</v>
      </c>
      <c r="G1084" s="29">
        <v>0.3</v>
      </c>
      <c r="H1084" s="17"/>
      <c r="I1084" s="29">
        <v>0</v>
      </c>
      <c r="J1084" s="30">
        <v>0</v>
      </c>
      <c r="M1084" s="31">
        <f>ROUND(ROUND(J1084, 2)*I1084, 2)</f>
        <v>0</v>
      </c>
      <c r="P1084" s="32">
        <v>183.2</v>
      </c>
      <c r="S1084" s="31">
        <f>ROUND(ROUND(P1084, 2)*I1084, 2)</f>
        <v>0</v>
      </c>
      <c r="V1084" s="9">
        <f>ROUND(ROUND(P1084, 2)/1.2, 2)</f>
        <v>152.66999999999999</v>
      </c>
      <c r="Y1084" s="9">
        <f t="shared" si="124"/>
        <v>0</v>
      </c>
      <c r="AD1084" s="5" t="s">
        <v>3502</v>
      </c>
      <c r="AE1084" s="5" t="s">
        <v>3503</v>
      </c>
      <c r="AF1084" s="5" t="s">
        <v>3241</v>
      </c>
      <c r="AK1084" s="31">
        <f t="shared" si="122"/>
        <v>0</v>
      </c>
      <c r="AL1084" s="31"/>
      <c r="AM1084" s="31"/>
      <c r="AN1084" s="33">
        <f t="shared" si="123"/>
        <v>0</v>
      </c>
      <c r="AO1084" s="31"/>
      <c r="AP1084" s="31"/>
    </row>
    <row r="1085" spans="1:42" ht="36" x14ac:dyDescent="0.3">
      <c r="A1085" s="12" t="s">
        <v>3504</v>
      </c>
      <c r="B1085" s="12" t="s">
        <v>3199</v>
      </c>
      <c r="C1085" s="16" t="s">
        <v>3200</v>
      </c>
      <c r="D1085" s="17"/>
      <c r="E1085" s="17" t="s">
        <v>3505</v>
      </c>
      <c r="F1085" s="17" t="s">
        <v>79</v>
      </c>
      <c r="G1085" s="18">
        <v>1</v>
      </c>
      <c r="H1085" s="17"/>
      <c r="I1085" s="18">
        <v>0</v>
      </c>
      <c r="J1085" s="19">
        <v>13.32</v>
      </c>
      <c r="K1085" s="20">
        <v>464</v>
      </c>
      <c r="L1085" s="19">
        <f>J1085+ROUND(K1085, 2)</f>
        <v>477.32</v>
      </c>
      <c r="M1085" s="19">
        <v>0</v>
      </c>
      <c r="N1085" s="19">
        <v>0</v>
      </c>
      <c r="O1085" s="19">
        <f>M1085+N1085</f>
        <v>0</v>
      </c>
      <c r="P1085" s="19">
        <v>75.27</v>
      </c>
      <c r="Q1085" s="21">
        <v>464</v>
      </c>
      <c r="R1085" s="19">
        <f>P1085+ROUND(Q1085, 2)</f>
        <v>539.27</v>
      </c>
      <c r="S1085" s="19">
        <v>0</v>
      </c>
      <c r="T1085" s="19">
        <v>0</v>
      </c>
      <c r="U1085" s="19">
        <f>S1085+T1085</f>
        <v>0</v>
      </c>
      <c r="V1085" s="9">
        <f>ROUND(P1085 / 1.2, 2)</f>
        <v>62.73</v>
      </c>
      <c r="W1085" s="9">
        <f>ROUND(Q1085 / 1.2, 2)</f>
        <v>386.67</v>
      </c>
      <c r="X1085" s="9">
        <f>ROUND(R1085 / 1.2, 2)</f>
        <v>449.39</v>
      </c>
      <c r="Y1085" s="9">
        <f t="shared" si="124"/>
        <v>0</v>
      </c>
      <c r="Z1085" s="9">
        <f>ROUND(T1085 / 1.2, 2)</f>
        <v>0</v>
      </c>
      <c r="AA1085" s="9">
        <f>Y1085+Z1085</f>
        <v>0</v>
      </c>
      <c r="AD1085" s="5">
        <v>355116918</v>
      </c>
      <c r="AE1085" s="5">
        <v>27137987</v>
      </c>
      <c r="AG1085" s="5" t="s">
        <v>3202</v>
      </c>
      <c r="AH1085" s="5" t="s">
        <v>3203</v>
      </c>
      <c r="AI1085" s="5" t="s">
        <v>584</v>
      </c>
      <c r="AK1085" s="19">
        <f t="shared" si="122"/>
        <v>0</v>
      </c>
      <c r="AL1085" s="19">
        <f>T1085-N1085</f>
        <v>0</v>
      </c>
      <c r="AM1085" s="19">
        <f>U1085-O1085</f>
        <v>0</v>
      </c>
      <c r="AN1085" s="22">
        <f t="shared" si="123"/>
        <v>0</v>
      </c>
      <c r="AO1085" s="22">
        <f>IFERROR(AL1085/N1085,0)</f>
        <v>0</v>
      </c>
      <c r="AP1085" s="22">
        <f>IFERROR(AM1085/O1085,0)</f>
        <v>0</v>
      </c>
    </row>
    <row r="1086" spans="1:42" ht="54" x14ac:dyDescent="0.3">
      <c r="A1086" s="12" t="s">
        <v>3506</v>
      </c>
      <c r="B1086" s="12"/>
      <c r="C1086" s="27" t="s">
        <v>3237</v>
      </c>
      <c r="D1086" s="17"/>
      <c r="E1086" s="17" t="s">
        <v>3366</v>
      </c>
      <c r="F1086" s="28" t="s">
        <v>96</v>
      </c>
      <c r="G1086" s="29">
        <v>0.3</v>
      </c>
      <c r="H1086" s="17"/>
      <c r="I1086" s="29">
        <v>0</v>
      </c>
      <c r="J1086" s="30">
        <v>0</v>
      </c>
      <c r="M1086" s="31">
        <f>ROUND(ROUND(J1086, 2)*I1086, 2)</f>
        <v>0</v>
      </c>
      <c r="P1086" s="32">
        <v>206.5</v>
      </c>
      <c r="S1086" s="31">
        <f>ROUND(ROUND(P1086, 2)*I1086, 2)</f>
        <v>0</v>
      </c>
      <c r="V1086" s="9">
        <f>ROUND(ROUND(P1086, 2)/1.2, 2)</f>
        <v>172.08</v>
      </c>
      <c r="Y1086" s="9">
        <f t="shared" si="124"/>
        <v>0</v>
      </c>
      <c r="AD1086" s="5" t="s">
        <v>3507</v>
      </c>
      <c r="AE1086" s="5" t="s">
        <v>3508</v>
      </c>
      <c r="AF1086" s="5" t="s">
        <v>3241</v>
      </c>
      <c r="AK1086" s="31">
        <f t="shared" si="122"/>
        <v>0</v>
      </c>
      <c r="AL1086" s="31"/>
      <c r="AM1086" s="31"/>
      <c r="AN1086" s="33">
        <f t="shared" si="123"/>
        <v>0</v>
      </c>
      <c r="AO1086" s="31"/>
      <c r="AP1086" s="31"/>
    </row>
    <row r="1087" spans="1:42" ht="36" x14ac:dyDescent="0.3">
      <c r="A1087" s="12" t="s">
        <v>3509</v>
      </c>
      <c r="B1087" s="12"/>
      <c r="C1087" s="27" t="s">
        <v>1028</v>
      </c>
      <c r="D1087" s="17"/>
      <c r="E1087" s="17"/>
      <c r="F1087" s="28" t="s">
        <v>96</v>
      </c>
      <c r="G1087" s="29">
        <v>0.15</v>
      </c>
      <c r="H1087" s="17"/>
      <c r="I1087" s="29">
        <v>0</v>
      </c>
      <c r="J1087" s="30">
        <v>88.8</v>
      </c>
      <c r="M1087" s="31">
        <f>ROUND(ROUND(J1087, 2)*I1087, 2)</f>
        <v>0</v>
      </c>
      <c r="P1087" s="32">
        <v>88.8</v>
      </c>
      <c r="S1087" s="31">
        <f>ROUND(ROUND(P1087, 2)*I1087, 2)</f>
        <v>0</v>
      </c>
      <c r="V1087" s="9">
        <f>ROUND(ROUND(P1087, 2)/1.2, 2)</f>
        <v>74</v>
      </c>
      <c r="Y1087" s="9">
        <f t="shared" si="124"/>
        <v>0</v>
      </c>
      <c r="AD1087" s="5" t="s">
        <v>3510</v>
      </c>
      <c r="AE1087" s="5" t="s">
        <v>3511</v>
      </c>
      <c r="AF1087" s="5" t="s">
        <v>1031</v>
      </c>
      <c r="AK1087" s="31">
        <f t="shared" si="122"/>
        <v>0</v>
      </c>
      <c r="AL1087" s="31"/>
      <c r="AM1087" s="31"/>
      <c r="AN1087" s="33">
        <f t="shared" si="123"/>
        <v>0</v>
      </c>
      <c r="AO1087" s="31"/>
      <c r="AP1087" s="31"/>
    </row>
    <row r="1088" spans="1:42" ht="36" x14ac:dyDescent="0.3">
      <c r="A1088" s="12" t="s">
        <v>3512</v>
      </c>
      <c r="B1088" s="12" t="s">
        <v>3199</v>
      </c>
      <c r="C1088" s="16" t="s">
        <v>3200</v>
      </c>
      <c r="D1088" s="17"/>
      <c r="E1088" s="17" t="s">
        <v>3513</v>
      </c>
      <c r="F1088" s="17" t="s">
        <v>79</v>
      </c>
      <c r="G1088" s="18">
        <v>1</v>
      </c>
      <c r="H1088" s="17"/>
      <c r="I1088" s="18">
        <v>540.5</v>
      </c>
      <c r="J1088" s="19">
        <v>13.54</v>
      </c>
      <c r="K1088" s="20">
        <v>464</v>
      </c>
      <c r="L1088" s="19">
        <f>J1088+ROUND(K1088, 2)</f>
        <v>477.54</v>
      </c>
      <c r="M1088" s="19">
        <v>7318.37</v>
      </c>
      <c r="N1088" s="19">
        <v>250792</v>
      </c>
      <c r="O1088" s="19">
        <f>M1088+N1088</f>
        <v>258110.37</v>
      </c>
      <c r="P1088" s="19">
        <v>68.28</v>
      </c>
      <c r="Q1088" s="21">
        <v>556.79999999999995</v>
      </c>
      <c r="R1088" s="19">
        <f>P1088+ROUND(Q1088, 2)</f>
        <v>625.07999999999993</v>
      </c>
      <c r="S1088" s="19">
        <v>36905.339999999997</v>
      </c>
      <c r="T1088" s="19">
        <v>300950.40000000002</v>
      </c>
      <c r="U1088" s="19">
        <f>S1088+T1088</f>
        <v>337855.74</v>
      </c>
      <c r="V1088" s="9">
        <f>ROUND(P1088 / 1.2, 2)</f>
        <v>56.9</v>
      </c>
      <c r="W1088" s="9">
        <f>ROUND(Q1088 / 1.2, 2)</f>
        <v>464</v>
      </c>
      <c r="X1088" s="9">
        <f>ROUND(R1088 / 1.2, 2)</f>
        <v>520.9</v>
      </c>
      <c r="Y1088" s="9">
        <f t="shared" ref="Y1088:Y1120" si="125">ROUND(S1088 / 1.2, 2)</f>
        <v>30754.45</v>
      </c>
      <c r="Z1088" s="9">
        <f>ROUND(T1088 / 1.2, 2)</f>
        <v>250792</v>
      </c>
      <c r="AA1088" s="9">
        <f>Y1088+Z1088</f>
        <v>281546.45</v>
      </c>
      <c r="AD1088" s="5">
        <v>355116919</v>
      </c>
      <c r="AE1088" s="5">
        <v>28858292</v>
      </c>
      <c r="AG1088" s="5" t="s">
        <v>3202</v>
      </c>
      <c r="AH1088" s="5" t="s">
        <v>3203</v>
      </c>
      <c r="AI1088" s="5" t="s">
        <v>584</v>
      </c>
      <c r="AK1088" s="19">
        <f t="shared" si="122"/>
        <v>29586.969999999998</v>
      </c>
      <c r="AL1088" s="19">
        <f>T1088-N1088</f>
        <v>50158.400000000023</v>
      </c>
      <c r="AM1088" s="19">
        <f>U1088-O1088</f>
        <v>79745.37</v>
      </c>
      <c r="AN1088" s="22">
        <f t="shared" si="123"/>
        <v>4.0428360413589361</v>
      </c>
      <c r="AO1088" s="22">
        <f>IFERROR(AL1088/N1088,0)</f>
        <v>0.20000000000000009</v>
      </c>
      <c r="AP1088" s="22">
        <f>IFERROR(AM1088/O1088,0)</f>
        <v>0.30895841186078654</v>
      </c>
    </row>
    <row r="1089" spans="1:42" ht="36" x14ac:dyDescent="0.3">
      <c r="A1089" s="12" t="s">
        <v>3514</v>
      </c>
      <c r="B1089" s="12"/>
      <c r="C1089" s="27" t="s">
        <v>1028</v>
      </c>
      <c r="D1089" s="17"/>
      <c r="E1089" s="17"/>
      <c r="F1089" s="28" t="s">
        <v>96</v>
      </c>
      <c r="G1089" s="29">
        <v>0.15</v>
      </c>
      <c r="H1089" s="17"/>
      <c r="I1089" s="29">
        <v>81.075000000000003</v>
      </c>
      <c r="J1089" s="30">
        <v>90.28</v>
      </c>
      <c r="M1089" s="31">
        <f>ROUND(ROUND(J1089, 2)*I1089, 2)</f>
        <v>7319.45</v>
      </c>
      <c r="P1089" s="32">
        <v>88.8</v>
      </c>
      <c r="S1089" s="31">
        <f>ROUND(ROUND(P1089, 2)*I1089, 2)</f>
        <v>7199.46</v>
      </c>
      <c r="V1089" s="9">
        <f>ROUND(ROUND(P1089, 2)/1.2, 2)</f>
        <v>74</v>
      </c>
      <c r="Y1089" s="9">
        <f t="shared" si="125"/>
        <v>5999.55</v>
      </c>
      <c r="AD1089" s="5" t="s">
        <v>3515</v>
      </c>
      <c r="AE1089" s="5" t="s">
        <v>3516</v>
      </c>
      <c r="AF1089" s="5" t="s">
        <v>1031</v>
      </c>
      <c r="AK1089" s="31">
        <f t="shared" si="122"/>
        <v>-119.98999999999978</v>
      </c>
      <c r="AL1089" s="31"/>
      <c r="AM1089" s="31"/>
      <c r="AN1089" s="33">
        <f t="shared" si="123"/>
        <v>-1.6393308240373224E-2</v>
      </c>
      <c r="AO1089" s="31"/>
      <c r="AP1089" s="31"/>
    </row>
    <row r="1090" spans="1:42" ht="126" x14ac:dyDescent="0.3">
      <c r="A1090" s="12" t="s">
        <v>3517</v>
      </c>
      <c r="B1090" s="12"/>
      <c r="C1090" s="27" t="s">
        <v>3518</v>
      </c>
      <c r="D1090" s="17"/>
      <c r="E1090" s="17" t="s">
        <v>3519</v>
      </c>
      <c r="F1090" s="28" t="s">
        <v>96</v>
      </c>
      <c r="G1090" s="29">
        <v>0.3</v>
      </c>
      <c r="H1090" s="17"/>
      <c r="I1090" s="29">
        <v>162.15</v>
      </c>
      <c r="J1090" s="30">
        <v>0</v>
      </c>
      <c r="M1090" s="31">
        <f>ROUND(ROUND(J1090, 2)*I1090, 2)</f>
        <v>0</v>
      </c>
      <c r="P1090" s="32">
        <v>183.2</v>
      </c>
      <c r="S1090" s="31">
        <f>ROUND(ROUND(P1090, 2)*I1090, 2)</f>
        <v>29705.88</v>
      </c>
      <c r="V1090" s="9">
        <f>ROUND(ROUND(P1090, 2)/1.2, 2)</f>
        <v>152.66999999999999</v>
      </c>
      <c r="Y1090" s="9">
        <f t="shared" si="125"/>
        <v>24754.9</v>
      </c>
      <c r="AD1090" s="5" t="s">
        <v>3520</v>
      </c>
      <c r="AE1090" s="5" t="s">
        <v>3521</v>
      </c>
      <c r="AF1090" s="5" t="s">
        <v>3522</v>
      </c>
      <c r="AK1090" s="31">
        <f t="shared" si="122"/>
        <v>29705.88</v>
      </c>
      <c r="AL1090" s="31"/>
      <c r="AM1090" s="31"/>
      <c r="AN1090" s="33">
        <f t="shared" si="123"/>
        <v>0</v>
      </c>
      <c r="AO1090" s="31"/>
      <c r="AP1090" s="31"/>
    </row>
    <row r="1091" spans="1:42" ht="36" x14ac:dyDescent="0.3">
      <c r="A1091" s="12" t="s">
        <v>3523</v>
      </c>
      <c r="B1091" s="12" t="s">
        <v>3199</v>
      </c>
      <c r="C1091" s="16" t="s">
        <v>3200</v>
      </c>
      <c r="D1091" s="17"/>
      <c r="E1091" s="17" t="s">
        <v>3524</v>
      </c>
      <c r="F1091" s="17" t="s">
        <v>79</v>
      </c>
      <c r="G1091" s="18">
        <v>1</v>
      </c>
      <c r="H1091" s="17"/>
      <c r="I1091" s="18">
        <v>99.6</v>
      </c>
      <c r="J1091" s="19">
        <v>82.68</v>
      </c>
      <c r="K1091" s="20">
        <v>464</v>
      </c>
      <c r="L1091" s="19">
        <f>J1091+ROUND(K1091, 2)</f>
        <v>546.68000000000006</v>
      </c>
      <c r="M1091" s="19">
        <v>8234.93</v>
      </c>
      <c r="N1091" s="19">
        <v>46214.400000000001</v>
      </c>
      <c r="O1091" s="19">
        <f>M1091+N1091</f>
        <v>54449.33</v>
      </c>
      <c r="P1091" s="19">
        <v>75.27</v>
      </c>
      <c r="Q1091" s="21">
        <v>556.79999999999995</v>
      </c>
      <c r="R1091" s="19">
        <f>P1091+ROUND(Q1091, 2)</f>
        <v>632.06999999999994</v>
      </c>
      <c r="S1091" s="19">
        <v>7496.89</v>
      </c>
      <c r="T1091" s="19">
        <v>55457.279999999999</v>
      </c>
      <c r="U1091" s="19">
        <f>S1091+T1091</f>
        <v>62954.17</v>
      </c>
      <c r="V1091" s="9">
        <f>ROUND(P1091 / 1.2, 2)</f>
        <v>62.73</v>
      </c>
      <c r="W1091" s="9">
        <f>ROUND(Q1091 / 1.2, 2)</f>
        <v>464</v>
      </c>
      <c r="X1091" s="9">
        <f>ROUND(R1091 / 1.2, 2)</f>
        <v>526.73</v>
      </c>
      <c r="Y1091" s="9">
        <f t="shared" si="125"/>
        <v>6247.41</v>
      </c>
      <c r="Z1091" s="9">
        <f>ROUND(T1091 / 1.2, 2)</f>
        <v>46214.400000000001</v>
      </c>
      <c r="AA1091" s="9">
        <f>Y1091+Z1091</f>
        <v>52461.81</v>
      </c>
      <c r="AD1091" s="5">
        <v>355116920</v>
      </c>
      <c r="AE1091" s="5">
        <v>28858293</v>
      </c>
      <c r="AG1091" s="5" t="s">
        <v>3202</v>
      </c>
      <c r="AH1091" s="5" t="s">
        <v>3203</v>
      </c>
      <c r="AI1091" s="5" t="s">
        <v>584</v>
      </c>
      <c r="AK1091" s="19">
        <f t="shared" si="122"/>
        <v>-738.04</v>
      </c>
      <c r="AL1091" s="19">
        <f>T1091-N1091</f>
        <v>9242.8799999999974</v>
      </c>
      <c r="AM1091" s="19">
        <f>U1091-O1091</f>
        <v>8504.8399999999965</v>
      </c>
      <c r="AN1091" s="22">
        <f t="shared" si="123"/>
        <v>-8.9623105478735088E-2</v>
      </c>
      <c r="AO1091" s="22">
        <f>IFERROR(AL1091/N1091,0)</f>
        <v>0.19999999999999993</v>
      </c>
      <c r="AP1091" s="22">
        <f>IFERROR(AM1091/O1091,0)</f>
        <v>0.15619733061912786</v>
      </c>
    </row>
    <row r="1092" spans="1:42" ht="108" x14ac:dyDescent="0.3">
      <c r="A1092" s="12" t="s">
        <v>3525</v>
      </c>
      <c r="B1092" s="12"/>
      <c r="C1092" s="27" t="s">
        <v>3145</v>
      </c>
      <c r="D1092" s="17"/>
      <c r="E1092" s="17" t="s">
        <v>3526</v>
      </c>
      <c r="F1092" s="28" t="s">
        <v>96</v>
      </c>
      <c r="G1092" s="29">
        <v>0.3</v>
      </c>
      <c r="H1092" s="17"/>
      <c r="I1092" s="29">
        <v>29.88</v>
      </c>
      <c r="J1092" s="30">
        <v>230.45</v>
      </c>
      <c r="M1092" s="31">
        <f>ROUND(ROUND(J1092, 2)*I1092, 2)</f>
        <v>6885.85</v>
      </c>
      <c r="P1092" s="32">
        <v>206.5</v>
      </c>
      <c r="S1092" s="31">
        <f>ROUND(ROUND(P1092, 2)*I1092, 2)</f>
        <v>6170.22</v>
      </c>
      <c r="V1092" s="9">
        <f>ROUND(ROUND(P1092, 2)/1.2, 2)</f>
        <v>172.08</v>
      </c>
      <c r="Y1092" s="9">
        <f t="shared" si="125"/>
        <v>5141.8500000000004</v>
      </c>
      <c r="AD1092" s="5" t="s">
        <v>3527</v>
      </c>
      <c r="AE1092" s="5" t="s">
        <v>3528</v>
      </c>
      <c r="AF1092" s="5" t="s">
        <v>3149</v>
      </c>
      <c r="AK1092" s="31">
        <f t="shared" si="122"/>
        <v>-715.63000000000011</v>
      </c>
      <c r="AL1092" s="31"/>
      <c r="AM1092" s="31"/>
      <c r="AN1092" s="33">
        <f t="shared" si="123"/>
        <v>-0.10392761968384441</v>
      </c>
      <c r="AO1092" s="31"/>
      <c r="AP1092" s="31"/>
    </row>
    <row r="1093" spans="1:42" ht="36" x14ac:dyDescent="0.3">
      <c r="A1093" s="12" t="s">
        <v>3529</v>
      </c>
      <c r="B1093" s="12"/>
      <c r="C1093" s="27" t="s">
        <v>1028</v>
      </c>
      <c r="D1093" s="17"/>
      <c r="E1093" s="17"/>
      <c r="F1093" s="28" t="s">
        <v>96</v>
      </c>
      <c r="G1093" s="29">
        <v>0.15</v>
      </c>
      <c r="H1093" s="17"/>
      <c r="I1093" s="29">
        <v>14.94</v>
      </c>
      <c r="J1093" s="30">
        <v>90.28</v>
      </c>
      <c r="M1093" s="31">
        <f>ROUND(ROUND(J1093, 2)*I1093, 2)</f>
        <v>1348.78</v>
      </c>
      <c r="P1093" s="32">
        <v>88.8</v>
      </c>
      <c r="S1093" s="31">
        <f>ROUND(ROUND(P1093, 2)*I1093, 2)</f>
        <v>1326.67</v>
      </c>
      <c r="V1093" s="9">
        <f>ROUND(ROUND(P1093, 2)/1.2, 2)</f>
        <v>74</v>
      </c>
      <c r="Y1093" s="9">
        <f t="shared" si="125"/>
        <v>1105.56</v>
      </c>
      <c r="AD1093" s="5" t="s">
        <v>3530</v>
      </c>
      <c r="AE1093" s="5" t="s">
        <v>3531</v>
      </c>
      <c r="AF1093" s="5" t="s">
        <v>1031</v>
      </c>
      <c r="AK1093" s="31">
        <f t="shared" si="122"/>
        <v>-22.1099999999999</v>
      </c>
      <c r="AL1093" s="31"/>
      <c r="AM1093" s="31"/>
      <c r="AN1093" s="33">
        <f t="shared" si="123"/>
        <v>-1.6392591823722106E-2</v>
      </c>
      <c r="AO1093" s="31"/>
      <c r="AP1093" s="31"/>
    </row>
    <row r="1094" spans="1:42" ht="54" x14ac:dyDescent="0.3">
      <c r="A1094" s="12" t="s">
        <v>3532</v>
      </c>
      <c r="B1094" s="12" t="s">
        <v>3199</v>
      </c>
      <c r="C1094" s="16" t="s">
        <v>3200</v>
      </c>
      <c r="D1094" s="17"/>
      <c r="E1094" s="17" t="s">
        <v>3533</v>
      </c>
      <c r="F1094" s="17" t="s">
        <v>79</v>
      </c>
      <c r="G1094" s="18">
        <v>1</v>
      </c>
      <c r="H1094" s="17"/>
      <c r="I1094" s="18">
        <v>1168.8</v>
      </c>
      <c r="J1094" s="19">
        <v>82.68</v>
      </c>
      <c r="K1094" s="20">
        <v>464</v>
      </c>
      <c r="L1094" s="19">
        <f>J1094+ROUND(K1094, 2)</f>
        <v>546.68000000000006</v>
      </c>
      <c r="M1094" s="19">
        <v>96636.38</v>
      </c>
      <c r="N1094" s="19">
        <v>542323.19999999995</v>
      </c>
      <c r="O1094" s="19">
        <f>M1094+N1094</f>
        <v>638959.57999999996</v>
      </c>
      <c r="P1094" s="19">
        <v>75.27</v>
      </c>
      <c r="Q1094" s="21">
        <v>556.79999999999995</v>
      </c>
      <c r="R1094" s="19">
        <f>P1094+ROUND(Q1094, 2)</f>
        <v>632.06999999999994</v>
      </c>
      <c r="S1094" s="19">
        <v>87975.58</v>
      </c>
      <c r="T1094" s="19">
        <v>650787.83999999997</v>
      </c>
      <c r="U1094" s="19">
        <f>S1094+T1094</f>
        <v>738763.41999999993</v>
      </c>
      <c r="V1094" s="9">
        <f>ROUND(P1094 / 1.2, 2)</f>
        <v>62.73</v>
      </c>
      <c r="W1094" s="9">
        <f>ROUND(Q1094 / 1.2, 2)</f>
        <v>464</v>
      </c>
      <c r="X1094" s="9">
        <f>ROUND(R1094 / 1.2, 2)</f>
        <v>526.73</v>
      </c>
      <c r="Y1094" s="9">
        <f t="shared" si="125"/>
        <v>73312.98</v>
      </c>
      <c r="Z1094" s="9">
        <f>ROUND(T1094 / 1.2, 2)</f>
        <v>542323.19999999995</v>
      </c>
      <c r="AA1094" s="9">
        <f>Y1094+Z1094</f>
        <v>615636.17999999993</v>
      </c>
      <c r="AD1094" s="5">
        <v>355116921</v>
      </c>
      <c r="AE1094" s="5">
        <v>28858297</v>
      </c>
      <c r="AG1094" s="5" t="s">
        <v>3202</v>
      </c>
      <c r="AH1094" s="5" t="s">
        <v>3203</v>
      </c>
      <c r="AI1094" s="5" t="s">
        <v>584</v>
      </c>
      <c r="AK1094" s="19">
        <f t="shared" si="122"/>
        <v>-8660.8000000000029</v>
      </c>
      <c r="AL1094" s="19">
        <f>T1094-N1094</f>
        <v>108464.64000000001</v>
      </c>
      <c r="AM1094" s="19">
        <f>U1094-O1094</f>
        <v>99803.839999999967</v>
      </c>
      <c r="AN1094" s="22">
        <f t="shared" si="123"/>
        <v>-8.9622562434561417E-2</v>
      </c>
      <c r="AO1094" s="22">
        <f>IFERROR(AL1094/N1094,0)</f>
        <v>0.20000000000000004</v>
      </c>
      <c r="AP1094" s="22">
        <f>IFERROR(AM1094/O1094,0)</f>
        <v>0.15619742331744987</v>
      </c>
    </row>
    <row r="1095" spans="1:42" ht="36" x14ac:dyDescent="0.3">
      <c r="A1095" s="12" t="s">
        <v>3534</v>
      </c>
      <c r="B1095" s="12"/>
      <c r="C1095" s="27" t="s">
        <v>1028</v>
      </c>
      <c r="D1095" s="17"/>
      <c r="E1095" s="17"/>
      <c r="F1095" s="28" t="s">
        <v>96</v>
      </c>
      <c r="G1095" s="29">
        <v>0.15</v>
      </c>
      <c r="H1095" s="17"/>
      <c r="I1095" s="29">
        <v>175.32</v>
      </c>
      <c r="J1095" s="30">
        <v>90.28</v>
      </c>
      <c r="M1095" s="31">
        <f>ROUND(ROUND(J1095, 2)*I1095, 2)</f>
        <v>15827.89</v>
      </c>
      <c r="P1095" s="32">
        <v>88.8</v>
      </c>
      <c r="S1095" s="31">
        <f>ROUND(ROUND(P1095, 2)*I1095, 2)</f>
        <v>15568.42</v>
      </c>
      <c r="V1095" s="9">
        <f>ROUND(ROUND(P1095, 2)/1.2, 2)</f>
        <v>74</v>
      </c>
      <c r="Y1095" s="9">
        <f t="shared" si="125"/>
        <v>12973.68</v>
      </c>
      <c r="AD1095" s="5" t="s">
        <v>3535</v>
      </c>
      <c r="AE1095" s="5" t="s">
        <v>3536</v>
      </c>
      <c r="AF1095" s="5" t="s">
        <v>1031</v>
      </c>
      <c r="AK1095" s="31">
        <f t="shared" si="122"/>
        <v>-259.46999999999935</v>
      </c>
      <c r="AL1095" s="31"/>
      <c r="AM1095" s="31"/>
      <c r="AN1095" s="33">
        <f t="shared" si="123"/>
        <v>-1.6393214762043414E-2</v>
      </c>
      <c r="AO1095" s="31"/>
      <c r="AP1095" s="31"/>
    </row>
    <row r="1096" spans="1:42" ht="108" x14ac:dyDescent="0.3">
      <c r="A1096" s="12" t="s">
        <v>3537</v>
      </c>
      <c r="B1096" s="12"/>
      <c r="C1096" s="27" t="s">
        <v>3145</v>
      </c>
      <c r="D1096" s="17"/>
      <c r="E1096" s="17" t="s">
        <v>3538</v>
      </c>
      <c r="F1096" s="28" t="s">
        <v>96</v>
      </c>
      <c r="G1096" s="29">
        <v>0.3</v>
      </c>
      <c r="H1096" s="17"/>
      <c r="I1096" s="29">
        <v>350.64</v>
      </c>
      <c r="J1096" s="30">
        <v>230.45</v>
      </c>
      <c r="M1096" s="31">
        <f>ROUND(ROUND(J1096, 2)*I1096, 2)</f>
        <v>80804.990000000005</v>
      </c>
      <c r="P1096" s="32">
        <v>206.5</v>
      </c>
      <c r="S1096" s="31">
        <f>ROUND(ROUND(P1096, 2)*I1096, 2)</f>
        <v>72407.16</v>
      </c>
      <c r="V1096" s="9">
        <f>ROUND(ROUND(P1096, 2)/1.2, 2)</f>
        <v>172.08</v>
      </c>
      <c r="Y1096" s="9">
        <f t="shared" si="125"/>
        <v>60339.3</v>
      </c>
      <c r="AD1096" s="5" t="s">
        <v>3539</v>
      </c>
      <c r="AE1096" s="5" t="s">
        <v>3540</v>
      </c>
      <c r="AF1096" s="5" t="s">
        <v>3149</v>
      </c>
      <c r="AK1096" s="31">
        <f t="shared" si="122"/>
        <v>-8397.8300000000017</v>
      </c>
      <c r="AL1096" s="31"/>
      <c r="AM1096" s="31"/>
      <c r="AN1096" s="33">
        <f t="shared" si="123"/>
        <v>-0.10392712133248208</v>
      </c>
      <c r="AO1096" s="31"/>
      <c r="AP1096" s="31"/>
    </row>
    <row r="1097" spans="1:42" ht="36" x14ac:dyDescent="0.3">
      <c r="A1097" s="12" t="s">
        <v>3541</v>
      </c>
      <c r="B1097" s="12" t="s">
        <v>3199</v>
      </c>
      <c r="C1097" s="16" t="s">
        <v>3200</v>
      </c>
      <c r="D1097" s="17"/>
      <c r="E1097" s="17" t="s">
        <v>3542</v>
      </c>
      <c r="F1097" s="17" t="s">
        <v>79</v>
      </c>
      <c r="G1097" s="18">
        <v>1</v>
      </c>
      <c r="H1097" s="17"/>
      <c r="I1097" s="18">
        <v>55.8</v>
      </c>
      <c r="J1097" s="19">
        <v>82.68</v>
      </c>
      <c r="K1097" s="20">
        <v>464</v>
      </c>
      <c r="L1097" s="19">
        <f>J1097+ROUND(K1097, 2)</f>
        <v>546.68000000000006</v>
      </c>
      <c r="M1097" s="19">
        <v>4613.54</v>
      </c>
      <c r="N1097" s="19">
        <v>25891.200000000001</v>
      </c>
      <c r="O1097" s="19">
        <f>M1097+N1097</f>
        <v>30504.74</v>
      </c>
      <c r="P1097" s="19">
        <v>75.27</v>
      </c>
      <c r="Q1097" s="21">
        <v>556.79999999999995</v>
      </c>
      <c r="R1097" s="19">
        <f>P1097+ROUND(Q1097, 2)</f>
        <v>632.06999999999994</v>
      </c>
      <c r="S1097" s="19">
        <v>4200.07</v>
      </c>
      <c r="T1097" s="19">
        <v>31069.439999999999</v>
      </c>
      <c r="U1097" s="19">
        <f>S1097+T1097</f>
        <v>35269.509999999995</v>
      </c>
      <c r="V1097" s="9">
        <f>ROUND(P1097 / 1.2, 2)</f>
        <v>62.73</v>
      </c>
      <c r="W1097" s="9">
        <f>ROUND(Q1097 / 1.2, 2)</f>
        <v>464</v>
      </c>
      <c r="X1097" s="9">
        <f>ROUND(R1097 / 1.2, 2)</f>
        <v>526.73</v>
      </c>
      <c r="Y1097" s="9">
        <f t="shared" si="125"/>
        <v>3500.06</v>
      </c>
      <c r="Z1097" s="9">
        <f>ROUND(T1097 / 1.2, 2)</f>
        <v>25891.200000000001</v>
      </c>
      <c r="AA1097" s="9">
        <f>Y1097+Z1097</f>
        <v>29391.260000000002</v>
      </c>
      <c r="AD1097" s="5">
        <v>355116922</v>
      </c>
      <c r="AE1097" s="5">
        <v>28858298</v>
      </c>
      <c r="AG1097" s="5" t="s">
        <v>3202</v>
      </c>
      <c r="AH1097" s="5" t="s">
        <v>3203</v>
      </c>
      <c r="AI1097" s="5" t="s">
        <v>584</v>
      </c>
      <c r="AK1097" s="19">
        <f t="shared" si="122"/>
        <v>-413.47000000000025</v>
      </c>
      <c r="AL1097" s="19">
        <f>T1097-N1097</f>
        <v>5178.239999999998</v>
      </c>
      <c r="AM1097" s="19">
        <f>U1097-O1097</f>
        <v>4764.7699999999932</v>
      </c>
      <c r="AN1097" s="22">
        <f t="shared" si="123"/>
        <v>-8.9620985187079824E-2</v>
      </c>
      <c r="AO1097" s="22">
        <f>IFERROR(AL1097/N1097,0)</f>
        <v>0.19999999999999993</v>
      </c>
      <c r="AP1097" s="22">
        <f>IFERROR(AM1097/O1097,0)</f>
        <v>0.15619769255532068</v>
      </c>
    </row>
    <row r="1098" spans="1:42" ht="108" x14ac:dyDescent="0.3">
      <c r="A1098" s="12" t="s">
        <v>3543</v>
      </c>
      <c r="B1098" s="12"/>
      <c r="C1098" s="27" t="s">
        <v>3145</v>
      </c>
      <c r="D1098" s="17"/>
      <c r="E1098" s="17" t="s">
        <v>3544</v>
      </c>
      <c r="F1098" s="28" t="s">
        <v>96</v>
      </c>
      <c r="G1098" s="29">
        <v>0.3</v>
      </c>
      <c r="H1098" s="17"/>
      <c r="I1098" s="29">
        <v>16.739999999999998</v>
      </c>
      <c r="J1098" s="30">
        <v>230.45</v>
      </c>
      <c r="M1098" s="31">
        <f>ROUND(ROUND(J1098, 2)*I1098, 2)</f>
        <v>3857.73</v>
      </c>
      <c r="P1098" s="32">
        <v>206.5</v>
      </c>
      <c r="S1098" s="31">
        <f>ROUND(ROUND(P1098, 2)*I1098, 2)</f>
        <v>3456.81</v>
      </c>
      <c r="V1098" s="9">
        <f>ROUND(ROUND(P1098, 2)/1.2, 2)</f>
        <v>172.08</v>
      </c>
      <c r="Y1098" s="9">
        <f t="shared" si="125"/>
        <v>2880.68</v>
      </c>
      <c r="AD1098" s="5" t="s">
        <v>3545</v>
      </c>
      <c r="AE1098" s="5" t="s">
        <v>3546</v>
      </c>
      <c r="AF1098" s="5" t="s">
        <v>3149</v>
      </c>
      <c r="AK1098" s="31">
        <f t="shared" si="122"/>
        <v>-400.92000000000007</v>
      </c>
      <c r="AL1098" s="31"/>
      <c r="AM1098" s="31"/>
      <c r="AN1098" s="33">
        <f t="shared" si="123"/>
        <v>-0.1039264023143144</v>
      </c>
      <c r="AO1098" s="31"/>
      <c r="AP1098" s="31"/>
    </row>
    <row r="1099" spans="1:42" ht="36" x14ac:dyDescent="0.3">
      <c r="A1099" s="12" t="s">
        <v>3547</v>
      </c>
      <c r="B1099" s="12"/>
      <c r="C1099" s="27" t="s">
        <v>1028</v>
      </c>
      <c r="D1099" s="17"/>
      <c r="E1099" s="17"/>
      <c r="F1099" s="28" t="s">
        <v>96</v>
      </c>
      <c r="G1099" s="29">
        <v>0.15</v>
      </c>
      <c r="H1099" s="17"/>
      <c r="I1099" s="29">
        <v>8.3699999999999992</v>
      </c>
      <c r="J1099" s="30">
        <v>90.28</v>
      </c>
      <c r="M1099" s="31">
        <f>ROUND(ROUND(J1099, 2)*I1099, 2)</f>
        <v>755.64</v>
      </c>
      <c r="P1099" s="32">
        <v>88.8</v>
      </c>
      <c r="S1099" s="31">
        <f>ROUND(ROUND(P1099, 2)*I1099, 2)</f>
        <v>743.26</v>
      </c>
      <c r="V1099" s="9">
        <f>ROUND(ROUND(P1099, 2)/1.2, 2)</f>
        <v>74</v>
      </c>
      <c r="Y1099" s="9">
        <f t="shared" si="125"/>
        <v>619.38</v>
      </c>
      <c r="AD1099" s="5" t="s">
        <v>3548</v>
      </c>
      <c r="AE1099" s="5" t="s">
        <v>3549</v>
      </c>
      <c r="AF1099" s="5" t="s">
        <v>1031</v>
      </c>
      <c r="AK1099" s="31">
        <f t="shared" si="122"/>
        <v>-12.379999999999995</v>
      </c>
      <c r="AL1099" s="31"/>
      <c r="AM1099" s="31"/>
      <c r="AN1099" s="33">
        <f t="shared" si="123"/>
        <v>-1.6383463024720761E-2</v>
      </c>
      <c r="AO1099" s="31"/>
      <c r="AP1099" s="31"/>
    </row>
    <row r="1100" spans="1:42" ht="36" x14ac:dyDescent="0.3">
      <c r="A1100" s="12" t="s">
        <v>3550</v>
      </c>
      <c r="B1100" s="12" t="s">
        <v>3199</v>
      </c>
      <c r="C1100" s="16" t="s">
        <v>3200</v>
      </c>
      <c r="D1100" s="17"/>
      <c r="E1100" s="17" t="s">
        <v>3551</v>
      </c>
      <c r="F1100" s="17" t="s">
        <v>79</v>
      </c>
      <c r="G1100" s="18">
        <v>1</v>
      </c>
      <c r="H1100" s="17"/>
      <c r="I1100" s="18">
        <v>60.5</v>
      </c>
      <c r="J1100" s="19">
        <v>82.68</v>
      </c>
      <c r="K1100" s="20">
        <v>464</v>
      </c>
      <c r="L1100" s="19">
        <f>J1100+ROUND(K1100, 2)</f>
        <v>546.68000000000006</v>
      </c>
      <c r="M1100" s="19">
        <v>5002.1400000000003</v>
      </c>
      <c r="N1100" s="19">
        <v>28072</v>
      </c>
      <c r="O1100" s="19">
        <f>M1100+N1100</f>
        <v>33074.14</v>
      </c>
      <c r="P1100" s="19">
        <v>75.27</v>
      </c>
      <c r="Q1100" s="21">
        <v>556.79999999999995</v>
      </c>
      <c r="R1100" s="19">
        <f>P1100+ROUND(Q1100, 2)</f>
        <v>632.06999999999994</v>
      </c>
      <c r="S1100" s="19">
        <v>4553.84</v>
      </c>
      <c r="T1100" s="19">
        <v>33686.400000000001</v>
      </c>
      <c r="U1100" s="19">
        <f>S1100+T1100</f>
        <v>38240.240000000005</v>
      </c>
      <c r="V1100" s="9">
        <f>ROUND(P1100 / 1.2, 2)</f>
        <v>62.73</v>
      </c>
      <c r="W1100" s="9">
        <f>ROUND(Q1100 / 1.2, 2)</f>
        <v>464</v>
      </c>
      <c r="X1100" s="9">
        <f>ROUND(R1100 / 1.2, 2)</f>
        <v>526.73</v>
      </c>
      <c r="Y1100" s="9">
        <f t="shared" si="125"/>
        <v>3794.87</v>
      </c>
      <c r="Z1100" s="9">
        <f>ROUND(T1100 / 1.2, 2)</f>
        <v>28072</v>
      </c>
      <c r="AA1100" s="9">
        <f>Y1100+Z1100</f>
        <v>31866.87</v>
      </c>
      <c r="AD1100" s="5">
        <v>355116923</v>
      </c>
      <c r="AE1100" s="5">
        <v>28858299</v>
      </c>
      <c r="AG1100" s="5" t="s">
        <v>3202</v>
      </c>
      <c r="AH1100" s="5" t="s">
        <v>3203</v>
      </c>
      <c r="AI1100" s="5" t="s">
        <v>584</v>
      </c>
      <c r="AK1100" s="19">
        <f t="shared" si="122"/>
        <v>-448.30000000000018</v>
      </c>
      <c r="AL1100" s="19">
        <f>T1100-N1100</f>
        <v>5614.4000000000015</v>
      </c>
      <c r="AM1100" s="19">
        <f>U1100-O1100</f>
        <v>5166.1000000000058</v>
      </c>
      <c r="AN1100" s="22">
        <f t="shared" si="123"/>
        <v>-8.962164193725089E-2</v>
      </c>
      <c r="AO1100" s="22">
        <f>IFERROR(AL1100/N1100,0)</f>
        <v>0.20000000000000004</v>
      </c>
      <c r="AP1100" s="22">
        <f>IFERROR(AM1100/O1100,0)</f>
        <v>0.15619756099478341</v>
      </c>
    </row>
    <row r="1101" spans="1:42" ht="36" x14ac:dyDescent="0.3">
      <c r="A1101" s="12" t="s">
        <v>3552</v>
      </c>
      <c r="B1101" s="12"/>
      <c r="C1101" s="27" t="s">
        <v>1028</v>
      </c>
      <c r="D1101" s="17"/>
      <c r="E1101" s="17"/>
      <c r="F1101" s="28" t="s">
        <v>96</v>
      </c>
      <c r="G1101" s="29">
        <v>0.15</v>
      </c>
      <c r="H1101" s="17"/>
      <c r="I1101" s="29">
        <v>9.0749999999999993</v>
      </c>
      <c r="J1101" s="30">
        <v>90.28</v>
      </c>
      <c r="M1101" s="31">
        <f>ROUND(ROUND(J1101, 2)*I1101, 2)</f>
        <v>819.29</v>
      </c>
      <c r="P1101" s="32">
        <v>88.8</v>
      </c>
      <c r="S1101" s="31">
        <f>ROUND(ROUND(P1101, 2)*I1101, 2)</f>
        <v>805.86</v>
      </c>
      <c r="V1101" s="9">
        <f>ROUND(ROUND(P1101, 2)/1.2, 2)</f>
        <v>74</v>
      </c>
      <c r="Y1101" s="9">
        <f t="shared" si="125"/>
        <v>671.55</v>
      </c>
      <c r="AD1101" s="5" t="s">
        <v>3553</v>
      </c>
      <c r="AE1101" s="5" t="s">
        <v>3554</v>
      </c>
      <c r="AF1101" s="5" t="s">
        <v>1031</v>
      </c>
      <c r="AK1101" s="31">
        <f t="shared" si="122"/>
        <v>-13.42999999999995</v>
      </c>
      <c r="AL1101" s="31"/>
      <c r="AM1101" s="31"/>
      <c r="AN1101" s="33">
        <f t="shared" si="123"/>
        <v>-1.6392242063249827E-2</v>
      </c>
      <c r="AO1101" s="31"/>
      <c r="AP1101" s="31"/>
    </row>
    <row r="1102" spans="1:42" ht="108" x14ac:dyDescent="0.3">
      <c r="A1102" s="12" t="s">
        <v>3555</v>
      </c>
      <c r="B1102" s="12"/>
      <c r="C1102" s="27" t="s">
        <v>3145</v>
      </c>
      <c r="D1102" s="17"/>
      <c r="E1102" s="17" t="s">
        <v>3556</v>
      </c>
      <c r="F1102" s="28" t="s">
        <v>96</v>
      </c>
      <c r="G1102" s="29">
        <v>0.3</v>
      </c>
      <c r="H1102" s="17"/>
      <c r="I1102" s="29">
        <v>18.149999999999999</v>
      </c>
      <c r="J1102" s="30">
        <v>230.45</v>
      </c>
      <c r="M1102" s="31">
        <f>ROUND(ROUND(J1102, 2)*I1102, 2)</f>
        <v>4182.67</v>
      </c>
      <c r="P1102" s="32">
        <v>206.5</v>
      </c>
      <c r="S1102" s="31">
        <f>ROUND(ROUND(P1102, 2)*I1102, 2)</f>
        <v>3747.98</v>
      </c>
      <c r="V1102" s="9">
        <f>ROUND(ROUND(P1102, 2)/1.2, 2)</f>
        <v>172.08</v>
      </c>
      <c r="Y1102" s="9">
        <f t="shared" si="125"/>
        <v>3123.32</v>
      </c>
      <c r="AD1102" s="5" t="s">
        <v>3557</v>
      </c>
      <c r="AE1102" s="5" t="s">
        <v>3558</v>
      </c>
      <c r="AF1102" s="5" t="s">
        <v>3149</v>
      </c>
      <c r="AK1102" s="31">
        <f t="shared" si="122"/>
        <v>-434.69000000000005</v>
      </c>
      <c r="AL1102" s="31"/>
      <c r="AM1102" s="31"/>
      <c r="AN1102" s="33">
        <f t="shared" si="123"/>
        <v>-0.10392643933181438</v>
      </c>
      <c r="AO1102" s="31"/>
      <c r="AP1102" s="31"/>
    </row>
    <row r="1103" spans="1:42" ht="36" x14ac:dyDescent="0.3">
      <c r="A1103" s="12" t="s">
        <v>3559</v>
      </c>
      <c r="B1103" s="12" t="s">
        <v>3199</v>
      </c>
      <c r="C1103" s="16" t="s">
        <v>3200</v>
      </c>
      <c r="D1103" s="17"/>
      <c r="E1103" s="17" t="s">
        <v>3560</v>
      </c>
      <c r="F1103" s="17" t="s">
        <v>79</v>
      </c>
      <c r="G1103" s="18">
        <v>1</v>
      </c>
      <c r="H1103" s="17"/>
      <c r="I1103" s="18">
        <v>54.8</v>
      </c>
      <c r="J1103" s="19">
        <v>82.68</v>
      </c>
      <c r="K1103" s="20">
        <v>464</v>
      </c>
      <c r="L1103" s="19">
        <f>J1103+ROUND(K1103, 2)</f>
        <v>546.68000000000006</v>
      </c>
      <c r="M1103" s="19">
        <v>4530.8599999999997</v>
      </c>
      <c r="N1103" s="19">
        <v>25427.200000000001</v>
      </c>
      <c r="O1103" s="19">
        <f>M1103+N1103</f>
        <v>29958.06</v>
      </c>
      <c r="P1103" s="19">
        <v>75.27</v>
      </c>
      <c r="Q1103" s="21">
        <v>556.79999999999995</v>
      </c>
      <c r="R1103" s="19">
        <f>P1103+ROUND(Q1103, 2)</f>
        <v>632.06999999999994</v>
      </c>
      <c r="S1103" s="19">
        <v>4124.8</v>
      </c>
      <c r="T1103" s="19">
        <v>30512.639999999999</v>
      </c>
      <c r="U1103" s="19">
        <f>S1103+T1103</f>
        <v>34637.440000000002</v>
      </c>
      <c r="V1103" s="9">
        <f>ROUND(P1103 / 1.2, 2)</f>
        <v>62.73</v>
      </c>
      <c r="W1103" s="9">
        <f>ROUND(Q1103 / 1.2, 2)</f>
        <v>464</v>
      </c>
      <c r="X1103" s="9">
        <f>ROUND(R1103 / 1.2, 2)</f>
        <v>526.73</v>
      </c>
      <c r="Y1103" s="9">
        <f t="shared" si="125"/>
        <v>3437.33</v>
      </c>
      <c r="Z1103" s="9">
        <f>ROUND(T1103 / 1.2, 2)</f>
        <v>25427.200000000001</v>
      </c>
      <c r="AA1103" s="9">
        <f>Y1103+Z1103</f>
        <v>28864.53</v>
      </c>
      <c r="AD1103" s="5">
        <v>355116924</v>
      </c>
      <c r="AE1103" s="5">
        <v>28858300</v>
      </c>
      <c r="AG1103" s="5" t="s">
        <v>3202</v>
      </c>
      <c r="AH1103" s="5" t="s">
        <v>3203</v>
      </c>
      <c r="AI1103" s="5" t="s">
        <v>584</v>
      </c>
      <c r="AK1103" s="19">
        <f t="shared" si="122"/>
        <v>-406.05999999999949</v>
      </c>
      <c r="AL1103" s="19">
        <f>T1103-N1103</f>
        <v>5085.4399999999987</v>
      </c>
      <c r="AM1103" s="19">
        <f>U1103-O1103</f>
        <v>4679.380000000001</v>
      </c>
      <c r="AN1103" s="22">
        <f t="shared" si="123"/>
        <v>-8.9620954962192509E-2</v>
      </c>
      <c r="AO1103" s="22">
        <f>IFERROR(AL1103/N1103,0)</f>
        <v>0.19999999999999996</v>
      </c>
      <c r="AP1103" s="22">
        <f>IFERROR(AM1103/O1103,0)</f>
        <v>0.15619769771473857</v>
      </c>
    </row>
    <row r="1104" spans="1:42" ht="108" x14ac:dyDescent="0.3">
      <c r="A1104" s="12" t="s">
        <v>3561</v>
      </c>
      <c r="B1104" s="12"/>
      <c r="C1104" s="27" t="s">
        <v>3145</v>
      </c>
      <c r="D1104" s="17"/>
      <c r="E1104" s="17" t="s">
        <v>3562</v>
      </c>
      <c r="F1104" s="28" t="s">
        <v>96</v>
      </c>
      <c r="G1104" s="29">
        <v>0.3</v>
      </c>
      <c r="H1104" s="17"/>
      <c r="I1104" s="29">
        <v>16.440000000000001</v>
      </c>
      <c r="J1104" s="30">
        <v>230.45</v>
      </c>
      <c r="M1104" s="31">
        <f>ROUND(ROUND(J1104, 2)*I1104, 2)</f>
        <v>3788.6</v>
      </c>
      <c r="P1104" s="32">
        <v>206.5</v>
      </c>
      <c r="S1104" s="31">
        <f>ROUND(ROUND(P1104, 2)*I1104, 2)</f>
        <v>3394.86</v>
      </c>
      <c r="V1104" s="9">
        <f>ROUND(ROUND(P1104, 2)/1.2, 2)</f>
        <v>172.08</v>
      </c>
      <c r="Y1104" s="9">
        <f t="shared" si="125"/>
        <v>2829.05</v>
      </c>
      <c r="AD1104" s="5" t="s">
        <v>3563</v>
      </c>
      <c r="AE1104" s="5" t="s">
        <v>3564</v>
      </c>
      <c r="AF1104" s="5" t="s">
        <v>3149</v>
      </c>
      <c r="AK1104" s="31">
        <f t="shared" ref="AK1104:AK1167" si="126">S1104-M1104</f>
        <v>-393.73999999999978</v>
      </c>
      <c r="AL1104" s="31"/>
      <c r="AM1104" s="31"/>
      <c r="AN1104" s="33">
        <f t="shared" ref="AN1104:AN1167" si="127">IFERROR(AK1104/M1104,0)</f>
        <v>-0.10392757219025492</v>
      </c>
      <c r="AO1104" s="31"/>
      <c r="AP1104" s="31"/>
    </row>
    <row r="1105" spans="1:42" ht="36" x14ac:dyDescent="0.3">
      <c r="A1105" s="12" t="s">
        <v>3565</v>
      </c>
      <c r="B1105" s="12"/>
      <c r="C1105" s="27" t="s">
        <v>1028</v>
      </c>
      <c r="D1105" s="17"/>
      <c r="E1105" s="17"/>
      <c r="F1105" s="28" t="s">
        <v>96</v>
      </c>
      <c r="G1105" s="29">
        <v>0.15</v>
      </c>
      <c r="H1105" s="17"/>
      <c r="I1105" s="29">
        <v>8.2200000000000006</v>
      </c>
      <c r="J1105" s="30">
        <v>90.28</v>
      </c>
      <c r="M1105" s="31">
        <f>ROUND(ROUND(J1105, 2)*I1105, 2)</f>
        <v>742.1</v>
      </c>
      <c r="P1105" s="32">
        <v>88.8</v>
      </c>
      <c r="S1105" s="31">
        <f>ROUND(ROUND(P1105, 2)*I1105, 2)</f>
        <v>729.94</v>
      </c>
      <c r="V1105" s="9">
        <f>ROUND(ROUND(P1105, 2)/1.2, 2)</f>
        <v>74</v>
      </c>
      <c r="Y1105" s="9">
        <f t="shared" si="125"/>
        <v>608.28</v>
      </c>
      <c r="AD1105" s="5" t="s">
        <v>3566</v>
      </c>
      <c r="AE1105" s="5" t="s">
        <v>3567</v>
      </c>
      <c r="AF1105" s="5" t="s">
        <v>1031</v>
      </c>
      <c r="AK1105" s="31">
        <f t="shared" si="126"/>
        <v>-12.159999999999968</v>
      </c>
      <c r="AL1105" s="31"/>
      <c r="AM1105" s="31"/>
      <c r="AN1105" s="33">
        <f t="shared" si="127"/>
        <v>-1.6385931815119211E-2</v>
      </c>
      <c r="AO1105" s="31"/>
      <c r="AP1105" s="31"/>
    </row>
    <row r="1106" spans="1:42" ht="36" x14ac:dyDescent="0.3">
      <c r="A1106" s="12" t="s">
        <v>3568</v>
      </c>
      <c r="B1106" s="12" t="s">
        <v>3199</v>
      </c>
      <c r="C1106" s="16" t="s">
        <v>3200</v>
      </c>
      <c r="D1106" s="17"/>
      <c r="E1106" s="17" t="s">
        <v>3569</v>
      </c>
      <c r="F1106" s="17" t="s">
        <v>79</v>
      </c>
      <c r="G1106" s="18">
        <v>1</v>
      </c>
      <c r="H1106" s="17"/>
      <c r="I1106" s="18">
        <v>73.5</v>
      </c>
      <c r="J1106" s="19">
        <v>82.68</v>
      </c>
      <c r="K1106" s="20">
        <v>464</v>
      </c>
      <c r="L1106" s="19">
        <f>J1106+ROUND(K1106, 2)</f>
        <v>546.68000000000006</v>
      </c>
      <c r="M1106" s="19">
        <v>6076.98</v>
      </c>
      <c r="N1106" s="19">
        <v>34104</v>
      </c>
      <c r="O1106" s="19">
        <f>M1106+N1106</f>
        <v>40180.979999999996</v>
      </c>
      <c r="P1106" s="19">
        <v>75.27</v>
      </c>
      <c r="Q1106" s="21">
        <v>556.79999999999995</v>
      </c>
      <c r="R1106" s="19">
        <f>P1106+ROUND(Q1106, 2)</f>
        <v>632.06999999999994</v>
      </c>
      <c r="S1106" s="19">
        <v>5532.35</v>
      </c>
      <c r="T1106" s="19">
        <v>40924.800000000003</v>
      </c>
      <c r="U1106" s="19">
        <f>S1106+T1106</f>
        <v>46457.15</v>
      </c>
      <c r="V1106" s="9">
        <f>ROUND(P1106 / 1.2, 2)</f>
        <v>62.73</v>
      </c>
      <c r="W1106" s="9">
        <f>ROUND(Q1106 / 1.2, 2)</f>
        <v>464</v>
      </c>
      <c r="X1106" s="9">
        <f>ROUND(R1106 / 1.2, 2)</f>
        <v>526.73</v>
      </c>
      <c r="Y1106" s="9">
        <f t="shared" si="125"/>
        <v>4610.29</v>
      </c>
      <c r="Z1106" s="9">
        <f>ROUND(T1106 / 1.2, 2)</f>
        <v>34104</v>
      </c>
      <c r="AA1106" s="9">
        <f>Y1106+Z1106</f>
        <v>38714.29</v>
      </c>
      <c r="AD1106" s="5">
        <v>355116925</v>
      </c>
      <c r="AE1106" s="5">
        <v>28858301</v>
      </c>
      <c r="AG1106" s="5" t="s">
        <v>3202</v>
      </c>
      <c r="AH1106" s="5" t="s">
        <v>3203</v>
      </c>
      <c r="AI1106" s="5" t="s">
        <v>584</v>
      </c>
      <c r="AK1106" s="19">
        <f t="shared" si="126"/>
        <v>-544.6299999999992</v>
      </c>
      <c r="AL1106" s="19">
        <f>T1106-N1106</f>
        <v>6820.8000000000029</v>
      </c>
      <c r="AM1106" s="19">
        <f>U1106-O1106</f>
        <v>6276.1700000000055</v>
      </c>
      <c r="AN1106" s="22">
        <f t="shared" si="127"/>
        <v>-8.962181873233073E-2</v>
      </c>
      <c r="AO1106" s="22">
        <f>IFERROR(AL1106/N1106,0)</f>
        <v>0.20000000000000009</v>
      </c>
      <c r="AP1106" s="22">
        <f>IFERROR(AM1106/O1106,0)</f>
        <v>0.15619753425625771</v>
      </c>
    </row>
    <row r="1107" spans="1:42" ht="36" x14ac:dyDescent="0.3">
      <c r="A1107" s="12" t="s">
        <v>3570</v>
      </c>
      <c r="B1107" s="12"/>
      <c r="C1107" s="27" t="s">
        <v>1028</v>
      </c>
      <c r="D1107" s="17"/>
      <c r="E1107" s="17"/>
      <c r="F1107" s="28" t="s">
        <v>96</v>
      </c>
      <c r="G1107" s="29">
        <v>0.15</v>
      </c>
      <c r="H1107" s="17"/>
      <c r="I1107" s="29">
        <v>11.025</v>
      </c>
      <c r="J1107" s="30">
        <v>90.28</v>
      </c>
      <c r="M1107" s="31">
        <f>ROUND(ROUND(J1107, 2)*I1107, 2)</f>
        <v>995.34</v>
      </c>
      <c r="P1107" s="32">
        <v>88.8</v>
      </c>
      <c r="S1107" s="31">
        <f>ROUND(ROUND(P1107, 2)*I1107, 2)</f>
        <v>979.02</v>
      </c>
      <c r="V1107" s="9">
        <f>ROUND(ROUND(P1107, 2)/1.2, 2)</f>
        <v>74</v>
      </c>
      <c r="Y1107" s="9">
        <f t="shared" si="125"/>
        <v>815.85</v>
      </c>
      <c r="AD1107" s="5" t="s">
        <v>3571</v>
      </c>
      <c r="AE1107" s="5" t="s">
        <v>3572</v>
      </c>
      <c r="AF1107" s="5" t="s">
        <v>1031</v>
      </c>
      <c r="AK1107" s="31">
        <f t="shared" si="126"/>
        <v>-16.32000000000005</v>
      </c>
      <c r="AL1107" s="31"/>
      <c r="AM1107" s="31"/>
      <c r="AN1107" s="33">
        <f t="shared" si="127"/>
        <v>-1.6396407257821499E-2</v>
      </c>
      <c r="AO1107" s="31"/>
      <c r="AP1107" s="31"/>
    </row>
    <row r="1108" spans="1:42" ht="108" x14ac:dyDescent="0.3">
      <c r="A1108" s="12" t="s">
        <v>3573</v>
      </c>
      <c r="B1108" s="12"/>
      <c r="C1108" s="27" t="s">
        <v>3145</v>
      </c>
      <c r="D1108" s="17"/>
      <c r="E1108" s="17" t="s">
        <v>3574</v>
      </c>
      <c r="F1108" s="28" t="s">
        <v>96</v>
      </c>
      <c r="G1108" s="29">
        <v>0.3</v>
      </c>
      <c r="H1108" s="17"/>
      <c r="I1108" s="29">
        <v>22.05</v>
      </c>
      <c r="J1108" s="30">
        <v>230.45</v>
      </c>
      <c r="M1108" s="31">
        <f>ROUND(ROUND(J1108, 2)*I1108, 2)</f>
        <v>5081.42</v>
      </c>
      <c r="P1108" s="32">
        <v>206.5</v>
      </c>
      <c r="S1108" s="31">
        <f>ROUND(ROUND(P1108, 2)*I1108, 2)</f>
        <v>4553.33</v>
      </c>
      <c r="V1108" s="9">
        <f>ROUND(ROUND(P1108, 2)/1.2, 2)</f>
        <v>172.08</v>
      </c>
      <c r="Y1108" s="9">
        <f t="shared" si="125"/>
        <v>3794.44</v>
      </c>
      <c r="AD1108" s="5" t="s">
        <v>3575</v>
      </c>
      <c r="AE1108" s="5" t="s">
        <v>3576</v>
      </c>
      <c r="AF1108" s="5" t="s">
        <v>3149</v>
      </c>
      <c r="AK1108" s="31">
        <f t="shared" si="126"/>
        <v>-528.09000000000015</v>
      </c>
      <c r="AL1108" s="31"/>
      <c r="AM1108" s="31"/>
      <c r="AN1108" s="33">
        <f t="shared" si="127"/>
        <v>-0.1039256743193832</v>
      </c>
      <c r="AO1108" s="31"/>
      <c r="AP1108" s="31"/>
    </row>
    <row r="1109" spans="1:42" ht="36" x14ac:dyDescent="0.3">
      <c r="A1109" s="12" t="s">
        <v>3577</v>
      </c>
      <c r="B1109" s="12" t="s">
        <v>3199</v>
      </c>
      <c r="C1109" s="16" t="s">
        <v>3200</v>
      </c>
      <c r="D1109" s="17"/>
      <c r="E1109" s="17" t="s">
        <v>3578</v>
      </c>
      <c r="F1109" s="17" t="s">
        <v>79</v>
      </c>
      <c r="G1109" s="18">
        <v>1</v>
      </c>
      <c r="H1109" s="17"/>
      <c r="I1109" s="18">
        <v>70.2</v>
      </c>
      <c r="J1109" s="19">
        <v>82.68</v>
      </c>
      <c r="K1109" s="20">
        <v>464</v>
      </c>
      <c r="L1109" s="19">
        <f>J1109+ROUND(K1109, 2)</f>
        <v>546.68000000000006</v>
      </c>
      <c r="M1109" s="19">
        <v>5804.14</v>
      </c>
      <c r="N1109" s="19">
        <v>32572.799999999999</v>
      </c>
      <c r="O1109" s="19">
        <f>M1109+N1109</f>
        <v>38376.94</v>
      </c>
      <c r="P1109" s="19">
        <v>75.27</v>
      </c>
      <c r="Q1109" s="21">
        <v>556.79999999999995</v>
      </c>
      <c r="R1109" s="19">
        <f>P1109+ROUND(Q1109, 2)</f>
        <v>632.06999999999994</v>
      </c>
      <c r="S1109" s="19">
        <v>5283.95</v>
      </c>
      <c r="T1109" s="19">
        <v>39087.360000000001</v>
      </c>
      <c r="U1109" s="19">
        <f>S1109+T1109</f>
        <v>44371.31</v>
      </c>
      <c r="V1109" s="9">
        <f>ROUND(P1109 / 1.2, 2)</f>
        <v>62.73</v>
      </c>
      <c r="W1109" s="9">
        <f>ROUND(Q1109 / 1.2, 2)</f>
        <v>464</v>
      </c>
      <c r="X1109" s="9">
        <f>ROUND(R1109 / 1.2, 2)</f>
        <v>526.73</v>
      </c>
      <c r="Y1109" s="9">
        <f t="shared" si="125"/>
        <v>4403.29</v>
      </c>
      <c r="Z1109" s="9">
        <f>ROUND(T1109 / 1.2, 2)</f>
        <v>32572.799999999999</v>
      </c>
      <c r="AA1109" s="9">
        <f>Y1109+Z1109</f>
        <v>36976.089999999997</v>
      </c>
      <c r="AD1109" s="5">
        <v>355116926</v>
      </c>
      <c r="AE1109" s="5">
        <v>28858302</v>
      </c>
      <c r="AG1109" s="5" t="s">
        <v>3202</v>
      </c>
      <c r="AH1109" s="5" t="s">
        <v>3203</v>
      </c>
      <c r="AI1109" s="5" t="s">
        <v>584</v>
      </c>
      <c r="AK1109" s="19">
        <f t="shared" si="126"/>
        <v>-520.19000000000051</v>
      </c>
      <c r="AL1109" s="19">
        <f>T1109-N1109</f>
        <v>6514.5600000000013</v>
      </c>
      <c r="AM1109" s="19">
        <f>U1109-O1109</f>
        <v>5994.3699999999953</v>
      </c>
      <c r="AN1109" s="22">
        <f t="shared" si="127"/>
        <v>-8.962395807130781E-2</v>
      </c>
      <c r="AO1109" s="22">
        <f>IFERROR(AL1109/N1109,0)</f>
        <v>0.20000000000000004</v>
      </c>
      <c r="AP1109" s="22">
        <f>IFERROR(AM1109/O1109,0)</f>
        <v>0.15619718508041536</v>
      </c>
    </row>
    <row r="1110" spans="1:42" ht="108" x14ac:dyDescent="0.3">
      <c r="A1110" s="12" t="s">
        <v>3579</v>
      </c>
      <c r="B1110" s="12"/>
      <c r="C1110" s="27" t="s">
        <v>3145</v>
      </c>
      <c r="D1110" s="17"/>
      <c r="E1110" s="17" t="s">
        <v>3580</v>
      </c>
      <c r="F1110" s="28" t="s">
        <v>96</v>
      </c>
      <c r="G1110" s="29">
        <v>0.3</v>
      </c>
      <c r="H1110" s="17"/>
      <c r="I1110" s="29">
        <v>21.06</v>
      </c>
      <c r="J1110" s="30">
        <v>230.45</v>
      </c>
      <c r="M1110" s="31">
        <f>ROUND(ROUND(J1110, 2)*I1110, 2)</f>
        <v>4853.28</v>
      </c>
      <c r="P1110" s="32">
        <v>206.5</v>
      </c>
      <c r="S1110" s="31">
        <f>ROUND(ROUND(P1110, 2)*I1110, 2)</f>
        <v>4348.8900000000003</v>
      </c>
      <c r="V1110" s="9">
        <f>ROUND(ROUND(P1110, 2)/1.2, 2)</f>
        <v>172.08</v>
      </c>
      <c r="Y1110" s="9">
        <f t="shared" si="125"/>
        <v>3624.08</v>
      </c>
      <c r="AD1110" s="5" t="s">
        <v>3581</v>
      </c>
      <c r="AE1110" s="5" t="s">
        <v>3582</v>
      </c>
      <c r="AF1110" s="5" t="s">
        <v>3149</v>
      </c>
      <c r="AK1110" s="31">
        <f t="shared" si="126"/>
        <v>-504.38999999999942</v>
      </c>
      <c r="AL1110" s="31"/>
      <c r="AM1110" s="31"/>
      <c r="AN1110" s="33">
        <f t="shared" si="127"/>
        <v>-0.10392765305113232</v>
      </c>
      <c r="AO1110" s="31"/>
      <c r="AP1110" s="31"/>
    </row>
    <row r="1111" spans="1:42" ht="36" x14ac:dyDescent="0.3">
      <c r="A1111" s="12" t="s">
        <v>3583</v>
      </c>
      <c r="B1111" s="12"/>
      <c r="C1111" s="27" t="s">
        <v>1028</v>
      </c>
      <c r="D1111" s="17"/>
      <c r="E1111" s="17"/>
      <c r="F1111" s="28" t="s">
        <v>96</v>
      </c>
      <c r="G1111" s="29">
        <v>0.15</v>
      </c>
      <c r="H1111" s="17"/>
      <c r="I1111" s="29">
        <v>10.53</v>
      </c>
      <c r="J1111" s="30">
        <v>90.28</v>
      </c>
      <c r="M1111" s="31">
        <f>ROUND(ROUND(J1111, 2)*I1111, 2)</f>
        <v>950.65</v>
      </c>
      <c r="P1111" s="32">
        <v>88.8</v>
      </c>
      <c r="S1111" s="31">
        <f>ROUND(ROUND(P1111, 2)*I1111, 2)</f>
        <v>935.06</v>
      </c>
      <c r="V1111" s="9">
        <f>ROUND(ROUND(P1111, 2)/1.2, 2)</f>
        <v>74</v>
      </c>
      <c r="Y1111" s="9">
        <f t="shared" si="125"/>
        <v>779.22</v>
      </c>
      <c r="AD1111" s="5" t="s">
        <v>3584</v>
      </c>
      <c r="AE1111" s="5" t="s">
        <v>3585</v>
      </c>
      <c r="AF1111" s="5" t="s">
        <v>1031</v>
      </c>
      <c r="AK1111" s="31">
        <f t="shared" si="126"/>
        <v>-15.590000000000032</v>
      </c>
      <c r="AL1111" s="31"/>
      <c r="AM1111" s="31"/>
      <c r="AN1111" s="33">
        <f t="shared" si="127"/>
        <v>-1.6399305738179173E-2</v>
      </c>
      <c r="AO1111" s="31"/>
      <c r="AP1111" s="31"/>
    </row>
    <row r="1112" spans="1:42" ht="36" x14ac:dyDescent="0.3">
      <c r="A1112" s="12" t="s">
        <v>3586</v>
      </c>
      <c r="B1112" s="12" t="s">
        <v>3199</v>
      </c>
      <c r="C1112" s="16" t="s">
        <v>3200</v>
      </c>
      <c r="D1112" s="17"/>
      <c r="E1112" s="17" t="s">
        <v>3587</v>
      </c>
      <c r="F1112" s="17" t="s">
        <v>79</v>
      </c>
      <c r="G1112" s="18">
        <v>1</v>
      </c>
      <c r="H1112" s="17"/>
      <c r="I1112" s="18">
        <v>64.3</v>
      </c>
      <c r="J1112" s="19">
        <v>82.68</v>
      </c>
      <c r="K1112" s="20">
        <v>464</v>
      </c>
      <c r="L1112" s="19">
        <f>J1112+ROUND(K1112, 2)</f>
        <v>546.68000000000006</v>
      </c>
      <c r="M1112" s="19">
        <v>5316.32</v>
      </c>
      <c r="N1112" s="19">
        <v>29835.200000000001</v>
      </c>
      <c r="O1112" s="19">
        <f>M1112+N1112</f>
        <v>35151.520000000004</v>
      </c>
      <c r="P1112" s="19">
        <v>75.27</v>
      </c>
      <c r="Q1112" s="21">
        <v>556.79999999999995</v>
      </c>
      <c r="R1112" s="19">
        <f>P1112+ROUND(Q1112, 2)</f>
        <v>632.06999999999994</v>
      </c>
      <c r="S1112" s="19">
        <v>4839.8599999999997</v>
      </c>
      <c r="T1112" s="19">
        <v>35802.239999999998</v>
      </c>
      <c r="U1112" s="19">
        <f>S1112+T1112</f>
        <v>40642.1</v>
      </c>
      <c r="V1112" s="9">
        <f>ROUND(P1112 / 1.2, 2)</f>
        <v>62.73</v>
      </c>
      <c r="W1112" s="9">
        <f>ROUND(Q1112 / 1.2, 2)</f>
        <v>464</v>
      </c>
      <c r="X1112" s="9">
        <f>ROUND(R1112 / 1.2, 2)</f>
        <v>526.73</v>
      </c>
      <c r="Y1112" s="9">
        <f t="shared" si="125"/>
        <v>4033.22</v>
      </c>
      <c r="Z1112" s="9">
        <f>ROUND(T1112 / 1.2, 2)</f>
        <v>29835.200000000001</v>
      </c>
      <c r="AA1112" s="9">
        <f>Y1112+Z1112</f>
        <v>33868.42</v>
      </c>
      <c r="AD1112" s="5">
        <v>355116927</v>
      </c>
      <c r="AE1112" s="5">
        <v>28858294</v>
      </c>
      <c r="AG1112" s="5" t="s">
        <v>3202</v>
      </c>
      <c r="AH1112" s="5" t="s">
        <v>3203</v>
      </c>
      <c r="AI1112" s="5" t="s">
        <v>584</v>
      </c>
      <c r="AK1112" s="19">
        <f t="shared" si="126"/>
        <v>-476.46000000000004</v>
      </c>
      <c r="AL1112" s="19">
        <f>T1112-N1112</f>
        <v>5967.0399999999972</v>
      </c>
      <c r="AM1112" s="19">
        <f>U1112-O1112</f>
        <v>5490.5799999999945</v>
      </c>
      <c r="AN1112" s="22">
        <f t="shared" si="127"/>
        <v>-8.9622144641406096E-2</v>
      </c>
      <c r="AO1112" s="22">
        <f>IFERROR(AL1112/N1112,0)</f>
        <v>0.1999999999999999</v>
      </c>
      <c r="AP1112" s="22">
        <f>IFERROR(AM1112/O1112,0)</f>
        <v>0.15619751293827391</v>
      </c>
    </row>
    <row r="1113" spans="1:42" ht="36" x14ac:dyDescent="0.3">
      <c r="A1113" s="12" t="s">
        <v>3588</v>
      </c>
      <c r="B1113" s="12"/>
      <c r="C1113" s="27" t="s">
        <v>1028</v>
      </c>
      <c r="D1113" s="17"/>
      <c r="E1113" s="17"/>
      <c r="F1113" s="28" t="s">
        <v>96</v>
      </c>
      <c r="G1113" s="29">
        <v>0.15</v>
      </c>
      <c r="H1113" s="17"/>
      <c r="I1113" s="29">
        <v>9.6449999999999996</v>
      </c>
      <c r="J1113" s="30">
        <v>90.28</v>
      </c>
      <c r="M1113" s="31">
        <f>ROUND(ROUND(J1113, 2)*I1113, 2)</f>
        <v>870.75</v>
      </c>
      <c r="P1113" s="32">
        <v>88.8</v>
      </c>
      <c r="S1113" s="31">
        <f>ROUND(ROUND(P1113, 2)*I1113, 2)</f>
        <v>856.48</v>
      </c>
      <c r="V1113" s="9">
        <f>ROUND(ROUND(P1113, 2)/1.2, 2)</f>
        <v>74</v>
      </c>
      <c r="Y1113" s="9">
        <f t="shared" si="125"/>
        <v>713.73</v>
      </c>
      <c r="AD1113" s="5" t="s">
        <v>3589</v>
      </c>
      <c r="AE1113" s="5" t="s">
        <v>3590</v>
      </c>
      <c r="AF1113" s="5" t="s">
        <v>1031</v>
      </c>
      <c r="AK1113" s="31">
        <f t="shared" si="126"/>
        <v>-14.269999999999982</v>
      </c>
      <c r="AL1113" s="31"/>
      <c r="AM1113" s="31"/>
      <c r="AN1113" s="33">
        <f t="shared" si="127"/>
        <v>-1.6388171116853267E-2</v>
      </c>
      <c r="AO1113" s="31"/>
      <c r="AP1113" s="31"/>
    </row>
    <row r="1114" spans="1:42" ht="108" x14ac:dyDescent="0.3">
      <c r="A1114" s="12" t="s">
        <v>3591</v>
      </c>
      <c r="B1114" s="12"/>
      <c r="C1114" s="27" t="s">
        <v>3145</v>
      </c>
      <c r="D1114" s="17"/>
      <c r="E1114" s="17" t="s">
        <v>3592</v>
      </c>
      <c r="F1114" s="28" t="s">
        <v>96</v>
      </c>
      <c r="G1114" s="29">
        <v>0.3</v>
      </c>
      <c r="H1114" s="17"/>
      <c r="I1114" s="29">
        <v>19.29</v>
      </c>
      <c r="J1114" s="30">
        <v>230.45</v>
      </c>
      <c r="M1114" s="31">
        <f>ROUND(ROUND(J1114, 2)*I1114, 2)</f>
        <v>4445.38</v>
      </c>
      <c r="P1114" s="32">
        <v>206.5</v>
      </c>
      <c r="S1114" s="31">
        <f>ROUND(ROUND(P1114, 2)*I1114, 2)</f>
        <v>3983.39</v>
      </c>
      <c r="V1114" s="9">
        <f>ROUND(ROUND(P1114, 2)/1.2, 2)</f>
        <v>172.08</v>
      </c>
      <c r="Y1114" s="9">
        <f t="shared" si="125"/>
        <v>3319.49</v>
      </c>
      <c r="AD1114" s="5" t="s">
        <v>3593</v>
      </c>
      <c r="AE1114" s="5" t="s">
        <v>3594</v>
      </c>
      <c r="AF1114" s="5" t="s">
        <v>3149</v>
      </c>
      <c r="AK1114" s="31">
        <f t="shared" si="126"/>
        <v>-461.99000000000024</v>
      </c>
      <c r="AL1114" s="31"/>
      <c r="AM1114" s="31"/>
      <c r="AN1114" s="33">
        <f t="shared" si="127"/>
        <v>-0.10392587360360649</v>
      </c>
      <c r="AO1114" s="31"/>
      <c r="AP1114" s="31"/>
    </row>
    <row r="1115" spans="1:42" ht="36" x14ac:dyDescent="0.3">
      <c r="A1115" s="12" t="s">
        <v>3595</v>
      </c>
      <c r="B1115" s="12" t="s">
        <v>3199</v>
      </c>
      <c r="C1115" s="16" t="s">
        <v>3200</v>
      </c>
      <c r="D1115" s="17"/>
      <c r="E1115" s="17" t="s">
        <v>3596</v>
      </c>
      <c r="F1115" s="17" t="s">
        <v>79</v>
      </c>
      <c r="G1115" s="18">
        <v>1</v>
      </c>
      <c r="H1115" s="17"/>
      <c r="I1115" s="18">
        <v>56.7</v>
      </c>
      <c r="J1115" s="19">
        <v>82.68</v>
      </c>
      <c r="K1115" s="20">
        <v>464</v>
      </c>
      <c r="L1115" s="19">
        <f>J1115+ROUND(K1115, 2)</f>
        <v>546.68000000000006</v>
      </c>
      <c r="M1115" s="19">
        <v>4687.96</v>
      </c>
      <c r="N1115" s="19">
        <v>26308.799999999999</v>
      </c>
      <c r="O1115" s="19">
        <f>M1115+N1115</f>
        <v>30996.76</v>
      </c>
      <c r="P1115" s="19">
        <v>75.27</v>
      </c>
      <c r="Q1115" s="21">
        <v>556.79999999999995</v>
      </c>
      <c r="R1115" s="19">
        <f>P1115+ROUND(Q1115, 2)</f>
        <v>632.06999999999994</v>
      </c>
      <c r="S1115" s="19">
        <v>4267.8100000000004</v>
      </c>
      <c r="T1115" s="19">
        <v>31570.560000000001</v>
      </c>
      <c r="U1115" s="19">
        <f>S1115+T1115</f>
        <v>35838.370000000003</v>
      </c>
      <c r="V1115" s="9">
        <f>ROUND(P1115 / 1.2, 2)</f>
        <v>62.73</v>
      </c>
      <c r="W1115" s="9">
        <f>ROUND(Q1115 / 1.2, 2)</f>
        <v>464</v>
      </c>
      <c r="X1115" s="9">
        <f>ROUND(R1115 / 1.2, 2)</f>
        <v>526.73</v>
      </c>
      <c r="Y1115" s="9">
        <f t="shared" si="125"/>
        <v>3556.51</v>
      </c>
      <c r="Z1115" s="9">
        <f>ROUND(T1115 / 1.2, 2)</f>
        <v>26308.799999999999</v>
      </c>
      <c r="AA1115" s="9">
        <f>Y1115+Z1115</f>
        <v>29865.309999999998</v>
      </c>
      <c r="AD1115" s="5">
        <v>355116928</v>
      </c>
      <c r="AE1115" s="5">
        <v>28858295</v>
      </c>
      <c r="AG1115" s="5" t="s">
        <v>3202</v>
      </c>
      <c r="AH1115" s="5" t="s">
        <v>3203</v>
      </c>
      <c r="AI1115" s="5" t="s">
        <v>584</v>
      </c>
      <c r="AK1115" s="19">
        <f t="shared" si="126"/>
        <v>-420.14999999999964</v>
      </c>
      <c r="AL1115" s="19">
        <f>T1115-N1115</f>
        <v>5261.760000000002</v>
      </c>
      <c r="AM1115" s="19">
        <f>U1115-O1115</f>
        <v>4841.6100000000042</v>
      </c>
      <c r="AN1115" s="22">
        <f t="shared" si="127"/>
        <v>-8.9623204976151602E-2</v>
      </c>
      <c r="AO1115" s="22">
        <f>IFERROR(AL1115/N1115,0)</f>
        <v>0.20000000000000009</v>
      </c>
      <c r="AP1115" s="22">
        <f>IFERROR(AM1115/O1115,0)</f>
        <v>0.1561972928783526</v>
      </c>
    </row>
    <row r="1116" spans="1:42" ht="108" x14ac:dyDescent="0.3">
      <c r="A1116" s="12" t="s">
        <v>3597</v>
      </c>
      <c r="B1116" s="12"/>
      <c r="C1116" s="27" t="s">
        <v>3145</v>
      </c>
      <c r="D1116" s="17"/>
      <c r="E1116" s="17" t="s">
        <v>3598</v>
      </c>
      <c r="F1116" s="28" t="s">
        <v>96</v>
      </c>
      <c r="G1116" s="29">
        <v>0.3</v>
      </c>
      <c r="H1116" s="17"/>
      <c r="I1116" s="29">
        <v>17.010000000000002</v>
      </c>
      <c r="J1116" s="30">
        <v>230.45</v>
      </c>
      <c r="M1116" s="31">
        <f>ROUND(ROUND(J1116, 2)*I1116, 2)</f>
        <v>3919.95</v>
      </c>
      <c r="P1116" s="32">
        <v>206.5</v>
      </c>
      <c r="S1116" s="31">
        <f>ROUND(ROUND(P1116, 2)*I1116, 2)</f>
        <v>3512.57</v>
      </c>
      <c r="V1116" s="9">
        <f>ROUND(ROUND(P1116, 2)/1.2, 2)</f>
        <v>172.08</v>
      </c>
      <c r="Y1116" s="9">
        <f t="shared" si="125"/>
        <v>2927.14</v>
      </c>
      <c r="AD1116" s="5" t="s">
        <v>3599</v>
      </c>
      <c r="AE1116" s="5" t="s">
        <v>3600</v>
      </c>
      <c r="AF1116" s="5" t="s">
        <v>3149</v>
      </c>
      <c r="AK1116" s="31">
        <f t="shared" si="126"/>
        <v>-407.37999999999965</v>
      </c>
      <c r="AL1116" s="31"/>
      <c r="AM1116" s="31"/>
      <c r="AN1116" s="33">
        <f t="shared" si="127"/>
        <v>-0.1039247949591193</v>
      </c>
      <c r="AO1116" s="31"/>
      <c r="AP1116" s="31"/>
    </row>
    <row r="1117" spans="1:42" ht="36" x14ac:dyDescent="0.3">
      <c r="A1117" s="12" t="s">
        <v>3601</v>
      </c>
      <c r="B1117" s="12"/>
      <c r="C1117" s="27" t="s">
        <v>1028</v>
      </c>
      <c r="D1117" s="17"/>
      <c r="E1117" s="17"/>
      <c r="F1117" s="28" t="s">
        <v>96</v>
      </c>
      <c r="G1117" s="29">
        <v>0.15</v>
      </c>
      <c r="H1117" s="17"/>
      <c r="I1117" s="29">
        <v>8.5050000000000008</v>
      </c>
      <c r="J1117" s="30">
        <v>90.28</v>
      </c>
      <c r="M1117" s="31">
        <f>ROUND(ROUND(J1117, 2)*I1117, 2)</f>
        <v>767.83</v>
      </c>
      <c r="P1117" s="32">
        <v>88.8</v>
      </c>
      <c r="S1117" s="31">
        <f>ROUND(ROUND(P1117, 2)*I1117, 2)</f>
        <v>755.24</v>
      </c>
      <c r="V1117" s="9">
        <f>ROUND(ROUND(P1117, 2)/1.2, 2)</f>
        <v>74</v>
      </c>
      <c r="Y1117" s="9">
        <f t="shared" si="125"/>
        <v>629.37</v>
      </c>
      <c r="AD1117" s="5" t="s">
        <v>3602</v>
      </c>
      <c r="AE1117" s="5" t="s">
        <v>3603</v>
      </c>
      <c r="AF1117" s="5" t="s">
        <v>1031</v>
      </c>
      <c r="AK1117" s="31">
        <f t="shared" si="126"/>
        <v>-12.590000000000032</v>
      </c>
      <c r="AL1117" s="31"/>
      <c r="AM1117" s="31"/>
      <c r="AN1117" s="33">
        <f t="shared" si="127"/>
        <v>-1.6396858679655693E-2</v>
      </c>
      <c r="AO1117" s="31"/>
      <c r="AP1117" s="31"/>
    </row>
    <row r="1118" spans="1:42" ht="36" x14ac:dyDescent="0.3">
      <c r="A1118" s="12" t="s">
        <v>3604</v>
      </c>
      <c r="B1118" s="12" t="s">
        <v>3199</v>
      </c>
      <c r="C1118" s="16" t="s">
        <v>3200</v>
      </c>
      <c r="D1118" s="17"/>
      <c r="E1118" s="17" t="s">
        <v>3605</v>
      </c>
      <c r="F1118" s="17" t="s">
        <v>79</v>
      </c>
      <c r="G1118" s="18">
        <v>1</v>
      </c>
      <c r="H1118" s="17"/>
      <c r="I1118" s="18">
        <v>3142.6</v>
      </c>
      <c r="J1118" s="19">
        <v>82.68</v>
      </c>
      <c r="K1118" s="20">
        <v>464</v>
      </c>
      <c r="L1118" s="19">
        <f>J1118+ROUND(K1118, 2)</f>
        <v>546.68000000000006</v>
      </c>
      <c r="M1118" s="19">
        <v>259830.17</v>
      </c>
      <c r="N1118" s="19">
        <v>1458166.4</v>
      </c>
      <c r="O1118" s="19">
        <f>M1118+N1118</f>
        <v>1717996.5699999998</v>
      </c>
      <c r="P1118" s="19">
        <v>75.27</v>
      </c>
      <c r="Q1118" s="21">
        <v>556.79999999999995</v>
      </c>
      <c r="R1118" s="19">
        <f>P1118+ROUND(Q1118, 2)</f>
        <v>632.06999999999994</v>
      </c>
      <c r="S1118" s="19">
        <v>236543.5</v>
      </c>
      <c r="T1118" s="19">
        <v>1749799.68</v>
      </c>
      <c r="U1118" s="19">
        <f>S1118+T1118</f>
        <v>1986343.18</v>
      </c>
      <c r="V1118" s="9">
        <f>ROUND(P1118 / 1.2, 2)</f>
        <v>62.73</v>
      </c>
      <c r="W1118" s="9">
        <f>ROUND(Q1118 / 1.2, 2)</f>
        <v>464</v>
      </c>
      <c r="X1118" s="9">
        <f>ROUND(R1118 / 1.2, 2)</f>
        <v>526.73</v>
      </c>
      <c r="Y1118" s="9">
        <f t="shared" si="125"/>
        <v>197119.58</v>
      </c>
      <c r="Z1118" s="9">
        <f>ROUND(T1118 / 1.2, 2)</f>
        <v>1458166.4</v>
      </c>
      <c r="AA1118" s="9">
        <f>Y1118+Z1118</f>
        <v>1655285.98</v>
      </c>
      <c r="AD1118" s="5">
        <v>355116929</v>
      </c>
      <c r="AE1118" s="5">
        <v>28858296</v>
      </c>
      <c r="AG1118" s="5" t="s">
        <v>3202</v>
      </c>
      <c r="AH1118" s="5" t="s">
        <v>3203</v>
      </c>
      <c r="AI1118" s="5" t="s">
        <v>584</v>
      </c>
      <c r="AK1118" s="19">
        <f t="shared" si="126"/>
        <v>-23286.670000000013</v>
      </c>
      <c r="AL1118" s="19">
        <f>T1118-N1118</f>
        <v>291633.28000000003</v>
      </c>
      <c r="AM1118" s="19">
        <f>U1118-O1118</f>
        <v>268346.6100000001</v>
      </c>
      <c r="AN1118" s="22">
        <f t="shared" si="127"/>
        <v>-8.962265621424953E-2</v>
      </c>
      <c r="AO1118" s="22">
        <f>IFERROR(AL1118/N1118,0)</f>
        <v>0.20000000000000004</v>
      </c>
      <c r="AP1118" s="22">
        <f>IFERROR(AM1118/O1118,0)</f>
        <v>0.15619740730914272</v>
      </c>
    </row>
    <row r="1119" spans="1:42" ht="36" x14ac:dyDescent="0.3">
      <c r="A1119" s="12" t="s">
        <v>3606</v>
      </c>
      <c r="B1119" s="12"/>
      <c r="C1119" s="27" t="s">
        <v>1028</v>
      </c>
      <c r="D1119" s="17"/>
      <c r="E1119" s="17"/>
      <c r="F1119" s="28" t="s">
        <v>96</v>
      </c>
      <c r="G1119" s="29">
        <v>0.15</v>
      </c>
      <c r="H1119" s="17"/>
      <c r="I1119" s="29">
        <v>471.39</v>
      </c>
      <c r="J1119" s="30">
        <v>90.28</v>
      </c>
      <c r="M1119" s="31">
        <f>ROUND(ROUND(J1119, 2)*I1119, 2)</f>
        <v>42557.09</v>
      </c>
      <c r="P1119" s="32">
        <v>88.8</v>
      </c>
      <c r="S1119" s="31">
        <f>ROUND(ROUND(P1119, 2)*I1119, 2)</f>
        <v>41859.43</v>
      </c>
      <c r="V1119" s="9">
        <f>ROUND(ROUND(P1119, 2)/1.2, 2)</f>
        <v>74</v>
      </c>
      <c r="Y1119" s="9">
        <f t="shared" si="125"/>
        <v>34882.86</v>
      </c>
      <c r="AD1119" s="5" t="s">
        <v>3607</v>
      </c>
      <c r="AE1119" s="5" t="s">
        <v>3608</v>
      </c>
      <c r="AF1119" s="5" t="s">
        <v>1031</v>
      </c>
      <c r="AK1119" s="31">
        <f t="shared" si="126"/>
        <v>-697.65999999999622</v>
      </c>
      <c r="AL1119" s="31"/>
      <c r="AM1119" s="31"/>
      <c r="AN1119" s="33">
        <f t="shared" si="127"/>
        <v>-1.6393508108754527E-2</v>
      </c>
      <c r="AO1119" s="31"/>
      <c r="AP1119" s="31"/>
    </row>
    <row r="1120" spans="1:42" ht="108" x14ac:dyDescent="0.3">
      <c r="A1120" s="12" t="s">
        <v>3609</v>
      </c>
      <c r="B1120" s="12"/>
      <c r="C1120" s="27" t="s">
        <v>3145</v>
      </c>
      <c r="D1120" s="17"/>
      <c r="E1120" s="17" t="s">
        <v>3610</v>
      </c>
      <c r="F1120" s="28" t="s">
        <v>96</v>
      </c>
      <c r="G1120" s="29">
        <v>0.3</v>
      </c>
      <c r="H1120" s="17"/>
      <c r="I1120" s="29">
        <v>942.78</v>
      </c>
      <c r="J1120" s="30">
        <v>230.45</v>
      </c>
      <c r="M1120" s="31">
        <f>ROUND(ROUND(J1120, 2)*I1120, 2)</f>
        <v>217263.65</v>
      </c>
      <c r="P1120" s="32">
        <v>206.5</v>
      </c>
      <c r="S1120" s="31">
        <f>ROUND(ROUND(P1120, 2)*I1120, 2)</f>
        <v>194684.07</v>
      </c>
      <c r="V1120" s="9">
        <f>ROUND(ROUND(P1120, 2)/1.2, 2)</f>
        <v>172.08</v>
      </c>
      <c r="Y1120" s="9">
        <f t="shared" si="125"/>
        <v>162236.73000000001</v>
      </c>
      <c r="AD1120" s="5" t="s">
        <v>3611</v>
      </c>
      <c r="AE1120" s="5" t="s">
        <v>3612</v>
      </c>
      <c r="AF1120" s="5" t="s">
        <v>3149</v>
      </c>
      <c r="AK1120" s="31">
        <f t="shared" si="126"/>
        <v>-22579.579999999987</v>
      </c>
      <c r="AL1120" s="31"/>
      <c r="AM1120" s="31"/>
      <c r="AN1120" s="33">
        <f t="shared" si="127"/>
        <v>-0.1039270950294722</v>
      </c>
      <c r="AO1120" s="31"/>
      <c r="AP1120" s="31"/>
    </row>
    <row r="1121" spans="1:42" ht="16.95" customHeight="1" x14ac:dyDescent="0.3">
      <c r="A1121" s="12" t="s">
        <v>3613</v>
      </c>
      <c r="B1121" s="12" t="s">
        <v>3614</v>
      </c>
      <c r="C1121" s="74" t="s">
        <v>3615</v>
      </c>
      <c r="D1121" s="75"/>
      <c r="E1121" s="75"/>
      <c r="F1121" s="75"/>
      <c r="G1121" s="75"/>
      <c r="H1121" s="75"/>
      <c r="I1121" s="76"/>
      <c r="M1121" s="6">
        <f>SUM(M1122,M1124,M1126,M1128,M1130,M1132,M1134,M1136,M1138,M1140,M1142,M1144,M1146,M1148,M1150,M1152,M1166,M1179,M1191,M1203,M1217,M1231,M1233,M1235,M1237,M1238)</f>
        <v>19484949.169999998</v>
      </c>
      <c r="N1121" s="6">
        <f>SUM(N1122,N1124,N1126,N1128,N1130,N1132,N1134,N1136,N1138,N1140,N1142,N1144,N1146,N1148,N1150,N1152,N1166,N1179,N1191,N1203,N1217,N1231,N1233,N1235,N1237,N1238)</f>
        <v>4741022.83</v>
      </c>
      <c r="O1121" s="6">
        <f>SUM(O1122,O1124,O1126,O1128,O1130,O1132,O1134,O1136,O1138,O1140,O1142,O1144,O1146,O1148,O1150,O1152,O1166,O1179,O1191,O1203,O1217,O1231,O1233,O1235,O1237,O1238)</f>
        <v>24225971.999999996</v>
      </c>
      <c r="S1121" s="6">
        <f>SUM(S1122,S1124,S1126,S1128,S1130,S1132,S1134,S1136,S1138,S1140,S1142,S1144,S1146,S1148,S1150,S1152,S1166,S1179,S1191,S1203,S1217,S1231,S1233,S1235,S1237,S1238)</f>
        <v>10277853.059999999</v>
      </c>
      <c r="T1121" s="6">
        <f>SUM(T1122,T1124,T1126,T1128,T1130,T1132,T1134,T1136,T1138,T1140,T1142,T1144,T1146,T1148,T1150,T1152,T1166,T1179,T1191,T1203,T1217,T1231,T1233,T1235,T1237,T1238)</f>
        <v>5607810.459999999</v>
      </c>
      <c r="U1121" s="6">
        <f>SUM(U1122,U1124,U1126,U1128,U1130,U1132,U1134,U1136,U1138,U1140,U1142,U1144,U1146,U1148,U1150,U1152,U1166,U1179,U1191,U1203,U1217,U1231,U1233,U1235,U1237,U1238)</f>
        <v>15885663.520000003</v>
      </c>
      <c r="Y1121" s="9">
        <f>SUM(Y1122,Y1124,Y1126,Y1128,Y1130,Y1132,Y1134,Y1136,Y1138,Y1140,Y1142,Y1144,Y1146,Y1148,Y1150,Y1152,Y1166,Y1179,Y1191,Y1203,Y1217,Y1231,Y1233,Y1235,Y1237,Y1238)</f>
        <v>8564877.5599999987</v>
      </c>
      <c r="Z1121" s="9">
        <f>SUM(Z1122,Z1124,Z1126,Z1128,Z1130,Z1132,Z1134,Z1136,Z1138,Z1140,Z1142,Z1144,Z1146,Z1148,Z1150,Z1152,Z1166,Z1179,Z1191,Z1203,Z1217,Z1231,Z1233,Z1235,Z1237,Z1238)</f>
        <v>4673175.38</v>
      </c>
      <c r="AA1121" s="9">
        <f>SUM(AA1122,AA1124,AA1126,AA1128,AA1130,AA1132,AA1134,AA1136,AA1138,AA1140,AA1142,AA1144,AA1146,AA1148,AA1150,AA1152,AA1166,AA1179,AA1191,AA1203,AA1217,AA1231,AA1233,AA1235,AA1237,AA1238)</f>
        <v>13238052.939999999</v>
      </c>
      <c r="AD1121" s="5">
        <v>355116682</v>
      </c>
      <c r="AE1121" s="5">
        <v>27137836</v>
      </c>
      <c r="AK1121" s="6">
        <f t="shared" si="126"/>
        <v>-9207096.1099999994</v>
      </c>
      <c r="AL1121" s="6">
        <f>T1121-N1121</f>
        <v>866787.62999999896</v>
      </c>
      <c r="AM1121" s="6">
        <f>U1121-O1121</f>
        <v>-8340308.479999993</v>
      </c>
      <c r="AN1121" s="10">
        <f t="shared" si="127"/>
        <v>-0.4725234861877754</v>
      </c>
      <c r="AO1121" s="10">
        <f>IFERROR(AL1121/N1121,0)</f>
        <v>0.18282713690286087</v>
      </c>
      <c r="AP1121" s="10">
        <f>IFERROR(AM1121/O1121,0)</f>
        <v>-0.34427136628408528</v>
      </c>
    </row>
    <row r="1122" spans="1:42" ht="36" x14ac:dyDescent="0.3">
      <c r="A1122" s="12" t="s">
        <v>3616</v>
      </c>
      <c r="B1122" s="12" t="s">
        <v>3617</v>
      </c>
      <c r="C1122" s="16" t="s">
        <v>3618</v>
      </c>
      <c r="D1122" s="17"/>
      <c r="E1122" s="17" t="s">
        <v>3619</v>
      </c>
      <c r="F1122" s="17" t="s">
        <v>79</v>
      </c>
      <c r="G1122" s="18">
        <v>1</v>
      </c>
      <c r="H1122" s="17"/>
      <c r="I1122" s="18">
        <v>0</v>
      </c>
      <c r="J1122" s="19">
        <v>0</v>
      </c>
      <c r="K1122" s="20">
        <v>837</v>
      </c>
      <c r="L1122" s="19">
        <f>J1122+ROUND(K1122, 2)</f>
        <v>837</v>
      </c>
      <c r="M1122" s="19">
        <v>0</v>
      </c>
      <c r="N1122" s="19">
        <v>0</v>
      </c>
      <c r="O1122" s="19">
        <f>M1122+N1122</f>
        <v>0</v>
      </c>
      <c r="P1122" s="19">
        <v>2300</v>
      </c>
      <c r="Q1122" s="21">
        <v>837</v>
      </c>
      <c r="R1122" s="19">
        <f>P1122+ROUND(Q1122, 2)</f>
        <v>3137</v>
      </c>
      <c r="S1122" s="19">
        <v>0</v>
      </c>
      <c r="T1122" s="19">
        <v>0</v>
      </c>
      <c r="U1122" s="19">
        <f>S1122+T1122</f>
        <v>0</v>
      </c>
      <c r="V1122" s="9">
        <f>ROUND(P1122 / 1.2, 2)</f>
        <v>1916.67</v>
      </c>
      <c r="W1122" s="9">
        <f>ROUND(Q1122 / 1.2, 2)</f>
        <v>697.5</v>
      </c>
      <c r="X1122" s="9">
        <f>ROUND(R1122 / 1.2, 2)</f>
        <v>2614.17</v>
      </c>
      <c r="Y1122" s="9">
        <f>ROUND(S1122 / 1.2, 2)</f>
        <v>0</v>
      </c>
      <c r="Z1122" s="9">
        <f>ROUND(T1122 / 1.2, 2)</f>
        <v>0</v>
      </c>
      <c r="AA1122" s="9">
        <f>Y1122+Z1122</f>
        <v>0</v>
      </c>
      <c r="AD1122" s="5">
        <v>355116684</v>
      </c>
      <c r="AE1122" s="5">
        <v>27137981</v>
      </c>
      <c r="AG1122" s="5" t="s">
        <v>3620</v>
      </c>
      <c r="AH1122" s="5" t="s">
        <v>3621</v>
      </c>
      <c r="AI1122" s="5" t="s">
        <v>584</v>
      </c>
      <c r="AK1122" s="19">
        <f t="shared" si="126"/>
        <v>0</v>
      </c>
      <c r="AL1122" s="19">
        <f>T1122-N1122</f>
        <v>0</v>
      </c>
      <c r="AM1122" s="19">
        <f>U1122-O1122</f>
        <v>0</v>
      </c>
      <c r="AN1122" s="22">
        <f t="shared" si="127"/>
        <v>0</v>
      </c>
      <c r="AO1122" s="22">
        <f>IFERROR(AL1122/N1122,0)</f>
        <v>0</v>
      </c>
      <c r="AP1122" s="22">
        <f>IFERROR(AM1122/O1122,0)</f>
        <v>0</v>
      </c>
    </row>
    <row r="1123" spans="1:42" ht="108" x14ac:dyDescent="0.3">
      <c r="A1123" s="12" t="s">
        <v>3622</v>
      </c>
      <c r="B1123" s="12"/>
      <c r="C1123" s="27" t="s">
        <v>3623</v>
      </c>
      <c r="D1123" s="17"/>
      <c r="E1123" s="17" t="s">
        <v>3624</v>
      </c>
      <c r="F1123" s="28" t="s">
        <v>79</v>
      </c>
      <c r="G1123" s="29">
        <v>1</v>
      </c>
      <c r="H1123" s="17"/>
      <c r="I1123" s="39">
        <v>0</v>
      </c>
      <c r="J1123" s="30">
        <v>0</v>
      </c>
      <c r="M1123" s="31">
        <f>ROUND(ROUND(J1123, 2)*I1123, 2)</f>
        <v>0</v>
      </c>
      <c r="P1123" s="32">
        <v>2300</v>
      </c>
      <c r="S1123" s="31">
        <f>ROUND(ROUND(P1123, 2)*I1123, 2)</f>
        <v>0</v>
      </c>
      <c r="V1123" s="9">
        <f>ROUND(ROUND(P1123, 2)/1.2, 2)</f>
        <v>1916.67</v>
      </c>
      <c r="Y1123" s="9">
        <f t="shared" ref="Y1123:Y1154" si="128">ROUND(S1123 / 1.2, 2)</f>
        <v>0</v>
      </c>
      <c r="AD1123" s="5" t="s">
        <v>3625</v>
      </c>
      <c r="AE1123" s="5" t="s">
        <v>3626</v>
      </c>
      <c r="AF1123" s="5" t="s">
        <v>3627</v>
      </c>
      <c r="AK1123" s="31">
        <f t="shared" si="126"/>
        <v>0</v>
      </c>
      <c r="AL1123" s="31"/>
      <c r="AM1123" s="31"/>
      <c r="AN1123" s="33">
        <f t="shared" si="127"/>
        <v>0</v>
      </c>
      <c r="AO1123" s="31"/>
      <c r="AP1123" s="31"/>
    </row>
    <row r="1124" spans="1:42" ht="36" x14ac:dyDescent="0.3">
      <c r="A1124" s="12" t="s">
        <v>3628</v>
      </c>
      <c r="B1124" s="12" t="s">
        <v>3617</v>
      </c>
      <c r="C1124" s="16" t="s">
        <v>3618</v>
      </c>
      <c r="D1124" s="17"/>
      <c r="E1124" s="17" t="s">
        <v>3629</v>
      </c>
      <c r="F1124" s="17" t="s">
        <v>79</v>
      </c>
      <c r="G1124" s="18">
        <v>1</v>
      </c>
      <c r="H1124" s="17"/>
      <c r="I1124" s="18">
        <v>0</v>
      </c>
      <c r="J1124" s="19">
        <v>7126.9</v>
      </c>
      <c r="K1124" s="20">
        <v>837</v>
      </c>
      <c r="L1124" s="19">
        <f>J1124+ROUND(K1124, 2)</f>
        <v>7963.9</v>
      </c>
      <c r="M1124" s="19">
        <v>0</v>
      </c>
      <c r="N1124" s="19">
        <v>0</v>
      </c>
      <c r="O1124" s="19">
        <f>M1124+N1124</f>
        <v>0</v>
      </c>
      <c r="P1124" s="19">
        <v>2530</v>
      </c>
      <c r="Q1124" s="21">
        <v>837</v>
      </c>
      <c r="R1124" s="19">
        <f>P1124+ROUND(Q1124, 2)</f>
        <v>3367</v>
      </c>
      <c r="S1124" s="19">
        <v>0</v>
      </c>
      <c r="T1124" s="19">
        <v>0</v>
      </c>
      <c r="U1124" s="19">
        <f>S1124+T1124</f>
        <v>0</v>
      </c>
      <c r="V1124" s="9">
        <f>ROUND(P1124 / 1.2, 2)</f>
        <v>2108.33</v>
      </c>
      <c r="W1124" s="9">
        <f>ROUND(Q1124 / 1.2, 2)</f>
        <v>697.5</v>
      </c>
      <c r="X1124" s="9">
        <f>ROUND(R1124 / 1.2, 2)</f>
        <v>2805.83</v>
      </c>
      <c r="Y1124" s="9">
        <f t="shared" si="128"/>
        <v>0</v>
      </c>
      <c r="Z1124" s="9">
        <f>ROUND(T1124 / 1.2, 2)</f>
        <v>0</v>
      </c>
      <c r="AA1124" s="9">
        <f>Y1124+Z1124</f>
        <v>0</v>
      </c>
      <c r="AD1124" s="5">
        <v>355116930</v>
      </c>
      <c r="AE1124" s="5">
        <v>27137988</v>
      </c>
      <c r="AG1124" s="5" t="s">
        <v>3620</v>
      </c>
      <c r="AH1124" s="5" t="s">
        <v>3621</v>
      </c>
      <c r="AI1124" s="5" t="s">
        <v>584</v>
      </c>
      <c r="AK1124" s="19">
        <f t="shared" si="126"/>
        <v>0</v>
      </c>
      <c r="AL1124" s="19">
        <f>T1124-N1124</f>
        <v>0</v>
      </c>
      <c r="AM1124" s="19">
        <f>U1124-O1124</f>
        <v>0</v>
      </c>
      <c r="AN1124" s="22">
        <f t="shared" si="127"/>
        <v>0</v>
      </c>
      <c r="AO1124" s="22">
        <f>IFERROR(AL1124/N1124,0)</f>
        <v>0</v>
      </c>
      <c r="AP1124" s="22">
        <f>IFERROR(AM1124/O1124,0)</f>
        <v>0</v>
      </c>
    </row>
    <row r="1125" spans="1:42" ht="72" x14ac:dyDescent="0.3">
      <c r="A1125" s="12" t="s">
        <v>3630</v>
      </c>
      <c r="B1125" s="12"/>
      <c r="C1125" s="27" t="s">
        <v>3631</v>
      </c>
      <c r="D1125" s="17"/>
      <c r="E1125" s="17" t="s">
        <v>3632</v>
      </c>
      <c r="F1125" s="28" t="s">
        <v>79</v>
      </c>
      <c r="G1125" s="29">
        <v>1.1000000000000001</v>
      </c>
      <c r="H1125" s="17"/>
      <c r="I1125" s="39">
        <v>0</v>
      </c>
      <c r="J1125" s="30">
        <v>6479</v>
      </c>
      <c r="M1125" s="31">
        <f>ROUND(ROUND(J1125, 2)*I1125, 2)</f>
        <v>0</v>
      </c>
      <c r="P1125" s="32">
        <v>2300</v>
      </c>
      <c r="S1125" s="31">
        <f>ROUND(ROUND(P1125, 2)*I1125, 2)</f>
        <v>0</v>
      </c>
      <c r="V1125" s="9">
        <f>ROUND(ROUND(P1125, 2)/1.2, 2)</f>
        <v>1916.67</v>
      </c>
      <c r="Y1125" s="9">
        <f t="shared" si="128"/>
        <v>0</v>
      </c>
      <c r="AD1125" s="5" t="s">
        <v>3633</v>
      </c>
      <c r="AE1125" s="5" t="s">
        <v>3634</v>
      </c>
      <c r="AF1125" s="5" t="s">
        <v>3635</v>
      </c>
      <c r="AK1125" s="31">
        <f t="shared" si="126"/>
        <v>0</v>
      </c>
      <c r="AL1125" s="31"/>
      <c r="AM1125" s="31"/>
      <c r="AN1125" s="33">
        <f t="shared" si="127"/>
        <v>0</v>
      </c>
      <c r="AO1125" s="31"/>
      <c r="AP1125" s="31"/>
    </row>
    <row r="1126" spans="1:42" ht="36" x14ac:dyDescent="0.3">
      <c r="A1126" s="12" t="s">
        <v>3636</v>
      </c>
      <c r="B1126" s="12" t="s">
        <v>3617</v>
      </c>
      <c r="C1126" s="16" t="s">
        <v>3618</v>
      </c>
      <c r="D1126" s="17"/>
      <c r="E1126" s="17" t="s">
        <v>3637</v>
      </c>
      <c r="F1126" s="17" t="s">
        <v>79</v>
      </c>
      <c r="G1126" s="18">
        <v>1</v>
      </c>
      <c r="H1126" s="17"/>
      <c r="I1126" s="18">
        <v>0</v>
      </c>
      <c r="J1126" s="19">
        <v>855.89</v>
      </c>
      <c r="K1126" s="20">
        <v>837</v>
      </c>
      <c r="L1126" s="19">
        <f>J1126+ROUND(K1126, 2)</f>
        <v>1692.8899999999999</v>
      </c>
      <c r="M1126" s="19">
        <v>0</v>
      </c>
      <c r="N1126" s="19">
        <v>0</v>
      </c>
      <c r="O1126" s="19">
        <f>M1126+N1126</f>
        <v>0</v>
      </c>
      <c r="P1126" s="19">
        <v>855.89</v>
      </c>
      <c r="Q1126" s="21">
        <v>837</v>
      </c>
      <c r="R1126" s="19">
        <f>P1126+ROUND(Q1126, 2)</f>
        <v>1692.8899999999999</v>
      </c>
      <c r="S1126" s="19">
        <v>0</v>
      </c>
      <c r="T1126" s="19">
        <v>0</v>
      </c>
      <c r="U1126" s="19">
        <f>S1126+T1126</f>
        <v>0</v>
      </c>
      <c r="V1126" s="9">
        <f>ROUND(P1126 / 1.2, 2)</f>
        <v>713.24</v>
      </c>
      <c r="W1126" s="9">
        <f>ROUND(Q1126 / 1.2, 2)</f>
        <v>697.5</v>
      </c>
      <c r="X1126" s="9">
        <f>ROUND(R1126 / 1.2, 2)</f>
        <v>1410.74</v>
      </c>
      <c r="Y1126" s="9">
        <f t="shared" si="128"/>
        <v>0</v>
      </c>
      <c r="Z1126" s="9">
        <f>ROUND(T1126 / 1.2, 2)</f>
        <v>0</v>
      </c>
      <c r="AA1126" s="9">
        <f>Y1126+Z1126</f>
        <v>0</v>
      </c>
      <c r="AD1126" s="5">
        <v>355116931</v>
      </c>
      <c r="AE1126" s="5">
        <v>27137989</v>
      </c>
      <c r="AG1126" s="5" t="s">
        <v>3620</v>
      </c>
      <c r="AH1126" s="5" t="s">
        <v>3621</v>
      </c>
      <c r="AI1126" s="5" t="s">
        <v>584</v>
      </c>
      <c r="AK1126" s="19">
        <f t="shared" si="126"/>
        <v>0</v>
      </c>
      <c r="AL1126" s="19">
        <f>T1126-N1126</f>
        <v>0</v>
      </c>
      <c r="AM1126" s="19">
        <f>U1126-O1126</f>
        <v>0</v>
      </c>
      <c r="AN1126" s="22">
        <f t="shared" si="127"/>
        <v>0</v>
      </c>
      <c r="AO1126" s="22">
        <f>IFERROR(AL1126/N1126,0)</f>
        <v>0</v>
      </c>
      <c r="AP1126" s="22">
        <f>IFERROR(AM1126/O1126,0)</f>
        <v>0</v>
      </c>
    </row>
    <row r="1127" spans="1:42" ht="90" x14ac:dyDescent="0.3">
      <c r="A1127" s="12" t="s">
        <v>3638</v>
      </c>
      <c r="B1127" s="12"/>
      <c r="C1127" s="41" t="s">
        <v>3639</v>
      </c>
      <c r="D1127" s="17"/>
      <c r="E1127" s="17" t="s">
        <v>3640</v>
      </c>
      <c r="F1127" s="28" t="s">
        <v>79</v>
      </c>
      <c r="G1127" s="29">
        <v>1.1000000000000001</v>
      </c>
      <c r="H1127" s="17"/>
      <c r="I1127" s="39">
        <v>0</v>
      </c>
      <c r="J1127" s="30">
        <v>778.08</v>
      </c>
      <c r="M1127" s="31">
        <f>ROUND(ROUND(J1127, 2)*I1127, 2)</f>
        <v>0</v>
      </c>
      <c r="P1127" s="32">
        <v>778.08</v>
      </c>
      <c r="S1127" s="31">
        <f>ROUND(ROUND(P1127, 2)*I1127, 2)</f>
        <v>0</v>
      </c>
      <c r="V1127" s="9">
        <f>ROUND(ROUND(P1127, 2)/1.2, 2)</f>
        <v>648.4</v>
      </c>
      <c r="Y1127" s="9">
        <f t="shared" si="128"/>
        <v>0</v>
      </c>
      <c r="AD1127" s="5" t="s">
        <v>3641</v>
      </c>
      <c r="AE1127" s="5" t="s">
        <v>3642</v>
      </c>
      <c r="AF1127" s="5" t="s">
        <v>3643</v>
      </c>
      <c r="AK1127" s="31">
        <f t="shared" si="126"/>
        <v>0</v>
      </c>
      <c r="AL1127" s="31"/>
      <c r="AM1127" s="31"/>
      <c r="AN1127" s="33">
        <f t="shared" si="127"/>
        <v>0</v>
      </c>
      <c r="AO1127" s="31"/>
      <c r="AP1127" s="31"/>
    </row>
    <row r="1128" spans="1:42" ht="36" x14ac:dyDescent="0.3">
      <c r="A1128" s="12" t="s">
        <v>3644</v>
      </c>
      <c r="B1128" s="12" t="s">
        <v>3617</v>
      </c>
      <c r="C1128" s="16" t="s">
        <v>3618</v>
      </c>
      <c r="D1128" s="17"/>
      <c r="E1128" s="17" t="s">
        <v>3645</v>
      </c>
      <c r="F1128" s="17" t="s">
        <v>79</v>
      </c>
      <c r="G1128" s="18">
        <v>1</v>
      </c>
      <c r="H1128" s="17"/>
      <c r="I1128" s="18">
        <v>0</v>
      </c>
      <c r="J1128" s="19">
        <v>902.98</v>
      </c>
      <c r="K1128" s="20">
        <v>837</v>
      </c>
      <c r="L1128" s="19">
        <f>J1128+ROUND(K1128, 2)</f>
        <v>1739.98</v>
      </c>
      <c r="M1128" s="19">
        <v>0</v>
      </c>
      <c r="N1128" s="19">
        <v>0</v>
      </c>
      <c r="O1128" s="19">
        <f>M1128+N1128</f>
        <v>0</v>
      </c>
      <c r="P1128" s="19">
        <v>902.98</v>
      </c>
      <c r="Q1128" s="21">
        <v>837</v>
      </c>
      <c r="R1128" s="19">
        <f>P1128+ROUND(Q1128, 2)</f>
        <v>1739.98</v>
      </c>
      <c r="S1128" s="19">
        <v>0</v>
      </c>
      <c r="T1128" s="19">
        <v>0</v>
      </c>
      <c r="U1128" s="19">
        <f>S1128+T1128</f>
        <v>0</v>
      </c>
      <c r="V1128" s="9">
        <f>ROUND(P1128 / 1.2, 2)</f>
        <v>752.48</v>
      </c>
      <c r="W1128" s="9">
        <f>ROUND(Q1128 / 1.2, 2)</f>
        <v>697.5</v>
      </c>
      <c r="X1128" s="9">
        <f>ROUND(R1128 / 1.2, 2)</f>
        <v>1449.98</v>
      </c>
      <c r="Y1128" s="9">
        <f t="shared" si="128"/>
        <v>0</v>
      </c>
      <c r="Z1128" s="9">
        <f>ROUND(T1128 / 1.2, 2)</f>
        <v>0</v>
      </c>
      <c r="AA1128" s="9">
        <f>Y1128+Z1128</f>
        <v>0</v>
      </c>
      <c r="AD1128" s="5">
        <v>355116932</v>
      </c>
      <c r="AE1128" s="5">
        <v>27137990</v>
      </c>
      <c r="AG1128" s="5" t="s">
        <v>3620</v>
      </c>
      <c r="AH1128" s="5" t="s">
        <v>3621</v>
      </c>
      <c r="AI1128" s="5" t="s">
        <v>584</v>
      </c>
      <c r="AK1128" s="19">
        <f t="shared" si="126"/>
        <v>0</v>
      </c>
      <c r="AL1128" s="19">
        <f>T1128-N1128</f>
        <v>0</v>
      </c>
      <c r="AM1128" s="19">
        <f>U1128-O1128</f>
        <v>0</v>
      </c>
      <c r="AN1128" s="22">
        <f t="shared" si="127"/>
        <v>0</v>
      </c>
      <c r="AO1128" s="22">
        <f>IFERROR(AL1128/N1128,0)</f>
        <v>0</v>
      </c>
      <c r="AP1128" s="22">
        <f>IFERROR(AM1128/O1128,0)</f>
        <v>0</v>
      </c>
    </row>
    <row r="1129" spans="1:42" ht="36" x14ac:dyDescent="0.3">
      <c r="A1129" s="12" t="s">
        <v>3646</v>
      </c>
      <c r="B1129" s="12"/>
      <c r="C1129" s="41" t="s">
        <v>3647</v>
      </c>
      <c r="D1129" s="17"/>
      <c r="E1129" s="17"/>
      <c r="F1129" s="28" t="s">
        <v>79</v>
      </c>
      <c r="G1129" s="29">
        <v>1.1000000000000001</v>
      </c>
      <c r="H1129" s="17"/>
      <c r="I1129" s="39">
        <v>0</v>
      </c>
      <c r="J1129" s="30">
        <v>820.89</v>
      </c>
      <c r="M1129" s="31">
        <f>ROUND(ROUND(J1129, 2)*I1129, 2)</f>
        <v>0</v>
      </c>
      <c r="P1129" s="32">
        <v>820.89</v>
      </c>
      <c r="S1129" s="31">
        <f>ROUND(ROUND(P1129, 2)*I1129, 2)</f>
        <v>0</v>
      </c>
      <c r="V1129" s="9">
        <f>ROUND(ROUND(P1129, 2)/1.2, 2)</f>
        <v>684.08</v>
      </c>
      <c r="Y1129" s="9">
        <f t="shared" si="128"/>
        <v>0</v>
      </c>
      <c r="AD1129" s="5" t="s">
        <v>3648</v>
      </c>
      <c r="AE1129" s="5" t="s">
        <v>3649</v>
      </c>
      <c r="AF1129" s="5" t="s">
        <v>3650</v>
      </c>
      <c r="AK1129" s="31">
        <f t="shared" si="126"/>
        <v>0</v>
      </c>
      <c r="AL1129" s="31"/>
      <c r="AM1129" s="31"/>
      <c r="AN1129" s="33">
        <f t="shared" si="127"/>
        <v>0</v>
      </c>
      <c r="AO1129" s="31"/>
      <c r="AP1129" s="31"/>
    </row>
    <row r="1130" spans="1:42" ht="36" x14ac:dyDescent="0.3">
      <c r="A1130" s="12" t="s">
        <v>3651</v>
      </c>
      <c r="B1130" s="12" t="s">
        <v>3617</v>
      </c>
      <c r="C1130" s="16" t="s">
        <v>3618</v>
      </c>
      <c r="D1130" s="17"/>
      <c r="E1130" s="17" t="s">
        <v>3652</v>
      </c>
      <c r="F1130" s="17" t="s">
        <v>79</v>
      </c>
      <c r="G1130" s="18">
        <v>1</v>
      </c>
      <c r="H1130" s="17"/>
      <c r="I1130" s="18">
        <v>0</v>
      </c>
      <c r="J1130" s="19">
        <v>901.26</v>
      </c>
      <c r="K1130" s="20">
        <v>837</v>
      </c>
      <c r="L1130" s="19">
        <f>J1130+ROUND(K1130, 2)</f>
        <v>1738.26</v>
      </c>
      <c r="M1130" s="19">
        <v>0</v>
      </c>
      <c r="N1130" s="19">
        <v>0</v>
      </c>
      <c r="O1130" s="19">
        <f>M1130+N1130</f>
        <v>0</v>
      </c>
      <c r="P1130" s="19">
        <v>901.26</v>
      </c>
      <c r="Q1130" s="21">
        <v>837</v>
      </c>
      <c r="R1130" s="19">
        <f>P1130+ROUND(Q1130, 2)</f>
        <v>1738.26</v>
      </c>
      <c r="S1130" s="19">
        <v>0</v>
      </c>
      <c r="T1130" s="19">
        <v>0</v>
      </c>
      <c r="U1130" s="19">
        <f>S1130+T1130</f>
        <v>0</v>
      </c>
      <c r="V1130" s="9">
        <f>ROUND(P1130 / 1.2, 2)</f>
        <v>751.05</v>
      </c>
      <c r="W1130" s="9">
        <f>ROUND(Q1130 / 1.2, 2)</f>
        <v>697.5</v>
      </c>
      <c r="X1130" s="9">
        <f>ROUND(R1130 / 1.2, 2)</f>
        <v>1448.55</v>
      </c>
      <c r="Y1130" s="9">
        <f t="shared" si="128"/>
        <v>0</v>
      </c>
      <c r="Z1130" s="9">
        <f>ROUND(T1130 / 1.2, 2)</f>
        <v>0</v>
      </c>
      <c r="AA1130" s="9">
        <f>Y1130+Z1130</f>
        <v>0</v>
      </c>
      <c r="AD1130" s="5">
        <v>355116933</v>
      </c>
      <c r="AE1130" s="5">
        <v>27137991</v>
      </c>
      <c r="AG1130" s="5" t="s">
        <v>3620</v>
      </c>
      <c r="AH1130" s="5" t="s">
        <v>3621</v>
      </c>
      <c r="AI1130" s="5" t="s">
        <v>584</v>
      </c>
      <c r="AK1130" s="19">
        <f t="shared" si="126"/>
        <v>0</v>
      </c>
      <c r="AL1130" s="19">
        <f>T1130-N1130</f>
        <v>0</v>
      </c>
      <c r="AM1130" s="19">
        <f>U1130-O1130</f>
        <v>0</v>
      </c>
      <c r="AN1130" s="22">
        <f t="shared" si="127"/>
        <v>0</v>
      </c>
      <c r="AO1130" s="22">
        <f>IFERROR(AL1130/N1130,0)</f>
        <v>0</v>
      </c>
      <c r="AP1130" s="22">
        <f>IFERROR(AM1130/O1130,0)</f>
        <v>0</v>
      </c>
    </row>
    <row r="1131" spans="1:42" ht="36" x14ac:dyDescent="0.3">
      <c r="A1131" s="12" t="s">
        <v>3653</v>
      </c>
      <c r="B1131" s="12"/>
      <c r="C1131" s="41" t="s">
        <v>3654</v>
      </c>
      <c r="D1131" s="17"/>
      <c r="E1131" s="17"/>
      <c r="F1131" s="28" t="s">
        <v>79</v>
      </c>
      <c r="G1131" s="29">
        <v>1.1000000000000001</v>
      </c>
      <c r="H1131" s="17"/>
      <c r="I1131" s="39">
        <v>0</v>
      </c>
      <c r="J1131" s="30">
        <v>819.33</v>
      </c>
      <c r="M1131" s="31">
        <f>ROUND(ROUND(J1131, 2)*I1131, 2)</f>
        <v>0</v>
      </c>
      <c r="P1131" s="32">
        <v>819.33</v>
      </c>
      <c r="S1131" s="31">
        <f>ROUND(ROUND(P1131, 2)*I1131, 2)</f>
        <v>0</v>
      </c>
      <c r="V1131" s="9">
        <f>ROUND(ROUND(P1131, 2)/1.2, 2)</f>
        <v>682.78</v>
      </c>
      <c r="Y1131" s="9">
        <f t="shared" si="128"/>
        <v>0</v>
      </c>
      <c r="AD1131" s="5" t="s">
        <v>3655</v>
      </c>
      <c r="AE1131" s="5" t="s">
        <v>3656</v>
      </c>
      <c r="AF1131" s="5" t="s">
        <v>3657</v>
      </c>
      <c r="AK1131" s="31">
        <f t="shared" si="126"/>
        <v>0</v>
      </c>
      <c r="AL1131" s="31"/>
      <c r="AM1131" s="31"/>
      <c r="AN1131" s="33">
        <f t="shared" si="127"/>
        <v>0</v>
      </c>
      <c r="AO1131" s="31"/>
      <c r="AP1131" s="31"/>
    </row>
    <row r="1132" spans="1:42" ht="36" x14ac:dyDescent="0.3">
      <c r="A1132" s="12" t="s">
        <v>3658</v>
      </c>
      <c r="B1132" s="12" t="s">
        <v>3617</v>
      </c>
      <c r="C1132" s="16" t="s">
        <v>3618</v>
      </c>
      <c r="D1132" s="17"/>
      <c r="E1132" s="17" t="s">
        <v>3659</v>
      </c>
      <c r="F1132" s="17" t="s">
        <v>79</v>
      </c>
      <c r="G1132" s="18">
        <v>1</v>
      </c>
      <c r="H1132" s="17"/>
      <c r="I1132" s="18">
        <v>0</v>
      </c>
      <c r="J1132" s="19">
        <v>0</v>
      </c>
      <c r="K1132" s="20">
        <v>837</v>
      </c>
      <c r="L1132" s="19">
        <f>J1132+ROUND(K1132, 2)</f>
        <v>837</v>
      </c>
      <c r="M1132" s="19">
        <v>0</v>
      </c>
      <c r="N1132" s="19">
        <v>0</v>
      </c>
      <c r="O1132" s="19">
        <f>M1132+N1132</f>
        <v>0</v>
      </c>
      <c r="P1132" s="19">
        <v>2300</v>
      </c>
      <c r="Q1132" s="21">
        <v>837</v>
      </c>
      <c r="R1132" s="19">
        <f>P1132+ROUND(Q1132, 2)</f>
        <v>3137</v>
      </c>
      <c r="S1132" s="19">
        <v>0</v>
      </c>
      <c r="T1132" s="19">
        <v>0</v>
      </c>
      <c r="U1132" s="19">
        <f>S1132+T1132</f>
        <v>0</v>
      </c>
      <c r="V1132" s="9">
        <f>ROUND(P1132 / 1.2, 2)</f>
        <v>1916.67</v>
      </c>
      <c r="W1132" s="9">
        <f>ROUND(Q1132 / 1.2, 2)</f>
        <v>697.5</v>
      </c>
      <c r="X1132" s="9">
        <f>ROUND(R1132 / 1.2, 2)</f>
        <v>2614.17</v>
      </c>
      <c r="Y1132" s="9">
        <f t="shared" si="128"/>
        <v>0</v>
      </c>
      <c r="Z1132" s="9">
        <f>ROUND(T1132 / 1.2, 2)</f>
        <v>0</v>
      </c>
      <c r="AA1132" s="9">
        <f>Y1132+Z1132</f>
        <v>0</v>
      </c>
      <c r="AD1132" s="5">
        <v>355116934</v>
      </c>
      <c r="AE1132" s="5">
        <v>27137905</v>
      </c>
      <c r="AG1132" s="5" t="s">
        <v>3620</v>
      </c>
      <c r="AH1132" s="5" t="s">
        <v>3621</v>
      </c>
      <c r="AI1132" s="5" t="s">
        <v>584</v>
      </c>
      <c r="AK1132" s="19">
        <f t="shared" si="126"/>
        <v>0</v>
      </c>
      <c r="AL1132" s="19">
        <f>T1132-N1132</f>
        <v>0</v>
      </c>
      <c r="AM1132" s="19">
        <f>U1132-O1132</f>
        <v>0</v>
      </c>
      <c r="AN1132" s="22">
        <f t="shared" si="127"/>
        <v>0</v>
      </c>
      <c r="AO1132" s="22">
        <f>IFERROR(AL1132/N1132,0)</f>
        <v>0</v>
      </c>
      <c r="AP1132" s="22">
        <f>IFERROR(AM1132/O1132,0)</f>
        <v>0</v>
      </c>
    </row>
    <row r="1133" spans="1:42" ht="90" x14ac:dyDescent="0.3">
      <c r="A1133" s="12" t="s">
        <v>3660</v>
      </c>
      <c r="B1133" s="12"/>
      <c r="C1133" s="27" t="s">
        <v>3623</v>
      </c>
      <c r="D1133" s="17"/>
      <c r="E1133" s="17" t="s">
        <v>3661</v>
      </c>
      <c r="F1133" s="28" t="s">
        <v>79</v>
      </c>
      <c r="G1133" s="29">
        <v>1</v>
      </c>
      <c r="H1133" s="17"/>
      <c r="I1133" s="39">
        <v>0</v>
      </c>
      <c r="J1133" s="30">
        <v>0</v>
      </c>
      <c r="M1133" s="31">
        <f>ROUND(ROUND(J1133, 2)*I1133, 2)</f>
        <v>0</v>
      </c>
      <c r="P1133" s="32">
        <v>2300</v>
      </c>
      <c r="S1133" s="31">
        <f>ROUND(ROUND(P1133, 2)*I1133, 2)</f>
        <v>0</v>
      </c>
      <c r="V1133" s="9">
        <f>ROUND(ROUND(P1133, 2)/1.2, 2)</f>
        <v>1916.67</v>
      </c>
      <c r="Y1133" s="9">
        <f t="shared" si="128"/>
        <v>0</v>
      </c>
      <c r="AD1133" s="5" t="s">
        <v>3662</v>
      </c>
      <c r="AE1133" s="5" t="s">
        <v>3663</v>
      </c>
      <c r="AF1133" s="5" t="s">
        <v>3627</v>
      </c>
      <c r="AK1133" s="31">
        <f t="shared" si="126"/>
        <v>0</v>
      </c>
      <c r="AL1133" s="31"/>
      <c r="AM1133" s="31"/>
      <c r="AN1133" s="33">
        <f t="shared" si="127"/>
        <v>0</v>
      </c>
      <c r="AO1133" s="31"/>
      <c r="AP1133" s="31"/>
    </row>
    <row r="1134" spans="1:42" ht="36" x14ac:dyDescent="0.3">
      <c r="A1134" s="12" t="s">
        <v>3664</v>
      </c>
      <c r="B1134" s="12" t="s">
        <v>3617</v>
      </c>
      <c r="C1134" s="16" t="s">
        <v>3618</v>
      </c>
      <c r="D1134" s="17"/>
      <c r="E1134" s="17" t="s">
        <v>3665</v>
      </c>
      <c r="F1134" s="17" t="s">
        <v>79</v>
      </c>
      <c r="G1134" s="18">
        <v>1</v>
      </c>
      <c r="H1134" s="17"/>
      <c r="I1134" s="18">
        <v>0</v>
      </c>
      <c r="J1134" s="19">
        <v>7126.9</v>
      </c>
      <c r="K1134" s="20">
        <v>837</v>
      </c>
      <c r="L1134" s="19">
        <f>J1134+ROUND(K1134, 2)</f>
        <v>7963.9</v>
      </c>
      <c r="M1134" s="19">
        <v>0</v>
      </c>
      <c r="N1134" s="19">
        <v>0</v>
      </c>
      <c r="O1134" s="19">
        <f>M1134+N1134</f>
        <v>0</v>
      </c>
      <c r="P1134" s="19">
        <v>2530</v>
      </c>
      <c r="Q1134" s="21">
        <v>837</v>
      </c>
      <c r="R1134" s="19">
        <f>P1134+ROUND(Q1134, 2)</f>
        <v>3367</v>
      </c>
      <c r="S1134" s="19">
        <v>0</v>
      </c>
      <c r="T1134" s="19">
        <v>0</v>
      </c>
      <c r="U1134" s="19">
        <f>S1134+T1134</f>
        <v>0</v>
      </c>
      <c r="V1134" s="9">
        <f>ROUND(P1134 / 1.2, 2)</f>
        <v>2108.33</v>
      </c>
      <c r="W1134" s="9">
        <f>ROUND(Q1134 / 1.2, 2)</f>
        <v>697.5</v>
      </c>
      <c r="X1134" s="9">
        <f>ROUND(R1134 / 1.2, 2)</f>
        <v>2805.83</v>
      </c>
      <c r="Y1134" s="9">
        <f t="shared" si="128"/>
        <v>0</v>
      </c>
      <c r="Z1134" s="9">
        <f>ROUND(T1134 / 1.2, 2)</f>
        <v>0</v>
      </c>
      <c r="AA1134" s="9">
        <f>Y1134+Z1134</f>
        <v>0</v>
      </c>
      <c r="AD1134" s="5">
        <v>355116935</v>
      </c>
      <c r="AE1134" s="5">
        <v>27137912</v>
      </c>
      <c r="AG1134" s="5" t="s">
        <v>3620</v>
      </c>
      <c r="AH1134" s="5" t="s">
        <v>3621</v>
      </c>
      <c r="AI1134" s="5" t="s">
        <v>584</v>
      </c>
      <c r="AK1134" s="19">
        <f t="shared" si="126"/>
        <v>0</v>
      </c>
      <c r="AL1134" s="19">
        <f>T1134-N1134</f>
        <v>0</v>
      </c>
      <c r="AM1134" s="19">
        <f>U1134-O1134</f>
        <v>0</v>
      </c>
      <c r="AN1134" s="22">
        <f t="shared" si="127"/>
        <v>0</v>
      </c>
      <c r="AO1134" s="22">
        <f>IFERROR(AL1134/N1134,0)</f>
        <v>0</v>
      </c>
      <c r="AP1134" s="22">
        <f>IFERROR(AM1134/O1134,0)</f>
        <v>0</v>
      </c>
    </row>
    <row r="1135" spans="1:42" ht="72" x14ac:dyDescent="0.3">
      <c r="A1135" s="12" t="s">
        <v>3666</v>
      </c>
      <c r="B1135" s="12"/>
      <c r="C1135" s="27" t="s">
        <v>3631</v>
      </c>
      <c r="D1135" s="17"/>
      <c r="E1135" s="17" t="s">
        <v>3632</v>
      </c>
      <c r="F1135" s="28" t="s">
        <v>79</v>
      </c>
      <c r="G1135" s="29">
        <v>1.1000000000000001</v>
      </c>
      <c r="H1135" s="17"/>
      <c r="I1135" s="39">
        <v>0</v>
      </c>
      <c r="J1135" s="30">
        <v>6479</v>
      </c>
      <c r="M1135" s="31">
        <f>ROUND(ROUND(J1135, 2)*I1135, 2)</f>
        <v>0</v>
      </c>
      <c r="P1135" s="32">
        <v>2300</v>
      </c>
      <c r="S1135" s="31">
        <f>ROUND(ROUND(P1135, 2)*I1135, 2)</f>
        <v>0</v>
      </c>
      <c r="V1135" s="9">
        <f>ROUND(ROUND(P1135, 2)/1.2, 2)</f>
        <v>1916.67</v>
      </c>
      <c r="Y1135" s="9">
        <f t="shared" si="128"/>
        <v>0</v>
      </c>
      <c r="AD1135" s="5" t="s">
        <v>3667</v>
      </c>
      <c r="AE1135" s="5" t="s">
        <v>3668</v>
      </c>
      <c r="AF1135" s="5" t="s">
        <v>3635</v>
      </c>
      <c r="AK1135" s="31">
        <f t="shared" si="126"/>
        <v>0</v>
      </c>
      <c r="AL1135" s="31"/>
      <c r="AM1135" s="31"/>
      <c r="AN1135" s="33">
        <f t="shared" si="127"/>
        <v>0</v>
      </c>
      <c r="AO1135" s="31"/>
      <c r="AP1135" s="31"/>
    </row>
    <row r="1136" spans="1:42" ht="36" x14ac:dyDescent="0.3">
      <c r="A1136" s="12" t="s">
        <v>3669</v>
      </c>
      <c r="B1136" s="12" t="s">
        <v>3617</v>
      </c>
      <c r="C1136" s="16" t="s">
        <v>3618</v>
      </c>
      <c r="D1136" s="17"/>
      <c r="E1136" s="17" t="s">
        <v>3670</v>
      </c>
      <c r="F1136" s="17" t="s">
        <v>79</v>
      </c>
      <c r="G1136" s="18">
        <v>1</v>
      </c>
      <c r="H1136" s="17"/>
      <c r="I1136" s="18">
        <v>0</v>
      </c>
      <c r="J1136" s="19">
        <v>855.89</v>
      </c>
      <c r="K1136" s="20">
        <v>837</v>
      </c>
      <c r="L1136" s="19">
        <f>J1136+ROUND(K1136, 2)</f>
        <v>1692.8899999999999</v>
      </c>
      <c r="M1136" s="19">
        <v>0</v>
      </c>
      <c r="N1136" s="19">
        <v>0</v>
      </c>
      <c r="O1136" s="19">
        <f>M1136+N1136</f>
        <v>0</v>
      </c>
      <c r="P1136" s="19">
        <v>855.89</v>
      </c>
      <c r="Q1136" s="21">
        <v>837</v>
      </c>
      <c r="R1136" s="19">
        <f>P1136+ROUND(Q1136, 2)</f>
        <v>1692.8899999999999</v>
      </c>
      <c r="S1136" s="19">
        <v>0</v>
      </c>
      <c r="T1136" s="19">
        <v>0</v>
      </c>
      <c r="U1136" s="19">
        <f>S1136+T1136</f>
        <v>0</v>
      </c>
      <c r="V1136" s="9">
        <f>ROUND(P1136 / 1.2, 2)</f>
        <v>713.24</v>
      </c>
      <c r="W1136" s="9">
        <f>ROUND(Q1136 / 1.2, 2)</f>
        <v>697.5</v>
      </c>
      <c r="X1136" s="9">
        <f>ROUND(R1136 / 1.2, 2)</f>
        <v>1410.74</v>
      </c>
      <c r="Y1136" s="9">
        <f t="shared" si="128"/>
        <v>0</v>
      </c>
      <c r="Z1136" s="9">
        <f>ROUND(T1136 / 1.2, 2)</f>
        <v>0</v>
      </c>
      <c r="AA1136" s="9">
        <f>Y1136+Z1136</f>
        <v>0</v>
      </c>
      <c r="AD1136" s="5">
        <v>355116936</v>
      </c>
      <c r="AE1136" s="5">
        <v>27137913</v>
      </c>
      <c r="AG1136" s="5" t="s">
        <v>3620</v>
      </c>
      <c r="AH1136" s="5" t="s">
        <v>3621</v>
      </c>
      <c r="AI1136" s="5" t="s">
        <v>584</v>
      </c>
      <c r="AK1136" s="19">
        <f t="shared" si="126"/>
        <v>0</v>
      </c>
      <c r="AL1136" s="19">
        <f>T1136-N1136</f>
        <v>0</v>
      </c>
      <c r="AM1136" s="19">
        <f>U1136-O1136</f>
        <v>0</v>
      </c>
      <c r="AN1136" s="22">
        <f t="shared" si="127"/>
        <v>0</v>
      </c>
      <c r="AO1136" s="22">
        <f>IFERROR(AL1136/N1136,0)</f>
        <v>0</v>
      </c>
      <c r="AP1136" s="22">
        <f>IFERROR(AM1136/O1136,0)</f>
        <v>0</v>
      </c>
    </row>
    <row r="1137" spans="1:42" ht="90" x14ac:dyDescent="0.3">
      <c r="A1137" s="12" t="s">
        <v>3671</v>
      </c>
      <c r="B1137" s="12"/>
      <c r="C1137" s="41" t="s">
        <v>3639</v>
      </c>
      <c r="D1137" s="17"/>
      <c r="E1137" s="17" t="s">
        <v>3640</v>
      </c>
      <c r="F1137" s="28" t="s">
        <v>79</v>
      </c>
      <c r="G1137" s="29">
        <v>1.1000000000000001</v>
      </c>
      <c r="H1137" s="17"/>
      <c r="I1137" s="39">
        <v>0</v>
      </c>
      <c r="J1137" s="30">
        <v>778.08</v>
      </c>
      <c r="M1137" s="31">
        <f>ROUND(ROUND(J1137, 2)*I1137, 2)</f>
        <v>0</v>
      </c>
      <c r="P1137" s="32">
        <v>778.08</v>
      </c>
      <c r="S1137" s="31">
        <f>ROUND(ROUND(P1137, 2)*I1137, 2)</f>
        <v>0</v>
      </c>
      <c r="V1137" s="9">
        <f>ROUND(ROUND(P1137, 2)/1.2, 2)</f>
        <v>648.4</v>
      </c>
      <c r="Y1137" s="9">
        <f t="shared" si="128"/>
        <v>0</v>
      </c>
      <c r="AD1137" s="5" t="s">
        <v>3672</v>
      </c>
      <c r="AE1137" s="5" t="s">
        <v>3673</v>
      </c>
      <c r="AF1137" s="5" t="s">
        <v>3643</v>
      </c>
      <c r="AK1137" s="31">
        <f t="shared" si="126"/>
        <v>0</v>
      </c>
      <c r="AL1137" s="31"/>
      <c r="AM1137" s="31"/>
      <c r="AN1137" s="33">
        <f t="shared" si="127"/>
        <v>0</v>
      </c>
      <c r="AO1137" s="31"/>
      <c r="AP1137" s="31"/>
    </row>
    <row r="1138" spans="1:42" ht="36" x14ac:dyDescent="0.3">
      <c r="A1138" s="12" t="s">
        <v>3674</v>
      </c>
      <c r="B1138" s="12" t="s">
        <v>3617</v>
      </c>
      <c r="C1138" s="16" t="s">
        <v>3618</v>
      </c>
      <c r="D1138" s="17"/>
      <c r="E1138" s="17" t="s">
        <v>3675</v>
      </c>
      <c r="F1138" s="17" t="s">
        <v>79</v>
      </c>
      <c r="G1138" s="18">
        <v>1</v>
      </c>
      <c r="H1138" s="17"/>
      <c r="I1138" s="18">
        <v>0</v>
      </c>
      <c r="J1138" s="19">
        <v>902.98</v>
      </c>
      <c r="K1138" s="20">
        <v>837</v>
      </c>
      <c r="L1138" s="19">
        <f>J1138+ROUND(K1138, 2)</f>
        <v>1739.98</v>
      </c>
      <c r="M1138" s="19">
        <v>0</v>
      </c>
      <c r="N1138" s="19">
        <v>0</v>
      </c>
      <c r="O1138" s="19">
        <f>M1138+N1138</f>
        <v>0</v>
      </c>
      <c r="P1138" s="19">
        <v>902.98</v>
      </c>
      <c r="Q1138" s="21">
        <v>837</v>
      </c>
      <c r="R1138" s="19">
        <f>P1138+ROUND(Q1138, 2)</f>
        <v>1739.98</v>
      </c>
      <c r="S1138" s="19">
        <v>0</v>
      </c>
      <c r="T1138" s="19">
        <v>0</v>
      </c>
      <c r="U1138" s="19">
        <f>S1138+T1138</f>
        <v>0</v>
      </c>
      <c r="V1138" s="9">
        <f>ROUND(P1138 / 1.2, 2)</f>
        <v>752.48</v>
      </c>
      <c r="W1138" s="9">
        <f>ROUND(Q1138 / 1.2, 2)</f>
        <v>697.5</v>
      </c>
      <c r="X1138" s="9">
        <f>ROUND(R1138 / 1.2, 2)</f>
        <v>1449.98</v>
      </c>
      <c r="Y1138" s="9">
        <f t="shared" si="128"/>
        <v>0</v>
      </c>
      <c r="Z1138" s="9">
        <f>ROUND(T1138 / 1.2, 2)</f>
        <v>0</v>
      </c>
      <c r="AA1138" s="9">
        <f>Y1138+Z1138</f>
        <v>0</v>
      </c>
      <c r="AD1138" s="5">
        <v>355116937</v>
      </c>
      <c r="AE1138" s="5">
        <v>27137914</v>
      </c>
      <c r="AG1138" s="5" t="s">
        <v>3620</v>
      </c>
      <c r="AH1138" s="5" t="s">
        <v>3621</v>
      </c>
      <c r="AI1138" s="5" t="s">
        <v>584</v>
      </c>
      <c r="AK1138" s="19">
        <f t="shared" si="126"/>
        <v>0</v>
      </c>
      <c r="AL1138" s="19">
        <f>T1138-N1138</f>
        <v>0</v>
      </c>
      <c r="AM1138" s="19">
        <f>U1138-O1138</f>
        <v>0</v>
      </c>
      <c r="AN1138" s="22">
        <f t="shared" si="127"/>
        <v>0</v>
      </c>
      <c r="AO1138" s="22">
        <f>IFERROR(AL1138/N1138,0)</f>
        <v>0</v>
      </c>
      <c r="AP1138" s="22">
        <f>IFERROR(AM1138/O1138,0)</f>
        <v>0</v>
      </c>
    </row>
    <row r="1139" spans="1:42" ht="36" x14ac:dyDescent="0.3">
      <c r="A1139" s="12" t="s">
        <v>3676</v>
      </c>
      <c r="B1139" s="12"/>
      <c r="C1139" s="41" t="s">
        <v>3647</v>
      </c>
      <c r="D1139" s="17"/>
      <c r="E1139" s="17"/>
      <c r="F1139" s="28" t="s">
        <v>79</v>
      </c>
      <c r="G1139" s="29">
        <v>1.1000000000000001</v>
      </c>
      <c r="H1139" s="17"/>
      <c r="I1139" s="39">
        <v>0</v>
      </c>
      <c r="J1139" s="30">
        <v>820.89</v>
      </c>
      <c r="M1139" s="31">
        <f>ROUND(ROUND(J1139, 2)*I1139, 2)</f>
        <v>0</v>
      </c>
      <c r="P1139" s="32">
        <v>820.89</v>
      </c>
      <c r="S1139" s="31">
        <f>ROUND(ROUND(P1139, 2)*I1139, 2)</f>
        <v>0</v>
      </c>
      <c r="V1139" s="9">
        <f>ROUND(ROUND(P1139, 2)/1.2, 2)</f>
        <v>684.08</v>
      </c>
      <c r="Y1139" s="9">
        <f t="shared" si="128"/>
        <v>0</v>
      </c>
      <c r="AD1139" s="5" t="s">
        <v>3677</v>
      </c>
      <c r="AE1139" s="5" t="s">
        <v>3678</v>
      </c>
      <c r="AF1139" s="5" t="s">
        <v>3650</v>
      </c>
      <c r="AK1139" s="31">
        <f t="shared" si="126"/>
        <v>0</v>
      </c>
      <c r="AL1139" s="31"/>
      <c r="AM1139" s="31"/>
      <c r="AN1139" s="33">
        <f t="shared" si="127"/>
        <v>0</v>
      </c>
      <c r="AO1139" s="31"/>
      <c r="AP1139" s="31"/>
    </row>
    <row r="1140" spans="1:42" ht="36" x14ac:dyDescent="0.3">
      <c r="A1140" s="12" t="s">
        <v>3679</v>
      </c>
      <c r="B1140" s="12" t="s">
        <v>3617</v>
      </c>
      <c r="C1140" s="16" t="s">
        <v>3618</v>
      </c>
      <c r="D1140" s="17"/>
      <c r="E1140" s="17" t="s">
        <v>3680</v>
      </c>
      <c r="F1140" s="17" t="s">
        <v>79</v>
      </c>
      <c r="G1140" s="18">
        <v>1</v>
      </c>
      <c r="H1140" s="17"/>
      <c r="I1140" s="18">
        <v>0</v>
      </c>
      <c r="J1140" s="19">
        <v>901.26</v>
      </c>
      <c r="K1140" s="20">
        <v>837</v>
      </c>
      <c r="L1140" s="19">
        <f>J1140+ROUND(K1140, 2)</f>
        <v>1738.26</v>
      </c>
      <c r="M1140" s="19">
        <v>0</v>
      </c>
      <c r="N1140" s="19">
        <v>0</v>
      </c>
      <c r="O1140" s="19">
        <f>M1140+N1140</f>
        <v>0</v>
      </c>
      <c r="P1140" s="19">
        <v>901.26</v>
      </c>
      <c r="Q1140" s="21">
        <v>837</v>
      </c>
      <c r="R1140" s="19">
        <f>P1140+ROUND(Q1140, 2)</f>
        <v>1738.26</v>
      </c>
      <c r="S1140" s="19">
        <v>0</v>
      </c>
      <c r="T1140" s="19">
        <v>0</v>
      </c>
      <c r="U1140" s="19">
        <f>S1140+T1140</f>
        <v>0</v>
      </c>
      <c r="V1140" s="9">
        <f>ROUND(P1140 / 1.2, 2)</f>
        <v>751.05</v>
      </c>
      <c r="W1140" s="9">
        <f>ROUND(Q1140 / 1.2, 2)</f>
        <v>697.5</v>
      </c>
      <c r="X1140" s="9">
        <f>ROUND(R1140 / 1.2, 2)</f>
        <v>1448.55</v>
      </c>
      <c r="Y1140" s="9">
        <f t="shared" si="128"/>
        <v>0</v>
      </c>
      <c r="Z1140" s="9">
        <f>ROUND(T1140 / 1.2, 2)</f>
        <v>0</v>
      </c>
      <c r="AA1140" s="9">
        <f>Y1140+Z1140</f>
        <v>0</v>
      </c>
      <c r="AD1140" s="5">
        <v>355116938</v>
      </c>
      <c r="AE1140" s="5">
        <v>27137915</v>
      </c>
      <c r="AG1140" s="5" t="s">
        <v>3620</v>
      </c>
      <c r="AH1140" s="5" t="s">
        <v>3621</v>
      </c>
      <c r="AI1140" s="5" t="s">
        <v>584</v>
      </c>
      <c r="AK1140" s="19">
        <f t="shared" si="126"/>
        <v>0</v>
      </c>
      <c r="AL1140" s="19">
        <f>T1140-N1140</f>
        <v>0</v>
      </c>
      <c r="AM1140" s="19">
        <f>U1140-O1140</f>
        <v>0</v>
      </c>
      <c r="AN1140" s="22">
        <f t="shared" si="127"/>
        <v>0</v>
      </c>
      <c r="AO1140" s="22">
        <f>IFERROR(AL1140/N1140,0)</f>
        <v>0</v>
      </c>
      <c r="AP1140" s="22">
        <f>IFERROR(AM1140/O1140,0)</f>
        <v>0</v>
      </c>
    </row>
    <row r="1141" spans="1:42" ht="36" x14ac:dyDescent="0.3">
      <c r="A1141" s="12" t="s">
        <v>3681</v>
      </c>
      <c r="B1141" s="12"/>
      <c r="C1141" s="41" t="s">
        <v>3654</v>
      </c>
      <c r="D1141" s="17"/>
      <c r="E1141" s="17"/>
      <c r="F1141" s="28" t="s">
        <v>79</v>
      </c>
      <c r="G1141" s="29">
        <v>1.1000000000000001</v>
      </c>
      <c r="H1141" s="17"/>
      <c r="I1141" s="39">
        <v>0</v>
      </c>
      <c r="J1141" s="30">
        <v>819.33</v>
      </c>
      <c r="M1141" s="31">
        <f>ROUND(ROUND(J1141, 2)*I1141, 2)</f>
        <v>0</v>
      </c>
      <c r="P1141" s="32">
        <v>819.33</v>
      </c>
      <c r="S1141" s="31">
        <f>ROUND(ROUND(P1141, 2)*I1141, 2)</f>
        <v>0</v>
      </c>
      <c r="V1141" s="9">
        <f>ROUND(ROUND(P1141, 2)/1.2, 2)</f>
        <v>682.78</v>
      </c>
      <c r="Y1141" s="9">
        <f t="shared" si="128"/>
        <v>0</v>
      </c>
      <c r="AD1141" s="5" t="s">
        <v>3682</v>
      </c>
      <c r="AE1141" s="5" t="s">
        <v>3683</v>
      </c>
      <c r="AF1141" s="5" t="s">
        <v>3657</v>
      </c>
      <c r="AK1141" s="31">
        <f t="shared" si="126"/>
        <v>0</v>
      </c>
      <c r="AL1141" s="31"/>
      <c r="AM1141" s="31"/>
      <c r="AN1141" s="33">
        <f t="shared" si="127"/>
        <v>0</v>
      </c>
      <c r="AO1141" s="31"/>
      <c r="AP1141" s="31"/>
    </row>
    <row r="1142" spans="1:42" ht="36" x14ac:dyDescent="0.3">
      <c r="A1142" s="12" t="s">
        <v>3684</v>
      </c>
      <c r="B1142" s="12" t="s">
        <v>3617</v>
      </c>
      <c r="C1142" s="16" t="s">
        <v>3618</v>
      </c>
      <c r="D1142" s="17"/>
      <c r="E1142" s="17" t="s">
        <v>3685</v>
      </c>
      <c r="F1142" s="17" t="s">
        <v>79</v>
      </c>
      <c r="G1142" s="18">
        <v>1</v>
      </c>
      <c r="H1142" s="17"/>
      <c r="I1142" s="18">
        <v>837.6</v>
      </c>
      <c r="J1142" s="19">
        <v>0</v>
      </c>
      <c r="K1142" s="20">
        <v>837.01</v>
      </c>
      <c r="L1142" s="19">
        <f>J1142+ROUND(K1142, 2)</f>
        <v>837.01</v>
      </c>
      <c r="M1142" s="19">
        <v>0</v>
      </c>
      <c r="N1142" s="19">
        <v>701079.58</v>
      </c>
      <c r="O1142" s="19">
        <f>M1142+N1142</f>
        <v>701079.58</v>
      </c>
      <c r="P1142" s="19">
        <v>1802.29</v>
      </c>
      <c r="Q1142" s="21">
        <v>1004.4</v>
      </c>
      <c r="R1142" s="19">
        <f>P1142+ROUND(Q1142, 2)</f>
        <v>2806.69</v>
      </c>
      <c r="S1142" s="19">
        <v>1509598.1</v>
      </c>
      <c r="T1142" s="19">
        <v>841285.44</v>
      </c>
      <c r="U1142" s="19">
        <f>S1142+T1142</f>
        <v>2350883.54</v>
      </c>
      <c r="V1142" s="9">
        <f>ROUND(P1142 / 1.2, 2)</f>
        <v>1501.91</v>
      </c>
      <c r="W1142" s="9">
        <f>ROUND(Q1142 / 1.2, 2)</f>
        <v>837</v>
      </c>
      <c r="X1142" s="9">
        <f>ROUND(R1142 / 1.2, 2)</f>
        <v>2338.91</v>
      </c>
      <c r="Y1142" s="9">
        <f t="shared" si="128"/>
        <v>1257998.42</v>
      </c>
      <c r="Z1142" s="9">
        <f>ROUND(T1142 / 1.2, 2)</f>
        <v>701071.2</v>
      </c>
      <c r="AA1142" s="9">
        <f>Y1142+Z1142</f>
        <v>1959069.6199999999</v>
      </c>
      <c r="AD1142" s="5">
        <v>355116939</v>
      </c>
      <c r="AE1142" s="5">
        <v>28863244</v>
      </c>
      <c r="AG1142" s="5" t="s">
        <v>3620</v>
      </c>
      <c r="AH1142" s="5" t="s">
        <v>3621</v>
      </c>
      <c r="AI1142" s="5" t="s">
        <v>584</v>
      </c>
      <c r="AK1142" s="19">
        <f t="shared" si="126"/>
        <v>1509598.1</v>
      </c>
      <c r="AL1142" s="19">
        <f>T1142-N1142</f>
        <v>140205.85999999999</v>
      </c>
      <c r="AM1142" s="19">
        <f>U1142-O1142</f>
        <v>1649803.96</v>
      </c>
      <c r="AN1142" s="22">
        <f t="shared" si="127"/>
        <v>0</v>
      </c>
      <c r="AO1142" s="22">
        <f>IFERROR(AL1142/N1142,0)</f>
        <v>0.19998565640722268</v>
      </c>
      <c r="AP1142" s="22">
        <f>IFERROR(AM1142/O1142,0)</f>
        <v>2.3532335088122238</v>
      </c>
    </row>
    <row r="1143" spans="1:42" ht="216" x14ac:dyDescent="0.3">
      <c r="A1143" s="12" t="s">
        <v>3686</v>
      </c>
      <c r="B1143" s="12"/>
      <c r="C1143" s="27" t="s">
        <v>3623</v>
      </c>
      <c r="D1143" s="17"/>
      <c r="E1143" s="17" t="s">
        <v>3687</v>
      </c>
      <c r="F1143" s="28" t="s">
        <v>79</v>
      </c>
      <c r="G1143" s="29">
        <v>1</v>
      </c>
      <c r="H1143" s="17"/>
      <c r="I1143" s="39">
        <v>837.6</v>
      </c>
      <c r="J1143" s="30">
        <v>0</v>
      </c>
      <c r="M1143" s="31">
        <f>ROUND(ROUND(J1143, 2)*I1143, 2)</f>
        <v>0</v>
      </c>
      <c r="P1143" s="32">
        <v>1802.29</v>
      </c>
      <c r="S1143" s="31">
        <f>ROUND(ROUND(P1143, 2)*I1143, 2)</f>
        <v>1509598.1</v>
      </c>
      <c r="V1143" s="9">
        <f>ROUND(ROUND(P1143, 2)/1.2, 2)</f>
        <v>1501.91</v>
      </c>
      <c r="Y1143" s="9">
        <f t="shared" si="128"/>
        <v>1257998.42</v>
      </c>
      <c r="AD1143" s="5" t="s">
        <v>3688</v>
      </c>
      <c r="AE1143" s="5" t="s">
        <v>3689</v>
      </c>
      <c r="AF1143" s="5" t="s">
        <v>3627</v>
      </c>
      <c r="AK1143" s="31">
        <f t="shared" si="126"/>
        <v>1509598.1</v>
      </c>
      <c r="AL1143" s="31"/>
      <c r="AM1143" s="31"/>
      <c r="AN1143" s="33">
        <f t="shared" si="127"/>
        <v>0</v>
      </c>
      <c r="AO1143" s="31"/>
      <c r="AP1143" s="31"/>
    </row>
    <row r="1144" spans="1:42" ht="36" x14ac:dyDescent="0.3">
      <c r="A1144" s="12" t="s">
        <v>3690</v>
      </c>
      <c r="B1144" s="12" t="s">
        <v>3617</v>
      </c>
      <c r="C1144" s="16" t="s">
        <v>3618</v>
      </c>
      <c r="D1144" s="17"/>
      <c r="E1144" s="17" t="s">
        <v>3691</v>
      </c>
      <c r="F1144" s="17" t="s">
        <v>79</v>
      </c>
      <c r="G1144" s="18">
        <v>1</v>
      </c>
      <c r="H1144" s="17"/>
      <c r="I1144" s="18">
        <v>2589.9</v>
      </c>
      <c r="J1144" s="19">
        <v>7245.69</v>
      </c>
      <c r="K1144" s="20">
        <v>837.01</v>
      </c>
      <c r="L1144" s="19">
        <f>J1144+ROUND(K1144, 2)</f>
        <v>8082.7</v>
      </c>
      <c r="M1144" s="19">
        <v>18765612.530000001</v>
      </c>
      <c r="N1144" s="19">
        <v>2167772.2000000002</v>
      </c>
      <c r="O1144" s="19">
        <f>M1144+N1144</f>
        <v>20933384.73</v>
      </c>
      <c r="P1144" s="19">
        <v>2241.8000000000002</v>
      </c>
      <c r="Q1144" s="21">
        <v>1004.4</v>
      </c>
      <c r="R1144" s="19">
        <f>P1144+ROUND(Q1144, 2)</f>
        <v>3246.2000000000003</v>
      </c>
      <c r="S1144" s="19">
        <v>5806037.8200000003</v>
      </c>
      <c r="T1144" s="19">
        <v>2601295.56</v>
      </c>
      <c r="U1144" s="19">
        <f>S1144+T1144</f>
        <v>8407333.3800000008</v>
      </c>
      <c r="V1144" s="9">
        <f>ROUND(P1144 / 1.2, 2)</f>
        <v>1868.17</v>
      </c>
      <c r="W1144" s="9">
        <f>ROUND(Q1144 / 1.2, 2)</f>
        <v>837</v>
      </c>
      <c r="X1144" s="9">
        <f>ROUND(R1144 / 1.2, 2)</f>
        <v>2705.17</v>
      </c>
      <c r="Y1144" s="9">
        <f t="shared" si="128"/>
        <v>4838364.8499999996</v>
      </c>
      <c r="Z1144" s="9">
        <f>ROUND(T1144 / 1.2, 2)</f>
        <v>2167746.2999999998</v>
      </c>
      <c r="AA1144" s="9">
        <f>Y1144+Z1144</f>
        <v>7006111.1499999994</v>
      </c>
      <c r="AD1144" s="5">
        <v>355116940</v>
      </c>
      <c r="AE1144" s="5">
        <v>28863245</v>
      </c>
      <c r="AG1144" s="5" t="s">
        <v>3620</v>
      </c>
      <c r="AH1144" s="5" t="s">
        <v>3621</v>
      </c>
      <c r="AI1144" s="5" t="s">
        <v>584</v>
      </c>
      <c r="AK1144" s="19">
        <f t="shared" si="126"/>
        <v>-12959574.710000001</v>
      </c>
      <c r="AL1144" s="19">
        <f>T1144-N1144</f>
        <v>433523.35999999987</v>
      </c>
      <c r="AM1144" s="19">
        <f>U1144-O1144</f>
        <v>-12526051.35</v>
      </c>
      <c r="AN1144" s="22">
        <f t="shared" si="127"/>
        <v>-0.69060227526716389</v>
      </c>
      <c r="AO1144" s="22">
        <f>IFERROR(AL1144/N1144,0)</f>
        <v>0.1999856627001674</v>
      </c>
      <c r="AP1144" s="22">
        <f>IFERROR(AM1144/O1144,0)</f>
        <v>-0.59837678003637396</v>
      </c>
    </row>
    <row r="1145" spans="1:42" ht="108" x14ac:dyDescent="0.3">
      <c r="A1145" s="12" t="s">
        <v>3692</v>
      </c>
      <c r="B1145" s="12"/>
      <c r="C1145" s="27" t="s">
        <v>3631</v>
      </c>
      <c r="D1145" s="17"/>
      <c r="E1145" s="17" t="s">
        <v>3693</v>
      </c>
      <c r="F1145" s="28" t="s">
        <v>79</v>
      </c>
      <c r="G1145" s="29">
        <v>1.1000000000000001</v>
      </c>
      <c r="H1145" s="17"/>
      <c r="I1145" s="39">
        <v>2848.89</v>
      </c>
      <c r="J1145" s="30">
        <v>6586.99</v>
      </c>
      <c r="M1145" s="31">
        <f>ROUND(ROUND(J1145, 2)*I1145, 2)</f>
        <v>18765609.940000001</v>
      </c>
      <c r="P1145" s="32">
        <v>2038</v>
      </c>
      <c r="S1145" s="31">
        <f>ROUND(ROUND(P1145, 2)*I1145, 2)</f>
        <v>5806037.8200000003</v>
      </c>
      <c r="V1145" s="9">
        <f>ROUND(ROUND(P1145, 2)/1.2, 2)</f>
        <v>1698.33</v>
      </c>
      <c r="Y1145" s="9">
        <f t="shared" si="128"/>
        <v>4838364.8499999996</v>
      </c>
      <c r="AD1145" s="5" t="s">
        <v>3694</v>
      </c>
      <c r="AE1145" s="5" t="s">
        <v>3695</v>
      </c>
      <c r="AF1145" s="5" t="s">
        <v>3635</v>
      </c>
      <c r="AK1145" s="31">
        <f t="shared" si="126"/>
        <v>-12959572.120000001</v>
      </c>
      <c r="AL1145" s="31"/>
      <c r="AM1145" s="31"/>
      <c r="AN1145" s="33">
        <f t="shared" si="127"/>
        <v>-0.69060223256457609</v>
      </c>
      <c r="AO1145" s="31"/>
      <c r="AP1145" s="31"/>
    </row>
    <row r="1146" spans="1:42" ht="36" x14ac:dyDescent="0.3">
      <c r="A1146" s="12" t="s">
        <v>3696</v>
      </c>
      <c r="B1146" s="12" t="s">
        <v>3617</v>
      </c>
      <c r="C1146" s="16" t="s">
        <v>3618</v>
      </c>
      <c r="D1146" s="17"/>
      <c r="E1146" s="17" t="s">
        <v>3697</v>
      </c>
      <c r="F1146" s="17" t="s">
        <v>79</v>
      </c>
      <c r="G1146" s="18">
        <v>1</v>
      </c>
      <c r="H1146" s="17"/>
      <c r="I1146" s="18">
        <v>198</v>
      </c>
      <c r="J1146" s="19">
        <v>887.56</v>
      </c>
      <c r="K1146" s="20">
        <v>837.01</v>
      </c>
      <c r="L1146" s="19">
        <f>J1146+ROUND(K1146, 2)</f>
        <v>1724.57</v>
      </c>
      <c r="M1146" s="19">
        <v>175736.88</v>
      </c>
      <c r="N1146" s="19">
        <v>165727.98000000001</v>
      </c>
      <c r="O1146" s="19">
        <f>M1146+N1146</f>
        <v>341464.86</v>
      </c>
      <c r="P1146" s="19">
        <v>2380.4899999999998</v>
      </c>
      <c r="Q1146" s="21">
        <v>1004.4</v>
      </c>
      <c r="R1146" s="19">
        <f>P1146+ROUND(Q1146, 2)</f>
        <v>3384.89</v>
      </c>
      <c r="S1146" s="19">
        <v>471337.02</v>
      </c>
      <c r="T1146" s="19">
        <v>198871.2</v>
      </c>
      <c r="U1146" s="19">
        <f>S1146+T1146</f>
        <v>670208.22</v>
      </c>
      <c r="V1146" s="9">
        <f>ROUND(P1146 / 1.2, 2)</f>
        <v>1983.74</v>
      </c>
      <c r="W1146" s="9">
        <f>ROUND(Q1146 / 1.2, 2)</f>
        <v>837</v>
      </c>
      <c r="X1146" s="9">
        <f>ROUND(R1146 / 1.2, 2)</f>
        <v>2820.74</v>
      </c>
      <c r="Y1146" s="9">
        <f t="shared" si="128"/>
        <v>392780.85</v>
      </c>
      <c r="Z1146" s="9">
        <f>ROUND(T1146 / 1.2, 2)</f>
        <v>165726</v>
      </c>
      <c r="AA1146" s="9">
        <f>Y1146+Z1146</f>
        <v>558506.85</v>
      </c>
      <c r="AD1146" s="5">
        <v>355116941</v>
      </c>
      <c r="AE1146" s="5">
        <v>28863246</v>
      </c>
      <c r="AG1146" s="5" t="s">
        <v>3620</v>
      </c>
      <c r="AH1146" s="5" t="s">
        <v>3621</v>
      </c>
      <c r="AI1146" s="5" t="s">
        <v>584</v>
      </c>
      <c r="AK1146" s="19">
        <f t="shared" si="126"/>
        <v>295600.14</v>
      </c>
      <c r="AL1146" s="19">
        <f>T1146-N1146</f>
        <v>33143.22</v>
      </c>
      <c r="AM1146" s="19">
        <f>U1146-O1146</f>
        <v>328743.36</v>
      </c>
      <c r="AN1146" s="22">
        <f t="shared" si="127"/>
        <v>1.6820609310919825</v>
      </c>
      <c r="AO1146" s="22">
        <f>IFERROR(AL1146/N1146,0)</f>
        <v>0.19998566325372455</v>
      </c>
      <c r="AP1146" s="22">
        <f>IFERROR(AM1146/O1146,0)</f>
        <v>0.96274433626933087</v>
      </c>
    </row>
    <row r="1147" spans="1:42" ht="90" x14ac:dyDescent="0.3">
      <c r="A1147" s="12" t="s">
        <v>3698</v>
      </c>
      <c r="B1147" s="12"/>
      <c r="C1147" s="41" t="s">
        <v>3639</v>
      </c>
      <c r="D1147" s="17"/>
      <c r="E1147" s="17" t="s">
        <v>3699</v>
      </c>
      <c r="F1147" s="28" t="s">
        <v>79</v>
      </c>
      <c r="G1147" s="29">
        <v>1.1000000000000001</v>
      </c>
      <c r="H1147" s="17"/>
      <c r="I1147" s="39">
        <v>217.8</v>
      </c>
      <c r="J1147" s="30">
        <v>806.87</v>
      </c>
      <c r="M1147" s="31">
        <f>ROUND(ROUND(J1147, 2)*I1147, 2)</f>
        <v>175736.29</v>
      </c>
      <c r="P1147" s="32">
        <v>2164.08</v>
      </c>
      <c r="S1147" s="31">
        <f>ROUND(ROUND(P1147, 2)*I1147, 2)</f>
        <v>471336.62</v>
      </c>
      <c r="V1147" s="9">
        <f>ROUND(ROUND(P1147, 2)/1.2, 2)</f>
        <v>1803.4</v>
      </c>
      <c r="Y1147" s="9">
        <f t="shared" si="128"/>
        <v>392780.52</v>
      </c>
      <c r="AD1147" s="5" t="s">
        <v>3700</v>
      </c>
      <c r="AE1147" s="5" t="s">
        <v>3701</v>
      </c>
      <c r="AF1147" s="5" t="s">
        <v>3643</v>
      </c>
      <c r="AK1147" s="31">
        <f t="shared" si="126"/>
        <v>295600.32999999996</v>
      </c>
      <c r="AL1147" s="31"/>
      <c r="AM1147" s="31"/>
      <c r="AN1147" s="33">
        <f t="shared" si="127"/>
        <v>1.6820676594458659</v>
      </c>
      <c r="AO1147" s="31"/>
      <c r="AP1147" s="31"/>
    </row>
    <row r="1148" spans="1:42" ht="36" x14ac:dyDescent="0.3">
      <c r="A1148" s="12" t="s">
        <v>3702</v>
      </c>
      <c r="B1148" s="12" t="s">
        <v>3617</v>
      </c>
      <c r="C1148" s="16" t="s">
        <v>3618</v>
      </c>
      <c r="D1148" s="17"/>
      <c r="E1148" s="17" t="s">
        <v>3703</v>
      </c>
      <c r="F1148" s="17" t="s">
        <v>79</v>
      </c>
      <c r="G1148" s="18">
        <v>1</v>
      </c>
      <c r="H1148" s="17"/>
      <c r="I1148" s="18">
        <v>176.2</v>
      </c>
      <c r="J1148" s="19">
        <v>936.4</v>
      </c>
      <c r="K1148" s="20">
        <v>837.01</v>
      </c>
      <c r="L1148" s="19">
        <f>J1148+ROUND(K1148, 2)</f>
        <v>1773.4099999999999</v>
      </c>
      <c r="M1148" s="19">
        <v>164993.68</v>
      </c>
      <c r="N1148" s="19">
        <v>147481.16</v>
      </c>
      <c r="O1148" s="19">
        <f>M1148+N1148</f>
        <v>312474.83999999997</v>
      </c>
      <c r="P1148" s="19">
        <v>902.98</v>
      </c>
      <c r="Q1148" s="21">
        <v>1004.4</v>
      </c>
      <c r="R1148" s="19">
        <f>P1148+ROUND(Q1148, 2)</f>
        <v>1907.38</v>
      </c>
      <c r="S1148" s="19">
        <v>159105.07999999999</v>
      </c>
      <c r="T1148" s="19">
        <v>176975.28</v>
      </c>
      <c r="U1148" s="19">
        <f>S1148+T1148</f>
        <v>336080.36</v>
      </c>
      <c r="V1148" s="9">
        <f>ROUND(P1148 / 1.2, 2)</f>
        <v>752.48</v>
      </c>
      <c r="W1148" s="9">
        <f>ROUND(Q1148 / 1.2, 2)</f>
        <v>837</v>
      </c>
      <c r="X1148" s="9">
        <f>ROUND(R1148 / 1.2, 2)</f>
        <v>1589.48</v>
      </c>
      <c r="Y1148" s="9">
        <f t="shared" si="128"/>
        <v>132587.57</v>
      </c>
      <c r="Z1148" s="9">
        <f>ROUND(T1148 / 1.2, 2)</f>
        <v>147479.4</v>
      </c>
      <c r="AA1148" s="9">
        <f>Y1148+Z1148</f>
        <v>280066.96999999997</v>
      </c>
      <c r="AD1148" s="5">
        <v>355116942</v>
      </c>
      <c r="AE1148" s="5">
        <v>28863247</v>
      </c>
      <c r="AG1148" s="5" t="s">
        <v>3620</v>
      </c>
      <c r="AH1148" s="5" t="s">
        <v>3621</v>
      </c>
      <c r="AI1148" s="5" t="s">
        <v>584</v>
      </c>
      <c r="AK1148" s="19">
        <f t="shared" si="126"/>
        <v>-5888.6000000000058</v>
      </c>
      <c r="AL1148" s="19">
        <f>T1148-N1148</f>
        <v>29494.119999999995</v>
      </c>
      <c r="AM1148" s="19">
        <f>U1148-O1148</f>
        <v>23605.520000000019</v>
      </c>
      <c r="AN1148" s="22">
        <f t="shared" si="127"/>
        <v>-3.5689851877962878E-2</v>
      </c>
      <c r="AO1148" s="22">
        <f>IFERROR(AL1148/N1148,0)</f>
        <v>0.19998567952679511</v>
      </c>
      <c r="AP1148" s="22">
        <f>IFERROR(AM1148/O1148,0)</f>
        <v>7.5543746178092355E-2</v>
      </c>
    </row>
    <row r="1149" spans="1:42" ht="72" x14ac:dyDescent="0.3">
      <c r="A1149" s="12" t="s">
        <v>3704</v>
      </c>
      <c r="B1149" s="12"/>
      <c r="C1149" s="41" t="s">
        <v>3647</v>
      </c>
      <c r="D1149" s="17"/>
      <c r="E1149" s="17" t="s">
        <v>3705</v>
      </c>
      <c r="F1149" s="28" t="s">
        <v>79</v>
      </c>
      <c r="G1149" s="29">
        <v>1.1000000000000001</v>
      </c>
      <c r="H1149" s="17"/>
      <c r="I1149" s="39">
        <v>193.82</v>
      </c>
      <c r="J1149" s="30">
        <v>851.27</v>
      </c>
      <c r="M1149" s="31">
        <f>ROUND(ROUND(J1149, 2)*I1149, 2)</f>
        <v>164993.15</v>
      </c>
      <c r="P1149" s="32">
        <v>820.89</v>
      </c>
      <c r="S1149" s="31">
        <f>ROUND(ROUND(P1149, 2)*I1149, 2)</f>
        <v>159104.9</v>
      </c>
      <c r="V1149" s="9">
        <f>ROUND(ROUND(P1149, 2)/1.2, 2)</f>
        <v>684.08</v>
      </c>
      <c r="Y1149" s="9">
        <f t="shared" si="128"/>
        <v>132587.42000000001</v>
      </c>
      <c r="AD1149" s="5" t="s">
        <v>3706</v>
      </c>
      <c r="AE1149" s="5" t="s">
        <v>3707</v>
      </c>
      <c r="AF1149" s="5" t="s">
        <v>3650</v>
      </c>
      <c r="AK1149" s="31">
        <f t="shared" si="126"/>
        <v>-5888.25</v>
      </c>
      <c r="AL1149" s="31"/>
      <c r="AM1149" s="31"/>
      <c r="AN1149" s="33">
        <f t="shared" si="127"/>
        <v>-3.5687845222665306E-2</v>
      </c>
      <c r="AO1149" s="31"/>
      <c r="AP1149" s="31"/>
    </row>
    <row r="1150" spans="1:42" ht="36" x14ac:dyDescent="0.3">
      <c r="A1150" s="12" t="s">
        <v>3708</v>
      </c>
      <c r="B1150" s="12" t="s">
        <v>3617</v>
      </c>
      <c r="C1150" s="16" t="s">
        <v>3618</v>
      </c>
      <c r="D1150" s="17"/>
      <c r="E1150" s="17" t="s">
        <v>3709</v>
      </c>
      <c r="F1150" s="17" t="s">
        <v>79</v>
      </c>
      <c r="G1150" s="18">
        <v>1</v>
      </c>
      <c r="H1150" s="17"/>
      <c r="I1150" s="18">
        <v>122.2</v>
      </c>
      <c r="J1150" s="19">
        <v>934.63</v>
      </c>
      <c r="K1150" s="20">
        <v>837.01</v>
      </c>
      <c r="L1150" s="19">
        <f>J1150+ROUND(K1150, 2)</f>
        <v>1771.6399999999999</v>
      </c>
      <c r="M1150" s="19">
        <v>114211.79</v>
      </c>
      <c r="N1150" s="19">
        <v>102282.62</v>
      </c>
      <c r="O1150" s="19">
        <f>M1150+N1150</f>
        <v>216494.40999999997</v>
      </c>
      <c r="P1150" s="19">
        <v>901.26</v>
      </c>
      <c r="Q1150" s="21">
        <v>1004.4</v>
      </c>
      <c r="R1150" s="19">
        <f>P1150+ROUND(Q1150, 2)</f>
        <v>1905.6599999999999</v>
      </c>
      <c r="S1150" s="19">
        <v>110133.97</v>
      </c>
      <c r="T1150" s="19">
        <v>122737.68</v>
      </c>
      <c r="U1150" s="19">
        <f>S1150+T1150</f>
        <v>232871.65</v>
      </c>
      <c r="V1150" s="9">
        <f>ROUND(P1150 / 1.2, 2)</f>
        <v>751.05</v>
      </c>
      <c r="W1150" s="9">
        <f>ROUND(Q1150 / 1.2, 2)</f>
        <v>837</v>
      </c>
      <c r="X1150" s="9">
        <f>ROUND(R1150 / 1.2, 2)</f>
        <v>1588.05</v>
      </c>
      <c r="Y1150" s="9">
        <f t="shared" si="128"/>
        <v>91778.31</v>
      </c>
      <c r="Z1150" s="9">
        <f>ROUND(T1150 / 1.2, 2)</f>
        <v>102281.4</v>
      </c>
      <c r="AA1150" s="9">
        <f>Y1150+Z1150</f>
        <v>194059.71</v>
      </c>
      <c r="AD1150" s="5">
        <v>355116943</v>
      </c>
      <c r="AE1150" s="5">
        <v>28863248</v>
      </c>
      <c r="AG1150" s="5" t="s">
        <v>3620</v>
      </c>
      <c r="AH1150" s="5" t="s">
        <v>3621</v>
      </c>
      <c r="AI1150" s="5" t="s">
        <v>584</v>
      </c>
      <c r="AK1150" s="19">
        <f t="shared" si="126"/>
        <v>-4077.8199999999924</v>
      </c>
      <c r="AL1150" s="19">
        <f>T1150-N1150</f>
        <v>20455.059999999998</v>
      </c>
      <c r="AM1150" s="19">
        <f>U1150-O1150</f>
        <v>16377.24000000002</v>
      </c>
      <c r="AN1150" s="22">
        <f t="shared" si="127"/>
        <v>-3.5704019698841884E-2</v>
      </c>
      <c r="AO1150" s="22">
        <f>IFERROR(AL1150/N1150,0)</f>
        <v>0.1999856867178412</v>
      </c>
      <c r="AP1150" s="22">
        <f>IFERROR(AM1150/O1150,0)</f>
        <v>7.5647403551897821E-2</v>
      </c>
    </row>
    <row r="1151" spans="1:42" ht="72" x14ac:dyDescent="0.3">
      <c r="A1151" s="12" t="s">
        <v>3710</v>
      </c>
      <c r="B1151" s="12"/>
      <c r="C1151" s="41" t="s">
        <v>3654</v>
      </c>
      <c r="D1151" s="17"/>
      <c r="E1151" s="17" t="s">
        <v>3711</v>
      </c>
      <c r="F1151" s="28" t="s">
        <v>79</v>
      </c>
      <c r="G1151" s="29">
        <v>1.1000000000000001</v>
      </c>
      <c r="H1151" s="17"/>
      <c r="I1151" s="39">
        <v>134.41999999999999</v>
      </c>
      <c r="J1151" s="30">
        <v>849.66</v>
      </c>
      <c r="M1151" s="31">
        <f>ROUND(ROUND(J1151, 2)*I1151, 2)</f>
        <v>114211.3</v>
      </c>
      <c r="P1151" s="32">
        <v>819.33</v>
      </c>
      <c r="S1151" s="31">
        <f>ROUND(ROUND(P1151, 2)*I1151, 2)</f>
        <v>110134.34</v>
      </c>
      <c r="V1151" s="9">
        <f>ROUND(ROUND(P1151, 2)/1.2, 2)</f>
        <v>682.78</v>
      </c>
      <c r="Y1151" s="9">
        <f t="shared" si="128"/>
        <v>91778.62</v>
      </c>
      <c r="AD1151" s="5" t="s">
        <v>3712</v>
      </c>
      <c r="AE1151" s="5" t="s">
        <v>3713</v>
      </c>
      <c r="AF1151" s="5" t="s">
        <v>3657</v>
      </c>
      <c r="AK1151" s="31">
        <f t="shared" si="126"/>
        <v>-4076.9600000000064</v>
      </c>
      <c r="AL1151" s="31"/>
      <c r="AM1151" s="31"/>
      <c r="AN1151" s="33">
        <f t="shared" si="127"/>
        <v>-3.5696642976658234E-2</v>
      </c>
      <c r="AO1151" s="31"/>
      <c r="AP1151" s="31"/>
    </row>
    <row r="1152" spans="1:42" ht="36" x14ac:dyDescent="0.3">
      <c r="A1152" s="12" t="s">
        <v>3714</v>
      </c>
      <c r="B1152" s="12" t="s">
        <v>3715</v>
      </c>
      <c r="C1152" s="16" t="s">
        <v>3716</v>
      </c>
      <c r="D1152" s="17"/>
      <c r="E1152" s="17" t="s">
        <v>3717</v>
      </c>
      <c r="F1152" s="17" t="s">
        <v>79</v>
      </c>
      <c r="G1152" s="18">
        <v>1</v>
      </c>
      <c r="H1152" s="17"/>
      <c r="I1152" s="18">
        <v>0</v>
      </c>
      <c r="J1152" s="19">
        <v>611.15</v>
      </c>
      <c r="K1152" s="20">
        <v>1199</v>
      </c>
      <c r="L1152" s="19">
        <f>J1152+ROUND(K1152, 2)</f>
        <v>1810.15</v>
      </c>
      <c r="M1152" s="19">
        <v>0</v>
      </c>
      <c r="N1152" s="19">
        <v>0</v>
      </c>
      <c r="O1152" s="19">
        <f>M1152+N1152</f>
        <v>0</v>
      </c>
      <c r="P1152" s="19">
        <v>611.15</v>
      </c>
      <c r="Q1152" s="21">
        <v>1199</v>
      </c>
      <c r="R1152" s="19">
        <f>P1152+ROUND(Q1152, 2)</f>
        <v>1810.15</v>
      </c>
      <c r="S1152" s="19">
        <v>0</v>
      </c>
      <c r="T1152" s="19">
        <v>0</v>
      </c>
      <c r="U1152" s="19">
        <f>S1152+T1152</f>
        <v>0</v>
      </c>
      <c r="V1152" s="9">
        <f>ROUND(P1152 / 1.2, 2)</f>
        <v>509.29</v>
      </c>
      <c r="W1152" s="9">
        <f>ROUND(Q1152 / 1.2, 2)</f>
        <v>999.17</v>
      </c>
      <c r="X1152" s="9">
        <f>ROUND(R1152 / 1.2, 2)</f>
        <v>1508.46</v>
      </c>
      <c r="Y1152" s="9">
        <f t="shared" si="128"/>
        <v>0</v>
      </c>
      <c r="Z1152" s="9">
        <f>ROUND(T1152 / 1.2, 2)</f>
        <v>0</v>
      </c>
      <c r="AA1152" s="9">
        <f>Y1152+Z1152</f>
        <v>0</v>
      </c>
      <c r="AD1152" s="5">
        <v>355116685</v>
      </c>
      <c r="AE1152" s="5">
        <v>27137983</v>
      </c>
      <c r="AG1152" s="5" t="s">
        <v>3718</v>
      </c>
      <c r="AH1152" s="5" t="s">
        <v>3719</v>
      </c>
      <c r="AI1152" s="5" t="s">
        <v>584</v>
      </c>
      <c r="AK1152" s="19">
        <f t="shared" si="126"/>
        <v>0</v>
      </c>
      <c r="AL1152" s="19">
        <f>T1152-N1152</f>
        <v>0</v>
      </c>
      <c r="AM1152" s="19">
        <f>U1152-O1152</f>
        <v>0</v>
      </c>
      <c r="AN1152" s="22">
        <f t="shared" si="127"/>
        <v>0</v>
      </c>
      <c r="AO1152" s="22">
        <f>IFERROR(AL1152/N1152,0)</f>
        <v>0</v>
      </c>
      <c r="AP1152" s="22">
        <f>IFERROR(AM1152/O1152,0)</f>
        <v>0</v>
      </c>
    </row>
    <row r="1153" spans="1:42" ht="18" x14ac:dyDescent="0.3">
      <c r="A1153" s="12" t="s">
        <v>3720</v>
      </c>
      <c r="B1153" s="12"/>
      <c r="C1153" s="27" t="s">
        <v>3721</v>
      </c>
      <c r="D1153" s="17"/>
      <c r="E1153" s="17"/>
      <c r="F1153" s="28" t="s">
        <v>102</v>
      </c>
      <c r="G1153" s="29">
        <v>15</v>
      </c>
      <c r="H1153" s="17"/>
      <c r="I1153" s="29">
        <v>0</v>
      </c>
      <c r="J1153" s="30">
        <v>0.95</v>
      </c>
      <c r="M1153" s="31">
        <f t="shared" ref="M1153:M1165" si="129">ROUND(ROUND(J1153, 2)*I1153, 2)</f>
        <v>0</v>
      </c>
      <c r="P1153" s="32">
        <v>0.95</v>
      </c>
      <c r="S1153" s="31">
        <f t="shared" ref="S1153:S1165" si="130">ROUND(ROUND(P1153, 2)*I1153, 2)</f>
        <v>0</v>
      </c>
      <c r="V1153" s="9">
        <f t="shared" ref="V1153:V1165" si="131">ROUND(ROUND(P1153, 2)/1.2, 2)</f>
        <v>0.79</v>
      </c>
      <c r="Y1153" s="9">
        <f t="shared" si="128"/>
        <v>0</v>
      </c>
      <c r="AD1153" s="5" t="s">
        <v>3722</v>
      </c>
      <c r="AE1153" s="5" t="s">
        <v>3723</v>
      </c>
      <c r="AF1153" s="5" t="s">
        <v>3724</v>
      </c>
      <c r="AK1153" s="31">
        <f t="shared" si="126"/>
        <v>0</v>
      </c>
      <c r="AL1153" s="31"/>
      <c r="AM1153" s="31"/>
      <c r="AN1153" s="33">
        <f t="shared" si="127"/>
        <v>0</v>
      </c>
      <c r="AO1153" s="31"/>
      <c r="AP1153" s="31"/>
    </row>
    <row r="1154" spans="1:42" ht="18" x14ac:dyDescent="0.3">
      <c r="A1154" s="12" t="s">
        <v>3725</v>
      </c>
      <c r="B1154" s="12"/>
      <c r="C1154" s="27" t="s">
        <v>2957</v>
      </c>
      <c r="D1154" s="17"/>
      <c r="E1154" s="17"/>
      <c r="F1154" s="28" t="s">
        <v>102</v>
      </c>
      <c r="G1154" s="29">
        <v>30</v>
      </c>
      <c r="H1154" s="17"/>
      <c r="I1154" s="29">
        <v>0</v>
      </c>
      <c r="J1154" s="30">
        <v>0.28000000000000003</v>
      </c>
      <c r="M1154" s="31">
        <f t="shared" si="129"/>
        <v>0</v>
      </c>
      <c r="P1154" s="32">
        <v>0.28000000000000003</v>
      </c>
      <c r="S1154" s="31">
        <f t="shared" si="130"/>
        <v>0</v>
      </c>
      <c r="V1154" s="9">
        <f t="shared" si="131"/>
        <v>0.23</v>
      </c>
      <c r="Y1154" s="9">
        <f t="shared" si="128"/>
        <v>0</v>
      </c>
      <c r="AD1154" s="5" t="s">
        <v>3726</v>
      </c>
      <c r="AE1154" s="5" t="s">
        <v>3727</v>
      </c>
      <c r="AF1154" s="5" t="s">
        <v>2960</v>
      </c>
      <c r="AK1154" s="31">
        <f t="shared" si="126"/>
        <v>0</v>
      </c>
      <c r="AL1154" s="31"/>
      <c r="AM1154" s="31"/>
      <c r="AN1154" s="33">
        <f t="shared" si="127"/>
        <v>0</v>
      </c>
      <c r="AO1154" s="31"/>
      <c r="AP1154" s="31"/>
    </row>
    <row r="1155" spans="1:42" ht="18" x14ac:dyDescent="0.3">
      <c r="A1155" s="12" t="s">
        <v>3728</v>
      </c>
      <c r="B1155" s="12"/>
      <c r="C1155" s="27" t="s">
        <v>2755</v>
      </c>
      <c r="D1155" s="17"/>
      <c r="E1155" s="17"/>
      <c r="F1155" s="28" t="s">
        <v>96</v>
      </c>
      <c r="G1155" s="29">
        <v>0.35</v>
      </c>
      <c r="H1155" s="17"/>
      <c r="I1155" s="29">
        <v>0</v>
      </c>
      <c r="J1155" s="30">
        <v>55</v>
      </c>
      <c r="M1155" s="31">
        <f t="shared" si="129"/>
        <v>0</v>
      </c>
      <c r="P1155" s="32">
        <v>55</v>
      </c>
      <c r="S1155" s="31">
        <f t="shared" si="130"/>
        <v>0</v>
      </c>
      <c r="V1155" s="9">
        <f t="shared" si="131"/>
        <v>45.83</v>
      </c>
      <c r="Y1155" s="9">
        <f t="shared" ref="Y1155:Y1186" si="132">ROUND(S1155 / 1.2, 2)</f>
        <v>0</v>
      </c>
      <c r="AD1155" s="5" t="s">
        <v>3729</v>
      </c>
      <c r="AE1155" s="5" t="s">
        <v>3730</v>
      </c>
      <c r="AF1155" s="5" t="s">
        <v>2758</v>
      </c>
      <c r="AK1155" s="31">
        <f t="shared" si="126"/>
        <v>0</v>
      </c>
      <c r="AL1155" s="31"/>
      <c r="AM1155" s="31"/>
      <c r="AN1155" s="33">
        <f t="shared" si="127"/>
        <v>0</v>
      </c>
      <c r="AO1155" s="31"/>
      <c r="AP1155" s="31"/>
    </row>
    <row r="1156" spans="1:42" ht="18" x14ac:dyDescent="0.3">
      <c r="A1156" s="12" t="s">
        <v>3731</v>
      </c>
      <c r="B1156" s="12"/>
      <c r="C1156" s="27" t="s">
        <v>3732</v>
      </c>
      <c r="D1156" s="17"/>
      <c r="E1156" s="17"/>
      <c r="F1156" s="28" t="s">
        <v>102</v>
      </c>
      <c r="G1156" s="29">
        <v>0.3</v>
      </c>
      <c r="H1156" s="17"/>
      <c r="I1156" s="29">
        <v>0</v>
      </c>
      <c r="J1156" s="30">
        <v>5.6</v>
      </c>
      <c r="M1156" s="31">
        <f t="shared" si="129"/>
        <v>0</v>
      </c>
      <c r="P1156" s="32">
        <v>5.6</v>
      </c>
      <c r="S1156" s="31">
        <f t="shared" si="130"/>
        <v>0</v>
      </c>
      <c r="V1156" s="9">
        <f t="shared" si="131"/>
        <v>4.67</v>
      </c>
      <c r="Y1156" s="9">
        <f t="shared" si="132"/>
        <v>0</v>
      </c>
      <c r="AD1156" s="5" t="s">
        <v>3733</v>
      </c>
      <c r="AE1156" s="5" t="s">
        <v>3734</v>
      </c>
      <c r="AF1156" s="5" t="s">
        <v>3735</v>
      </c>
      <c r="AK1156" s="31">
        <f t="shared" si="126"/>
        <v>0</v>
      </c>
      <c r="AL1156" s="31"/>
      <c r="AM1156" s="31"/>
      <c r="AN1156" s="33">
        <f t="shared" si="127"/>
        <v>0</v>
      </c>
      <c r="AO1156" s="31"/>
      <c r="AP1156" s="31"/>
    </row>
    <row r="1157" spans="1:42" ht="36" x14ac:dyDescent="0.3">
      <c r="A1157" s="12" t="s">
        <v>3736</v>
      </c>
      <c r="B1157" s="12"/>
      <c r="C1157" s="41" t="s">
        <v>3737</v>
      </c>
      <c r="D1157" s="17"/>
      <c r="E1157" s="17"/>
      <c r="F1157" s="28" t="s">
        <v>102</v>
      </c>
      <c r="G1157" s="29">
        <v>3.6</v>
      </c>
      <c r="H1157" s="17"/>
      <c r="I1157" s="29">
        <v>0</v>
      </c>
      <c r="J1157" s="30">
        <v>15.9</v>
      </c>
      <c r="M1157" s="31">
        <f t="shared" si="129"/>
        <v>0</v>
      </c>
      <c r="P1157" s="32">
        <v>15.9</v>
      </c>
      <c r="S1157" s="31">
        <f t="shared" si="130"/>
        <v>0</v>
      </c>
      <c r="V1157" s="9">
        <f t="shared" si="131"/>
        <v>13.25</v>
      </c>
      <c r="Y1157" s="9">
        <f t="shared" si="132"/>
        <v>0</v>
      </c>
      <c r="AD1157" s="5" t="s">
        <v>3738</v>
      </c>
      <c r="AE1157" s="5" t="s">
        <v>3739</v>
      </c>
      <c r="AF1157" s="5" t="s">
        <v>3740</v>
      </c>
      <c r="AK1157" s="31">
        <f t="shared" si="126"/>
        <v>0</v>
      </c>
      <c r="AL1157" s="31"/>
      <c r="AM1157" s="31"/>
      <c r="AN1157" s="33">
        <f t="shared" si="127"/>
        <v>0</v>
      </c>
      <c r="AO1157" s="31"/>
      <c r="AP1157" s="31"/>
    </row>
    <row r="1158" spans="1:42" ht="18" x14ac:dyDescent="0.3">
      <c r="A1158" s="12" t="s">
        <v>3741</v>
      </c>
      <c r="B1158" s="12"/>
      <c r="C1158" s="27" t="s">
        <v>3742</v>
      </c>
      <c r="D1158" s="17"/>
      <c r="E1158" s="17"/>
      <c r="F1158" s="28" t="s">
        <v>187</v>
      </c>
      <c r="G1158" s="29">
        <v>0.3</v>
      </c>
      <c r="H1158" s="17"/>
      <c r="I1158" s="29">
        <v>0</v>
      </c>
      <c r="J1158" s="30">
        <v>44.13</v>
      </c>
      <c r="M1158" s="31">
        <f t="shared" si="129"/>
        <v>0</v>
      </c>
      <c r="P1158" s="32">
        <v>44.13</v>
      </c>
      <c r="S1158" s="31">
        <f t="shared" si="130"/>
        <v>0</v>
      </c>
      <c r="V1158" s="9">
        <f t="shared" si="131"/>
        <v>36.78</v>
      </c>
      <c r="Y1158" s="9">
        <f t="shared" si="132"/>
        <v>0</v>
      </c>
      <c r="AD1158" s="5" t="s">
        <v>3743</v>
      </c>
      <c r="AE1158" s="5" t="s">
        <v>3744</v>
      </c>
      <c r="AF1158" s="5" t="s">
        <v>3745</v>
      </c>
      <c r="AK1158" s="31">
        <f t="shared" si="126"/>
        <v>0</v>
      </c>
      <c r="AL1158" s="31"/>
      <c r="AM1158" s="31"/>
      <c r="AN1158" s="33">
        <f t="shared" si="127"/>
        <v>0</v>
      </c>
      <c r="AO1158" s="31"/>
      <c r="AP1158" s="31"/>
    </row>
    <row r="1159" spans="1:42" ht="18" x14ac:dyDescent="0.3">
      <c r="A1159" s="12" t="s">
        <v>3746</v>
      </c>
      <c r="B1159" s="12"/>
      <c r="C1159" s="27" t="s">
        <v>3747</v>
      </c>
      <c r="D1159" s="17"/>
      <c r="E1159" s="17"/>
      <c r="F1159" s="28" t="s">
        <v>187</v>
      </c>
      <c r="G1159" s="29">
        <v>4.7</v>
      </c>
      <c r="H1159" s="17"/>
      <c r="I1159" s="29">
        <v>0</v>
      </c>
      <c r="J1159" s="30">
        <v>66.98</v>
      </c>
      <c r="M1159" s="31">
        <f t="shared" si="129"/>
        <v>0</v>
      </c>
      <c r="P1159" s="32">
        <v>66.98</v>
      </c>
      <c r="S1159" s="31">
        <f t="shared" si="130"/>
        <v>0</v>
      </c>
      <c r="V1159" s="9">
        <f t="shared" si="131"/>
        <v>55.82</v>
      </c>
      <c r="Y1159" s="9">
        <f t="shared" si="132"/>
        <v>0</v>
      </c>
      <c r="AD1159" s="5" t="s">
        <v>3748</v>
      </c>
      <c r="AE1159" s="5" t="s">
        <v>3749</v>
      </c>
      <c r="AF1159" s="5" t="s">
        <v>3750</v>
      </c>
      <c r="AK1159" s="31">
        <f t="shared" si="126"/>
        <v>0</v>
      </c>
      <c r="AL1159" s="31"/>
      <c r="AM1159" s="31"/>
      <c r="AN1159" s="33">
        <f t="shared" si="127"/>
        <v>0</v>
      </c>
      <c r="AO1159" s="31"/>
      <c r="AP1159" s="31"/>
    </row>
    <row r="1160" spans="1:42" ht="18" x14ac:dyDescent="0.3">
      <c r="A1160" s="12" t="s">
        <v>3751</v>
      </c>
      <c r="B1160" s="12"/>
      <c r="C1160" s="41" t="s">
        <v>3752</v>
      </c>
      <c r="D1160" s="17"/>
      <c r="E1160" s="17"/>
      <c r="F1160" s="28" t="s">
        <v>102</v>
      </c>
      <c r="G1160" s="29">
        <v>4.2</v>
      </c>
      <c r="H1160" s="17"/>
      <c r="I1160" s="29">
        <v>0</v>
      </c>
      <c r="J1160" s="30">
        <v>4.92</v>
      </c>
      <c r="M1160" s="31">
        <f t="shared" si="129"/>
        <v>0</v>
      </c>
      <c r="P1160" s="32">
        <v>4.92</v>
      </c>
      <c r="S1160" s="31">
        <f t="shared" si="130"/>
        <v>0</v>
      </c>
      <c r="V1160" s="9">
        <f t="shared" si="131"/>
        <v>4.0999999999999996</v>
      </c>
      <c r="Y1160" s="9">
        <f t="shared" si="132"/>
        <v>0</v>
      </c>
      <c r="AD1160" s="5" t="s">
        <v>3753</v>
      </c>
      <c r="AE1160" s="5" t="s">
        <v>3754</v>
      </c>
      <c r="AF1160" s="5" t="s">
        <v>3755</v>
      </c>
      <c r="AK1160" s="31">
        <f t="shared" si="126"/>
        <v>0</v>
      </c>
      <c r="AL1160" s="31"/>
      <c r="AM1160" s="31"/>
      <c r="AN1160" s="33">
        <f t="shared" si="127"/>
        <v>0</v>
      </c>
      <c r="AO1160" s="31"/>
      <c r="AP1160" s="31"/>
    </row>
    <row r="1161" spans="1:42" ht="18" x14ac:dyDescent="0.3">
      <c r="A1161" s="12" t="s">
        <v>3756</v>
      </c>
      <c r="B1161" s="12"/>
      <c r="C1161" s="27" t="s">
        <v>3757</v>
      </c>
      <c r="D1161" s="17"/>
      <c r="E1161" s="17"/>
      <c r="F1161" s="28" t="s">
        <v>187</v>
      </c>
      <c r="G1161" s="29">
        <v>1.05</v>
      </c>
      <c r="H1161" s="17"/>
      <c r="I1161" s="29">
        <v>0</v>
      </c>
      <c r="J1161" s="30">
        <v>4.5999999999999996</v>
      </c>
      <c r="M1161" s="31">
        <f t="shared" si="129"/>
        <v>0</v>
      </c>
      <c r="P1161" s="32">
        <v>4.5999999999999996</v>
      </c>
      <c r="S1161" s="31">
        <f t="shared" si="130"/>
        <v>0</v>
      </c>
      <c r="V1161" s="9">
        <f t="shared" si="131"/>
        <v>3.83</v>
      </c>
      <c r="Y1161" s="9">
        <f t="shared" si="132"/>
        <v>0</v>
      </c>
      <c r="AD1161" s="5" t="s">
        <v>3758</v>
      </c>
      <c r="AE1161" s="5" t="s">
        <v>3759</v>
      </c>
      <c r="AF1161" s="5" t="s">
        <v>3760</v>
      </c>
      <c r="AK1161" s="31">
        <f t="shared" si="126"/>
        <v>0</v>
      </c>
      <c r="AL1161" s="31"/>
      <c r="AM1161" s="31"/>
      <c r="AN1161" s="33">
        <f t="shared" si="127"/>
        <v>0</v>
      </c>
      <c r="AO1161" s="31"/>
      <c r="AP1161" s="31"/>
    </row>
    <row r="1162" spans="1:42" ht="18" x14ac:dyDescent="0.3">
      <c r="A1162" s="12" t="s">
        <v>3761</v>
      </c>
      <c r="B1162" s="12"/>
      <c r="C1162" s="27" t="s">
        <v>3762</v>
      </c>
      <c r="D1162" s="17"/>
      <c r="E1162" s="17"/>
      <c r="F1162" s="28" t="s">
        <v>187</v>
      </c>
      <c r="G1162" s="29">
        <v>1.25</v>
      </c>
      <c r="H1162" s="17"/>
      <c r="I1162" s="29">
        <v>0</v>
      </c>
      <c r="J1162" s="30">
        <v>2.8</v>
      </c>
      <c r="M1162" s="31">
        <f t="shared" si="129"/>
        <v>0</v>
      </c>
      <c r="P1162" s="32">
        <v>2.8</v>
      </c>
      <c r="S1162" s="31">
        <f t="shared" si="130"/>
        <v>0</v>
      </c>
      <c r="V1162" s="9">
        <f t="shared" si="131"/>
        <v>2.33</v>
      </c>
      <c r="Y1162" s="9">
        <f t="shared" si="132"/>
        <v>0</v>
      </c>
      <c r="AD1162" s="5" t="s">
        <v>3763</v>
      </c>
      <c r="AE1162" s="5" t="s">
        <v>3764</v>
      </c>
      <c r="AF1162" s="5" t="s">
        <v>3765</v>
      </c>
      <c r="AK1162" s="31">
        <f t="shared" si="126"/>
        <v>0</v>
      </c>
      <c r="AL1162" s="31"/>
      <c r="AM1162" s="31"/>
      <c r="AN1162" s="33">
        <f t="shared" si="127"/>
        <v>0</v>
      </c>
      <c r="AO1162" s="31"/>
      <c r="AP1162" s="31"/>
    </row>
    <row r="1163" spans="1:42" ht="36" x14ac:dyDescent="0.3">
      <c r="A1163" s="12" t="s">
        <v>3766</v>
      </c>
      <c r="B1163" s="12"/>
      <c r="C1163" s="27" t="s">
        <v>1028</v>
      </c>
      <c r="D1163" s="17"/>
      <c r="E1163" s="17"/>
      <c r="F1163" s="28" t="s">
        <v>96</v>
      </c>
      <c r="G1163" s="29">
        <v>0.1</v>
      </c>
      <c r="H1163" s="17"/>
      <c r="I1163" s="29">
        <v>0</v>
      </c>
      <c r="J1163" s="30">
        <v>88.8</v>
      </c>
      <c r="M1163" s="31">
        <f t="shared" si="129"/>
        <v>0</v>
      </c>
      <c r="P1163" s="32">
        <v>88.8</v>
      </c>
      <c r="S1163" s="31">
        <f t="shared" si="130"/>
        <v>0</v>
      </c>
      <c r="V1163" s="9">
        <f t="shared" si="131"/>
        <v>74</v>
      </c>
      <c r="Y1163" s="9">
        <f t="shared" si="132"/>
        <v>0</v>
      </c>
      <c r="AD1163" s="5" t="s">
        <v>3767</v>
      </c>
      <c r="AE1163" s="5" t="s">
        <v>3768</v>
      </c>
      <c r="AF1163" s="5" t="s">
        <v>1031</v>
      </c>
      <c r="AK1163" s="31">
        <f t="shared" si="126"/>
        <v>0</v>
      </c>
      <c r="AL1163" s="31"/>
      <c r="AM1163" s="31"/>
      <c r="AN1163" s="33">
        <f t="shared" si="127"/>
        <v>0</v>
      </c>
      <c r="AO1163" s="31"/>
      <c r="AP1163" s="31"/>
    </row>
    <row r="1164" spans="1:42" ht="36" x14ac:dyDescent="0.3">
      <c r="A1164" s="12" t="s">
        <v>3769</v>
      </c>
      <c r="B1164" s="12"/>
      <c r="C1164" s="27" t="s">
        <v>2760</v>
      </c>
      <c r="D1164" s="17"/>
      <c r="E1164" s="17"/>
      <c r="F1164" s="28" t="s">
        <v>79</v>
      </c>
      <c r="G1164" s="29">
        <v>1.05</v>
      </c>
      <c r="H1164" s="17"/>
      <c r="I1164" s="29">
        <v>0</v>
      </c>
      <c r="J1164" s="30">
        <v>135.53</v>
      </c>
      <c r="M1164" s="31">
        <f t="shared" si="129"/>
        <v>0</v>
      </c>
      <c r="P1164" s="32">
        <v>135.53</v>
      </c>
      <c r="S1164" s="31">
        <f t="shared" si="130"/>
        <v>0</v>
      </c>
      <c r="V1164" s="9">
        <f t="shared" si="131"/>
        <v>112.94</v>
      </c>
      <c r="Y1164" s="9">
        <f t="shared" si="132"/>
        <v>0</v>
      </c>
      <c r="AD1164" s="5" t="s">
        <v>3770</v>
      </c>
      <c r="AE1164" s="5" t="s">
        <v>3771</v>
      </c>
      <c r="AF1164" s="5" t="s">
        <v>2763</v>
      </c>
      <c r="AK1164" s="31">
        <f t="shared" si="126"/>
        <v>0</v>
      </c>
      <c r="AL1164" s="31"/>
      <c r="AM1164" s="31"/>
      <c r="AN1164" s="33">
        <f t="shared" si="127"/>
        <v>0</v>
      </c>
      <c r="AO1164" s="31"/>
      <c r="AP1164" s="31"/>
    </row>
    <row r="1165" spans="1:42" ht="18" x14ac:dyDescent="0.3">
      <c r="A1165" s="12" t="s">
        <v>3772</v>
      </c>
      <c r="B1165" s="12"/>
      <c r="C1165" s="27" t="s">
        <v>3773</v>
      </c>
      <c r="D1165" s="17"/>
      <c r="E1165" s="17"/>
      <c r="F1165" s="28" t="s">
        <v>102</v>
      </c>
      <c r="G1165" s="29">
        <v>0.75</v>
      </c>
      <c r="H1165" s="17"/>
      <c r="I1165" s="29">
        <v>0</v>
      </c>
      <c r="J1165" s="30">
        <v>2.8</v>
      </c>
      <c r="M1165" s="31">
        <f t="shared" si="129"/>
        <v>0</v>
      </c>
      <c r="P1165" s="32">
        <v>2.8</v>
      </c>
      <c r="S1165" s="31">
        <f t="shared" si="130"/>
        <v>0</v>
      </c>
      <c r="V1165" s="9">
        <f t="shared" si="131"/>
        <v>2.33</v>
      </c>
      <c r="Y1165" s="9">
        <f t="shared" si="132"/>
        <v>0</v>
      </c>
      <c r="AD1165" s="5" t="s">
        <v>3774</v>
      </c>
      <c r="AE1165" s="5" t="s">
        <v>3775</v>
      </c>
      <c r="AF1165" s="5" t="s">
        <v>3776</v>
      </c>
      <c r="AK1165" s="31">
        <f t="shared" si="126"/>
        <v>0</v>
      </c>
      <c r="AL1165" s="31"/>
      <c r="AM1165" s="31"/>
      <c r="AN1165" s="33">
        <f t="shared" si="127"/>
        <v>0</v>
      </c>
      <c r="AO1165" s="31"/>
      <c r="AP1165" s="31"/>
    </row>
    <row r="1166" spans="1:42" ht="36" x14ac:dyDescent="0.3">
      <c r="A1166" s="12" t="s">
        <v>3777</v>
      </c>
      <c r="B1166" s="12" t="s">
        <v>3715</v>
      </c>
      <c r="C1166" s="16" t="s">
        <v>3716</v>
      </c>
      <c r="D1166" s="17"/>
      <c r="E1166" s="17" t="s">
        <v>3778</v>
      </c>
      <c r="F1166" s="17" t="s">
        <v>79</v>
      </c>
      <c r="G1166" s="18">
        <v>1</v>
      </c>
      <c r="H1166" s="17"/>
      <c r="I1166" s="18">
        <v>0</v>
      </c>
      <c r="J1166" s="19">
        <v>467.16</v>
      </c>
      <c r="K1166" s="20">
        <v>1199</v>
      </c>
      <c r="L1166" s="19">
        <f>J1166+ROUND(K1166, 2)</f>
        <v>1666.16</v>
      </c>
      <c r="M1166" s="19">
        <v>0</v>
      </c>
      <c r="N1166" s="19">
        <v>0</v>
      </c>
      <c r="O1166" s="19">
        <f>M1166+N1166</f>
        <v>0</v>
      </c>
      <c r="P1166" s="19">
        <v>2063.5300000000002</v>
      </c>
      <c r="Q1166" s="21">
        <v>1199</v>
      </c>
      <c r="R1166" s="19">
        <f>P1166+ROUND(Q1166, 2)</f>
        <v>3262.53</v>
      </c>
      <c r="S1166" s="19">
        <v>0</v>
      </c>
      <c r="T1166" s="19">
        <v>0</v>
      </c>
      <c r="U1166" s="19">
        <f>S1166+T1166</f>
        <v>0</v>
      </c>
      <c r="V1166" s="9">
        <f>ROUND(P1166 / 1.2, 2)</f>
        <v>1719.61</v>
      </c>
      <c r="W1166" s="9">
        <f>ROUND(Q1166 / 1.2, 2)</f>
        <v>999.17</v>
      </c>
      <c r="X1166" s="9">
        <f>ROUND(R1166 / 1.2, 2)</f>
        <v>2718.78</v>
      </c>
      <c r="Y1166" s="9">
        <f t="shared" si="132"/>
        <v>0</v>
      </c>
      <c r="Z1166" s="9">
        <f>ROUND(T1166 / 1.2, 2)</f>
        <v>0</v>
      </c>
      <c r="AA1166" s="9">
        <f>Y1166+Z1166</f>
        <v>0</v>
      </c>
      <c r="AD1166" s="5">
        <v>355116944</v>
      </c>
      <c r="AE1166" s="5">
        <v>27137986</v>
      </c>
      <c r="AG1166" s="5" t="s">
        <v>3718</v>
      </c>
      <c r="AH1166" s="5" t="s">
        <v>3719</v>
      </c>
      <c r="AI1166" s="5" t="s">
        <v>584</v>
      </c>
      <c r="AK1166" s="19">
        <f t="shared" si="126"/>
        <v>0</v>
      </c>
      <c r="AL1166" s="19">
        <f>T1166-N1166</f>
        <v>0</v>
      </c>
      <c r="AM1166" s="19">
        <f>U1166-O1166</f>
        <v>0</v>
      </c>
      <c r="AN1166" s="22">
        <f t="shared" si="127"/>
        <v>0</v>
      </c>
      <c r="AO1166" s="22">
        <f>IFERROR(AL1166/N1166,0)</f>
        <v>0</v>
      </c>
      <c r="AP1166" s="22">
        <f>IFERROR(AM1166/O1166,0)</f>
        <v>0</v>
      </c>
    </row>
    <row r="1167" spans="1:42" ht="18" x14ac:dyDescent="0.3">
      <c r="A1167" s="12" t="s">
        <v>3779</v>
      </c>
      <c r="B1167" s="12"/>
      <c r="C1167" s="27" t="s">
        <v>3773</v>
      </c>
      <c r="D1167" s="17"/>
      <c r="E1167" s="17"/>
      <c r="F1167" s="28" t="s">
        <v>102</v>
      </c>
      <c r="G1167" s="29">
        <v>0.75</v>
      </c>
      <c r="H1167" s="17"/>
      <c r="I1167" s="29">
        <v>0</v>
      </c>
      <c r="J1167" s="30">
        <v>2.8</v>
      </c>
      <c r="M1167" s="31">
        <f t="shared" ref="M1167:M1178" si="133">ROUND(ROUND(J1167, 2)*I1167, 2)</f>
        <v>0</v>
      </c>
      <c r="P1167" s="32">
        <v>2.8</v>
      </c>
      <c r="S1167" s="31">
        <f t="shared" ref="S1167:S1178" si="134">ROUND(ROUND(P1167, 2)*I1167, 2)</f>
        <v>0</v>
      </c>
      <c r="V1167" s="9">
        <f t="shared" ref="V1167:V1178" si="135">ROUND(ROUND(P1167, 2)/1.2, 2)</f>
        <v>2.33</v>
      </c>
      <c r="Y1167" s="9">
        <f t="shared" si="132"/>
        <v>0</v>
      </c>
      <c r="AD1167" s="5" t="s">
        <v>3780</v>
      </c>
      <c r="AE1167" s="5" t="s">
        <v>3781</v>
      </c>
      <c r="AF1167" s="5" t="s">
        <v>3776</v>
      </c>
      <c r="AK1167" s="31">
        <f t="shared" si="126"/>
        <v>0</v>
      </c>
      <c r="AL1167" s="31"/>
      <c r="AM1167" s="31"/>
      <c r="AN1167" s="33">
        <f t="shared" si="127"/>
        <v>0</v>
      </c>
      <c r="AO1167" s="31"/>
      <c r="AP1167" s="31"/>
    </row>
    <row r="1168" spans="1:42" ht="36" x14ac:dyDescent="0.3">
      <c r="A1168" s="12" t="s">
        <v>3782</v>
      </c>
      <c r="B1168" s="12"/>
      <c r="C1168" s="27" t="s">
        <v>1028</v>
      </c>
      <c r="D1168" s="17"/>
      <c r="E1168" s="17"/>
      <c r="F1168" s="28" t="s">
        <v>96</v>
      </c>
      <c r="G1168" s="29">
        <v>0.1</v>
      </c>
      <c r="H1168" s="17"/>
      <c r="I1168" s="29">
        <v>0</v>
      </c>
      <c r="J1168" s="30">
        <v>88.8</v>
      </c>
      <c r="M1168" s="31">
        <f t="shared" si="133"/>
        <v>0</v>
      </c>
      <c r="P1168" s="32">
        <v>88.8</v>
      </c>
      <c r="S1168" s="31">
        <f t="shared" si="134"/>
        <v>0</v>
      </c>
      <c r="V1168" s="9">
        <f t="shared" si="135"/>
        <v>74</v>
      </c>
      <c r="Y1168" s="9">
        <f t="shared" si="132"/>
        <v>0</v>
      </c>
      <c r="AD1168" s="5" t="s">
        <v>3783</v>
      </c>
      <c r="AE1168" s="5" t="s">
        <v>3784</v>
      </c>
      <c r="AF1168" s="5" t="s">
        <v>1031</v>
      </c>
      <c r="AK1168" s="31">
        <f t="shared" ref="AK1168:AK1231" si="136">S1168-M1168</f>
        <v>0</v>
      </c>
      <c r="AL1168" s="31"/>
      <c r="AM1168" s="31"/>
      <c r="AN1168" s="33">
        <f t="shared" ref="AN1168:AN1231" si="137">IFERROR(AK1168/M1168,0)</f>
        <v>0</v>
      </c>
      <c r="AO1168" s="31"/>
      <c r="AP1168" s="31"/>
    </row>
    <row r="1169" spans="1:42" ht="18" x14ac:dyDescent="0.3">
      <c r="A1169" s="12" t="s">
        <v>3785</v>
      </c>
      <c r="B1169" s="12"/>
      <c r="C1169" s="27" t="s">
        <v>3762</v>
      </c>
      <c r="D1169" s="17"/>
      <c r="E1169" s="17"/>
      <c r="F1169" s="28" t="s">
        <v>187</v>
      </c>
      <c r="G1169" s="29">
        <v>1.25</v>
      </c>
      <c r="H1169" s="17"/>
      <c r="I1169" s="29">
        <v>0</v>
      </c>
      <c r="J1169" s="30">
        <v>2.8</v>
      </c>
      <c r="M1169" s="31">
        <f t="shared" si="133"/>
        <v>0</v>
      </c>
      <c r="P1169" s="32">
        <v>2.8</v>
      </c>
      <c r="S1169" s="31">
        <f t="shared" si="134"/>
        <v>0</v>
      </c>
      <c r="V1169" s="9">
        <f t="shared" si="135"/>
        <v>2.33</v>
      </c>
      <c r="Y1169" s="9">
        <f t="shared" si="132"/>
        <v>0</v>
      </c>
      <c r="AD1169" s="5" t="s">
        <v>3786</v>
      </c>
      <c r="AE1169" s="5" t="s">
        <v>3787</v>
      </c>
      <c r="AF1169" s="5" t="s">
        <v>3765</v>
      </c>
      <c r="AK1169" s="31">
        <f t="shared" si="136"/>
        <v>0</v>
      </c>
      <c r="AL1169" s="31"/>
      <c r="AM1169" s="31"/>
      <c r="AN1169" s="33">
        <f t="shared" si="137"/>
        <v>0</v>
      </c>
      <c r="AO1169" s="31"/>
      <c r="AP1169" s="31"/>
    </row>
    <row r="1170" spans="1:42" ht="18" x14ac:dyDescent="0.3">
      <c r="A1170" s="12" t="s">
        <v>3788</v>
      </c>
      <c r="B1170" s="12"/>
      <c r="C1170" s="27" t="s">
        <v>3757</v>
      </c>
      <c r="D1170" s="17"/>
      <c r="E1170" s="17"/>
      <c r="F1170" s="28" t="s">
        <v>187</v>
      </c>
      <c r="G1170" s="29">
        <v>1.05</v>
      </c>
      <c r="H1170" s="17"/>
      <c r="I1170" s="29">
        <v>0</v>
      </c>
      <c r="J1170" s="30">
        <v>4.5999999999999996</v>
      </c>
      <c r="M1170" s="31">
        <f t="shared" si="133"/>
        <v>0</v>
      </c>
      <c r="P1170" s="32">
        <v>4.5999999999999996</v>
      </c>
      <c r="S1170" s="31">
        <f t="shared" si="134"/>
        <v>0</v>
      </c>
      <c r="V1170" s="9">
        <f t="shared" si="135"/>
        <v>3.83</v>
      </c>
      <c r="Y1170" s="9">
        <f t="shared" si="132"/>
        <v>0</v>
      </c>
      <c r="AD1170" s="5" t="s">
        <v>3789</v>
      </c>
      <c r="AE1170" s="5" t="s">
        <v>3790</v>
      </c>
      <c r="AF1170" s="5" t="s">
        <v>3760</v>
      </c>
      <c r="AK1170" s="31">
        <f t="shared" si="136"/>
        <v>0</v>
      </c>
      <c r="AL1170" s="31"/>
      <c r="AM1170" s="31"/>
      <c r="AN1170" s="33">
        <f t="shared" si="137"/>
        <v>0</v>
      </c>
      <c r="AO1170" s="31"/>
      <c r="AP1170" s="31"/>
    </row>
    <row r="1171" spans="1:42" ht="18" x14ac:dyDescent="0.3">
      <c r="A1171" s="12" t="s">
        <v>3791</v>
      </c>
      <c r="B1171" s="12"/>
      <c r="C1171" s="27" t="s">
        <v>2791</v>
      </c>
      <c r="D1171" s="17"/>
      <c r="E1171" s="17"/>
      <c r="F1171" s="28" t="s">
        <v>79</v>
      </c>
      <c r="G1171" s="29">
        <v>1.05</v>
      </c>
      <c r="H1171" s="17"/>
      <c r="I1171" s="29">
        <v>0</v>
      </c>
      <c r="J1171" s="30">
        <v>0</v>
      </c>
      <c r="M1171" s="31">
        <f t="shared" si="133"/>
        <v>0</v>
      </c>
      <c r="P1171" s="32">
        <v>1520.33</v>
      </c>
      <c r="S1171" s="31">
        <f t="shared" si="134"/>
        <v>0</v>
      </c>
      <c r="V1171" s="9">
        <f t="shared" si="135"/>
        <v>1266.94</v>
      </c>
      <c r="Y1171" s="9">
        <f t="shared" si="132"/>
        <v>0</v>
      </c>
      <c r="AD1171" s="5" t="s">
        <v>3792</v>
      </c>
      <c r="AE1171" s="5" t="s">
        <v>3793</v>
      </c>
      <c r="AF1171" s="5" t="s">
        <v>2794</v>
      </c>
      <c r="AK1171" s="31">
        <f t="shared" si="136"/>
        <v>0</v>
      </c>
      <c r="AL1171" s="31"/>
      <c r="AM1171" s="31"/>
      <c r="AN1171" s="33">
        <f t="shared" si="137"/>
        <v>0</v>
      </c>
      <c r="AO1171" s="31"/>
      <c r="AP1171" s="31"/>
    </row>
    <row r="1172" spans="1:42" ht="18" x14ac:dyDescent="0.3">
      <c r="A1172" s="12" t="s">
        <v>3794</v>
      </c>
      <c r="B1172" s="12"/>
      <c r="C1172" s="41" t="s">
        <v>3752</v>
      </c>
      <c r="D1172" s="17"/>
      <c r="E1172" s="17"/>
      <c r="F1172" s="28" t="s">
        <v>102</v>
      </c>
      <c r="G1172" s="29">
        <v>4.2</v>
      </c>
      <c r="H1172" s="17"/>
      <c r="I1172" s="29">
        <v>0</v>
      </c>
      <c r="J1172" s="30">
        <v>4.92</v>
      </c>
      <c r="M1172" s="31">
        <f t="shared" si="133"/>
        <v>0</v>
      </c>
      <c r="P1172" s="32">
        <v>4.92</v>
      </c>
      <c r="S1172" s="31">
        <f t="shared" si="134"/>
        <v>0</v>
      </c>
      <c r="V1172" s="9">
        <f t="shared" si="135"/>
        <v>4.0999999999999996</v>
      </c>
      <c r="Y1172" s="9">
        <f t="shared" si="132"/>
        <v>0</v>
      </c>
      <c r="AD1172" s="5" t="s">
        <v>3795</v>
      </c>
      <c r="AE1172" s="5" t="s">
        <v>3796</v>
      </c>
      <c r="AF1172" s="5" t="s">
        <v>3755</v>
      </c>
      <c r="AK1172" s="31">
        <f t="shared" si="136"/>
        <v>0</v>
      </c>
      <c r="AL1172" s="31"/>
      <c r="AM1172" s="31"/>
      <c r="AN1172" s="33">
        <f t="shared" si="137"/>
        <v>0</v>
      </c>
      <c r="AO1172" s="31"/>
      <c r="AP1172" s="31"/>
    </row>
    <row r="1173" spans="1:42" ht="18" x14ac:dyDescent="0.3">
      <c r="A1173" s="12" t="s">
        <v>3797</v>
      </c>
      <c r="B1173" s="12"/>
      <c r="C1173" s="27" t="s">
        <v>3742</v>
      </c>
      <c r="D1173" s="17"/>
      <c r="E1173" s="17"/>
      <c r="F1173" s="28" t="s">
        <v>187</v>
      </c>
      <c r="G1173" s="29">
        <v>0.3</v>
      </c>
      <c r="H1173" s="17"/>
      <c r="I1173" s="29">
        <v>0</v>
      </c>
      <c r="J1173" s="30">
        <v>44.13</v>
      </c>
      <c r="M1173" s="31">
        <f t="shared" si="133"/>
        <v>0</v>
      </c>
      <c r="P1173" s="32">
        <v>44.13</v>
      </c>
      <c r="S1173" s="31">
        <f t="shared" si="134"/>
        <v>0</v>
      </c>
      <c r="V1173" s="9">
        <f t="shared" si="135"/>
        <v>36.78</v>
      </c>
      <c r="Y1173" s="9">
        <f t="shared" si="132"/>
        <v>0</v>
      </c>
      <c r="AD1173" s="5" t="s">
        <v>3798</v>
      </c>
      <c r="AE1173" s="5" t="s">
        <v>3799</v>
      </c>
      <c r="AF1173" s="5" t="s">
        <v>3745</v>
      </c>
      <c r="AK1173" s="31">
        <f t="shared" si="136"/>
        <v>0</v>
      </c>
      <c r="AL1173" s="31"/>
      <c r="AM1173" s="31"/>
      <c r="AN1173" s="33">
        <f t="shared" si="137"/>
        <v>0</v>
      </c>
      <c r="AO1173" s="31"/>
      <c r="AP1173" s="31"/>
    </row>
    <row r="1174" spans="1:42" ht="18" x14ac:dyDescent="0.3">
      <c r="A1174" s="12" t="s">
        <v>3800</v>
      </c>
      <c r="B1174" s="12"/>
      <c r="C1174" s="27" t="s">
        <v>3747</v>
      </c>
      <c r="D1174" s="17"/>
      <c r="E1174" s="17"/>
      <c r="F1174" s="28" t="s">
        <v>187</v>
      </c>
      <c r="G1174" s="29">
        <v>4.7</v>
      </c>
      <c r="H1174" s="17"/>
      <c r="I1174" s="29">
        <v>0</v>
      </c>
      <c r="J1174" s="30">
        <v>66.98</v>
      </c>
      <c r="M1174" s="31">
        <f t="shared" si="133"/>
        <v>0</v>
      </c>
      <c r="P1174" s="32">
        <v>66.98</v>
      </c>
      <c r="S1174" s="31">
        <f t="shared" si="134"/>
        <v>0</v>
      </c>
      <c r="V1174" s="9">
        <f t="shared" si="135"/>
        <v>55.82</v>
      </c>
      <c r="Y1174" s="9">
        <f t="shared" si="132"/>
        <v>0</v>
      </c>
      <c r="AD1174" s="5" t="s">
        <v>3801</v>
      </c>
      <c r="AE1174" s="5" t="s">
        <v>3802</v>
      </c>
      <c r="AF1174" s="5" t="s">
        <v>3750</v>
      </c>
      <c r="AK1174" s="31">
        <f t="shared" si="136"/>
        <v>0</v>
      </c>
      <c r="AL1174" s="31"/>
      <c r="AM1174" s="31"/>
      <c r="AN1174" s="33">
        <f t="shared" si="137"/>
        <v>0</v>
      </c>
      <c r="AO1174" s="31"/>
      <c r="AP1174" s="31"/>
    </row>
    <row r="1175" spans="1:42" ht="36" x14ac:dyDescent="0.3">
      <c r="A1175" s="12" t="s">
        <v>3803</v>
      </c>
      <c r="B1175" s="12"/>
      <c r="C1175" s="41" t="s">
        <v>3737</v>
      </c>
      <c r="D1175" s="17"/>
      <c r="E1175" s="17"/>
      <c r="F1175" s="28" t="s">
        <v>102</v>
      </c>
      <c r="G1175" s="29">
        <v>3.6</v>
      </c>
      <c r="H1175" s="17"/>
      <c r="I1175" s="29">
        <v>0</v>
      </c>
      <c r="J1175" s="30">
        <v>15.9</v>
      </c>
      <c r="M1175" s="31">
        <f t="shared" si="133"/>
        <v>0</v>
      </c>
      <c r="P1175" s="32">
        <v>15.9</v>
      </c>
      <c r="S1175" s="31">
        <f t="shared" si="134"/>
        <v>0</v>
      </c>
      <c r="V1175" s="9">
        <f t="shared" si="135"/>
        <v>13.25</v>
      </c>
      <c r="Y1175" s="9">
        <f t="shared" si="132"/>
        <v>0</v>
      </c>
      <c r="AD1175" s="5" t="s">
        <v>3804</v>
      </c>
      <c r="AE1175" s="5" t="s">
        <v>3805</v>
      </c>
      <c r="AF1175" s="5" t="s">
        <v>3740</v>
      </c>
      <c r="AK1175" s="31">
        <f t="shared" si="136"/>
        <v>0</v>
      </c>
      <c r="AL1175" s="31"/>
      <c r="AM1175" s="31"/>
      <c r="AN1175" s="33">
        <f t="shared" si="137"/>
        <v>0</v>
      </c>
      <c r="AO1175" s="31"/>
      <c r="AP1175" s="31"/>
    </row>
    <row r="1176" spans="1:42" ht="18" x14ac:dyDescent="0.3">
      <c r="A1176" s="12" t="s">
        <v>3806</v>
      </c>
      <c r="B1176" s="12"/>
      <c r="C1176" s="27" t="s">
        <v>2755</v>
      </c>
      <c r="D1176" s="17"/>
      <c r="E1176" s="17"/>
      <c r="F1176" s="28" t="s">
        <v>96</v>
      </c>
      <c r="G1176" s="29">
        <v>0.35</v>
      </c>
      <c r="H1176" s="17"/>
      <c r="I1176" s="29">
        <v>0</v>
      </c>
      <c r="J1176" s="30">
        <v>55</v>
      </c>
      <c r="M1176" s="31">
        <f t="shared" si="133"/>
        <v>0</v>
      </c>
      <c r="P1176" s="32">
        <v>55</v>
      </c>
      <c r="S1176" s="31">
        <f t="shared" si="134"/>
        <v>0</v>
      </c>
      <c r="V1176" s="9">
        <f t="shared" si="135"/>
        <v>45.83</v>
      </c>
      <c r="Y1176" s="9">
        <f t="shared" si="132"/>
        <v>0</v>
      </c>
      <c r="AD1176" s="5" t="s">
        <v>3807</v>
      </c>
      <c r="AE1176" s="5" t="s">
        <v>3808</v>
      </c>
      <c r="AF1176" s="5" t="s">
        <v>2758</v>
      </c>
      <c r="AK1176" s="31">
        <f t="shared" si="136"/>
        <v>0</v>
      </c>
      <c r="AL1176" s="31"/>
      <c r="AM1176" s="31"/>
      <c r="AN1176" s="33">
        <f t="shared" si="137"/>
        <v>0</v>
      </c>
      <c r="AO1176" s="31"/>
      <c r="AP1176" s="31"/>
    </row>
    <row r="1177" spans="1:42" ht="18" x14ac:dyDescent="0.3">
      <c r="A1177" s="12" t="s">
        <v>3809</v>
      </c>
      <c r="B1177" s="12"/>
      <c r="C1177" s="27" t="s">
        <v>2957</v>
      </c>
      <c r="D1177" s="17"/>
      <c r="E1177" s="17"/>
      <c r="F1177" s="28" t="s">
        <v>102</v>
      </c>
      <c r="G1177" s="29">
        <v>30</v>
      </c>
      <c r="H1177" s="17"/>
      <c r="I1177" s="29">
        <v>0</v>
      </c>
      <c r="J1177" s="30">
        <v>0.28000000000000003</v>
      </c>
      <c r="M1177" s="31">
        <f t="shared" si="133"/>
        <v>0</v>
      </c>
      <c r="P1177" s="32">
        <v>0.28000000000000003</v>
      </c>
      <c r="S1177" s="31">
        <f t="shared" si="134"/>
        <v>0</v>
      </c>
      <c r="V1177" s="9">
        <f t="shared" si="135"/>
        <v>0.23</v>
      </c>
      <c r="Y1177" s="9">
        <f t="shared" si="132"/>
        <v>0</v>
      </c>
      <c r="AD1177" s="5" t="s">
        <v>3810</v>
      </c>
      <c r="AE1177" s="5" t="s">
        <v>3811</v>
      </c>
      <c r="AF1177" s="5" t="s">
        <v>2960</v>
      </c>
      <c r="AK1177" s="31">
        <f t="shared" si="136"/>
        <v>0</v>
      </c>
      <c r="AL1177" s="31"/>
      <c r="AM1177" s="31"/>
      <c r="AN1177" s="33">
        <f t="shared" si="137"/>
        <v>0</v>
      </c>
      <c r="AO1177" s="31"/>
      <c r="AP1177" s="31"/>
    </row>
    <row r="1178" spans="1:42" ht="18" x14ac:dyDescent="0.3">
      <c r="A1178" s="12" t="s">
        <v>3812</v>
      </c>
      <c r="B1178" s="12"/>
      <c r="C1178" s="27" t="s">
        <v>3721</v>
      </c>
      <c r="D1178" s="17"/>
      <c r="E1178" s="17"/>
      <c r="F1178" s="28" t="s">
        <v>102</v>
      </c>
      <c r="G1178" s="29">
        <v>15</v>
      </c>
      <c r="H1178" s="17"/>
      <c r="I1178" s="29">
        <v>0</v>
      </c>
      <c r="J1178" s="30">
        <v>0.95</v>
      </c>
      <c r="M1178" s="31">
        <f t="shared" si="133"/>
        <v>0</v>
      </c>
      <c r="P1178" s="32">
        <v>0.95</v>
      </c>
      <c r="S1178" s="31">
        <f t="shared" si="134"/>
        <v>0</v>
      </c>
      <c r="V1178" s="9">
        <f t="shared" si="135"/>
        <v>0.79</v>
      </c>
      <c r="Y1178" s="9">
        <f t="shared" si="132"/>
        <v>0</v>
      </c>
      <c r="AD1178" s="5" t="s">
        <v>3813</v>
      </c>
      <c r="AE1178" s="5" t="s">
        <v>3814</v>
      </c>
      <c r="AF1178" s="5" t="s">
        <v>3724</v>
      </c>
      <c r="AK1178" s="31">
        <f t="shared" si="136"/>
        <v>0</v>
      </c>
      <c r="AL1178" s="31"/>
      <c r="AM1178" s="31"/>
      <c r="AN1178" s="33">
        <f t="shared" si="137"/>
        <v>0</v>
      </c>
      <c r="AO1178" s="31"/>
      <c r="AP1178" s="31"/>
    </row>
    <row r="1179" spans="1:42" ht="36" x14ac:dyDescent="0.3">
      <c r="A1179" s="12" t="s">
        <v>3815</v>
      </c>
      <c r="B1179" s="12" t="s">
        <v>3715</v>
      </c>
      <c r="C1179" s="16" t="s">
        <v>3716</v>
      </c>
      <c r="D1179" s="17"/>
      <c r="E1179" s="17" t="s">
        <v>3816</v>
      </c>
      <c r="F1179" s="17" t="s">
        <v>79</v>
      </c>
      <c r="G1179" s="18">
        <v>1</v>
      </c>
      <c r="H1179" s="17"/>
      <c r="I1179" s="18">
        <v>0</v>
      </c>
      <c r="J1179" s="19">
        <v>583.02</v>
      </c>
      <c r="K1179" s="20">
        <v>1199</v>
      </c>
      <c r="L1179" s="19">
        <f>J1179+ROUND(K1179, 2)</f>
        <v>1782.02</v>
      </c>
      <c r="M1179" s="19">
        <v>0</v>
      </c>
      <c r="N1179" s="19">
        <v>0</v>
      </c>
      <c r="O1179" s="19">
        <f>M1179+N1179</f>
        <v>0</v>
      </c>
      <c r="P1179" s="19">
        <v>583.02</v>
      </c>
      <c r="Q1179" s="21">
        <v>1199</v>
      </c>
      <c r="R1179" s="19">
        <f>P1179+ROUND(Q1179, 2)</f>
        <v>1782.02</v>
      </c>
      <c r="S1179" s="19">
        <v>0</v>
      </c>
      <c r="T1179" s="19">
        <v>0</v>
      </c>
      <c r="U1179" s="19">
        <f>S1179+T1179</f>
        <v>0</v>
      </c>
      <c r="V1179" s="9">
        <f>ROUND(P1179 / 1.2, 2)</f>
        <v>485.85</v>
      </c>
      <c r="W1179" s="9">
        <f>ROUND(Q1179 / 1.2, 2)</f>
        <v>999.17</v>
      </c>
      <c r="X1179" s="9">
        <f>ROUND(R1179 / 1.2, 2)</f>
        <v>1485.02</v>
      </c>
      <c r="Y1179" s="9">
        <f t="shared" si="132"/>
        <v>0</v>
      </c>
      <c r="Z1179" s="9">
        <f>ROUND(T1179 / 1.2, 2)</f>
        <v>0</v>
      </c>
      <c r="AA1179" s="9">
        <f>Y1179+Z1179</f>
        <v>0</v>
      </c>
      <c r="AD1179" s="5">
        <v>355116945</v>
      </c>
      <c r="AE1179" s="5">
        <v>27137907</v>
      </c>
      <c r="AG1179" s="5" t="s">
        <v>3718</v>
      </c>
      <c r="AH1179" s="5" t="s">
        <v>3719</v>
      </c>
      <c r="AI1179" s="5" t="s">
        <v>584</v>
      </c>
      <c r="AK1179" s="19">
        <f t="shared" si="136"/>
        <v>0</v>
      </c>
      <c r="AL1179" s="19">
        <f>T1179-N1179</f>
        <v>0</v>
      </c>
      <c r="AM1179" s="19">
        <f>U1179-O1179</f>
        <v>0</v>
      </c>
      <c r="AN1179" s="22">
        <f t="shared" si="137"/>
        <v>0</v>
      </c>
      <c r="AO1179" s="22">
        <f>IFERROR(AL1179/N1179,0)</f>
        <v>0</v>
      </c>
      <c r="AP1179" s="22">
        <f>IFERROR(AM1179/O1179,0)</f>
        <v>0</v>
      </c>
    </row>
    <row r="1180" spans="1:42" ht="18" x14ac:dyDescent="0.3">
      <c r="A1180" s="12" t="s">
        <v>3817</v>
      </c>
      <c r="B1180" s="12"/>
      <c r="C1180" s="27" t="s">
        <v>3721</v>
      </c>
      <c r="D1180" s="17"/>
      <c r="E1180" s="17"/>
      <c r="F1180" s="28" t="s">
        <v>102</v>
      </c>
      <c r="G1180" s="29">
        <v>15</v>
      </c>
      <c r="H1180" s="17"/>
      <c r="I1180" s="29">
        <v>0</v>
      </c>
      <c r="J1180" s="30">
        <v>0.95</v>
      </c>
      <c r="M1180" s="31">
        <f t="shared" ref="M1180:M1190" si="138">ROUND(ROUND(J1180, 2)*I1180, 2)</f>
        <v>0</v>
      </c>
      <c r="P1180" s="32">
        <v>0.95</v>
      </c>
      <c r="S1180" s="31">
        <f t="shared" ref="S1180:S1190" si="139">ROUND(ROUND(P1180, 2)*I1180, 2)</f>
        <v>0</v>
      </c>
      <c r="V1180" s="9">
        <f t="shared" ref="V1180:V1190" si="140">ROUND(ROUND(P1180, 2)/1.2, 2)</f>
        <v>0.79</v>
      </c>
      <c r="Y1180" s="9">
        <f t="shared" si="132"/>
        <v>0</v>
      </c>
      <c r="AD1180" s="5" t="s">
        <v>3818</v>
      </c>
      <c r="AE1180" s="5" t="s">
        <v>3819</v>
      </c>
      <c r="AF1180" s="5" t="s">
        <v>3724</v>
      </c>
      <c r="AK1180" s="31">
        <f t="shared" si="136"/>
        <v>0</v>
      </c>
      <c r="AL1180" s="31"/>
      <c r="AM1180" s="31"/>
      <c r="AN1180" s="33">
        <f t="shared" si="137"/>
        <v>0</v>
      </c>
      <c r="AO1180" s="31"/>
      <c r="AP1180" s="31"/>
    </row>
    <row r="1181" spans="1:42" ht="18" x14ac:dyDescent="0.3">
      <c r="A1181" s="12" t="s">
        <v>3820</v>
      </c>
      <c r="B1181" s="12"/>
      <c r="C1181" s="27" t="s">
        <v>2957</v>
      </c>
      <c r="D1181" s="17"/>
      <c r="E1181" s="17"/>
      <c r="F1181" s="28" t="s">
        <v>102</v>
      </c>
      <c r="G1181" s="29">
        <v>30</v>
      </c>
      <c r="H1181" s="17"/>
      <c r="I1181" s="29">
        <v>0</v>
      </c>
      <c r="J1181" s="30">
        <v>0.28000000000000003</v>
      </c>
      <c r="M1181" s="31">
        <f t="shared" si="138"/>
        <v>0</v>
      </c>
      <c r="P1181" s="32">
        <v>0.28000000000000003</v>
      </c>
      <c r="S1181" s="31">
        <f t="shared" si="139"/>
        <v>0</v>
      </c>
      <c r="V1181" s="9">
        <f t="shared" si="140"/>
        <v>0.23</v>
      </c>
      <c r="Y1181" s="9">
        <f t="shared" si="132"/>
        <v>0</v>
      </c>
      <c r="AD1181" s="5" t="s">
        <v>3821</v>
      </c>
      <c r="AE1181" s="5" t="s">
        <v>3822</v>
      </c>
      <c r="AF1181" s="5" t="s">
        <v>2960</v>
      </c>
      <c r="AK1181" s="31">
        <f t="shared" si="136"/>
        <v>0</v>
      </c>
      <c r="AL1181" s="31"/>
      <c r="AM1181" s="31"/>
      <c r="AN1181" s="33">
        <f t="shared" si="137"/>
        <v>0</v>
      </c>
      <c r="AO1181" s="31"/>
      <c r="AP1181" s="31"/>
    </row>
    <row r="1182" spans="1:42" ht="18" x14ac:dyDescent="0.3">
      <c r="A1182" s="12" t="s">
        <v>3823</v>
      </c>
      <c r="B1182" s="12"/>
      <c r="C1182" s="27" t="s">
        <v>3732</v>
      </c>
      <c r="D1182" s="17"/>
      <c r="E1182" s="17"/>
      <c r="F1182" s="28" t="s">
        <v>102</v>
      </c>
      <c r="G1182" s="29">
        <v>0.3</v>
      </c>
      <c r="H1182" s="17"/>
      <c r="I1182" s="29">
        <v>0</v>
      </c>
      <c r="J1182" s="30">
        <v>5.6</v>
      </c>
      <c r="M1182" s="31">
        <f t="shared" si="138"/>
        <v>0</v>
      </c>
      <c r="P1182" s="32">
        <v>5.6</v>
      </c>
      <c r="S1182" s="31">
        <f t="shared" si="139"/>
        <v>0</v>
      </c>
      <c r="V1182" s="9">
        <f t="shared" si="140"/>
        <v>4.67</v>
      </c>
      <c r="Y1182" s="9">
        <f t="shared" si="132"/>
        <v>0</v>
      </c>
      <c r="AD1182" s="5" t="s">
        <v>3824</v>
      </c>
      <c r="AE1182" s="5" t="s">
        <v>3825</v>
      </c>
      <c r="AF1182" s="5" t="s">
        <v>3735</v>
      </c>
      <c r="AK1182" s="31">
        <f t="shared" si="136"/>
        <v>0</v>
      </c>
      <c r="AL1182" s="31"/>
      <c r="AM1182" s="31"/>
      <c r="AN1182" s="33">
        <f t="shared" si="137"/>
        <v>0</v>
      </c>
      <c r="AO1182" s="31"/>
      <c r="AP1182" s="31"/>
    </row>
    <row r="1183" spans="1:42" ht="36" x14ac:dyDescent="0.3">
      <c r="A1183" s="12" t="s">
        <v>3826</v>
      </c>
      <c r="B1183" s="12"/>
      <c r="C1183" s="41" t="s">
        <v>3737</v>
      </c>
      <c r="D1183" s="17"/>
      <c r="E1183" s="17"/>
      <c r="F1183" s="28" t="s">
        <v>102</v>
      </c>
      <c r="G1183" s="29">
        <v>3.6</v>
      </c>
      <c r="H1183" s="17"/>
      <c r="I1183" s="29">
        <v>0</v>
      </c>
      <c r="J1183" s="30">
        <v>15.9</v>
      </c>
      <c r="M1183" s="31">
        <f t="shared" si="138"/>
        <v>0</v>
      </c>
      <c r="P1183" s="32">
        <v>15.9</v>
      </c>
      <c r="S1183" s="31">
        <f t="shared" si="139"/>
        <v>0</v>
      </c>
      <c r="V1183" s="9">
        <f t="shared" si="140"/>
        <v>13.25</v>
      </c>
      <c r="Y1183" s="9">
        <f t="shared" si="132"/>
        <v>0</v>
      </c>
      <c r="AD1183" s="5" t="s">
        <v>3827</v>
      </c>
      <c r="AE1183" s="5" t="s">
        <v>3828</v>
      </c>
      <c r="AF1183" s="5" t="s">
        <v>3740</v>
      </c>
      <c r="AK1183" s="31">
        <f t="shared" si="136"/>
        <v>0</v>
      </c>
      <c r="AL1183" s="31"/>
      <c r="AM1183" s="31"/>
      <c r="AN1183" s="33">
        <f t="shared" si="137"/>
        <v>0</v>
      </c>
      <c r="AO1183" s="31"/>
      <c r="AP1183" s="31"/>
    </row>
    <row r="1184" spans="1:42" ht="18" x14ac:dyDescent="0.3">
      <c r="A1184" s="12" t="s">
        <v>3829</v>
      </c>
      <c r="B1184" s="12"/>
      <c r="C1184" s="27" t="s">
        <v>3742</v>
      </c>
      <c r="D1184" s="17"/>
      <c r="E1184" s="17"/>
      <c r="F1184" s="28" t="s">
        <v>187</v>
      </c>
      <c r="G1184" s="29">
        <v>0.3</v>
      </c>
      <c r="H1184" s="17"/>
      <c r="I1184" s="29">
        <v>0</v>
      </c>
      <c r="J1184" s="30">
        <v>44.13</v>
      </c>
      <c r="M1184" s="31">
        <f t="shared" si="138"/>
        <v>0</v>
      </c>
      <c r="P1184" s="32">
        <v>44.13</v>
      </c>
      <c r="S1184" s="31">
        <f t="shared" si="139"/>
        <v>0</v>
      </c>
      <c r="V1184" s="9">
        <f t="shared" si="140"/>
        <v>36.78</v>
      </c>
      <c r="Y1184" s="9">
        <f t="shared" si="132"/>
        <v>0</v>
      </c>
      <c r="AD1184" s="5" t="s">
        <v>3830</v>
      </c>
      <c r="AE1184" s="5" t="s">
        <v>3831</v>
      </c>
      <c r="AF1184" s="5" t="s">
        <v>3745</v>
      </c>
      <c r="AK1184" s="31">
        <f t="shared" si="136"/>
        <v>0</v>
      </c>
      <c r="AL1184" s="31"/>
      <c r="AM1184" s="31"/>
      <c r="AN1184" s="33">
        <f t="shared" si="137"/>
        <v>0</v>
      </c>
      <c r="AO1184" s="31"/>
      <c r="AP1184" s="31"/>
    </row>
    <row r="1185" spans="1:42" ht="18" x14ac:dyDescent="0.3">
      <c r="A1185" s="12" t="s">
        <v>3832</v>
      </c>
      <c r="B1185" s="12"/>
      <c r="C1185" s="27" t="s">
        <v>3747</v>
      </c>
      <c r="D1185" s="17"/>
      <c r="E1185" s="17"/>
      <c r="F1185" s="28" t="s">
        <v>187</v>
      </c>
      <c r="G1185" s="29">
        <v>4.7</v>
      </c>
      <c r="H1185" s="17"/>
      <c r="I1185" s="29">
        <v>0</v>
      </c>
      <c r="J1185" s="30">
        <v>66.98</v>
      </c>
      <c r="M1185" s="31">
        <f t="shared" si="138"/>
        <v>0</v>
      </c>
      <c r="P1185" s="32">
        <v>66.98</v>
      </c>
      <c r="S1185" s="31">
        <f t="shared" si="139"/>
        <v>0</v>
      </c>
      <c r="V1185" s="9">
        <f t="shared" si="140"/>
        <v>55.82</v>
      </c>
      <c r="Y1185" s="9">
        <f t="shared" si="132"/>
        <v>0</v>
      </c>
      <c r="AD1185" s="5" t="s">
        <v>3833</v>
      </c>
      <c r="AE1185" s="5" t="s">
        <v>3834</v>
      </c>
      <c r="AF1185" s="5" t="s">
        <v>3750</v>
      </c>
      <c r="AK1185" s="31">
        <f t="shared" si="136"/>
        <v>0</v>
      </c>
      <c r="AL1185" s="31"/>
      <c r="AM1185" s="31"/>
      <c r="AN1185" s="33">
        <f t="shared" si="137"/>
        <v>0</v>
      </c>
      <c r="AO1185" s="31"/>
      <c r="AP1185" s="31"/>
    </row>
    <row r="1186" spans="1:42" ht="18" x14ac:dyDescent="0.3">
      <c r="A1186" s="12" t="s">
        <v>3835</v>
      </c>
      <c r="B1186" s="12"/>
      <c r="C1186" s="41" t="s">
        <v>3752</v>
      </c>
      <c r="D1186" s="17"/>
      <c r="E1186" s="17"/>
      <c r="F1186" s="28" t="s">
        <v>102</v>
      </c>
      <c r="G1186" s="29">
        <v>4.2</v>
      </c>
      <c r="H1186" s="17"/>
      <c r="I1186" s="29">
        <v>0</v>
      </c>
      <c r="J1186" s="30">
        <v>4.92</v>
      </c>
      <c r="M1186" s="31">
        <f t="shared" si="138"/>
        <v>0</v>
      </c>
      <c r="P1186" s="32">
        <v>4.92</v>
      </c>
      <c r="S1186" s="31">
        <f t="shared" si="139"/>
        <v>0</v>
      </c>
      <c r="V1186" s="9">
        <f t="shared" si="140"/>
        <v>4.0999999999999996</v>
      </c>
      <c r="Y1186" s="9">
        <f t="shared" si="132"/>
        <v>0</v>
      </c>
      <c r="AD1186" s="5" t="s">
        <v>3836</v>
      </c>
      <c r="AE1186" s="5" t="s">
        <v>3837</v>
      </c>
      <c r="AF1186" s="5" t="s">
        <v>3755</v>
      </c>
      <c r="AK1186" s="31">
        <f t="shared" si="136"/>
        <v>0</v>
      </c>
      <c r="AL1186" s="31"/>
      <c r="AM1186" s="31"/>
      <c r="AN1186" s="33">
        <f t="shared" si="137"/>
        <v>0</v>
      </c>
      <c r="AO1186" s="31"/>
      <c r="AP1186" s="31"/>
    </row>
    <row r="1187" spans="1:42" ht="18" x14ac:dyDescent="0.3">
      <c r="A1187" s="12" t="s">
        <v>3838</v>
      </c>
      <c r="B1187" s="12"/>
      <c r="C1187" s="27" t="s">
        <v>3757</v>
      </c>
      <c r="D1187" s="17"/>
      <c r="E1187" s="17"/>
      <c r="F1187" s="28" t="s">
        <v>187</v>
      </c>
      <c r="G1187" s="29">
        <v>1.05</v>
      </c>
      <c r="H1187" s="17"/>
      <c r="I1187" s="29">
        <v>0</v>
      </c>
      <c r="J1187" s="30">
        <v>4.5999999999999996</v>
      </c>
      <c r="M1187" s="31">
        <f t="shared" si="138"/>
        <v>0</v>
      </c>
      <c r="P1187" s="32">
        <v>4.5999999999999996</v>
      </c>
      <c r="S1187" s="31">
        <f t="shared" si="139"/>
        <v>0</v>
      </c>
      <c r="V1187" s="9">
        <f t="shared" si="140"/>
        <v>3.83</v>
      </c>
      <c r="Y1187" s="9">
        <f t="shared" ref="Y1187:Y1218" si="141">ROUND(S1187 / 1.2, 2)</f>
        <v>0</v>
      </c>
      <c r="AD1187" s="5" t="s">
        <v>3839</v>
      </c>
      <c r="AE1187" s="5" t="s">
        <v>3840</v>
      </c>
      <c r="AF1187" s="5" t="s">
        <v>3760</v>
      </c>
      <c r="AK1187" s="31">
        <f t="shared" si="136"/>
        <v>0</v>
      </c>
      <c r="AL1187" s="31"/>
      <c r="AM1187" s="31"/>
      <c r="AN1187" s="33">
        <f t="shared" si="137"/>
        <v>0</v>
      </c>
      <c r="AO1187" s="31"/>
      <c r="AP1187" s="31"/>
    </row>
    <row r="1188" spans="1:42" ht="18" x14ac:dyDescent="0.3">
      <c r="A1188" s="12" t="s">
        <v>3841</v>
      </c>
      <c r="B1188" s="12"/>
      <c r="C1188" s="27" t="s">
        <v>3762</v>
      </c>
      <c r="D1188" s="17"/>
      <c r="E1188" s="17"/>
      <c r="F1188" s="28" t="s">
        <v>187</v>
      </c>
      <c r="G1188" s="29">
        <v>1.25</v>
      </c>
      <c r="H1188" s="17"/>
      <c r="I1188" s="29">
        <v>0</v>
      </c>
      <c r="J1188" s="30">
        <v>2.8</v>
      </c>
      <c r="M1188" s="31">
        <f t="shared" si="138"/>
        <v>0</v>
      </c>
      <c r="P1188" s="32">
        <v>2.8</v>
      </c>
      <c r="S1188" s="31">
        <f t="shared" si="139"/>
        <v>0</v>
      </c>
      <c r="V1188" s="9">
        <f t="shared" si="140"/>
        <v>2.33</v>
      </c>
      <c r="Y1188" s="9">
        <f t="shared" si="141"/>
        <v>0</v>
      </c>
      <c r="AD1188" s="5" t="s">
        <v>3842</v>
      </c>
      <c r="AE1188" s="5" t="s">
        <v>3843</v>
      </c>
      <c r="AF1188" s="5" t="s">
        <v>3765</v>
      </c>
      <c r="AK1188" s="31">
        <f t="shared" si="136"/>
        <v>0</v>
      </c>
      <c r="AL1188" s="31"/>
      <c r="AM1188" s="31"/>
      <c r="AN1188" s="33">
        <f t="shared" si="137"/>
        <v>0</v>
      </c>
      <c r="AO1188" s="31"/>
      <c r="AP1188" s="31"/>
    </row>
    <row r="1189" spans="1:42" ht="36" x14ac:dyDescent="0.3">
      <c r="A1189" s="12" t="s">
        <v>3844</v>
      </c>
      <c r="B1189" s="12"/>
      <c r="C1189" s="27" t="s">
        <v>2760</v>
      </c>
      <c r="D1189" s="17"/>
      <c r="E1189" s="17"/>
      <c r="F1189" s="28" t="s">
        <v>79</v>
      </c>
      <c r="G1189" s="29">
        <v>1.05</v>
      </c>
      <c r="H1189" s="17"/>
      <c r="I1189" s="29">
        <v>0</v>
      </c>
      <c r="J1189" s="30">
        <v>135.53</v>
      </c>
      <c r="M1189" s="31">
        <f t="shared" si="138"/>
        <v>0</v>
      </c>
      <c r="P1189" s="32">
        <v>135.53</v>
      </c>
      <c r="S1189" s="31">
        <f t="shared" si="139"/>
        <v>0</v>
      </c>
      <c r="V1189" s="9">
        <f t="shared" si="140"/>
        <v>112.94</v>
      </c>
      <c r="Y1189" s="9">
        <f t="shared" si="141"/>
        <v>0</v>
      </c>
      <c r="AD1189" s="5" t="s">
        <v>3845</v>
      </c>
      <c r="AE1189" s="5" t="s">
        <v>3846</v>
      </c>
      <c r="AF1189" s="5" t="s">
        <v>2763</v>
      </c>
      <c r="AK1189" s="31">
        <f t="shared" si="136"/>
        <v>0</v>
      </c>
      <c r="AL1189" s="31"/>
      <c r="AM1189" s="31"/>
      <c r="AN1189" s="33">
        <f t="shared" si="137"/>
        <v>0</v>
      </c>
      <c r="AO1189" s="31"/>
      <c r="AP1189" s="31"/>
    </row>
    <row r="1190" spans="1:42" ht="18" x14ac:dyDescent="0.3">
      <c r="A1190" s="12" t="s">
        <v>3847</v>
      </c>
      <c r="B1190" s="12"/>
      <c r="C1190" s="27" t="s">
        <v>3773</v>
      </c>
      <c r="D1190" s="17"/>
      <c r="E1190" s="17"/>
      <c r="F1190" s="28" t="s">
        <v>102</v>
      </c>
      <c r="G1190" s="29">
        <v>0.75</v>
      </c>
      <c r="H1190" s="17"/>
      <c r="I1190" s="29">
        <v>0</v>
      </c>
      <c r="J1190" s="30">
        <v>2.8</v>
      </c>
      <c r="M1190" s="31">
        <f t="shared" si="138"/>
        <v>0</v>
      </c>
      <c r="P1190" s="32">
        <v>2.8</v>
      </c>
      <c r="S1190" s="31">
        <f t="shared" si="139"/>
        <v>0</v>
      </c>
      <c r="V1190" s="9">
        <f t="shared" si="140"/>
        <v>2.33</v>
      </c>
      <c r="Y1190" s="9">
        <f t="shared" si="141"/>
        <v>0</v>
      </c>
      <c r="AD1190" s="5" t="s">
        <v>3848</v>
      </c>
      <c r="AE1190" s="5" t="s">
        <v>3849</v>
      </c>
      <c r="AF1190" s="5" t="s">
        <v>3776</v>
      </c>
      <c r="AK1190" s="31">
        <f t="shared" si="136"/>
        <v>0</v>
      </c>
      <c r="AL1190" s="31"/>
      <c r="AM1190" s="31"/>
      <c r="AN1190" s="33">
        <f t="shared" si="137"/>
        <v>0</v>
      </c>
      <c r="AO1190" s="31"/>
      <c r="AP1190" s="31"/>
    </row>
    <row r="1191" spans="1:42" ht="36" x14ac:dyDescent="0.3">
      <c r="A1191" s="12" t="s">
        <v>3850</v>
      </c>
      <c r="B1191" s="12" t="s">
        <v>3715</v>
      </c>
      <c r="C1191" s="16" t="s">
        <v>3716</v>
      </c>
      <c r="D1191" s="17"/>
      <c r="E1191" s="17" t="s">
        <v>3851</v>
      </c>
      <c r="F1191" s="17" t="s">
        <v>79</v>
      </c>
      <c r="G1191" s="18">
        <v>1</v>
      </c>
      <c r="H1191" s="17"/>
      <c r="I1191" s="18">
        <v>0</v>
      </c>
      <c r="J1191" s="19">
        <v>440.71</v>
      </c>
      <c r="K1191" s="20">
        <v>1199</v>
      </c>
      <c r="L1191" s="19">
        <f>J1191+ROUND(K1191, 2)</f>
        <v>1639.71</v>
      </c>
      <c r="M1191" s="19">
        <v>0</v>
      </c>
      <c r="N1191" s="19">
        <v>0</v>
      </c>
      <c r="O1191" s="19">
        <f>M1191+N1191</f>
        <v>0</v>
      </c>
      <c r="P1191" s="19">
        <v>2037.06</v>
      </c>
      <c r="Q1191" s="21">
        <v>1199</v>
      </c>
      <c r="R1191" s="19">
        <f>P1191+ROUND(Q1191, 2)</f>
        <v>3236.06</v>
      </c>
      <c r="S1191" s="19">
        <v>0</v>
      </c>
      <c r="T1191" s="19">
        <v>0</v>
      </c>
      <c r="U1191" s="19">
        <f>S1191+T1191</f>
        <v>0</v>
      </c>
      <c r="V1191" s="9">
        <f>ROUND(P1191 / 1.2, 2)</f>
        <v>1697.55</v>
      </c>
      <c r="W1191" s="9">
        <f>ROUND(Q1191 / 1.2, 2)</f>
        <v>999.17</v>
      </c>
      <c r="X1191" s="9">
        <f>ROUND(R1191 / 1.2, 2)</f>
        <v>2696.72</v>
      </c>
      <c r="Y1191" s="9">
        <f t="shared" si="141"/>
        <v>0</v>
      </c>
      <c r="Z1191" s="9">
        <f>ROUND(T1191 / 1.2, 2)</f>
        <v>0</v>
      </c>
      <c r="AA1191" s="9">
        <f>Y1191+Z1191</f>
        <v>0</v>
      </c>
      <c r="AD1191" s="5">
        <v>355116946</v>
      </c>
      <c r="AE1191" s="5">
        <v>27137910</v>
      </c>
      <c r="AG1191" s="5" t="s">
        <v>3718</v>
      </c>
      <c r="AH1191" s="5" t="s">
        <v>3719</v>
      </c>
      <c r="AI1191" s="5" t="s">
        <v>584</v>
      </c>
      <c r="AK1191" s="19">
        <f t="shared" si="136"/>
        <v>0</v>
      </c>
      <c r="AL1191" s="19">
        <f>T1191-N1191</f>
        <v>0</v>
      </c>
      <c r="AM1191" s="19">
        <f>U1191-O1191</f>
        <v>0</v>
      </c>
      <c r="AN1191" s="22">
        <f t="shared" si="137"/>
        <v>0</v>
      </c>
      <c r="AO1191" s="22">
        <f>IFERROR(AL1191/N1191,0)</f>
        <v>0</v>
      </c>
      <c r="AP1191" s="22">
        <f>IFERROR(AM1191/O1191,0)</f>
        <v>0</v>
      </c>
    </row>
    <row r="1192" spans="1:42" ht="18" x14ac:dyDescent="0.3">
      <c r="A1192" s="12" t="s">
        <v>3852</v>
      </c>
      <c r="B1192" s="12"/>
      <c r="C1192" s="27" t="s">
        <v>3773</v>
      </c>
      <c r="D1192" s="17"/>
      <c r="E1192" s="17"/>
      <c r="F1192" s="28" t="s">
        <v>102</v>
      </c>
      <c r="G1192" s="29">
        <v>0.75</v>
      </c>
      <c r="H1192" s="17"/>
      <c r="I1192" s="29">
        <v>0</v>
      </c>
      <c r="J1192" s="30">
        <v>2.8</v>
      </c>
      <c r="M1192" s="31">
        <f t="shared" ref="M1192:M1202" si="142">ROUND(ROUND(J1192, 2)*I1192, 2)</f>
        <v>0</v>
      </c>
      <c r="P1192" s="32">
        <v>2.8</v>
      </c>
      <c r="S1192" s="31">
        <f t="shared" ref="S1192:S1202" si="143">ROUND(ROUND(P1192, 2)*I1192, 2)</f>
        <v>0</v>
      </c>
      <c r="V1192" s="9">
        <f t="shared" ref="V1192:V1202" si="144">ROUND(ROUND(P1192, 2)/1.2, 2)</f>
        <v>2.33</v>
      </c>
      <c r="Y1192" s="9">
        <f t="shared" si="141"/>
        <v>0</v>
      </c>
      <c r="AD1192" s="5" t="s">
        <v>3853</v>
      </c>
      <c r="AE1192" s="5" t="s">
        <v>3854</v>
      </c>
      <c r="AF1192" s="5" t="s">
        <v>3776</v>
      </c>
      <c r="AK1192" s="31">
        <f t="shared" si="136"/>
        <v>0</v>
      </c>
      <c r="AL1192" s="31"/>
      <c r="AM1192" s="31"/>
      <c r="AN1192" s="33">
        <f t="shared" si="137"/>
        <v>0</v>
      </c>
      <c r="AO1192" s="31"/>
      <c r="AP1192" s="31"/>
    </row>
    <row r="1193" spans="1:42" ht="18" x14ac:dyDescent="0.3">
      <c r="A1193" s="12" t="s">
        <v>3855</v>
      </c>
      <c r="B1193" s="12"/>
      <c r="C1193" s="27" t="s">
        <v>3762</v>
      </c>
      <c r="D1193" s="17"/>
      <c r="E1193" s="17"/>
      <c r="F1193" s="28" t="s">
        <v>187</v>
      </c>
      <c r="G1193" s="29">
        <v>1.25</v>
      </c>
      <c r="H1193" s="17"/>
      <c r="I1193" s="29">
        <v>0</v>
      </c>
      <c r="J1193" s="30">
        <v>2.8</v>
      </c>
      <c r="M1193" s="31">
        <f t="shared" si="142"/>
        <v>0</v>
      </c>
      <c r="P1193" s="32">
        <v>2.8</v>
      </c>
      <c r="S1193" s="31">
        <f t="shared" si="143"/>
        <v>0</v>
      </c>
      <c r="V1193" s="9">
        <f t="shared" si="144"/>
        <v>2.33</v>
      </c>
      <c r="Y1193" s="9">
        <f t="shared" si="141"/>
        <v>0</v>
      </c>
      <c r="AD1193" s="5" t="s">
        <v>3856</v>
      </c>
      <c r="AE1193" s="5" t="s">
        <v>3857</v>
      </c>
      <c r="AF1193" s="5" t="s">
        <v>3765</v>
      </c>
      <c r="AK1193" s="31">
        <f t="shared" si="136"/>
        <v>0</v>
      </c>
      <c r="AL1193" s="31"/>
      <c r="AM1193" s="31"/>
      <c r="AN1193" s="33">
        <f t="shared" si="137"/>
        <v>0</v>
      </c>
      <c r="AO1193" s="31"/>
      <c r="AP1193" s="31"/>
    </row>
    <row r="1194" spans="1:42" ht="18" x14ac:dyDescent="0.3">
      <c r="A1194" s="12" t="s">
        <v>3858</v>
      </c>
      <c r="B1194" s="12"/>
      <c r="C1194" s="27" t="s">
        <v>3757</v>
      </c>
      <c r="D1194" s="17"/>
      <c r="E1194" s="17"/>
      <c r="F1194" s="28" t="s">
        <v>187</v>
      </c>
      <c r="G1194" s="29">
        <v>1.05</v>
      </c>
      <c r="H1194" s="17"/>
      <c r="I1194" s="29">
        <v>0</v>
      </c>
      <c r="J1194" s="30">
        <v>4.5999999999999996</v>
      </c>
      <c r="M1194" s="31">
        <f t="shared" si="142"/>
        <v>0</v>
      </c>
      <c r="P1194" s="32">
        <v>4.5999999999999996</v>
      </c>
      <c r="S1194" s="31">
        <f t="shared" si="143"/>
        <v>0</v>
      </c>
      <c r="V1194" s="9">
        <f t="shared" si="144"/>
        <v>3.83</v>
      </c>
      <c r="Y1194" s="9">
        <f t="shared" si="141"/>
        <v>0</v>
      </c>
      <c r="AD1194" s="5" t="s">
        <v>3859</v>
      </c>
      <c r="AE1194" s="5" t="s">
        <v>3860</v>
      </c>
      <c r="AF1194" s="5" t="s">
        <v>3760</v>
      </c>
      <c r="AK1194" s="31">
        <f t="shared" si="136"/>
        <v>0</v>
      </c>
      <c r="AL1194" s="31"/>
      <c r="AM1194" s="31"/>
      <c r="AN1194" s="33">
        <f t="shared" si="137"/>
        <v>0</v>
      </c>
      <c r="AO1194" s="31"/>
      <c r="AP1194" s="31"/>
    </row>
    <row r="1195" spans="1:42" ht="18" x14ac:dyDescent="0.3">
      <c r="A1195" s="12" t="s">
        <v>3861</v>
      </c>
      <c r="B1195" s="12"/>
      <c r="C1195" s="27" t="s">
        <v>2791</v>
      </c>
      <c r="D1195" s="17"/>
      <c r="E1195" s="17"/>
      <c r="F1195" s="28" t="s">
        <v>79</v>
      </c>
      <c r="G1195" s="29">
        <v>1.05</v>
      </c>
      <c r="H1195" s="17"/>
      <c r="I1195" s="29">
        <v>0</v>
      </c>
      <c r="J1195" s="30">
        <v>0</v>
      </c>
      <c r="M1195" s="31">
        <f t="shared" si="142"/>
        <v>0</v>
      </c>
      <c r="P1195" s="32">
        <v>1520.33</v>
      </c>
      <c r="S1195" s="31">
        <f t="shared" si="143"/>
        <v>0</v>
      </c>
      <c r="V1195" s="9">
        <f t="shared" si="144"/>
        <v>1266.94</v>
      </c>
      <c r="Y1195" s="9">
        <f t="shared" si="141"/>
        <v>0</v>
      </c>
      <c r="AD1195" s="5" t="s">
        <v>3862</v>
      </c>
      <c r="AE1195" s="5" t="s">
        <v>3863</v>
      </c>
      <c r="AF1195" s="5" t="s">
        <v>2794</v>
      </c>
      <c r="AK1195" s="31">
        <f t="shared" si="136"/>
        <v>0</v>
      </c>
      <c r="AL1195" s="31"/>
      <c r="AM1195" s="31"/>
      <c r="AN1195" s="33">
        <f t="shared" si="137"/>
        <v>0</v>
      </c>
      <c r="AO1195" s="31"/>
      <c r="AP1195" s="31"/>
    </row>
    <row r="1196" spans="1:42" ht="18" x14ac:dyDescent="0.3">
      <c r="A1196" s="12" t="s">
        <v>3864</v>
      </c>
      <c r="B1196" s="12"/>
      <c r="C1196" s="41" t="s">
        <v>3752</v>
      </c>
      <c r="D1196" s="17"/>
      <c r="E1196" s="17"/>
      <c r="F1196" s="28" t="s">
        <v>102</v>
      </c>
      <c r="G1196" s="29">
        <v>4.2</v>
      </c>
      <c r="H1196" s="17"/>
      <c r="I1196" s="29">
        <v>0</v>
      </c>
      <c r="J1196" s="30">
        <v>4.92</v>
      </c>
      <c r="M1196" s="31">
        <f t="shared" si="142"/>
        <v>0</v>
      </c>
      <c r="P1196" s="32">
        <v>4.92</v>
      </c>
      <c r="S1196" s="31">
        <f t="shared" si="143"/>
        <v>0</v>
      </c>
      <c r="V1196" s="9">
        <f t="shared" si="144"/>
        <v>4.0999999999999996</v>
      </c>
      <c r="Y1196" s="9">
        <f t="shared" si="141"/>
        <v>0</v>
      </c>
      <c r="AD1196" s="5" t="s">
        <v>3865</v>
      </c>
      <c r="AE1196" s="5" t="s">
        <v>3866</v>
      </c>
      <c r="AF1196" s="5" t="s">
        <v>3755</v>
      </c>
      <c r="AK1196" s="31">
        <f t="shared" si="136"/>
        <v>0</v>
      </c>
      <c r="AL1196" s="31"/>
      <c r="AM1196" s="31"/>
      <c r="AN1196" s="33">
        <f t="shared" si="137"/>
        <v>0</v>
      </c>
      <c r="AO1196" s="31"/>
      <c r="AP1196" s="31"/>
    </row>
    <row r="1197" spans="1:42" ht="18" x14ac:dyDescent="0.3">
      <c r="A1197" s="12" t="s">
        <v>3867</v>
      </c>
      <c r="B1197" s="12"/>
      <c r="C1197" s="27" t="s">
        <v>3742</v>
      </c>
      <c r="D1197" s="17"/>
      <c r="E1197" s="17"/>
      <c r="F1197" s="28" t="s">
        <v>187</v>
      </c>
      <c r="G1197" s="29">
        <v>0.3</v>
      </c>
      <c r="H1197" s="17"/>
      <c r="I1197" s="29">
        <v>0</v>
      </c>
      <c r="J1197" s="30">
        <v>44.13</v>
      </c>
      <c r="M1197" s="31">
        <f t="shared" si="142"/>
        <v>0</v>
      </c>
      <c r="P1197" s="32">
        <v>44.13</v>
      </c>
      <c r="S1197" s="31">
        <f t="shared" si="143"/>
        <v>0</v>
      </c>
      <c r="V1197" s="9">
        <f t="shared" si="144"/>
        <v>36.78</v>
      </c>
      <c r="Y1197" s="9">
        <f t="shared" si="141"/>
        <v>0</v>
      </c>
      <c r="AD1197" s="5" t="s">
        <v>3868</v>
      </c>
      <c r="AE1197" s="5" t="s">
        <v>3869</v>
      </c>
      <c r="AF1197" s="5" t="s">
        <v>3745</v>
      </c>
      <c r="AK1197" s="31">
        <f t="shared" si="136"/>
        <v>0</v>
      </c>
      <c r="AL1197" s="31"/>
      <c r="AM1197" s="31"/>
      <c r="AN1197" s="33">
        <f t="shared" si="137"/>
        <v>0</v>
      </c>
      <c r="AO1197" s="31"/>
      <c r="AP1197" s="31"/>
    </row>
    <row r="1198" spans="1:42" ht="18" x14ac:dyDescent="0.3">
      <c r="A1198" s="12" t="s">
        <v>3870</v>
      </c>
      <c r="B1198" s="12"/>
      <c r="C1198" s="27" t="s">
        <v>3747</v>
      </c>
      <c r="D1198" s="17"/>
      <c r="E1198" s="17"/>
      <c r="F1198" s="28" t="s">
        <v>187</v>
      </c>
      <c r="G1198" s="29">
        <v>4.7</v>
      </c>
      <c r="H1198" s="17"/>
      <c r="I1198" s="29">
        <v>0</v>
      </c>
      <c r="J1198" s="30">
        <v>66.98</v>
      </c>
      <c r="M1198" s="31">
        <f t="shared" si="142"/>
        <v>0</v>
      </c>
      <c r="P1198" s="32">
        <v>66.98</v>
      </c>
      <c r="S1198" s="31">
        <f t="shared" si="143"/>
        <v>0</v>
      </c>
      <c r="V1198" s="9">
        <f t="shared" si="144"/>
        <v>55.82</v>
      </c>
      <c r="Y1198" s="9">
        <f t="shared" si="141"/>
        <v>0</v>
      </c>
      <c r="AD1198" s="5" t="s">
        <v>3871</v>
      </c>
      <c r="AE1198" s="5" t="s">
        <v>3872</v>
      </c>
      <c r="AF1198" s="5" t="s">
        <v>3750</v>
      </c>
      <c r="AK1198" s="31">
        <f t="shared" si="136"/>
        <v>0</v>
      </c>
      <c r="AL1198" s="31"/>
      <c r="AM1198" s="31"/>
      <c r="AN1198" s="33">
        <f t="shared" si="137"/>
        <v>0</v>
      </c>
      <c r="AO1198" s="31"/>
      <c r="AP1198" s="31"/>
    </row>
    <row r="1199" spans="1:42" ht="36" x14ac:dyDescent="0.3">
      <c r="A1199" s="12" t="s">
        <v>3873</v>
      </c>
      <c r="B1199" s="12"/>
      <c r="C1199" s="41" t="s">
        <v>3737</v>
      </c>
      <c r="D1199" s="17"/>
      <c r="E1199" s="17"/>
      <c r="F1199" s="28" t="s">
        <v>102</v>
      </c>
      <c r="G1199" s="29">
        <v>3.6</v>
      </c>
      <c r="H1199" s="17"/>
      <c r="I1199" s="29">
        <v>0</v>
      </c>
      <c r="J1199" s="30">
        <v>15.9</v>
      </c>
      <c r="M1199" s="31">
        <f t="shared" si="142"/>
        <v>0</v>
      </c>
      <c r="P1199" s="32">
        <v>15.9</v>
      </c>
      <c r="S1199" s="31">
        <f t="shared" si="143"/>
        <v>0</v>
      </c>
      <c r="V1199" s="9">
        <f t="shared" si="144"/>
        <v>13.25</v>
      </c>
      <c r="Y1199" s="9">
        <f t="shared" si="141"/>
        <v>0</v>
      </c>
      <c r="AD1199" s="5" t="s">
        <v>3874</v>
      </c>
      <c r="AE1199" s="5" t="s">
        <v>3875</v>
      </c>
      <c r="AF1199" s="5" t="s">
        <v>3740</v>
      </c>
      <c r="AK1199" s="31">
        <f t="shared" si="136"/>
        <v>0</v>
      </c>
      <c r="AL1199" s="31"/>
      <c r="AM1199" s="31"/>
      <c r="AN1199" s="33">
        <f t="shared" si="137"/>
        <v>0</v>
      </c>
      <c r="AO1199" s="31"/>
      <c r="AP1199" s="31"/>
    </row>
    <row r="1200" spans="1:42" ht="18" x14ac:dyDescent="0.3">
      <c r="A1200" s="12" t="s">
        <v>3876</v>
      </c>
      <c r="B1200" s="12"/>
      <c r="C1200" s="27" t="s">
        <v>3732</v>
      </c>
      <c r="D1200" s="17"/>
      <c r="E1200" s="17"/>
      <c r="F1200" s="28" t="s">
        <v>102</v>
      </c>
      <c r="G1200" s="29">
        <v>0.3</v>
      </c>
      <c r="H1200" s="17"/>
      <c r="I1200" s="29">
        <v>0</v>
      </c>
      <c r="J1200" s="30">
        <v>5.6</v>
      </c>
      <c r="M1200" s="31">
        <f t="shared" si="142"/>
        <v>0</v>
      </c>
      <c r="P1200" s="32">
        <v>5.6</v>
      </c>
      <c r="S1200" s="31">
        <f t="shared" si="143"/>
        <v>0</v>
      </c>
      <c r="V1200" s="9">
        <f t="shared" si="144"/>
        <v>4.67</v>
      </c>
      <c r="Y1200" s="9">
        <f t="shared" si="141"/>
        <v>0</v>
      </c>
      <c r="AD1200" s="5" t="s">
        <v>3877</v>
      </c>
      <c r="AE1200" s="5" t="s">
        <v>3878</v>
      </c>
      <c r="AF1200" s="5" t="s">
        <v>3735</v>
      </c>
      <c r="AK1200" s="31">
        <f t="shared" si="136"/>
        <v>0</v>
      </c>
      <c r="AL1200" s="31"/>
      <c r="AM1200" s="31"/>
      <c r="AN1200" s="33">
        <f t="shared" si="137"/>
        <v>0</v>
      </c>
      <c r="AO1200" s="31"/>
      <c r="AP1200" s="31"/>
    </row>
    <row r="1201" spans="1:42" ht="18" x14ac:dyDescent="0.3">
      <c r="A1201" s="12" t="s">
        <v>3879</v>
      </c>
      <c r="B1201" s="12"/>
      <c r="C1201" s="27" t="s">
        <v>2957</v>
      </c>
      <c r="D1201" s="17"/>
      <c r="E1201" s="17"/>
      <c r="F1201" s="28" t="s">
        <v>102</v>
      </c>
      <c r="G1201" s="29">
        <v>30</v>
      </c>
      <c r="H1201" s="17"/>
      <c r="I1201" s="29">
        <v>0</v>
      </c>
      <c r="J1201" s="30">
        <v>0.28000000000000003</v>
      </c>
      <c r="M1201" s="31">
        <f t="shared" si="142"/>
        <v>0</v>
      </c>
      <c r="P1201" s="32">
        <v>0.28000000000000003</v>
      </c>
      <c r="S1201" s="31">
        <f t="shared" si="143"/>
        <v>0</v>
      </c>
      <c r="V1201" s="9">
        <f t="shared" si="144"/>
        <v>0.23</v>
      </c>
      <c r="Y1201" s="9">
        <f t="shared" si="141"/>
        <v>0</v>
      </c>
      <c r="AD1201" s="5" t="s">
        <v>3880</v>
      </c>
      <c r="AE1201" s="5" t="s">
        <v>3881</v>
      </c>
      <c r="AF1201" s="5" t="s">
        <v>2960</v>
      </c>
      <c r="AK1201" s="31">
        <f t="shared" si="136"/>
        <v>0</v>
      </c>
      <c r="AL1201" s="31"/>
      <c r="AM1201" s="31"/>
      <c r="AN1201" s="33">
        <f t="shared" si="137"/>
        <v>0</v>
      </c>
      <c r="AO1201" s="31"/>
      <c r="AP1201" s="31"/>
    </row>
    <row r="1202" spans="1:42" ht="18" x14ac:dyDescent="0.3">
      <c r="A1202" s="12" t="s">
        <v>3882</v>
      </c>
      <c r="B1202" s="12"/>
      <c r="C1202" s="27" t="s">
        <v>3721</v>
      </c>
      <c r="D1202" s="17"/>
      <c r="E1202" s="17"/>
      <c r="F1202" s="28" t="s">
        <v>102</v>
      </c>
      <c r="G1202" s="29">
        <v>15</v>
      </c>
      <c r="H1202" s="17"/>
      <c r="I1202" s="29">
        <v>0</v>
      </c>
      <c r="J1202" s="30">
        <v>0.95</v>
      </c>
      <c r="M1202" s="31">
        <f t="shared" si="142"/>
        <v>0</v>
      </c>
      <c r="P1202" s="32">
        <v>0.95</v>
      </c>
      <c r="S1202" s="31">
        <f t="shared" si="143"/>
        <v>0</v>
      </c>
      <c r="V1202" s="9">
        <f t="shared" si="144"/>
        <v>0.79</v>
      </c>
      <c r="Y1202" s="9">
        <f t="shared" si="141"/>
        <v>0</v>
      </c>
      <c r="AD1202" s="5" t="s">
        <v>3883</v>
      </c>
      <c r="AE1202" s="5" t="s">
        <v>3884</v>
      </c>
      <c r="AF1202" s="5" t="s">
        <v>3724</v>
      </c>
      <c r="AK1202" s="31">
        <f t="shared" si="136"/>
        <v>0</v>
      </c>
      <c r="AL1202" s="31"/>
      <c r="AM1202" s="31"/>
      <c r="AN1202" s="33">
        <f t="shared" si="137"/>
        <v>0</v>
      </c>
      <c r="AO1202" s="31"/>
      <c r="AP1202" s="31"/>
    </row>
    <row r="1203" spans="1:42" ht="54" x14ac:dyDescent="0.3">
      <c r="A1203" s="12" t="s">
        <v>3885</v>
      </c>
      <c r="B1203" s="12" t="s">
        <v>3715</v>
      </c>
      <c r="C1203" s="16" t="s">
        <v>3716</v>
      </c>
      <c r="D1203" s="17"/>
      <c r="E1203" s="17" t="s">
        <v>3886</v>
      </c>
      <c r="F1203" s="17" t="s">
        <v>79</v>
      </c>
      <c r="G1203" s="18">
        <v>1</v>
      </c>
      <c r="H1203" s="17"/>
      <c r="I1203" s="18">
        <v>305.89999999999998</v>
      </c>
      <c r="J1203" s="19">
        <v>573.88</v>
      </c>
      <c r="K1203" s="20">
        <v>1199</v>
      </c>
      <c r="L1203" s="19">
        <f>J1203+ROUND(K1203, 2)</f>
        <v>1772.88</v>
      </c>
      <c r="M1203" s="19">
        <v>175549.89</v>
      </c>
      <c r="N1203" s="19">
        <v>366774.1</v>
      </c>
      <c r="O1203" s="19">
        <f>M1203+N1203</f>
        <v>542323.99</v>
      </c>
      <c r="P1203" s="19">
        <v>727.19</v>
      </c>
      <c r="Q1203" s="21">
        <v>1438.8</v>
      </c>
      <c r="R1203" s="19">
        <f>P1203+ROUND(Q1203, 2)</f>
        <v>2165.9899999999998</v>
      </c>
      <c r="S1203" s="19">
        <v>222447.42</v>
      </c>
      <c r="T1203" s="19">
        <v>440128.92</v>
      </c>
      <c r="U1203" s="19">
        <f>S1203+T1203</f>
        <v>662576.34</v>
      </c>
      <c r="V1203" s="9">
        <f>ROUND(P1203 / 1.2, 2)</f>
        <v>605.99</v>
      </c>
      <c r="W1203" s="9">
        <f>ROUND(Q1203 / 1.2, 2)</f>
        <v>1199</v>
      </c>
      <c r="X1203" s="9">
        <f>ROUND(R1203 / 1.2, 2)</f>
        <v>1804.99</v>
      </c>
      <c r="Y1203" s="9">
        <f t="shared" si="141"/>
        <v>185372.85</v>
      </c>
      <c r="Z1203" s="9">
        <f>ROUND(T1203 / 1.2, 2)</f>
        <v>366774.1</v>
      </c>
      <c r="AA1203" s="9">
        <f>Y1203+Z1203</f>
        <v>552146.94999999995</v>
      </c>
      <c r="AD1203" s="5">
        <v>355116947</v>
      </c>
      <c r="AE1203" s="5">
        <v>28895638</v>
      </c>
      <c r="AG1203" s="5" t="s">
        <v>3718</v>
      </c>
      <c r="AH1203" s="5" t="s">
        <v>3719</v>
      </c>
      <c r="AI1203" s="5" t="s">
        <v>584</v>
      </c>
      <c r="AK1203" s="19">
        <f t="shared" si="136"/>
        <v>46897.53</v>
      </c>
      <c r="AL1203" s="19">
        <f>T1203-N1203</f>
        <v>73354.820000000007</v>
      </c>
      <c r="AM1203" s="19">
        <f>U1203-O1203</f>
        <v>120252.34999999998</v>
      </c>
      <c r="AN1203" s="22">
        <f t="shared" si="137"/>
        <v>0.26714645050475394</v>
      </c>
      <c r="AO1203" s="22">
        <f>IFERROR(AL1203/N1203,0)</f>
        <v>0.20000000000000004</v>
      </c>
      <c r="AP1203" s="22">
        <f>IFERROR(AM1203/O1203,0)</f>
        <v>0.22173525829089724</v>
      </c>
    </row>
    <row r="1204" spans="1:42" ht="18" x14ac:dyDescent="0.3">
      <c r="A1204" s="12" t="s">
        <v>3887</v>
      </c>
      <c r="B1204" s="12"/>
      <c r="C1204" s="27" t="s">
        <v>3721</v>
      </c>
      <c r="D1204" s="17"/>
      <c r="E1204" s="17"/>
      <c r="F1204" s="28" t="s">
        <v>102</v>
      </c>
      <c r="G1204" s="29">
        <v>15</v>
      </c>
      <c r="H1204" s="17"/>
      <c r="I1204" s="29">
        <v>4588.5</v>
      </c>
      <c r="J1204" s="30">
        <v>0.96</v>
      </c>
      <c r="M1204" s="31">
        <f t="shared" ref="M1204:M1216" si="145">ROUND(ROUND(J1204, 2)*I1204, 2)</f>
        <v>4404.96</v>
      </c>
      <c r="P1204" s="32">
        <v>0.96</v>
      </c>
      <c r="S1204" s="31">
        <f t="shared" ref="S1204:S1216" si="146">ROUND(ROUND(P1204, 2)*I1204, 2)</f>
        <v>4404.96</v>
      </c>
      <c r="V1204" s="9">
        <f t="shared" ref="V1204:V1216" si="147">ROUND(ROUND(P1204, 2)/1.2, 2)</f>
        <v>0.8</v>
      </c>
      <c r="Y1204" s="9">
        <f t="shared" si="141"/>
        <v>3670.8</v>
      </c>
      <c r="AD1204" s="5" t="s">
        <v>3888</v>
      </c>
      <c r="AE1204" s="5" t="s">
        <v>3889</v>
      </c>
      <c r="AF1204" s="5" t="s">
        <v>3724</v>
      </c>
      <c r="AK1204" s="31">
        <f t="shared" si="136"/>
        <v>0</v>
      </c>
      <c r="AL1204" s="31"/>
      <c r="AM1204" s="31"/>
      <c r="AN1204" s="33">
        <f t="shared" si="137"/>
        <v>0</v>
      </c>
      <c r="AO1204" s="31"/>
      <c r="AP1204" s="31"/>
    </row>
    <row r="1205" spans="1:42" ht="18" x14ac:dyDescent="0.3">
      <c r="A1205" s="12" t="s">
        <v>3890</v>
      </c>
      <c r="B1205" s="12"/>
      <c r="C1205" s="27" t="s">
        <v>2957</v>
      </c>
      <c r="D1205" s="17"/>
      <c r="E1205" s="17"/>
      <c r="F1205" s="28" t="s">
        <v>102</v>
      </c>
      <c r="G1205" s="29">
        <v>30</v>
      </c>
      <c r="H1205" s="17"/>
      <c r="I1205" s="29">
        <v>9177</v>
      </c>
      <c r="J1205" s="30">
        <v>0.28000000000000003</v>
      </c>
      <c r="M1205" s="31">
        <f t="shared" si="145"/>
        <v>2569.56</v>
      </c>
      <c r="P1205" s="32">
        <v>0.28000000000000003</v>
      </c>
      <c r="S1205" s="31">
        <f t="shared" si="146"/>
        <v>2569.56</v>
      </c>
      <c r="V1205" s="9">
        <f t="shared" si="147"/>
        <v>0.23</v>
      </c>
      <c r="Y1205" s="9">
        <f t="shared" si="141"/>
        <v>2141.3000000000002</v>
      </c>
      <c r="AD1205" s="5" t="s">
        <v>3891</v>
      </c>
      <c r="AE1205" s="5" t="s">
        <v>3892</v>
      </c>
      <c r="AF1205" s="5" t="s">
        <v>2960</v>
      </c>
      <c r="AK1205" s="31">
        <f t="shared" si="136"/>
        <v>0</v>
      </c>
      <c r="AL1205" s="31"/>
      <c r="AM1205" s="31"/>
      <c r="AN1205" s="33">
        <f t="shared" si="137"/>
        <v>0</v>
      </c>
      <c r="AO1205" s="31"/>
      <c r="AP1205" s="31"/>
    </row>
    <row r="1206" spans="1:42" ht="18" x14ac:dyDescent="0.3">
      <c r="A1206" s="12" t="s">
        <v>3893</v>
      </c>
      <c r="B1206" s="12"/>
      <c r="C1206" s="27" t="s">
        <v>2755</v>
      </c>
      <c r="D1206" s="17"/>
      <c r="E1206" s="17"/>
      <c r="F1206" s="28" t="s">
        <v>96</v>
      </c>
      <c r="G1206" s="29">
        <v>0.35</v>
      </c>
      <c r="H1206" s="17"/>
      <c r="I1206" s="29">
        <v>107.065</v>
      </c>
      <c r="J1206" s="30">
        <v>55.91</v>
      </c>
      <c r="M1206" s="31">
        <f t="shared" si="145"/>
        <v>5986</v>
      </c>
      <c r="P1206" s="32">
        <v>55</v>
      </c>
      <c r="S1206" s="31">
        <f t="shared" si="146"/>
        <v>5888.58</v>
      </c>
      <c r="V1206" s="9">
        <f t="shared" si="147"/>
        <v>45.83</v>
      </c>
      <c r="Y1206" s="9">
        <f t="shared" si="141"/>
        <v>4907.1499999999996</v>
      </c>
      <c r="AD1206" s="5" t="s">
        <v>3894</v>
      </c>
      <c r="AE1206" s="5" t="s">
        <v>3895</v>
      </c>
      <c r="AF1206" s="5" t="s">
        <v>2758</v>
      </c>
      <c r="AK1206" s="31">
        <f t="shared" si="136"/>
        <v>-97.420000000000073</v>
      </c>
      <c r="AL1206" s="31"/>
      <c r="AM1206" s="31"/>
      <c r="AN1206" s="33">
        <f t="shared" si="137"/>
        <v>-1.6274640828600077E-2</v>
      </c>
      <c r="AO1206" s="31"/>
      <c r="AP1206" s="31"/>
    </row>
    <row r="1207" spans="1:42" ht="18" x14ac:dyDescent="0.3">
      <c r="A1207" s="12" t="s">
        <v>3896</v>
      </c>
      <c r="B1207" s="12"/>
      <c r="C1207" s="27" t="s">
        <v>3732</v>
      </c>
      <c r="D1207" s="17"/>
      <c r="E1207" s="17"/>
      <c r="F1207" s="28" t="s">
        <v>102</v>
      </c>
      <c r="G1207" s="29">
        <v>0.3</v>
      </c>
      <c r="H1207" s="17"/>
      <c r="I1207" s="29">
        <v>91.77</v>
      </c>
      <c r="J1207" s="30">
        <v>5.7</v>
      </c>
      <c r="M1207" s="31">
        <f t="shared" si="145"/>
        <v>523.09</v>
      </c>
      <c r="P1207" s="32">
        <v>5.6</v>
      </c>
      <c r="S1207" s="31">
        <f t="shared" si="146"/>
        <v>513.91</v>
      </c>
      <c r="V1207" s="9">
        <f t="shared" si="147"/>
        <v>4.67</v>
      </c>
      <c r="Y1207" s="9">
        <f t="shared" si="141"/>
        <v>428.26</v>
      </c>
      <c r="AD1207" s="5" t="s">
        <v>3897</v>
      </c>
      <c r="AE1207" s="5" t="s">
        <v>3898</v>
      </c>
      <c r="AF1207" s="5" t="s">
        <v>3735</v>
      </c>
      <c r="AK1207" s="31">
        <f t="shared" si="136"/>
        <v>-9.1800000000000637</v>
      </c>
      <c r="AL1207" s="31"/>
      <c r="AM1207" s="31"/>
      <c r="AN1207" s="33">
        <f t="shared" si="137"/>
        <v>-1.7549561260968596E-2</v>
      </c>
      <c r="AO1207" s="31"/>
      <c r="AP1207" s="31"/>
    </row>
    <row r="1208" spans="1:42" ht="36" x14ac:dyDescent="0.3">
      <c r="A1208" s="12" t="s">
        <v>3899</v>
      </c>
      <c r="B1208" s="12"/>
      <c r="C1208" s="27" t="s">
        <v>3900</v>
      </c>
      <c r="D1208" s="17"/>
      <c r="E1208" s="17"/>
      <c r="F1208" s="28" t="s">
        <v>102</v>
      </c>
      <c r="G1208" s="29">
        <v>1.5</v>
      </c>
      <c r="H1208" s="17"/>
      <c r="I1208" s="29">
        <v>458.85</v>
      </c>
      <c r="J1208" s="30">
        <v>7.32</v>
      </c>
      <c r="M1208" s="31">
        <f t="shared" si="145"/>
        <v>3358.78</v>
      </c>
      <c r="P1208" s="32">
        <v>15.9</v>
      </c>
      <c r="S1208" s="31">
        <f t="shared" si="146"/>
        <v>7295.72</v>
      </c>
      <c r="V1208" s="9">
        <f t="shared" si="147"/>
        <v>13.25</v>
      </c>
      <c r="Y1208" s="9">
        <f t="shared" si="141"/>
        <v>6079.77</v>
      </c>
      <c r="AD1208" s="5" t="s">
        <v>3901</v>
      </c>
      <c r="AE1208" s="5" t="s">
        <v>3902</v>
      </c>
      <c r="AF1208" s="5" t="s">
        <v>3903</v>
      </c>
      <c r="AK1208" s="31">
        <f t="shared" si="136"/>
        <v>3936.94</v>
      </c>
      <c r="AL1208" s="31"/>
      <c r="AM1208" s="31"/>
      <c r="AN1208" s="33">
        <f t="shared" si="137"/>
        <v>1.1721339295815743</v>
      </c>
      <c r="AO1208" s="31"/>
      <c r="AP1208" s="31"/>
    </row>
    <row r="1209" spans="1:42" ht="18" x14ac:dyDescent="0.3">
      <c r="A1209" s="12" t="s">
        <v>3904</v>
      </c>
      <c r="B1209" s="12"/>
      <c r="C1209" s="27" t="s">
        <v>3742</v>
      </c>
      <c r="D1209" s="17"/>
      <c r="E1209" s="17"/>
      <c r="F1209" s="28" t="s">
        <v>187</v>
      </c>
      <c r="G1209" s="29">
        <v>0.3</v>
      </c>
      <c r="H1209" s="17"/>
      <c r="I1209" s="29">
        <v>91.77</v>
      </c>
      <c r="J1209" s="30">
        <v>44.87</v>
      </c>
      <c r="M1209" s="31">
        <f t="shared" si="145"/>
        <v>4117.72</v>
      </c>
      <c r="P1209" s="32">
        <v>44.13</v>
      </c>
      <c r="S1209" s="31">
        <f t="shared" si="146"/>
        <v>4049.81</v>
      </c>
      <c r="V1209" s="9">
        <f t="shared" si="147"/>
        <v>36.78</v>
      </c>
      <c r="Y1209" s="9">
        <f t="shared" si="141"/>
        <v>3374.84</v>
      </c>
      <c r="AD1209" s="5" t="s">
        <v>3905</v>
      </c>
      <c r="AE1209" s="5" t="s">
        <v>3906</v>
      </c>
      <c r="AF1209" s="5" t="s">
        <v>3745</v>
      </c>
      <c r="AK1209" s="31">
        <f t="shared" si="136"/>
        <v>-67.910000000000309</v>
      </c>
      <c r="AL1209" s="31"/>
      <c r="AM1209" s="31"/>
      <c r="AN1209" s="33">
        <f t="shared" si="137"/>
        <v>-1.6492136425011975E-2</v>
      </c>
      <c r="AO1209" s="31"/>
      <c r="AP1209" s="31"/>
    </row>
    <row r="1210" spans="1:42" ht="18" x14ac:dyDescent="0.3">
      <c r="A1210" s="12" t="s">
        <v>3907</v>
      </c>
      <c r="B1210" s="12"/>
      <c r="C1210" s="27" t="s">
        <v>3747</v>
      </c>
      <c r="D1210" s="17"/>
      <c r="E1210" s="17"/>
      <c r="F1210" s="28" t="s">
        <v>187</v>
      </c>
      <c r="G1210" s="29">
        <v>4.7</v>
      </c>
      <c r="H1210" s="17"/>
      <c r="I1210" s="29">
        <v>1437.73</v>
      </c>
      <c r="J1210" s="30">
        <v>68.099999999999994</v>
      </c>
      <c r="M1210" s="31">
        <f t="shared" si="145"/>
        <v>97909.41</v>
      </c>
      <c r="P1210" s="32">
        <v>66.98</v>
      </c>
      <c r="S1210" s="31">
        <f t="shared" si="146"/>
        <v>96299.16</v>
      </c>
      <c r="V1210" s="9">
        <f t="shared" si="147"/>
        <v>55.82</v>
      </c>
      <c r="Y1210" s="9">
        <f t="shared" si="141"/>
        <v>80249.3</v>
      </c>
      <c r="AD1210" s="5" t="s">
        <v>3908</v>
      </c>
      <c r="AE1210" s="5" t="s">
        <v>3909</v>
      </c>
      <c r="AF1210" s="5" t="s">
        <v>3750</v>
      </c>
      <c r="AK1210" s="31">
        <f t="shared" si="136"/>
        <v>-1610.25</v>
      </c>
      <c r="AL1210" s="31"/>
      <c r="AM1210" s="31"/>
      <c r="AN1210" s="33">
        <f t="shared" si="137"/>
        <v>-1.6446325230639221E-2</v>
      </c>
      <c r="AO1210" s="31"/>
      <c r="AP1210" s="31"/>
    </row>
    <row r="1211" spans="1:42" ht="18" x14ac:dyDescent="0.3">
      <c r="A1211" s="12" t="s">
        <v>3910</v>
      </c>
      <c r="B1211" s="12"/>
      <c r="C1211" s="41" t="s">
        <v>3752</v>
      </c>
      <c r="D1211" s="17"/>
      <c r="E1211" s="17"/>
      <c r="F1211" s="28" t="s">
        <v>102</v>
      </c>
      <c r="G1211" s="29">
        <v>4.2</v>
      </c>
      <c r="H1211" s="17"/>
      <c r="I1211" s="29">
        <v>1284.78</v>
      </c>
      <c r="J1211" s="30">
        <v>5</v>
      </c>
      <c r="M1211" s="31">
        <f t="shared" si="145"/>
        <v>6423.9</v>
      </c>
      <c r="P1211" s="32">
        <v>4.92</v>
      </c>
      <c r="S1211" s="31">
        <f t="shared" si="146"/>
        <v>6321.12</v>
      </c>
      <c r="V1211" s="9">
        <f t="shared" si="147"/>
        <v>4.0999999999999996</v>
      </c>
      <c r="Y1211" s="9">
        <f t="shared" si="141"/>
        <v>5267.6</v>
      </c>
      <c r="AD1211" s="5" t="s">
        <v>3911</v>
      </c>
      <c r="AE1211" s="5" t="s">
        <v>3912</v>
      </c>
      <c r="AF1211" s="5" t="s">
        <v>3755</v>
      </c>
      <c r="AK1211" s="31">
        <f t="shared" si="136"/>
        <v>-102.77999999999975</v>
      </c>
      <c r="AL1211" s="31"/>
      <c r="AM1211" s="31"/>
      <c r="AN1211" s="33">
        <f t="shared" si="137"/>
        <v>-1.5999626395180461E-2</v>
      </c>
      <c r="AO1211" s="31"/>
      <c r="AP1211" s="31"/>
    </row>
    <row r="1212" spans="1:42" ht="18" x14ac:dyDescent="0.3">
      <c r="A1212" s="12" t="s">
        <v>3913</v>
      </c>
      <c r="B1212" s="12"/>
      <c r="C1212" s="27" t="s">
        <v>3757</v>
      </c>
      <c r="D1212" s="17"/>
      <c r="E1212" s="17"/>
      <c r="F1212" s="28" t="s">
        <v>187</v>
      </c>
      <c r="G1212" s="29">
        <v>1.05</v>
      </c>
      <c r="H1212" s="17"/>
      <c r="I1212" s="29">
        <v>321.19499999999999</v>
      </c>
      <c r="J1212" s="30">
        <v>4.67</v>
      </c>
      <c r="M1212" s="31">
        <f t="shared" si="145"/>
        <v>1499.98</v>
      </c>
      <c r="P1212" s="32">
        <v>4.5999999999999996</v>
      </c>
      <c r="S1212" s="31">
        <f t="shared" si="146"/>
        <v>1477.5</v>
      </c>
      <c r="V1212" s="9">
        <f t="shared" si="147"/>
        <v>3.83</v>
      </c>
      <c r="Y1212" s="9">
        <f t="shared" si="141"/>
        <v>1231.25</v>
      </c>
      <c r="AD1212" s="5" t="s">
        <v>3914</v>
      </c>
      <c r="AE1212" s="5" t="s">
        <v>3915</v>
      </c>
      <c r="AF1212" s="5" t="s">
        <v>3760</v>
      </c>
      <c r="AK1212" s="31">
        <f t="shared" si="136"/>
        <v>-22.480000000000018</v>
      </c>
      <c r="AL1212" s="31"/>
      <c r="AM1212" s="31"/>
      <c r="AN1212" s="33">
        <f t="shared" si="137"/>
        <v>-1.4986866491553232E-2</v>
      </c>
      <c r="AO1212" s="31"/>
      <c r="AP1212" s="31"/>
    </row>
    <row r="1213" spans="1:42" ht="18" x14ac:dyDescent="0.3">
      <c r="A1213" s="12" t="s">
        <v>3916</v>
      </c>
      <c r="B1213" s="12"/>
      <c r="C1213" s="27" t="s">
        <v>3762</v>
      </c>
      <c r="D1213" s="17"/>
      <c r="E1213" s="17"/>
      <c r="F1213" s="28" t="s">
        <v>187</v>
      </c>
      <c r="G1213" s="29">
        <v>1.25</v>
      </c>
      <c r="H1213" s="17"/>
      <c r="I1213" s="29">
        <v>382.375</v>
      </c>
      <c r="J1213" s="30">
        <v>2.84</v>
      </c>
      <c r="M1213" s="31">
        <f t="shared" si="145"/>
        <v>1085.95</v>
      </c>
      <c r="P1213" s="32">
        <v>2.8</v>
      </c>
      <c r="S1213" s="31">
        <f t="shared" si="146"/>
        <v>1070.6500000000001</v>
      </c>
      <c r="V1213" s="9">
        <f t="shared" si="147"/>
        <v>2.33</v>
      </c>
      <c r="Y1213" s="9">
        <f t="shared" si="141"/>
        <v>892.21</v>
      </c>
      <c r="AD1213" s="5" t="s">
        <v>3917</v>
      </c>
      <c r="AE1213" s="5" t="s">
        <v>3918</v>
      </c>
      <c r="AF1213" s="5" t="s">
        <v>3765</v>
      </c>
      <c r="AK1213" s="31">
        <f t="shared" si="136"/>
        <v>-15.299999999999955</v>
      </c>
      <c r="AL1213" s="31"/>
      <c r="AM1213" s="31"/>
      <c r="AN1213" s="33">
        <f t="shared" si="137"/>
        <v>-1.4089046457019158E-2</v>
      </c>
      <c r="AO1213" s="31"/>
      <c r="AP1213" s="31"/>
    </row>
    <row r="1214" spans="1:42" ht="36" x14ac:dyDescent="0.3">
      <c r="A1214" s="12" t="s">
        <v>3919</v>
      </c>
      <c r="B1214" s="12"/>
      <c r="C1214" s="27" t="s">
        <v>1028</v>
      </c>
      <c r="D1214" s="17"/>
      <c r="E1214" s="17"/>
      <c r="F1214" s="28" t="s">
        <v>96</v>
      </c>
      <c r="G1214" s="29">
        <v>0.1</v>
      </c>
      <c r="H1214" s="17"/>
      <c r="I1214" s="29">
        <v>30.59</v>
      </c>
      <c r="J1214" s="30">
        <v>90.28</v>
      </c>
      <c r="M1214" s="31">
        <f t="shared" si="145"/>
        <v>2761.67</v>
      </c>
      <c r="P1214" s="32">
        <v>88.8</v>
      </c>
      <c r="S1214" s="31">
        <f t="shared" si="146"/>
        <v>2716.39</v>
      </c>
      <c r="V1214" s="9">
        <f t="shared" si="147"/>
        <v>74</v>
      </c>
      <c r="Y1214" s="9">
        <f t="shared" si="141"/>
        <v>2263.66</v>
      </c>
      <c r="AD1214" s="5" t="s">
        <v>3920</v>
      </c>
      <c r="AE1214" s="5" t="s">
        <v>3921</v>
      </c>
      <c r="AF1214" s="5" t="s">
        <v>1031</v>
      </c>
      <c r="AK1214" s="31">
        <f t="shared" si="136"/>
        <v>-45.2800000000002</v>
      </c>
      <c r="AL1214" s="31"/>
      <c r="AM1214" s="31"/>
      <c r="AN1214" s="33">
        <f t="shared" si="137"/>
        <v>-1.6395876408115451E-2</v>
      </c>
      <c r="AO1214" s="31"/>
      <c r="AP1214" s="31"/>
    </row>
    <row r="1215" spans="1:42" ht="36" x14ac:dyDescent="0.3">
      <c r="A1215" s="12" t="s">
        <v>3922</v>
      </c>
      <c r="B1215" s="12"/>
      <c r="C1215" s="27" t="s">
        <v>2760</v>
      </c>
      <c r="D1215" s="17"/>
      <c r="E1215" s="17" t="s">
        <v>3923</v>
      </c>
      <c r="F1215" s="28" t="s">
        <v>79</v>
      </c>
      <c r="G1215" s="29">
        <v>1.05</v>
      </c>
      <c r="H1215" s="17"/>
      <c r="I1215" s="29">
        <v>321.19499999999999</v>
      </c>
      <c r="J1215" s="30">
        <v>137.79</v>
      </c>
      <c r="M1215" s="31">
        <f t="shared" si="145"/>
        <v>44257.46</v>
      </c>
      <c r="P1215" s="32">
        <v>277.68</v>
      </c>
      <c r="S1215" s="31">
        <f t="shared" si="146"/>
        <v>89189.43</v>
      </c>
      <c r="V1215" s="9">
        <f t="shared" si="147"/>
        <v>231.4</v>
      </c>
      <c r="Y1215" s="9">
        <f t="shared" si="141"/>
        <v>74324.53</v>
      </c>
      <c r="AD1215" s="5" t="s">
        <v>3924</v>
      </c>
      <c r="AE1215" s="5" t="s">
        <v>3925</v>
      </c>
      <c r="AF1215" s="5" t="s">
        <v>2763</v>
      </c>
      <c r="AK1215" s="31">
        <f t="shared" si="136"/>
        <v>44931.969999999994</v>
      </c>
      <c r="AL1215" s="31"/>
      <c r="AM1215" s="31"/>
      <c r="AN1215" s="33">
        <f t="shared" si="137"/>
        <v>1.0152405944670118</v>
      </c>
      <c r="AO1215" s="31"/>
      <c r="AP1215" s="31"/>
    </row>
    <row r="1216" spans="1:42" ht="18" x14ac:dyDescent="0.3">
      <c r="A1216" s="12" t="s">
        <v>3926</v>
      </c>
      <c r="B1216" s="12"/>
      <c r="C1216" s="27" t="s">
        <v>3773</v>
      </c>
      <c r="D1216" s="17"/>
      <c r="E1216" s="17"/>
      <c r="F1216" s="28" t="s">
        <v>102</v>
      </c>
      <c r="G1216" s="29">
        <v>0.75</v>
      </c>
      <c r="H1216" s="17"/>
      <c r="I1216" s="29">
        <v>229.42500000000001</v>
      </c>
      <c r="J1216" s="30">
        <v>2.84</v>
      </c>
      <c r="M1216" s="31">
        <f t="shared" si="145"/>
        <v>651.57000000000005</v>
      </c>
      <c r="P1216" s="32">
        <v>2.84</v>
      </c>
      <c r="S1216" s="31">
        <f t="shared" si="146"/>
        <v>651.57000000000005</v>
      </c>
      <c r="V1216" s="9">
        <f t="shared" si="147"/>
        <v>2.37</v>
      </c>
      <c r="Y1216" s="9">
        <f t="shared" si="141"/>
        <v>542.98</v>
      </c>
      <c r="AD1216" s="5" t="s">
        <v>3927</v>
      </c>
      <c r="AE1216" s="5" t="s">
        <v>3928</v>
      </c>
      <c r="AF1216" s="5" t="s">
        <v>3776</v>
      </c>
      <c r="AK1216" s="31">
        <f t="shared" si="136"/>
        <v>0</v>
      </c>
      <c r="AL1216" s="31"/>
      <c r="AM1216" s="31"/>
      <c r="AN1216" s="33">
        <f t="shared" si="137"/>
        <v>0</v>
      </c>
      <c r="AO1216" s="31"/>
      <c r="AP1216" s="31"/>
    </row>
    <row r="1217" spans="1:42" ht="54" x14ac:dyDescent="0.3">
      <c r="A1217" s="12" t="s">
        <v>3929</v>
      </c>
      <c r="B1217" s="12" t="s">
        <v>3715</v>
      </c>
      <c r="C1217" s="16" t="s">
        <v>3716</v>
      </c>
      <c r="D1217" s="17"/>
      <c r="E1217" s="17" t="s">
        <v>3930</v>
      </c>
      <c r="F1217" s="17" t="s">
        <v>79</v>
      </c>
      <c r="G1217" s="18">
        <v>1</v>
      </c>
      <c r="H1217" s="17"/>
      <c r="I1217" s="18">
        <v>207</v>
      </c>
      <c r="J1217" s="19">
        <v>429.2</v>
      </c>
      <c r="K1217" s="20">
        <v>1199</v>
      </c>
      <c r="L1217" s="19">
        <f>J1217+ROUND(K1217, 2)</f>
        <v>1628.2</v>
      </c>
      <c r="M1217" s="19">
        <v>88844.4</v>
      </c>
      <c r="N1217" s="19">
        <v>248193</v>
      </c>
      <c r="O1217" s="19">
        <f>M1217+N1217</f>
        <v>337037.4</v>
      </c>
      <c r="P1217" s="19">
        <v>2031.95</v>
      </c>
      <c r="Q1217" s="21">
        <v>1438.8</v>
      </c>
      <c r="R1217" s="19">
        <f>P1217+ROUND(Q1217, 2)</f>
        <v>3470.75</v>
      </c>
      <c r="S1217" s="19">
        <v>420613.65</v>
      </c>
      <c r="T1217" s="19">
        <v>297831.59999999998</v>
      </c>
      <c r="U1217" s="19">
        <f>S1217+T1217</f>
        <v>718445.25</v>
      </c>
      <c r="V1217" s="9">
        <f>ROUND(P1217 / 1.2, 2)</f>
        <v>1693.29</v>
      </c>
      <c r="W1217" s="9">
        <f>ROUND(Q1217 / 1.2, 2)</f>
        <v>1199</v>
      </c>
      <c r="X1217" s="9">
        <f>ROUND(R1217 / 1.2, 2)</f>
        <v>2892.29</v>
      </c>
      <c r="Y1217" s="9">
        <f t="shared" si="141"/>
        <v>350511.38</v>
      </c>
      <c r="Z1217" s="9">
        <f>ROUND(T1217 / 1.2, 2)</f>
        <v>248193</v>
      </c>
      <c r="AA1217" s="9">
        <f>Y1217+Z1217</f>
        <v>598704.38</v>
      </c>
      <c r="AD1217" s="5">
        <v>355116948</v>
      </c>
      <c r="AE1217" s="5">
        <v>28895639</v>
      </c>
      <c r="AG1217" s="5" t="s">
        <v>3718</v>
      </c>
      <c r="AH1217" s="5" t="s">
        <v>3719</v>
      </c>
      <c r="AI1217" s="5" t="s">
        <v>584</v>
      </c>
      <c r="AK1217" s="19">
        <f t="shared" si="136"/>
        <v>331769.25</v>
      </c>
      <c r="AL1217" s="19">
        <f>T1217-N1217</f>
        <v>49638.599999999977</v>
      </c>
      <c r="AM1217" s="19">
        <f>U1217-O1217</f>
        <v>381407.85</v>
      </c>
      <c r="AN1217" s="22">
        <f t="shared" si="137"/>
        <v>3.7342730661696182</v>
      </c>
      <c r="AO1217" s="22">
        <f>IFERROR(AL1217/N1217,0)</f>
        <v>0.1999999999999999</v>
      </c>
      <c r="AP1217" s="22">
        <f>IFERROR(AM1217/O1217,0)</f>
        <v>1.1316484461368381</v>
      </c>
    </row>
    <row r="1218" spans="1:42" ht="18" x14ac:dyDescent="0.3">
      <c r="A1218" s="12" t="s">
        <v>3931</v>
      </c>
      <c r="B1218" s="12"/>
      <c r="C1218" s="27" t="s">
        <v>3773</v>
      </c>
      <c r="D1218" s="17"/>
      <c r="E1218" s="17"/>
      <c r="F1218" s="28" t="s">
        <v>102</v>
      </c>
      <c r="G1218" s="29">
        <v>0.75</v>
      </c>
      <c r="H1218" s="17"/>
      <c r="I1218" s="29">
        <v>155.25</v>
      </c>
      <c r="J1218" s="30">
        <v>2.84</v>
      </c>
      <c r="M1218" s="31">
        <f t="shared" ref="M1218:M1230" si="148">ROUND(ROUND(J1218, 2)*I1218, 2)</f>
        <v>440.91</v>
      </c>
      <c r="P1218" s="32">
        <v>2.8</v>
      </c>
      <c r="S1218" s="31">
        <f t="shared" ref="S1218:S1230" si="149">ROUND(ROUND(P1218, 2)*I1218, 2)</f>
        <v>434.7</v>
      </c>
      <c r="V1218" s="9">
        <f t="shared" ref="V1218:V1230" si="150">ROUND(ROUND(P1218, 2)/1.2, 2)</f>
        <v>2.33</v>
      </c>
      <c r="Y1218" s="9">
        <f t="shared" si="141"/>
        <v>362.25</v>
      </c>
      <c r="AD1218" s="5" t="s">
        <v>3932</v>
      </c>
      <c r="AE1218" s="5" t="s">
        <v>3933</v>
      </c>
      <c r="AF1218" s="5" t="s">
        <v>3776</v>
      </c>
      <c r="AK1218" s="31">
        <f t="shared" si="136"/>
        <v>-6.2100000000000364</v>
      </c>
      <c r="AL1218" s="31"/>
      <c r="AM1218" s="31"/>
      <c r="AN1218" s="33">
        <f t="shared" si="137"/>
        <v>-1.4084507042253603E-2</v>
      </c>
      <c r="AO1218" s="31"/>
      <c r="AP1218" s="31"/>
    </row>
    <row r="1219" spans="1:42" ht="36" x14ac:dyDescent="0.3">
      <c r="A1219" s="12" t="s">
        <v>3934</v>
      </c>
      <c r="B1219" s="12"/>
      <c r="C1219" s="27" t="s">
        <v>1028</v>
      </c>
      <c r="D1219" s="17"/>
      <c r="E1219" s="17"/>
      <c r="F1219" s="28" t="s">
        <v>96</v>
      </c>
      <c r="G1219" s="29">
        <v>0.1</v>
      </c>
      <c r="H1219" s="17"/>
      <c r="I1219" s="29">
        <v>20.7</v>
      </c>
      <c r="J1219" s="30">
        <v>90.28</v>
      </c>
      <c r="M1219" s="31">
        <f t="shared" si="148"/>
        <v>1868.8</v>
      </c>
      <c r="P1219" s="32">
        <v>88.8</v>
      </c>
      <c r="S1219" s="31">
        <f t="shared" si="149"/>
        <v>1838.16</v>
      </c>
      <c r="V1219" s="9">
        <f t="shared" si="150"/>
        <v>74</v>
      </c>
      <c r="Y1219" s="9">
        <f t="shared" ref="Y1219:Y1236" si="151">ROUND(S1219 / 1.2, 2)</f>
        <v>1531.8</v>
      </c>
      <c r="AD1219" s="5" t="s">
        <v>3935</v>
      </c>
      <c r="AE1219" s="5" t="s">
        <v>3936</v>
      </c>
      <c r="AF1219" s="5" t="s">
        <v>1031</v>
      </c>
      <c r="AK1219" s="31">
        <f t="shared" si="136"/>
        <v>-30.639999999999873</v>
      </c>
      <c r="AL1219" s="31"/>
      <c r="AM1219" s="31"/>
      <c r="AN1219" s="33">
        <f t="shared" si="137"/>
        <v>-1.639554794520541E-2</v>
      </c>
      <c r="AO1219" s="31"/>
      <c r="AP1219" s="31"/>
    </row>
    <row r="1220" spans="1:42" ht="18" x14ac:dyDescent="0.3">
      <c r="A1220" s="12" t="s">
        <v>3937</v>
      </c>
      <c r="B1220" s="12"/>
      <c r="C1220" s="27" t="s">
        <v>3762</v>
      </c>
      <c r="D1220" s="17"/>
      <c r="E1220" s="17"/>
      <c r="F1220" s="28" t="s">
        <v>187</v>
      </c>
      <c r="G1220" s="29">
        <v>1.25</v>
      </c>
      <c r="H1220" s="17"/>
      <c r="I1220" s="29">
        <v>258.75</v>
      </c>
      <c r="J1220" s="30">
        <v>2.84</v>
      </c>
      <c r="M1220" s="31">
        <f t="shared" si="148"/>
        <v>734.85</v>
      </c>
      <c r="P1220" s="32">
        <v>2.8</v>
      </c>
      <c r="S1220" s="31">
        <f t="shared" si="149"/>
        <v>724.5</v>
      </c>
      <c r="V1220" s="9">
        <f t="shared" si="150"/>
        <v>2.33</v>
      </c>
      <c r="Y1220" s="9">
        <f t="shared" si="151"/>
        <v>603.75</v>
      </c>
      <c r="AD1220" s="5" t="s">
        <v>3938</v>
      </c>
      <c r="AE1220" s="5" t="s">
        <v>3939</v>
      </c>
      <c r="AF1220" s="5" t="s">
        <v>3765</v>
      </c>
      <c r="AK1220" s="31">
        <f t="shared" si="136"/>
        <v>-10.350000000000023</v>
      </c>
      <c r="AL1220" s="31"/>
      <c r="AM1220" s="31"/>
      <c r="AN1220" s="33">
        <f t="shared" si="137"/>
        <v>-1.4084507042253551E-2</v>
      </c>
      <c r="AO1220" s="31"/>
      <c r="AP1220" s="31"/>
    </row>
    <row r="1221" spans="1:42" ht="18" x14ac:dyDescent="0.3">
      <c r="A1221" s="12" t="s">
        <v>3940</v>
      </c>
      <c r="B1221" s="12"/>
      <c r="C1221" s="27" t="s">
        <v>3757</v>
      </c>
      <c r="D1221" s="17"/>
      <c r="E1221" s="17"/>
      <c r="F1221" s="28" t="s">
        <v>187</v>
      </c>
      <c r="G1221" s="29">
        <v>1.05</v>
      </c>
      <c r="H1221" s="17"/>
      <c r="I1221" s="29">
        <v>217.35</v>
      </c>
      <c r="J1221" s="30">
        <v>4.67</v>
      </c>
      <c r="M1221" s="31">
        <f t="shared" si="148"/>
        <v>1015.02</v>
      </c>
      <c r="P1221" s="32">
        <v>4.5999999999999996</v>
      </c>
      <c r="S1221" s="31">
        <f t="shared" si="149"/>
        <v>999.81</v>
      </c>
      <c r="V1221" s="9">
        <f t="shared" si="150"/>
        <v>3.83</v>
      </c>
      <c r="Y1221" s="9">
        <f t="shared" si="151"/>
        <v>833.18</v>
      </c>
      <c r="AD1221" s="5" t="s">
        <v>3941</v>
      </c>
      <c r="AE1221" s="5" t="s">
        <v>3942</v>
      </c>
      <c r="AF1221" s="5" t="s">
        <v>3760</v>
      </c>
      <c r="AK1221" s="31">
        <f t="shared" si="136"/>
        <v>-15.210000000000036</v>
      </c>
      <c r="AL1221" s="31"/>
      <c r="AM1221" s="31"/>
      <c r="AN1221" s="33">
        <f t="shared" si="137"/>
        <v>-1.4984926405391064E-2</v>
      </c>
      <c r="AO1221" s="31"/>
      <c r="AP1221" s="31"/>
    </row>
    <row r="1222" spans="1:42" ht="18" x14ac:dyDescent="0.3">
      <c r="A1222" s="12" t="s">
        <v>3943</v>
      </c>
      <c r="B1222" s="12"/>
      <c r="C1222" s="27" t="s">
        <v>2791</v>
      </c>
      <c r="D1222" s="17"/>
      <c r="E1222" s="17"/>
      <c r="F1222" s="28" t="s">
        <v>79</v>
      </c>
      <c r="G1222" s="29">
        <v>1.05</v>
      </c>
      <c r="H1222" s="17"/>
      <c r="I1222" s="29">
        <v>217.35</v>
      </c>
      <c r="J1222" s="30">
        <v>0</v>
      </c>
      <c r="M1222" s="31">
        <f t="shared" si="148"/>
        <v>0</v>
      </c>
      <c r="P1222" s="32">
        <v>1520.33</v>
      </c>
      <c r="S1222" s="31">
        <f t="shared" si="149"/>
        <v>330443.73</v>
      </c>
      <c r="V1222" s="9">
        <f t="shared" si="150"/>
        <v>1266.94</v>
      </c>
      <c r="Y1222" s="9">
        <f t="shared" si="151"/>
        <v>275369.78000000003</v>
      </c>
      <c r="AD1222" s="5" t="s">
        <v>3944</v>
      </c>
      <c r="AE1222" s="5" t="s">
        <v>3945</v>
      </c>
      <c r="AF1222" s="5" t="s">
        <v>2794</v>
      </c>
      <c r="AK1222" s="31">
        <f t="shared" si="136"/>
        <v>330443.73</v>
      </c>
      <c r="AL1222" s="31"/>
      <c r="AM1222" s="31"/>
      <c r="AN1222" s="33">
        <f t="shared" si="137"/>
        <v>0</v>
      </c>
      <c r="AO1222" s="31"/>
      <c r="AP1222" s="31"/>
    </row>
    <row r="1223" spans="1:42" ht="18" x14ac:dyDescent="0.3">
      <c r="A1223" s="12" t="s">
        <v>3946</v>
      </c>
      <c r="B1223" s="12"/>
      <c r="C1223" s="41" t="s">
        <v>3752</v>
      </c>
      <c r="D1223" s="17"/>
      <c r="E1223" s="17"/>
      <c r="F1223" s="28" t="s">
        <v>102</v>
      </c>
      <c r="G1223" s="29">
        <v>4.2</v>
      </c>
      <c r="H1223" s="17"/>
      <c r="I1223" s="29">
        <v>869.4</v>
      </c>
      <c r="J1223" s="30">
        <v>5</v>
      </c>
      <c r="M1223" s="31">
        <f t="shared" si="148"/>
        <v>4347</v>
      </c>
      <c r="P1223" s="32">
        <v>4.92</v>
      </c>
      <c r="S1223" s="31">
        <f t="shared" si="149"/>
        <v>4277.45</v>
      </c>
      <c r="V1223" s="9">
        <f t="shared" si="150"/>
        <v>4.0999999999999996</v>
      </c>
      <c r="Y1223" s="9">
        <f t="shared" si="151"/>
        <v>3564.54</v>
      </c>
      <c r="AD1223" s="5" t="s">
        <v>3947</v>
      </c>
      <c r="AE1223" s="5" t="s">
        <v>3948</v>
      </c>
      <c r="AF1223" s="5" t="s">
        <v>3755</v>
      </c>
      <c r="AK1223" s="31">
        <f t="shared" si="136"/>
        <v>-69.550000000000182</v>
      </c>
      <c r="AL1223" s="31"/>
      <c r="AM1223" s="31"/>
      <c r="AN1223" s="33">
        <f t="shared" si="137"/>
        <v>-1.5999539912583433E-2</v>
      </c>
      <c r="AO1223" s="31"/>
      <c r="AP1223" s="31"/>
    </row>
    <row r="1224" spans="1:42" ht="18" x14ac:dyDescent="0.3">
      <c r="A1224" s="12" t="s">
        <v>3949</v>
      </c>
      <c r="B1224" s="12"/>
      <c r="C1224" s="27" t="s">
        <v>3742</v>
      </c>
      <c r="D1224" s="17"/>
      <c r="E1224" s="17"/>
      <c r="F1224" s="28" t="s">
        <v>187</v>
      </c>
      <c r="G1224" s="29">
        <v>0.3</v>
      </c>
      <c r="H1224" s="17"/>
      <c r="I1224" s="29">
        <v>62.1</v>
      </c>
      <c r="J1224" s="30">
        <v>44.87</v>
      </c>
      <c r="M1224" s="31">
        <f t="shared" si="148"/>
        <v>2786.43</v>
      </c>
      <c r="P1224" s="32">
        <v>44.13</v>
      </c>
      <c r="S1224" s="31">
        <f t="shared" si="149"/>
        <v>2740.47</v>
      </c>
      <c r="V1224" s="9">
        <f t="shared" si="150"/>
        <v>36.78</v>
      </c>
      <c r="Y1224" s="9">
        <f t="shared" si="151"/>
        <v>2283.73</v>
      </c>
      <c r="AD1224" s="5" t="s">
        <v>3950</v>
      </c>
      <c r="AE1224" s="5" t="s">
        <v>3951</v>
      </c>
      <c r="AF1224" s="5" t="s">
        <v>3745</v>
      </c>
      <c r="AK1224" s="31">
        <f t="shared" si="136"/>
        <v>-45.960000000000036</v>
      </c>
      <c r="AL1224" s="31"/>
      <c r="AM1224" s="31"/>
      <c r="AN1224" s="33">
        <f t="shared" si="137"/>
        <v>-1.6494223791733521E-2</v>
      </c>
      <c r="AO1224" s="31"/>
      <c r="AP1224" s="31"/>
    </row>
    <row r="1225" spans="1:42" ht="18" x14ac:dyDescent="0.3">
      <c r="A1225" s="12" t="s">
        <v>3952</v>
      </c>
      <c r="B1225" s="12"/>
      <c r="C1225" s="27" t="s">
        <v>3747</v>
      </c>
      <c r="D1225" s="17"/>
      <c r="E1225" s="17"/>
      <c r="F1225" s="28" t="s">
        <v>187</v>
      </c>
      <c r="G1225" s="29">
        <v>4.7</v>
      </c>
      <c r="H1225" s="17"/>
      <c r="I1225" s="29">
        <v>972.9</v>
      </c>
      <c r="J1225" s="30">
        <v>68.099999999999994</v>
      </c>
      <c r="M1225" s="31">
        <f t="shared" si="148"/>
        <v>66254.490000000005</v>
      </c>
      <c r="P1225" s="32">
        <v>66.98</v>
      </c>
      <c r="S1225" s="31">
        <f t="shared" si="149"/>
        <v>65164.84</v>
      </c>
      <c r="V1225" s="9">
        <f t="shared" si="150"/>
        <v>55.82</v>
      </c>
      <c r="Y1225" s="9">
        <f t="shared" si="151"/>
        <v>54304.03</v>
      </c>
      <c r="AD1225" s="5" t="s">
        <v>3953</v>
      </c>
      <c r="AE1225" s="5" t="s">
        <v>3954</v>
      </c>
      <c r="AF1225" s="5" t="s">
        <v>3750</v>
      </c>
      <c r="AK1225" s="31">
        <f t="shared" si="136"/>
        <v>-1089.6500000000087</v>
      </c>
      <c r="AL1225" s="31"/>
      <c r="AM1225" s="31"/>
      <c r="AN1225" s="33">
        <f t="shared" si="137"/>
        <v>-1.6446432536119569E-2</v>
      </c>
      <c r="AO1225" s="31"/>
      <c r="AP1225" s="31"/>
    </row>
    <row r="1226" spans="1:42" ht="36" x14ac:dyDescent="0.3">
      <c r="A1226" s="12" t="s">
        <v>3955</v>
      </c>
      <c r="B1226" s="12"/>
      <c r="C1226" s="27" t="s">
        <v>3900</v>
      </c>
      <c r="D1226" s="17"/>
      <c r="E1226" s="17"/>
      <c r="F1226" s="28" t="s">
        <v>102</v>
      </c>
      <c r="G1226" s="29">
        <v>1.5</v>
      </c>
      <c r="H1226" s="17"/>
      <c r="I1226" s="29">
        <v>310.5</v>
      </c>
      <c r="J1226" s="30">
        <v>7.32</v>
      </c>
      <c r="M1226" s="31">
        <f t="shared" si="148"/>
        <v>2272.86</v>
      </c>
      <c r="P1226" s="32">
        <v>15.9</v>
      </c>
      <c r="S1226" s="31">
        <f t="shared" si="149"/>
        <v>4936.95</v>
      </c>
      <c r="V1226" s="9">
        <f t="shared" si="150"/>
        <v>13.25</v>
      </c>
      <c r="Y1226" s="9">
        <f t="shared" si="151"/>
        <v>4114.13</v>
      </c>
      <c r="AD1226" s="5" t="s">
        <v>3956</v>
      </c>
      <c r="AE1226" s="5" t="s">
        <v>3957</v>
      </c>
      <c r="AF1226" s="5" t="s">
        <v>3903</v>
      </c>
      <c r="AK1226" s="31">
        <f t="shared" si="136"/>
        <v>2664.0899999999997</v>
      </c>
      <c r="AL1226" s="31"/>
      <c r="AM1226" s="31"/>
      <c r="AN1226" s="33">
        <f t="shared" si="137"/>
        <v>1.1721311475409835</v>
      </c>
      <c r="AO1226" s="31"/>
      <c r="AP1226" s="31"/>
    </row>
    <row r="1227" spans="1:42" ht="18" x14ac:dyDescent="0.3">
      <c r="A1227" s="12" t="s">
        <v>3958</v>
      </c>
      <c r="B1227" s="12"/>
      <c r="C1227" s="27" t="s">
        <v>3732</v>
      </c>
      <c r="D1227" s="17"/>
      <c r="E1227" s="17"/>
      <c r="F1227" s="28" t="s">
        <v>102</v>
      </c>
      <c r="G1227" s="29">
        <v>0.3</v>
      </c>
      <c r="H1227" s="17"/>
      <c r="I1227" s="29">
        <v>62.1</v>
      </c>
      <c r="J1227" s="30">
        <v>5.7</v>
      </c>
      <c r="M1227" s="31">
        <f t="shared" si="148"/>
        <v>353.97</v>
      </c>
      <c r="P1227" s="32">
        <v>5.6</v>
      </c>
      <c r="S1227" s="31">
        <f t="shared" si="149"/>
        <v>347.76</v>
      </c>
      <c r="V1227" s="9">
        <f t="shared" si="150"/>
        <v>4.67</v>
      </c>
      <c r="Y1227" s="9">
        <f t="shared" si="151"/>
        <v>289.8</v>
      </c>
      <c r="AD1227" s="5" t="s">
        <v>3959</v>
      </c>
      <c r="AE1227" s="5" t="s">
        <v>3960</v>
      </c>
      <c r="AF1227" s="5" t="s">
        <v>3735</v>
      </c>
      <c r="AK1227" s="31">
        <f t="shared" si="136"/>
        <v>-6.2100000000000364</v>
      </c>
      <c r="AL1227" s="31"/>
      <c r="AM1227" s="31"/>
      <c r="AN1227" s="33">
        <f t="shared" si="137"/>
        <v>-1.754385964912291E-2</v>
      </c>
      <c r="AO1227" s="31"/>
      <c r="AP1227" s="31"/>
    </row>
    <row r="1228" spans="1:42" ht="18" x14ac:dyDescent="0.3">
      <c r="A1228" s="12" t="s">
        <v>3961</v>
      </c>
      <c r="B1228" s="12"/>
      <c r="C1228" s="27" t="s">
        <v>2755</v>
      </c>
      <c r="D1228" s="17"/>
      <c r="E1228" s="17"/>
      <c r="F1228" s="28" t="s">
        <v>96</v>
      </c>
      <c r="G1228" s="29">
        <v>0.35</v>
      </c>
      <c r="H1228" s="17"/>
      <c r="I1228" s="29">
        <v>72.45</v>
      </c>
      <c r="J1228" s="30">
        <v>55.91</v>
      </c>
      <c r="M1228" s="31">
        <f t="shared" si="148"/>
        <v>4050.68</v>
      </c>
      <c r="P1228" s="32">
        <v>55</v>
      </c>
      <c r="S1228" s="31">
        <f t="shared" si="149"/>
        <v>3984.75</v>
      </c>
      <c r="V1228" s="9">
        <f t="shared" si="150"/>
        <v>45.83</v>
      </c>
      <c r="Y1228" s="9">
        <f t="shared" si="151"/>
        <v>3320.63</v>
      </c>
      <c r="AD1228" s="5" t="s">
        <v>3962</v>
      </c>
      <c r="AE1228" s="5" t="s">
        <v>3963</v>
      </c>
      <c r="AF1228" s="5" t="s">
        <v>2758</v>
      </c>
      <c r="AK1228" s="31">
        <f t="shared" si="136"/>
        <v>-65.929999999999836</v>
      </c>
      <c r="AL1228" s="31"/>
      <c r="AM1228" s="31"/>
      <c r="AN1228" s="33">
        <f t="shared" si="137"/>
        <v>-1.6276279538250327E-2</v>
      </c>
      <c r="AO1228" s="31"/>
      <c r="AP1228" s="31"/>
    </row>
    <row r="1229" spans="1:42" ht="18" x14ac:dyDescent="0.3">
      <c r="A1229" s="12" t="s">
        <v>3964</v>
      </c>
      <c r="B1229" s="12"/>
      <c r="C1229" s="27" t="s">
        <v>2957</v>
      </c>
      <c r="D1229" s="17"/>
      <c r="E1229" s="17"/>
      <c r="F1229" s="28" t="s">
        <v>102</v>
      </c>
      <c r="G1229" s="29">
        <v>30</v>
      </c>
      <c r="H1229" s="17"/>
      <c r="I1229" s="29">
        <v>6210</v>
      </c>
      <c r="J1229" s="30">
        <v>0.28000000000000003</v>
      </c>
      <c r="M1229" s="31">
        <f t="shared" si="148"/>
        <v>1738.8</v>
      </c>
      <c r="P1229" s="32">
        <v>0.28000000000000003</v>
      </c>
      <c r="S1229" s="31">
        <f t="shared" si="149"/>
        <v>1738.8</v>
      </c>
      <c r="V1229" s="9">
        <f t="shared" si="150"/>
        <v>0.23</v>
      </c>
      <c r="Y1229" s="9">
        <f t="shared" si="151"/>
        <v>1449</v>
      </c>
      <c r="AD1229" s="5" t="s">
        <v>3965</v>
      </c>
      <c r="AE1229" s="5" t="s">
        <v>3966</v>
      </c>
      <c r="AF1229" s="5" t="s">
        <v>2960</v>
      </c>
      <c r="AK1229" s="31">
        <f t="shared" si="136"/>
        <v>0</v>
      </c>
      <c r="AL1229" s="31"/>
      <c r="AM1229" s="31"/>
      <c r="AN1229" s="33">
        <f t="shared" si="137"/>
        <v>0</v>
      </c>
      <c r="AO1229" s="31"/>
      <c r="AP1229" s="31"/>
    </row>
    <row r="1230" spans="1:42" ht="18" x14ac:dyDescent="0.3">
      <c r="A1230" s="12" t="s">
        <v>3967</v>
      </c>
      <c r="B1230" s="12"/>
      <c r="C1230" s="27" t="s">
        <v>3721</v>
      </c>
      <c r="D1230" s="17"/>
      <c r="E1230" s="17"/>
      <c r="F1230" s="28" t="s">
        <v>102</v>
      </c>
      <c r="G1230" s="29">
        <v>15</v>
      </c>
      <c r="H1230" s="17"/>
      <c r="I1230" s="29">
        <v>3105</v>
      </c>
      <c r="J1230" s="30">
        <v>0.96</v>
      </c>
      <c r="M1230" s="31">
        <f t="shared" si="148"/>
        <v>2980.8</v>
      </c>
      <c r="P1230" s="32">
        <v>0.96</v>
      </c>
      <c r="S1230" s="31">
        <f t="shared" si="149"/>
        <v>2980.8</v>
      </c>
      <c r="V1230" s="9">
        <f t="shared" si="150"/>
        <v>0.8</v>
      </c>
      <c r="Y1230" s="9">
        <f t="shared" si="151"/>
        <v>2484</v>
      </c>
      <c r="AD1230" s="5" t="s">
        <v>3968</v>
      </c>
      <c r="AE1230" s="5" t="s">
        <v>3969</v>
      </c>
      <c r="AF1230" s="5" t="s">
        <v>3724</v>
      </c>
      <c r="AK1230" s="31">
        <f t="shared" si="136"/>
        <v>0</v>
      </c>
      <c r="AL1230" s="31"/>
      <c r="AM1230" s="31"/>
      <c r="AN1230" s="33">
        <f t="shared" si="137"/>
        <v>0</v>
      </c>
      <c r="AO1230" s="31"/>
      <c r="AP1230" s="31"/>
    </row>
    <row r="1231" spans="1:42" ht="72" x14ac:dyDescent="0.3">
      <c r="A1231" s="12" t="s">
        <v>3970</v>
      </c>
      <c r="B1231" s="12" t="s">
        <v>3971</v>
      </c>
      <c r="C1231" s="16" t="s">
        <v>3972</v>
      </c>
      <c r="D1231" s="17"/>
      <c r="E1231" s="17" t="s">
        <v>3973</v>
      </c>
      <c r="F1231" s="17" t="s">
        <v>79</v>
      </c>
      <c r="G1231" s="18">
        <v>1</v>
      </c>
      <c r="H1231" s="17"/>
      <c r="I1231" s="18">
        <v>106</v>
      </c>
      <c r="J1231" s="19">
        <v>0</v>
      </c>
      <c r="K1231" s="20">
        <v>1499</v>
      </c>
      <c r="L1231" s="19">
        <f>J1231+ROUND(K1231, 2)</f>
        <v>1499</v>
      </c>
      <c r="M1231" s="19">
        <v>0</v>
      </c>
      <c r="N1231" s="19">
        <v>158894</v>
      </c>
      <c r="O1231" s="19">
        <f>M1231+N1231</f>
        <v>158894</v>
      </c>
      <c r="P1231" s="19">
        <v>8020</v>
      </c>
      <c r="Q1231" s="21">
        <v>903.72</v>
      </c>
      <c r="R1231" s="19">
        <f>P1231+ROUND(Q1231, 2)</f>
        <v>8923.7199999999993</v>
      </c>
      <c r="S1231" s="19">
        <v>850120</v>
      </c>
      <c r="T1231" s="19">
        <v>95794.32</v>
      </c>
      <c r="U1231" s="19">
        <f>S1231+T1231</f>
        <v>945914.32000000007</v>
      </c>
      <c r="V1231" s="9">
        <f>ROUND(P1231 / 1.2, 2)</f>
        <v>6683.33</v>
      </c>
      <c r="W1231" s="9">
        <f>ROUND(Q1231 / 1.2, 2)</f>
        <v>753.1</v>
      </c>
      <c r="X1231" s="9">
        <f>ROUND(R1231 / 1.2, 2)</f>
        <v>7436.43</v>
      </c>
      <c r="Y1231" s="9">
        <f t="shared" si="151"/>
        <v>708433.33</v>
      </c>
      <c r="Z1231" s="9">
        <f>ROUND(T1231 / 1.2, 2)</f>
        <v>79828.600000000006</v>
      </c>
      <c r="AA1231" s="9">
        <f>Y1231+Z1231</f>
        <v>788261.92999999993</v>
      </c>
      <c r="AD1231" s="5">
        <v>355116686</v>
      </c>
      <c r="AE1231" s="5">
        <v>28883547</v>
      </c>
      <c r="AG1231" s="5" t="s">
        <v>3974</v>
      </c>
      <c r="AH1231" s="5" t="s">
        <v>3975</v>
      </c>
      <c r="AI1231" s="5" t="s">
        <v>584</v>
      </c>
      <c r="AK1231" s="19">
        <f t="shared" si="136"/>
        <v>850120</v>
      </c>
      <c r="AL1231" s="19">
        <f>T1231-N1231</f>
        <v>-63099.679999999993</v>
      </c>
      <c r="AM1231" s="19">
        <f>U1231-O1231</f>
        <v>787020.32000000007</v>
      </c>
      <c r="AN1231" s="22">
        <f t="shared" si="137"/>
        <v>0</v>
      </c>
      <c r="AO1231" s="22">
        <f>IFERROR(AL1231/N1231,0)</f>
        <v>-0.39711807871914606</v>
      </c>
      <c r="AP1231" s="22">
        <f>IFERROR(AM1231/O1231,0)</f>
        <v>4.953115410273516</v>
      </c>
    </row>
    <row r="1232" spans="1:42" ht="198" x14ac:dyDescent="0.3">
      <c r="A1232" s="12" t="s">
        <v>3976</v>
      </c>
      <c r="B1232" s="12"/>
      <c r="C1232" s="27" t="s">
        <v>3977</v>
      </c>
      <c r="D1232" s="17"/>
      <c r="E1232" s="17" t="s">
        <v>3978</v>
      </c>
      <c r="F1232" s="28" t="s">
        <v>79</v>
      </c>
      <c r="G1232" s="29">
        <v>1</v>
      </c>
      <c r="H1232" s="17"/>
      <c r="I1232" s="29">
        <v>106</v>
      </c>
      <c r="J1232" s="30">
        <v>0</v>
      </c>
      <c r="M1232" s="31">
        <f>ROUND(ROUND(J1232, 2)*I1232, 2)</f>
        <v>0</v>
      </c>
      <c r="P1232" s="32">
        <v>8020</v>
      </c>
      <c r="S1232" s="31">
        <f>ROUND(ROUND(P1232, 2)*I1232, 2)</f>
        <v>850120</v>
      </c>
      <c r="V1232" s="9">
        <f>ROUND(ROUND(P1232, 2)/1.2, 2)</f>
        <v>6683.33</v>
      </c>
      <c r="Y1232" s="9">
        <f t="shared" si="151"/>
        <v>708433.33</v>
      </c>
      <c r="AD1232" s="5" t="s">
        <v>3979</v>
      </c>
      <c r="AE1232" s="5" t="s">
        <v>3980</v>
      </c>
      <c r="AF1232" s="5" t="s">
        <v>3981</v>
      </c>
      <c r="AK1232" s="31">
        <f t="shared" ref="AK1232:AK1295" si="152">S1232-M1232</f>
        <v>850120</v>
      </c>
      <c r="AL1232" s="31"/>
      <c r="AM1232" s="31"/>
      <c r="AN1232" s="33">
        <f t="shared" ref="AN1232:AN1295" si="153">IFERROR(AK1232/M1232,0)</f>
        <v>0</v>
      </c>
      <c r="AO1232" s="31"/>
      <c r="AP1232" s="31"/>
    </row>
    <row r="1233" spans="1:42" ht="72" x14ac:dyDescent="0.3">
      <c r="A1233" s="12" t="s">
        <v>3982</v>
      </c>
      <c r="B1233" s="12" t="s">
        <v>3971</v>
      </c>
      <c r="C1233" s="16" t="s">
        <v>3972</v>
      </c>
      <c r="D1233" s="17"/>
      <c r="E1233" s="17" t="s">
        <v>3983</v>
      </c>
      <c r="F1233" s="17" t="s">
        <v>79</v>
      </c>
      <c r="G1233" s="18">
        <v>1</v>
      </c>
      <c r="H1233" s="17"/>
      <c r="I1233" s="18">
        <v>87</v>
      </c>
      <c r="J1233" s="19">
        <v>0</v>
      </c>
      <c r="K1233" s="20">
        <v>1499</v>
      </c>
      <c r="L1233" s="19">
        <f>J1233+ROUND(K1233, 2)</f>
        <v>1499</v>
      </c>
      <c r="M1233" s="19">
        <v>0</v>
      </c>
      <c r="N1233" s="19">
        <v>130413</v>
      </c>
      <c r="O1233" s="19">
        <f>M1233+N1233</f>
        <v>130413</v>
      </c>
      <c r="P1233" s="19">
        <v>8130</v>
      </c>
      <c r="Q1233" s="21">
        <v>2032.64</v>
      </c>
      <c r="R1233" s="19">
        <f>P1233+ROUND(Q1233, 2)</f>
        <v>10162.64</v>
      </c>
      <c r="S1233" s="19">
        <v>707310</v>
      </c>
      <c r="T1233" s="19">
        <v>176839.67999999999</v>
      </c>
      <c r="U1233" s="19">
        <f>S1233+T1233</f>
        <v>884149.67999999993</v>
      </c>
      <c r="V1233" s="9">
        <f>ROUND(P1233 / 1.2, 2)</f>
        <v>6775</v>
      </c>
      <c r="W1233" s="9">
        <f>ROUND(Q1233 / 1.2, 2)</f>
        <v>1693.87</v>
      </c>
      <c r="X1233" s="9">
        <f>ROUND(R1233 / 1.2, 2)</f>
        <v>8468.8700000000008</v>
      </c>
      <c r="Y1233" s="9">
        <f t="shared" si="151"/>
        <v>589425</v>
      </c>
      <c r="Z1233" s="9">
        <f>ROUND(T1233 / 1.2, 2)</f>
        <v>147366.39999999999</v>
      </c>
      <c r="AA1233" s="9">
        <f>Y1233+Z1233</f>
        <v>736791.4</v>
      </c>
      <c r="AD1233" s="5">
        <v>355116949</v>
      </c>
      <c r="AE1233" s="5">
        <v>28883548</v>
      </c>
      <c r="AG1233" s="5" t="s">
        <v>3974</v>
      </c>
      <c r="AH1233" s="5" t="s">
        <v>3975</v>
      </c>
      <c r="AI1233" s="5" t="s">
        <v>584</v>
      </c>
      <c r="AK1233" s="19">
        <f t="shared" si="152"/>
        <v>707310</v>
      </c>
      <c r="AL1233" s="19">
        <f>T1233-N1233</f>
        <v>46426.679999999993</v>
      </c>
      <c r="AM1233" s="19">
        <f>U1233-O1233</f>
        <v>753736.67999999993</v>
      </c>
      <c r="AN1233" s="22">
        <f t="shared" si="153"/>
        <v>0</v>
      </c>
      <c r="AO1233" s="22">
        <f>IFERROR(AL1233/N1233,0)</f>
        <v>0.35599733155436952</v>
      </c>
      <c r="AP1233" s="22">
        <f>IFERROR(AM1233/O1233,0)</f>
        <v>5.7796130753835886</v>
      </c>
    </row>
    <row r="1234" spans="1:42" ht="198" x14ac:dyDescent="0.3">
      <c r="A1234" s="12" t="s">
        <v>3984</v>
      </c>
      <c r="B1234" s="12"/>
      <c r="C1234" s="27" t="s">
        <v>3977</v>
      </c>
      <c r="D1234" s="17"/>
      <c r="E1234" s="17" t="s">
        <v>3985</v>
      </c>
      <c r="F1234" s="28" t="s">
        <v>79</v>
      </c>
      <c r="G1234" s="29">
        <v>1</v>
      </c>
      <c r="H1234" s="17"/>
      <c r="I1234" s="29">
        <v>87</v>
      </c>
      <c r="J1234" s="30">
        <v>0</v>
      </c>
      <c r="M1234" s="31">
        <f>ROUND(ROUND(J1234, 2)*I1234, 2)</f>
        <v>0</v>
      </c>
      <c r="P1234" s="32">
        <v>8130</v>
      </c>
      <c r="S1234" s="31">
        <f>ROUND(ROUND(P1234, 2)*I1234, 2)</f>
        <v>707310</v>
      </c>
      <c r="V1234" s="9">
        <f>ROUND(ROUND(P1234, 2)/1.2, 2)</f>
        <v>6775</v>
      </c>
      <c r="Y1234" s="9">
        <f t="shared" si="151"/>
        <v>589425</v>
      </c>
      <c r="AD1234" s="5" t="s">
        <v>3986</v>
      </c>
      <c r="AE1234" s="5" t="s">
        <v>3987</v>
      </c>
      <c r="AF1234" s="5" t="s">
        <v>3981</v>
      </c>
      <c r="AK1234" s="31">
        <f t="shared" si="152"/>
        <v>707310</v>
      </c>
      <c r="AL1234" s="31"/>
      <c r="AM1234" s="31"/>
      <c r="AN1234" s="33">
        <f t="shared" si="153"/>
        <v>0</v>
      </c>
      <c r="AO1234" s="31"/>
      <c r="AP1234" s="31"/>
    </row>
    <row r="1235" spans="1:42" ht="36" x14ac:dyDescent="0.3">
      <c r="A1235" s="12" t="s">
        <v>3988</v>
      </c>
      <c r="B1235" s="12" t="s">
        <v>3971</v>
      </c>
      <c r="C1235" s="16" t="s">
        <v>3972</v>
      </c>
      <c r="D1235" s="17"/>
      <c r="E1235" s="17" t="s">
        <v>3989</v>
      </c>
      <c r="F1235" s="17" t="s">
        <v>79</v>
      </c>
      <c r="G1235" s="18">
        <v>1</v>
      </c>
      <c r="H1235" s="17"/>
      <c r="I1235" s="18">
        <v>5</v>
      </c>
      <c r="J1235" s="19">
        <v>0</v>
      </c>
      <c r="K1235" s="20">
        <v>1499</v>
      </c>
      <c r="L1235" s="19">
        <f>J1235+ROUND(K1235, 2)</f>
        <v>1499</v>
      </c>
      <c r="M1235" s="19">
        <v>0</v>
      </c>
      <c r="N1235" s="19">
        <v>7495</v>
      </c>
      <c r="O1235" s="19">
        <f>M1235+N1235</f>
        <v>7495</v>
      </c>
      <c r="P1235" s="19">
        <v>4230</v>
      </c>
      <c r="Q1235" s="21">
        <v>431.71</v>
      </c>
      <c r="R1235" s="19">
        <f>P1235+ROUND(Q1235, 2)</f>
        <v>4661.71</v>
      </c>
      <c r="S1235" s="19">
        <v>21150</v>
      </c>
      <c r="T1235" s="19">
        <v>2158.5500000000002</v>
      </c>
      <c r="U1235" s="19">
        <f>S1235+T1235</f>
        <v>23308.55</v>
      </c>
      <c r="V1235" s="9">
        <f>ROUND(P1235 / 1.2, 2)</f>
        <v>3525</v>
      </c>
      <c r="W1235" s="9">
        <f>ROUND(Q1235 / 1.2, 2)</f>
        <v>359.76</v>
      </c>
      <c r="X1235" s="9">
        <f>ROUND(R1235 / 1.2, 2)</f>
        <v>3884.76</v>
      </c>
      <c r="Y1235" s="9">
        <f t="shared" si="151"/>
        <v>17625</v>
      </c>
      <c r="Z1235" s="9">
        <f>ROUND(T1235 / 1.2, 2)</f>
        <v>1798.79</v>
      </c>
      <c r="AA1235" s="9">
        <f>Y1235+Z1235</f>
        <v>19423.79</v>
      </c>
      <c r="AD1235" s="5">
        <v>355116950</v>
      </c>
      <c r="AE1235" s="5">
        <v>28892200</v>
      </c>
      <c r="AG1235" s="5" t="s">
        <v>3974</v>
      </c>
      <c r="AH1235" s="5" t="s">
        <v>3975</v>
      </c>
      <c r="AI1235" s="5" t="s">
        <v>584</v>
      </c>
      <c r="AK1235" s="19">
        <f t="shared" si="152"/>
        <v>21150</v>
      </c>
      <c r="AL1235" s="19">
        <f>T1235-N1235</f>
        <v>-5336.45</v>
      </c>
      <c r="AM1235" s="19">
        <f>U1235-O1235</f>
        <v>15813.55</v>
      </c>
      <c r="AN1235" s="22">
        <f t="shared" si="153"/>
        <v>0</v>
      </c>
      <c r="AO1235" s="22">
        <f>IFERROR(AL1235/N1235,0)</f>
        <v>-0.7120013342228152</v>
      </c>
      <c r="AP1235" s="22">
        <f>IFERROR(AM1235/O1235,0)</f>
        <v>2.1098799199466312</v>
      </c>
    </row>
    <row r="1236" spans="1:42" ht="90" x14ac:dyDescent="0.3">
      <c r="A1236" s="12" t="s">
        <v>3990</v>
      </c>
      <c r="B1236" s="12"/>
      <c r="C1236" s="27" t="s">
        <v>3977</v>
      </c>
      <c r="D1236" s="17"/>
      <c r="E1236" s="17" t="s">
        <v>3991</v>
      </c>
      <c r="F1236" s="28" t="s">
        <v>79</v>
      </c>
      <c r="G1236" s="29">
        <v>1</v>
      </c>
      <c r="H1236" s="17"/>
      <c r="I1236" s="29">
        <v>5</v>
      </c>
      <c r="J1236" s="30">
        <v>0</v>
      </c>
      <c r="M1236" s="31">
        <f>ROUND(ROUND(J1236, 2)*I1236, 2)</f>
        <v>0</v>
      </c>
      <c r="P1236" s="32">
        <v>4230</v>
      </c>
      <c r="S1236" s="31">
        <f>ROUND(ROUND(P1236, 2)*I1236, 2)</f>
        <v>21150</v>
      </c>
      <c r="V1236" s="9">
        <f>ROUND(ROUND(P1236, 2)/1.2, 2)</f>
        <v>3525</v>
      </c>
      <c r="Y1236" s="9">
        <f t="shared" si="151"/>
        <v>17625</v>
      </c>
      <c r="AD1236" s="5" t="s">
        <v>3992</v>
      </c>
      <c r="AE1236" s="5" t="s">
        <v>3993</v>
      </c>
      <c r="AF1236" s="5" t="s">
        <v>3981</v>
      </c>
      <c r="AK1236" s="31">
        <f t="shared" si="152"/>
        <v>21150</v>
      </c>
      <c r="AL1236" s="31"/>
      <c r="AM1236" s="31"/>
      <c r="AN1236" s="33">
        <f t="shared" si="153"/>
        <v>0</v>
      </c>
      <c r="AO1236" s="31"/>
      <c r="AP1236" s="31"/>
    </row>
    <row r="1237" spans="1:42" ht="54" x14ac:dyDescent="0.3">
      <c r="A1237" s="12" t="s">
        <v>3994</v>
      </c>
      <c r="B1237" s="12" t="s">
        <v>3995</v>
      </c>
      <c r="C1237" s="16" t="s">
        <v>3996</v>
      </c>
      <c r="D1237" s="17"/>
      <c r="E1237" s="17" t="s">
        <v>597</v>
      </c>
      <c r="F1237" s="17" t="s">
        <v>79</v>
      </c>
      <c r="G1237" s="18">
        <v>1</v>
      </c>
      <c r="H1237" s="17"/>
      <c r="I1237" s="18">
        <v>0</v>
      </c>
      <c r="J1237" s="19">
        <v>0</v>
      </c>
      <c r="K1237" s="20">
        <v>121</v>
      </c>
      <c r="L1237" s="19">
        <f>J1237+ROUND(K1237, 2)</f>
        <v>121</v>
      </c>
      <c r="M1237" s="19">
        <v>0</v>
      </c>
      <c r="N1237" s="19">
        <v>0</v>
      </c>
      <c r="O1237" s="19">
        <f>M1237+N1237</f>
        <v>0</v>
      </c>
      <c r="P1237" s="19">
        <v>0</v>
      </c>
      <c r="Q1237" s="21">
        <v>121</v>
      </c>
      <c r="R1237" s="19">
        <f>P1237+ROUND(Q1237, 2)</f>
        <v>121</v>
      </c>
      <c r="S1237" s="19">
        <v>0</v>
      </c>
      <c r="T1237" s="19">
        <v>0</v>
      </c>
      <c r="U1237" s="19">
        <f>S1237+T1237</f>
        <v>0</v>
      </c>
      <c r="V1237" s="9"/>
      <c r="W1237" s="9">
        <f>ROUND(Q1237 / 1.2, 2)</f>
        <v>100.83</v>
      </c>
      <c r="X1237" s="9">
        <f>ROUND(R1237 / 1.2, 2)</f>
        <v>100.83</v>
      </c>
      <c r="Y1237" s="9"/>
      <c r="Z1237" s="9">
        <f>ROUND(T1237 / 1.2, 2)</f>
        <v>0</v>
      </c>
      <c r="AA1237" s="9">
        <f>Y1237+Z1237</f>
        <v>0</v>
      </c>
      <c r="AD1237" s="5">
        <v>355116688</v>
      </c>
      <c r="AE1237" s="5">
        <v>27137958</v>
      </c>
      <c r="AG1237" s="5" t="s">
        <v>3997</v>
      </c>
      <c r="AH1237" s="5" t="s">
        <v>3998</v>
      </c>
      <c r="AI1237" s="5" t="s">
        <v>584</v>
      </c>
      <c r="AK1237" s="19">
        <f t="shared" si="152"/>
        <v>0</v>
      </c>
      <c r="AL1237" s="19">
        <f t="shared" ref="AL1237:AM1240" si="154">T1237-N1237</f>
        <v>0</v>
      </c>
      <c r="AM1237" s="19">
        <f t="shared" si="154"/>
        <v>0</v>
      </c>
      <c r="AN1237" s="22">
        <f t="shared" si="153"/>
        <v>0</v>
      </c>
      <c r="AO1237" s="22">
        <f t="shared" ref="AO1237:AP1240" si="155">IFERROR(AL1237/N1237,0)</f>
        <v>0</v>
      </c>
      <c r="AP1237" s="22">
        <f t="shared" si="155"/>
        <v>0</v>
      </c>
    </row>
    <row r="1238" spans="1:42" ht="54" x14ac:dyDescent="0.3">
      <c r="A1238" s="12" t="s">
        <v>3999</v>
      </c>
      <c r="B1238" s="12" t="s">
        <v>3995</v>
      </c>
      <c r="C1238" s="16" t="s">
        <v>3996</v>
      </c>
      <c r="D1238" s="17"/>
      <c r="E1238" s="17" t="s">
        <v>4000</v>
      </c>
      <c r="F1238" s="17" t="s">
        <v>79</v>
      </c>
      <c r="G1238" s="18">
        <v>1</v>
      </c>
      <c r="H1238" s="17"/>
      <c r="I1238" s="18">
        <v>4503.3900000000003</v>
      </c>
      <c r="J1238" s="19">
        <v>0</v>
      </c>
      <c r="K1238" s="20">
        <v>121</v>
      </c>
      <c r="L1238" s="19">
        <f>J1238+ROUND(K1238, 2)</f>
        <v>121</v>
      </c>
      <c r="M1238" s="19">
        <v>0</v>
      </c>
      <c r="N1238" s="19">
        <v>544910.18999999994</v>
      </c>
      <c r="O1238" s="19">
        <f>M1238+N1238</f>
        <v>544910.18999999994</v>
      </c>
      <c r="P1238" s="19">
        <v>0</v>
      </c>
      <c r="Q1238" s="21">
        <v>145.19999999999999</v>
      </c>
      <c r="R1238" s="19">
        <f>P1238+ROUND(Q1238, 2)</f>
        <v>145.19999999999999</v>
      </c>
      <c r="S1238" s="19">
        <v>0</v>
      </c>
      <c r="T1238" s="19">
        <v>653892.23</v>
      </c>
      <c r="U1238" s="19">
        <f>S1238+T1238</f>
        <v>653892.23</v>
      </c>
      <c r="V1238" s="9"/>
      <c r="W1238" s="9">
        <f>ROUND(Q1238 / 1.2, 2)</f>
        <v>121</v>
      </c>
      <c r="X1238" s="9">
        <f>ROUND(R1238 / 1.2, 2)</f>
        <v>121</v>
      </c>
      <c r="Y1238" s="9"/>
      <c r="Z1238" s="9">
        <f>ROUND(T1238 / 1.2, 2)</f>
        <v>544910.18999999994</v>
      </c>
      <c r="AA1238" s="9">
        <f>Y1238+Z1238</f>
        <v>544910.18999999994</v>
      </c>
      <c r="AD1238" s="5">
        <v>355116951</v>
      </c>
      <c r="AE1238" s="5">
        <v>28892199</v>
      </c>
      <c r="AG1238" s="5" t="s">
        <v>3997</v>
      </c>
      <c r="AH1238" s="5" t="s">
        <v>3998</v>
      </c>
      <c r="AI1238" s="5" t="s">
        <v>584</v>
      </c>
      <c r="AK1238" s="19">
        <f t="shared" si="152"/>
        <v>0</v>
      </c>
      <c r="AL1238" s="19">
        <f t="shared" si="154"/>
        <v>108982.04000000004</v>
      </c>
      <c r="AM1238" s="19">
        <f t="shared" si="154"/>
        <v>108982.04000000004</v>
      </c>
      <c r="AN1238" s="22">
        <f t="shared" si="153"/>
        <v>0</v>
      </c>
      <c r="AO1238" s="22">
        <f t="shared" si="155"/>
        <v>0.20000000367032969</v>
      </c>
      <c r="AP1238" s="22">
        <f t="shared" si="155"/>
        <v>0.20000000367032969</v>
      </c>
    </row>
    <row r="1239" spans="1:42" ht="16.95" customHeight="1" x14ac:dyDescent="0.3">
      <c r="A1239" s="12" t="s">
        <v>4001</v>
      </c>
      <c r="B1239" s="12" t="s">
        <v>4002</v>
      </c>
      <c r="C1239" s="74" t="s">
        <v>4003</v>
      </c>
      <c r="D1239" s="75"/>
      <c r="E1239" s="75"/>
      <c r="F1239" s="75"/>
      <c r="G1239" s="75"/>
      <c r="H1239" s="75"/>
      <c r="I1239" s="76"/>
      <c r="M1239" s="6">
        <f>SUM(M1240,M1242,M1244,M1246,M1248,M1250,M1252,M1254,M1256,M1258,M1260,M1262,M1264,M1266,M1268,M1270,M1272,M1274,M1276,M1278,M1280,M1282,M1284,M1286,M1288,M1290,M1292,M1294,M1296,M1298,M1300,M1302,M1304,M1306,M1308,M1310,M1312,M1314,M1316,M1318,M1320,M1322,M1324,M1326,M1328,M1330,M1332,M1334,M1336,M1338,M1340,M1342)</f>
        <v>0</v>
      </c>
      <c r="N1239" s="6">
        <f>SUM(N1240,N1242,N1244,N1246,N1248,N1250,N1252,N1254,N1256,N1258,N1260,N1262,N1264,N1266,N1268,N1270,N1272,N1274,N1276,N1278,N1280,N1282,N1284,N1286,N1288,N1290,N1292,N1294,N1296,N1298,N1300,N1302,N1304,N1306,N1308,N1310,N1312,N1314,N1316,N1318,N1320,N1322,N1324,N1326,N1328,N1330,N1332,N1334,N1336,N1338,N1340,N1342)</f>
        <v>323829</v>
      </c>
      <c r="O1239" s="6">
        <f>SUM(O1240,O1242,O1244,O1246,O1248,O1250,O1252,O1254,O1256,O1258,O1260,O1262,O1264,O1266,O1268,O1270,O1272,O1274,O1276,O1278,O1280,O1282,O1284,O1286,O1288,O1290,O1292,O1294,O1296,O1298,O1300,O1302,O1304,O1306,O1308,O1310,O1312,O1314,O1316,O1318,O1320,O1322,O1324,O1326,O1328,O1330,O1332,O1334,O1336,O1338,O1340,O1342)</f>
        <v>323829</v>
      </c>
      <c r="S1239" s="6">
        <f>SUM(S1240,S1242,S1244,S1246,S1248,S1250,S1252,S1254,S1256,S1258,S1260,S1262,S1264,S1266,S1268,S1270,S1272,S1274,S1276,S1278,S1280,S1282,S1284,S1286,S1288,S1290,S1292,S1294,S1296,S1298,S1300,S1302,S1304,S1306,S1308,S1310,S1312,S1314,S1316,S1318,S1320,S1322,S1324,S1326,S1328,S1330,S1332,S1334,S1336,S1338,S1340,S1342)</f>
        <v>4787263.3199999994</v>
      </c>
      <c r="T1239" s="6">
        <f>SUM(T1240,T1242,T1244,T1246,T1248,T1250,T1252,T1254,T1256,T1258,T1260,T1262,T1264,T1266,T1268,T1270,T1272,T1274,T1276,T1278,T1280,T1282,T1284,T1286,T1288,T1290,T1292,T1294,T1296,T1298,T1300,T1302,T1304,T1306,T1308,T1310,T1312,T1314,T1316,T1318,T1320,T1322,T1324,T1326,T1328,T1330,T1332,T1334,T1336,T1338,T1340,T1342)</f>
        <v>1215837.6000000001</v>
      </c>
      <c r="U1239" s="6">
        <f>SUM(U1240,U1242,U1244,U1246,U1248,U1250,U1252,U1254,U1256,U1258,U1260,U1262,U1264,U1266,U1268,U1270,U1272,U1274,U1276,U1278,U1280,U1282,U1284,U1286,U1288,U1290,U1292,U1294,U1296,U1298,U1300,U1302,U1304,U1306,U1308,U1310,U1312,U1314,U1316,U1318,U1320,U1322,U1324,U1326,U1328,U1330,U1332,U1334,U1336,U1338,U1340,U1342)</f>
        <v>6003100.9200000018</v>
      </c>
      <c r="Y1239" s="9">
        <f>SUM(Y1240,Y1242,Y1244,Y1246,Y1248,Y1250,Y1252,Y1254,Y1256,Y1258,Y1260,Y1262,Y1264,Y1266,Y1268,Y1270,Y1272,Y1274,Y1276,Y1278,Y1280,Y1282,Y1284,Y1286,Y1288,Y1290,Y1292,Y1294,Y1296,Y1298,Y1300,Y1302,Y1304,Y1306,Y1308,Y1310,Y1312,Y1314,Y1316,Y1318,Y1320,Y1322,Y1324,Y1326,Y1328,Y1330,Y1332,Y1334,Y1336,Y1338,Y1340,Y1342)</f>
        <v>3989386.1199999996</v>
      </c>
      <c r="Z1239" s="9">
        <f>SUM(Z1240,Z1242,Z1244,Z1246,Z1248,Z1250,Z1252,Z1254,Z1256,Z1258,Z1260,Z1262,Z1264,Z1266,Z1268,Z1270,Z1272,Z1274,Z1276,Z1278,Z1280,Z1282,Z1284,Z1286,Z1288,Z1290,Z1292,Z1294,Z1296,Z1298,Z1300,Z1302,Z1304,Z1306,Z1308,Z1310,Z1312,Z1314,Z1316,Z1318,Z1320,Z1322,Z1324,Z1326,Z1328,Z1330,Z1332,Z1334,Z1336,Z1338,Z1340,Z1342)</f>
        <v>1013198</v>
      </c>
      <c r="AA1239" s="9">
        <f>SUM(AA1240,AA1242,AA1244,AA1246,AA1248,AA1250,AA1252,AA1254,AA1256,AA1258,AA1260,AA1262,AA1264,AA1266,AA1268,AA1270,AA1272,AA1274,AA1276,AA1278,AA1280,AA1282,AA1284,AA1286,AA1288,AA1290,AA1292,AA1294,AA1296,AA1298,AA1300,AA1302,AA1304,AA1306,AA1308,AA1310,AA1312,AA1314,AA1316,AA1318,AA1320,AA1322,AA1324,AA1326,AA1328,AA1330,AA1332,AA1334,AA1336,AA1338,AA1340,AA1342)</f>
        <v>5002584.12</v>
      </c>
      <c r="AD1239" s="5">
        <v>355116689</v>
      </c>
      <c r="AE1239" s="5">
        <v>27137806</v>
      </c>
      <c r="AK1239" s="6">
        <f t="shared" si="152"/>
        <v>4787263.3199999994</v>
      </c>
      <c r="AL1239" s="6">
        <f t="shared" si="154"/>
        <v>892008.60000000009</v>
      </c>
      <c r="AM1239" s="6">
        <f t="shared" si="154"/>
        <v>5679271.9200000018</v>
      </c>
      <c r="AN1239" s="10">
        <f t="shared" si="153"/>
        <v>0</v>
      </c>
      <c r="AO1239" s="10">
        <f t="shared" si="155"/>
        <v>2.7545667620873981</v>
      </c>
      <c r="AP1239" s="10">
        <f t="shared" si="155"/>
        <v>17.537873136748104</v>
      </c>
    </row>
    <row r="1240" spans="1:42" ht="36" x14ac:dyDescent="0.3">
      <c r="A1240" s="12" t="s">
        <v>4004</v>
      </c>
      <c r="B1240" s="12" t="s">
        <v>4005</v>
      </c>
      <c r="C1240" s="16" t="s">
        <v>4006</v>
      </c>
      <c r="D1240" s="17"/>
      <c r="E1240" s="17" t="s">
        <v>4007</v>
      </c>
      <c r="F1240" s="17" t="s">
        <v>102</v>
      </c>
      <c r="G1240" s="18">
        <v>1</v>
      </c>
      <c r="H1240" s="17"/>
      <c r="I1240" s="18">
        <v>0</v>
      </c>
      <c r="J1240" s="19">
        <v>0</v>
      </c>
      <c r="K1240" s="20">
        <v>3271</v>
      </c>
      <c r="L1240" s="19">
        <f>J1240+ROUND(K1240, 2)</f>
        <v>3271</v>
      </c>
      <c r="M1240" s="19">
        <v>0</v>
      </c>
      <c r="N1240" s="19">
        <v>0</v>
      </c>
      <c r="O1240" s="19">
        <f>M1240+N1240</f>
        <v>0</v>
      </c>
      <c r="P1240" s="19">
        <v>39406.67</v>
      </c>
      <c r="Q1240" s="21">
        <v>9309</v>
      </c>
      <c r="R1240" s="19">
        <f>P1240+ROUND(Q1240, 2)</f>
        <v>48715.67</v>
      </c>
      <c r="S1240" s="19">
        <v>0</v>
      </c>
      <c r="T1240" s="19">
        <v>0</v>
      </c>
      <c r="U1240" s="19">
        <f>S1240+T1240</f>
        <v>0</v>
      </c>
      <c r="V1240" s="9">
        <f>ROUND(P1240 / 1.2, 2)</f>
        <v>32838.89</v>
      </c>
      <c r="W1240" s="9">
        <f>ROUND(Q1240 / 1.2, 2)</f>
        <v>7757.5</v>
      </c>
      <c r="X1240" s="9">
        <f>ROUND(R1240 / 1.2, 2)</f>
        <v>40596.39</v>
      </c>
      <c r="Y1240" s="9">
        <f>ROUND(S1240 / 1.2, 2)</f>
        <v>0</v>
      </c>
      <c r="Z1240" s="9">
        <f>ROUND(T1240 / 1.2, 2)</f>
        <v>0</v>
      </c>
      <c r="AA1240" s="9">
        <f>Y1240+Z1240</f>
        <v>0</v>
      </c>
      <c r="AD1240" s="5">
        <v>355116691</v>
      </c>
      <c r="AE1240" s="5">
        <v>27138043</v>
      </c>
      <c r="AG1240" s="5" t="s">
        <v>4008</v>
      </c>
      <c r="AH1240" s="5" t="s">
        <v>4009</v>
      </c>
      <c r="AI1240" s="5" t="s">
        <v>584</v>
      </c>
      <c r="AK1240" s="19">
        <f t="shared" si="152"/>
        <v>0</v>
      </c>
      <c r="AL1240" s="19">
        <f t="shared" si="154"/>
        <v>0</v>
      </c>
      <c r="AM1240" s="19">
        <f t="shared" si="154"/>
        <v>0</v>
      </c>
      <c r="AN1240" s="22">
        <f t="shared" si="153"/>
        <v>0</v>
      </c>
      <c r="AO1240" s="22">
        <f t="shared" si="155"/>
        <v>0</v>
      </c>
      <c r="AP1240" s="22">
        <f t="shared" si="155"/>
        <v>0</v>
      </c>
    </row>
    <row r="1241" spans="1:42" ht="396" x14ac:dyDescent="0.3">
      <c r="A1241" s="12" t="s">
        <v>4010</v>
      </c>
      <c r="B1241" s="12"/>
      <c r="C1241" s="27" t="s">
        <v>4011</v>
      </c>
      <c r="D1241" s="17"/>
      <c r="E1241" s="17" t="s">
        <v>4012</v>
      </c>
      <c r="F1241" s="28" t="s">
        <v>102</v>
      </c>
      <c r="G1241" s="29">
        <v>1</v>
      </c>
      <c r="H1241" s="17"/>
      <c r="I1241" s="39">
        <v>0</v>
      </c>
      <c r="J1241" s="30">
        <v>0</v>
      </c>
      <c r="M1241" s="31">
        <f>ROUND(ROUND(J1241, 2)*I1241, 2)</f>
        <v>0</v>
      </c>
      <c r="P1241" s="32">
        <v>39406.67</v>
      </c>
      <c r="S1241" s="31">
        <f>ROUND(ROUND(P1241, 2)*I1241, 2)</f>
        <v>0</v>
      </c>
      <c r="V1241" s="9">
        <f>ROUND(ROUND(P1241, 2)/1.2, 2)</f>
        <v>32838.89</v>
      </c>
      <c r="Y1241" s="9">
        <f t="shared" ref="Y1241:Y1272" si="156">ROUND(S1241 / 1.2, 2)</f>
        <v>0</v>
      </c>
      <c r="AD1241" s="5" t="s">
        <v>4013</v>
      </c>
      <c r="AE1241" s="5" t="s">
        <v>4014</v>
      </c>
      <c r="AF1241" s="5" t="s">
        <v>4015</v>
      </c>
      <c r="AK1241" s="31">
        <f t="shared" si="152"/>
        <v>0</v>
      </c>
      <c r="AL1241" s="31"/>
      <c r="AM1241" s="31"/>
      <c r="AN1241" s="33">
        <f t="shared" si="153"/>
        <v>0</v>
      </c>
      <c r="AO1241" s="31"/>
      <c r="AP1241" s="31"/>
    </row>
    <row r="1242" spans="1:42" ht="36" x14ac:dyDescent="0.3">
      <c r="A1242" s="12" t="s">
        <v>4016</v>
      </c>
      <c r="B1242" s="12" t="s">
        <v>4005</v>
      </c>
      <c r="C1242" s="16" t="s">
        <v>4006</v>
      </c>
      <c r="D1242" s="17"/>
      <c r="E1242" s="17" t="s">
        <v>4017</v>
      </c>
      <c r="F1242" s="17" t="s">
        <v>102</v>
      </c>
      <c r="G1242" s="18">
        <v>1</v>
      </c>
      <c r="H1242" s="17"/>
      <c r="I1242" s="18">
        <v>0</v>
      </c>
      <c r="J1242" s="19">
        <v>0</v>
      </c>
      <c r="K1242" s="20">
        <v>3271</v>
      </c>
      <c r="L1242" s="19">
        <f>J1242+ROUND(K1242, 2)</f>
        <v>3271</v>
      </c>
      <c r="M1242" s="19">
        <v>0</v>
      </c>
      <c r="N1242" s="19">
        <v>0</v>
      </c>
      <c r="O1242" s="19">
        <f>M1242+N1242</f>
        <v>0</v>
      </c>
      <c r="P1242" s="19">
        <v>39406.67</v>
      </c>
      <c r="Q1242" s="21">
        <v>9309</v>
      </c>
      <c r="R1242" s="19">
        <f>P1242+ROUND(Q1242, 2)</f>
        <v>48715.67</v>
      </c>
      <c r="S1242" s="19">
        <v>0</v>
      </c>
      <c r="T1242" s="19">
        <v>0</v>
      </c>
      <c r="U1242" s="19">
        <f>S1242+T1242</f>
        <v>0</v>
      </c>
      <c r="V1242" s="9">
        <f>ROUND(P1242 / 1.2, 2)</f>
        <v>32838.89</v>
      </c>
      <c r="W1242" s="9">
        <f>ROUND(Q1242 / 1.2, 2)</f>
        <v>7757.5</v>
      </c>
      <c r="X1242" s="9">
        <f>ROUND(R1242 / 1.2, 2)</f>
        <v>40596.39</v>
      </c>
      <c r="Y1242" s="9">
        <f t="shared" si="156"/>
        <v>0</v>
      </c>
      <c r="Z1242" s="9">
        <f>ROUND(T1242 / 1.2, 2)</f>
        <v>0</v>
      </c>
      <c r="AA1242" s="9">
        <f>Y1242+Z1242</f>
        <v>0</v>
      </c>
      <c r="AD1242" s="5">
        <v>355116952</v>
      </c>
      <c r="AE1242" s="5">
        <v>27138044</v>
      </c>
      <c r="AG1242" s="5" t="s">
        <v>4008</v>
      </c>
      <c r="AH1242" s="5" t="s">
        <v>4009</v>
      </c>
      <c r="AI1242" s="5" t="s">
        <v>584</v>
      </c>
      <c r="AK1242" s="19">
        <f t="shared" si="152"/>
        <v>0</v>
      </c>
      <c r="AL1242" s="19">
        <f>T1242-N1242</f>
        <v>0</v>
      </c>
      <c r="AM1242" s="19">
        <f>U1242-O1242</f>
        <v>0</v>
      </c>
      <c r="AN1242" s="22">
        <f t="shared" si="153"/>
        <v>0</v>
      </c>
      <c r="AO1242" s="22">
        <f>IFERROR(AL1242/N1242,0)</f>
        <v>0</v>
      </c>
      <c r="AP1242" s="22">
        <f>IFERROR(AM1242/O1242,0)</f>
        <v>0</v>
      </c>
    </row>
    <row r="1243" spans="1:42" ht="396" x14ac:dyDescent="0.3">
      <c r="A1243" s="12" t="s">
        <v>4018</v>
      </c>
      <c r="B1243" s="12"/>
      <c r="C1243" s="27" t="s">
        <v>4011</v>
      </c>
      <c r="D1243" s="17"/>
      <c r="E1243" s="17" t="s">
        <v>4019</v>
      </c>
      <c r="F1243" s="28" t="s">
        <v>102</v>
      </c>
      <c r="G1243" s="29">
        <v>1</v>
      </c>
      <c r="H1243" s="17"/>
      <c r="I1243" s="39">
        <v>0</v>
      </c>
      <c r="J1243" s="30">
        <v>0</v>
      </c>
      <c r="M1243" s="31">
        <f>ROUND(ROUND(J1243, 2)*I1243, 2)</f>
        <v>0</v>
      </c>
      <c r="P1243" s="32">
        <v>39406.67</v>
      </c>
      <c r="S1243" s="31">
        <f>ROUND(ROUND(P1243, 2)*I1243, 2)</f>
        <v>0</v>
      </c>
      <c r="V1243" s="9">
        <f>ROUND(ROUND(P1243, 2)/1.2, 2)</f>
        <v>32838.89</v>
      </c>
      <c r="Y1243" s="9">
        <f t="shared" si="156"/>
        <v>0</v>
      </c>
      <c r="AD1243" s="5" t="s">
        <v>4020</v>
      </c>
      <c r="AE1243" s="5" t="s">
        <v>4021</v>
      </c>
      <c r="AF1243" s="5" t="s">
        <v>4015</v>
      </c>
      <c r="AK1243" s="31">
        <f t="shared" si="152"/>
        <v>0</v>
      </c>
      <c r="AL1243" s="31"/>
      <c r="AM1243" s="31"/>
      <c r="AN1243" s="33">
        <f t="shared" si="153"/>
        <v>0</v>
      </c>
      <c r="AO1243" s="31"/>
      <c r="AP1243" s="31"/>
    </row>
    <row r="1244" spans="1:42" ht="36" x14ac:dyDescent="0.3">
      <c r="A1244" s="12" t="s">
        <v>4022</v>
      </c>
      <c r="B1244" s="12" t="s">
        <v>4005</v>
      </c>
      <c r="C1244" s="16" t="s">
        <v>4006</v>
      </c>
      <c r="D1244" s="17"/>
      <c r="E1244" s="17" t="s">
        <v>4023</v>
      </c>
      <c r="F1244" s="17" t="s">
        <v>102</v>
      </c>
      <c r="G1244" s="18">
        <v>1</v>
      </c>
      <c r="H1244" s="17"/>
      <c r="I1244" s="18">
        <v>0</v>
      </c>
      <c r="J1244" s="19">
        <v>0</v>
      </c>
      <c r="K1244" s="20">
        <v>3271</v>
      </c>
      <c r="L1244" s="19">
        <f>J1244+ROUND(K1244, 2)</f>
        <v>3271</v>
      </c>
      <c r="M1244" s="19">
        <v>0</v>
      </c>
      <c r="N1244" s="19">
        <v>0</v>
      </c>
      <c r="O1244" s="19">
        <f>M1244+N1244</f>
        <v>0</v>
      </c>
      <c r="P1244" s="19">
        <v>39406.67</v>
      </c>
      <c r="Q1244" s="21">
        <v>9309</v>
      </c>
      <c r="R1244" s="19">
        <f>P1244+ROUND(Q1244, 2)</f>
        <v>48715.67</v>
      </c>
      <c r="S1244" s="19">
        <v>0</v>
      </c>
      <c r="T1244" s="19">
        <v>0</v>
      </c>
      <c r="U1244" s="19">
        <f>S1244+T1244</f>
        <v>0</v>
      </c>
      <c r="V1244" s="9">
        <f>ROUND(P1244 / 1.2, 2)</f>
        <v>32838.89</v>
      </c>
      <c r="W1244" s="9">
        <f>ROUND(Q1244 / 1.2, 2)</f>
        <v>7757.5</v>
      </c>
      <c r="X1244" s="9">
        <f>ROUND(R1244 / 1.2, 2)</f>
        <v>40596.39</v>
      </c>
      <c r="Y1244" s="9">
        <f t="shared" si="156"/>
        <v>0</v>
      </c>
      <c r="Z1244" s="9">
        <f>ROUND(T1244 / 1.2, 2)</f>
        <v>0</v>
      </c>
      <c r="AA1244" s="9">
        <f>Y1244+Z1244</f>
        <v>0</v>
      </c>
      <c r="AD1244" s="5">
        <v>355116953</v>
      </c>
      <c r="AE1244" s="5">
        <v>27138045</v>
      </c>
      <c r="AG1244" s="5" t="s">
        <v>4008</v>
      </c>
      <c r="AH1244" s="5" t="s">
        <v>4009</v>
      </c>
      <c r="AI1244" s="5" t="s">
        <v>584</v>
      </c>
      <c r="AK1244" s="19">
        <f t="shared" si="152"/>
        <v>0</v>
      </c>
      <c r="AL1244" s="19">
        <f>T1244-N1244</f>
        <v>0</v>
      </c>
      <c r="AM1244" s="19">
        <f>U1244-O1244</f>
        <v>0</v>
      </c>
      <c r="AN1244" s="22">
        <f t="shared" si="153"/>
        <v>0</v>
      </c>
      <c r="AO1244" s="22">
        <f>IFERROR(AL1244/N1244,0)</f>
        <v>0</v>
      </c>
      <c r="AP1244" s="22">
        <f>IFERROR(AM1244/O1244,0)</f>
        <v>0</v>
      </c>
    </row>
    <row r="1245" spans="1:42" ht="409.6" x14ac:dyDescent="0.3">
      <c r="A1245" s="12" t="s">
        <v>4024</v>
      </c>
      <c r="B1245" s="12"/>
      <c r="C1245" s="27" t="s">
        <v>4011</v>
      </c>
      <c r="D1245" s="17"/>
      <c r="E1245" s="17" t="s">
        <v>4025</v>
      </c>
      <c r="F1245" s="28" t="s">
        <v>102</v>
      </c>
      <c r="G1245" s="29">
        <v>1</v>
      </c>
      <c r="H1245" s="17"/>
      <c r="I1245" s="39">
        <v>0</v>
      </c>
      <c r="J1245" s="30">
        <v>0</v>
      </c>
      <c r="M1245" s="31">
        <f>ROUND(ROUND(J1245, 2)*I1245, 2)</f>
        <v>0</v>
      </c>
      <c r="P1245" s="32">
        <v>39406.67</v>
      </c>
      <c r="S1245" s="31">
        <f>ROUND(ROUND(P1245, 2)*I1245, 2)</f>
        <v>0</v>
      </c>
      <c r="V1245" s="9">
        <f>ROUND(ROUND(P1245, 2)/1.2, 2)</f>
        <v>32838.89</v>
      </c>
      <c r="Y1245" s="9">
        <f t="shared" si="156"/>
        <v>0</v>
      </c>
      <c r="AD1245" s="5" t="s">
        <v>4026</v>
      </c>
      <c r="AE1245" s="5" t="s">
        <v>4027</v>
      </c>
      <c r="AF1245" s="5" t="s">
        <v>4015</v>
      </c>
      <c r="AK1245" s="31">
        <f t="shared" si="152"/>
        <v>0</v>
      </c>
      <c r="AL1245" s="31"/>
      <c r="AM1245" s="31"/>
      <c r="AN1245" s="33">
        <f t="shared" si="153"/>
        <v>0</v>
      </c>
      <c r="AO1245" s="31"/>
      <c r="AP1245" s="31"/>
    </row>
    <row r="1246" spans="1:42" ht="36" x14ac:dyDescent="0.3">
      <c r="A1246" s="12" t="s">
        <v>4028</v>
      </c>
      <c r="B1246" s="12" t="s">
        <v>4005</v>
      </c>
      <c r="C1246" s="16" t="s">
        <v>4006</v>
      </c>
      <c r="D1246" s="17"/>
      <c r="E1246" s="17" t="s">
        <v>4029</v>
      </c>
      <c r="F1246" s="17" t="s">
        <v>102</v>
      </c>
      <c r="G1246" s="18">
        <v>1</v>
      </c>
      <c r="H1246" s="17"/>
      <c r="I1246" s="18">
        <v>0</v>
      </c>
      <c r="J1246" s="19">
        <v>0</v>
      </c>
      <c r="K1246" s="20">
        <v>3271</v>
      </c>
      <c r="L1246" s="19">
        <f>J1246+ROUND(K1246, 2)</f>
        <v>3271</v>
      </c>
      <c r="M1246" s="19">
        <v>0</v>
      </c>
      <c r="N1246" s="19">
        <v>0</v>
      </c>
      <c r="O1246" s="19">
        <f>M1246+N1246</f>
        <v>0</v>
      </c>
      <c r="P1246" s="19">
        <v>39406.67</v>
      </c>
      <c r="Q1246" s="21">
        <v>9309</v>
      </c>
      <c r="R1246" s="19">
        <f>P1246+ROUND(Q1246, 2)</f>
        <v>48715.67</v>
      </c>
      <c r="S1246" s="19">
        <v>0</v>
      </c>
      <c r="T1246" s="19">
        <v>0</v>
      </c>
      <c r="U1246" s="19">
        <f>S1246+T1246</f>
        <v>0</v>
      </c>
      <c r="V1246" s="9">
        <f>ROUND(P1246 / 1.2, 2)</f>
        <v>32838.89</v>
      </c>
      <c r="W1246" s="9">
        <f>ROUND(Q1246 / 1.2, 2)</f>
        <v>7757.5</v>
      </c>
      <c r="X1246" s="9">
        <f>ROUND(R1246 / 1.2, 2)</f>
        <v>40596.39</v>
      </c>
      <c r="Y1246" s="9">
        <f t="shared" si="156"/>
        <v>0</v>
      </c>
      <c r="Z1246" s="9">
        <f>ROUND(T1246 / 1.2, 2)</f>
        <v>0</v>
      </c>
      <c r="AA1246" s="9">
        <f>Y1246+Z1246</f>
        <v>0</v>
      </c>
      <c r="AD1246" s="5">
        <v>355116954</v>
      </c>
      <c r="AE1246" s="5">
        <v>27138046</v>
      </c>
      <c r="AG1246" s="5" t="s">
        <v>4008</v>
      </c>
      <c r="AH1246" s="5" t="s">
        <v>4009</v>
      </c>
      <c r="AI1246" s="5" t="s">
        <v>584</v>
      </c>
      <c r="AK1246" s="19">
        <f t="shared" si="152"/>
        <v>0</v>
      </c>
      <c r="AL1246" s="19">
        <f>T1246-N1246</f>
        <v>0</v>
      </c>
      <c r="AM1246" s="19">
        <f>U1246-O1246</f>
        <v>0</v>
      </c>
      <c r="AN1246" s="22">
        <f t="shared" si="153"/>
        <v>0</v>
      </c>
      <c r="AO1246" s="22">
        <f>IFERROR(AL1246/N1246,0)</f>
        <v>0</v>
      </c>
      <c r="AP1246" s="22">
        <f>IFERROR(AM1246/O1246,0)</f>
        <v>0</v>
      </c>
    </row>
    <row r="1247" spans="1:42" ht="409.6" x14ac:dyDescent="0.3">
      <c r="A1247" s="12" t="s">
        <v>4030</v>
      </c>
      <c r="B1247" s="12"/>
      <c r="C1247" s="27" t="s">
        <v>4011</v>
      </c>
      <c r="D1247" s="17"/>
      <c r="E1247" s="17" t="s">
        <v>4031</v>
      </c>
      <c r="F1247" s="28" t="s">
        <v>102</v>
      </c>
      <c r="G1247" s="29">
        <v>1</v>
      </c>
      <c r="H1247" s="17"/>
      <c r="I1247" s="39">
        <v>0</v>
      </c>
      <c r="J1247" s="30">
        <v>0</v>
      </c>
      <c r="M1247" s="31">
        <f>ROUND(ROUND(J1247, 2)*I1247, 2)</f>
        <v>0</v>
      </c>
      <c r="P1247" s="32">
        <v>39406.67</v>
      </c>
      <c r="S1247" s="31">
        <f>ROUND(ROUND(P1247, 2)*I1247, 2)</f>
        <v>0</v>
      </c>
      <c r="V1247" s="9">
        <f>ROUND(ROUND(P1247, 2)/1.2, 2)</f>
        <v>32838.89</v>
      </c>
      <c r="Y1247" s="9">
        <f t="shared" si="156"/>
        <v>0</v>
      </c>
      <c r="AD1247" s="5" t="s">
        <v>4032</v>
      </c>
      <c r="AE1247" s="5" t="s">
        <v>4033</v>
      </c>
      <c r="AF1247" s="5" t="s">
        <v>4015</v>
      </c>
      <c r="AK1247" s="31">
        <f t="shared" si="152"/>
        <v>0</v>
      </c>
      <c r="AL1247" s="31"/>
      <c r="AM1247" s="31"/>
      <c r="AN1247" s="33">
        <f t="shared" si="153"/>
        <v>0</v>
      </c>
      <c r="AO1247" s="31"/>
      <c r="AP1247" s="31"/>
    </row>
    <row r="1248" spans="1:42" ht="36" x14ac:dyDescent="0.3">
      <c r="A1248" s="12" t="s">
        <v>4034</v>
      </c>
      <c r="B1248" s="12" t="s">
        <v>4005</v>
      </c>
      <c r="C1248" s="16" t="s">
        <v>4006</v>
      </c>
      <c r="D1248" s="17"/>
      <c r="E1248" s="17" t="s">
        <v>4035</v>
      </c>
      <c r="F1248" s="17" t="s">
        <v>102</v>
      </c>
      <c r="G1248" s="18">
        <v>1</v>
      </c>
      <c r="H1248" s="17"/>
      <c r="I1248" s="18">
        <v>0</v>
      </c>
      <c r="J1248" s="19">
        <v>0</v>
      </c>
      <c r="K1248" s="20">
        <v>3271</v>
      </c>
      <c r="L1248" s="19">
        <f>J1248+ROUND(K1248, 2)</f>
        <v>3271</v>
      </c>
      <c r="M1248" s="19">
        <v>0</v>
      </c>
      <c r="N1248" s="19">
        <v>0</v>
      </c>
      <c r="O1248" s="19">
        <f>M1248+N1248</f>
        <v>0</v>
      </c>
      <c r="P1248" s="19">
        <v>39406.67</v>
      </c>
      <c r="Q1248" s="21">
        <v>9309</v>
      </c>
      <c r="R1248" s="19">
        <f>P1248+ROUND(Q1248, 2)</f>
        <v>48715.67</v>
      </c>
      <c r="S1248" s="19">
        <v>0</v>
      </c>
      <c r="T1248" s="19">
        <v>0</v>
      </c>
      <c r="U1248" s="19">
        <f>S1248+T1248</f>
        <v>0</v>
      </c>
      <c r="V1248" s="9">
        <f>ROUND(P1248 / 1.2, 2)</f>
        <v>32838.89</v>
      </c>
      <c r="W1248" s="9">
        <f>ROUND(Q1248 / 1.2, 2)</f>
        <v>7757.5</v>
      </c>
      <c r="X1248" s="9">
        <f>ROUND(R1248 / 1.2, 2)</f>
        <v>40596.39</v>
      </c>
      <c r="Y1248" s="9">
        <f t="shared" si="156"/>
        <v>0</v>
      </c>
      <c r="Z1248" s="9">
        <f>ROUND(T1248 / 1.2, 2)</f>
        <v>0</v>
      </c>
      <c r="AA1248" s="9">
        <f>Y1248+Z1248</f>
        <v>0</v>
      </c>
      <c r="AD1248" s="5">
        <v>355116955</v>
      </c>
      <c r="AE1248" s="5">
        <v>27138021</v>
      </c>
      <c r="AG1248" s="5" t="s">
        <v>4008</v>
      </c>
      <c r="AH1248" s="5" t="s">
        <v>4009</v>
      </c>
      <c r="AI1248" s="5" t="s">
        <v>584</v>
      </c>
      <c r="AK1248" s="19">
        <f t="shared" si="152"/>
        <v>0</v>
      </c>
      <c r="AL1248" s="19">
        <f>T1248-N1248</f>
        <v>0</v>
      </c>
      <c r="AM1248" s="19">
        <f>U1248-O1248</f>
        <v>0</v>
      </c>
      <c r="AN1248" s="22">
        <f t="shared" si="153"/>
        <v>0</v>
      </c>
      <c r="AO1248" s="22">
        <f>IFERROR(AL1248/N1248,0)</f>
        <v>0</v>
      </c>
      <c r="AP1248" s="22">
        <f>IFERROR(AM1248/O1248,0)</f>
        <v>0</v>
      </c>
    </row>
    <row r="1249" spans="1:42" ht="396" x14ac:dyDescent="0.3">
      <c r="A1249" s="12" t="s">
        <v>4036</v>
      </c>
      <c r="B1249" s="12"/>
      <c r="C1249" s="27" t="s">
        <v>4037</v>
      </c>
      <c r="D1249" s="17"/>
      <c r="E1249" s="17" t="s">
        <v>4038</v>
      </c>
      <c r="F1249" s="28" t="s">
        <v>102</v>
      </c>
      <c r="G1249" s="29">
        <v>1</v>
      </c>
      <c r="H1249" s="17"/>
      <c r="I1249" s="39">
        <v>0</v>
      </c>
      <c r="J1249" s="30">
        <v>0</v>
      </c>
      <c r="M1249" s="31">
        <f>ROUND(ROUND(J1249, 2)*I1249, 2)</f>
        <v>0</v>
      </c>
      <c r="P1249" s="32">
        <v>39406.67</v>
      </c>
      <c r="S1249" s="31">
        <f>ROUND(ROUND(P1249, 2)*I1249, 2)</f>
        <v>0</v>
      </c>
      <c r="V1249" s="9">
        <f>ROUND(ROUND(P1249, 2)/1.2, 2)</f>
        <v>32838.89</v>
      </c>
      <c r="Y1249" s="9">
        <f t="shared" si="156"/>
        <v>0</v>
      </c>
      <c r="AD1249" s="5" t="s">
        <v>4039</v>
      </c>
      <c r="AE1249" s="5" t="s">
        <v>4040</v>
      </c>
      <c r="AF1249" s="5" t="s">
        <v>4041</v>
      </c>
      <c r="AK1249" s="31">
        <f t="shared" si="152"/>
        <v>0</v>
      </c>
      <c r="AL1249" s="31"/>
      <c r="AM1249" s="31"/>
      <c r="AN1249" s="33">
        <f t="shared" si="153"/>
        <v>0</v>
      </c>
      <c r="AO1249" s="31"/>
      <c r="AP1249" s="31"/>
    </row>
    <row r="1250" spans="1:42" ht="36" x14ac:dyDescent="0.3">
      <c r="A1250" s="12" t="s">
        <v>4042</v>
      </c>
      <c r="B1250" s="12" t="s">
        <v>4005</v>
      </c>
      <c r="C1250" s="16" t="s">
        <v>4006</v>
      </c>
      <c r="D1250" s="17"/>
      <c r="E1250" s="17" t="s">
        <v>4043</v>
      </c>
      <c r="F1250" s="17" t="s">
        <v>102</v>
      </c>
      <c r="G1250" s="18">
        <v>1</v>
      </c>
      <c r="H1250" s="17"/>
      <c r="I1250" s="18">
        <v>0</v>
      </c>
      <c r="J1250" s="19">
        <v>0</v>
      </c>
      <c r="K1250" s="20">
        <v>3271</v>
      </c>
      <c r="L1250" s="19">
        <f>J1250+ROUND(K1250, 2)</f>
        <v>3271</v>
      </c>
      <c r="M1250" s="19">
        <v>0</v>
      </c>
      <c r="N1250" s="19">
        <v>0</v>
      </c>
      <c r="O1250" s="19">
        <f>M1250+N1250</f>
        <v>0</v>
      </c>
      <c r="P1250" s="19">
        <v>40386.67</v>
      </c>
      <c r="Q1250" s="21">
        <v>9309</v>
      </c>
      <c r="R1250" s="19">
        <f>P1250+ROUND(Q1250, 2)</f>
        <v>49695.67</v>
      </c>
      <c r="S1250" s="19">
        <v>0</v>
      </c>
      <c r="T1250" s="19">
        <v>0</v>
      </c>
      <c r="U1250" s="19">
        <f>S1250+T1250</f>
        <v>0</v>
      </c>
      <c r="V1250" s="9">
        <f>ROUND(P1250 / 1.2, 2)</f>
        <v>33655.56</v>
      </c>
      <c r="W1250" s="9">
        <f>ROUND(Q1250 / 1.2, 2)</f>
        <v>7757.5</v>
      </c>
      <c r="X1250" s="9">
        <f>ROUND(R1250 / 1.2, 2)</f>
        <v>41413.06</v>
      </c>
      <c r="Y1250" s="9">
        <f t="shared" si="156"/>
        <v>0</v>
      </c>
      <c r="Z1250" s="9">
        <f>ROUND(T1250 / 1.2, 2)</f>
        <v>0</v>
      </c>
      <c r="AA1250" s="9">
        <f>Y1250+Z1250</f>
        <v>0</v>
      </c>
      <c r="AD1250" s="5">
        <v>355116956</v>
      </c>
      <c r="AE1250" s="5">
        <v>27138022</v>
      </c>
      <c r="AG1250" s="5" t="s">
        <v>4008</v>
      </c>
      <c r="AH1250" s="5" t="s">
        <v>4009</v>
      </c>
      <c r="AI1250" s="5" t="s">
        <v>584</v>
      </c>
      <c r="AK1250" s="19">
        <f t="shared" si="152"/>
        <v>0</v>
      </c>
      <c r="AL1250" s="19">
        <f>T1250-N1250</f>
        <v>0</v>
      </c>
      <c r="AM1250" s="19">
        <f>U1250-O1250</f>
        <v>0</v>
      </c>
      <c r="AN1250" s="22">
        <f t="shared" si="153"/>
        <v>0</v>
      </c>
      <c r="AO1250" s="22">
        <f>IFERROR(AL1250/N1250,0)</f>
        <v>0</v>
      </c>
      <c r="AP1250" s="22">
        <f>IFERROR(AM1250/O1250,0)</f>
        <v>0</v>
      </c>
    </row>
    <row r="1251" spans="1:42" ht="396" x14ac:dyDescent="0.3">
      <c r="A1251" s="12" t="s">
        <v>4044</v>
      </c>
      <c r="B1251" s="12"/>
      <c r="C1251" s="27" t="s">
        <v>4011</v>
      </c>
      <c r="D1251" s="17"/>
      <c r="E1251" s="17" t="s">
        <v>4045</v>
      </c>
      <c r="F1251" s="28" t="s">
        <v>102</v>
      </c>
      <c r="G1251" s="29">
        <v>1</v>
      </c>
      <c r="H1251" s="17"/>
      <c r="I1251" s="39">
        <v>0</v>
      </c>
      <c r="J1251" s="30">
        <v>0</v>
      </c>
      <c r="M1251" s="31">
        <f>ROUND(ROUND(J1251, 2)*I1251, 2)</f>
        <v>0</v>
      </c>
      <c r="P1251" s="32">
        <v>40386.67</v>
      </c>
      <c r="S1251" s="31">
        <f>ROUND(ROUND(P1251, 2)*I1251, 2)</f>
        <v>0</v>
      </c>
      <c r="V1251" s="9">
        <f>ROUND(ROUND(P1251, 2)/1.2, 2)</f>
        <v>33655.56</v>
      </c>
      <c r="Y1251" s="9">
        <f t="shared" si="156"/>
        <v>0</v>
      </c>
      <c r="AD1251" s="5" t="s">
        <v>4046</v>
      </c>
      <c r="AE1251" s="5" t="s">
        <v>4047</v>
      </c>
      <c r="AF1251" s="5" t="s">
        <v>4015</v>
      </c>
      <c r="AK1251" s="31">
        <f t="shared" si="152"/>
        <v>0</v>
      </c>
      <c r="AL1251" s="31"/>
      <c r="AM1251" s="31"/>
      <c r="AN1251" s="33">
        <f t="shared" si="153"/>
        <v>0</v>
      </c>
      <c r="AO1251" s="31"/>
      <c r="AP1251" s="31"/>
    </row>
    <row r="1252" spans="1:42" ht="36" x14ac:dyDescent="0.3">
      <c r="A1252" s="12" t="s">
        <v>4048</v>
      </c>
      <c r="B1252" s="12" t="s">
        <v>4005</v>
      </c>
      <c r="C1252" s="16" t="s">
        <v>4006</v>
      </c>
      <c r="D1252" s="17"/>
      <c r="E1252" s="17" t="s">
        <v>4049</v>
      </c>
      <c r="F1252" s="17" t="s">
        <v>102</v>
      </c>
      <c r="G1252" s="18">
        <v>1</v>
      </c>
      <c r="H1252" s="17"/>
      <c r="I1252" s="18">
        <v>0</v>
      </c>
      <c r="J1252" s="19">
        <v>0</v>
      </c>
      <c r="K1252" s="20">
        <v>3271</v>
      </c>
      <c r="L1252" s="19">
        <f>J1252+ROUND(K1252, 2)</f>
        <v>3271</v>
      </c>
      <c r="M1252" s="19">
        <v>0</v>
      </c>
      <c r="N1252" s="19">
        <v>0</v>
      </c>
      <c r="O1252" s="19">
        <f>M1252+N1252</f>
        <v>0</v>
      </c>
      <c r="P1252" s="19">
        <v>38496.67</v>
      </c>
      <c r="Q1252" s="21">
        <v>9309</v>
      </c>
      <c r="R1252" s="19">
        <f>P1252+ROUND(Q1252, 2)</f>
        <v>47805.67</v>
      </c>
      <c r="S1252" s="19">
        <v>0</v>
      </c>
      <c r="T1252" s="19">
        <v>0</v>
      </c>
      <c r="U1252" s="19">
        <f>S1252+T1252</f>
        <v>0</v>
      </c>
      <c r="V1252" s="9">
        <f>ROUND(P1252 / 1.2, 2)</f>
        <v>32080.560000000001</v>
      </c>
      <c r="W1252" s="9">
        <f>ROUND(Q1252 / 1.2, 2)</f>
        <v>7757.5</v>
      </c>
      <c r="X1252" s="9">
        <f>ROUND(R1252 / 1.2, 2)</f>
        <v>39838.06</v>
      </c>
      <c r="Y1252" s="9">
        <f t="shared" si="156"/>
        <v>0</v>
      </c>
      <c r="Z1252" s="9">
        <f>ROUND(T1252 / 1.2, 2)</f>
        <v>0</v>
      </c>
      <c r="AA1252" s="9">
        <f>Y1252+Z1252</f>
        <v>0</v>
      </c>
      <c r="AD1252" s="5">
        <v>355116957</v>
      </c>
      <c r="AE1252" s="5">
        <v>27138023</v>
      </c>
      <c r="AG1252" s="5" t="s">
        <v>4008</v>
      </c>
      <c r="AH1252" s="5" t="s">
        <v>4009</v>
      </c>
      <c r="AI1252" s="5" t="s">
        <v>584</v>
      </c>
      <c r="AK1252" s="19">
        <f t="shared" si="152"/>
        <v>0</v>
      </c>
      <c r="AL1252" s="19">
        <f>T1252-N1252</f>
        <v>0</v>
      </c>
      <c r="AM1252" s="19">
        <f>U1252-O1252</f>
        <v>0</v>
      </c>
      <c r="AN1252" s="22">
        <f t="shared" si="153"/>
        <v>0</v>
      </c>
      <c r="AO1252" s="22">
        <f>IFERROR(AL1252/N1252,0)</f>
        <v>0</v>
      </c>
      <c r="AP1252" s="22">
        <f>IFERROR(AM1252/O1252,0)</f>
        <v>0</v>
      </c>
    </row>
    <row r="1253" spans="1:42" ht="409.6" x14ac:dyDescent="0.3">
      <c r="A1253" s="12" t="s">
        <v>4050</v>
      </c>
      <c r="B1253" s="12"/>
      <c r="C1253" s="27" t="s">
        <v>4011</v>
      </c>
      <c r="D1253" s="17"/>
      <c r="E1253" s="17" t="s">
        <v>4051</v>
      </c>
      <c r="F1253" s="28" t="s">
        <v>102</v>
      </c>
      <c r="G1253" s="29">
        <v>1</v>
      </c>
      <c r="H1253" s="17"/>
      <c r="I1253" s="39">
        <v>0</v>
      </c>
      <c r="J1253" s="30">
        <v>0</v>
      </c>
      <c r="M1253" s="31">
        <f>ROUND(ROUND(J1253, 2)*I1253, 2)</f>
        <v>0</v>
      </c>
      <c r="P1253" s="32">
        <v>38496.67</v>
      </c>
      <c r="S1253" s="31">
        <f>ROUND(ROUND(P1253, 2)*I1253, 2)</f>
        <v>0</v>
      </c>
      <c r="V1253" s="9">
        <f>ROUND(ROUND(P1253, 2)/1.2, 2)</f>
        <v>32080.560000000001</v>
      </c>
      <c r="Y1253" s="9">
        <f t="shared" si="156"/>
        <v>0</v>
      </c>
      <c r="AD1253" s="5" t="s">
        <v>4052</v>
      </c>
      <c r="AE1253" s="5" t="s">
        <v>4053</v>
      </c>
      <c r="AF1253" s="5" t="s">
        <v>4015</v>
      </c>
      <c r="AK1253" s="31">
        <f t="shared" si="152"/>
        <v>0</v>
      </c>
      <c r="AL1253" s="31"/>
      <c r="AM1253" s="31"/>
      <c r="AN1253" s="33">
        <f t="shared" si="153"/>
        <v>0</v>
      </c>
      <c r="AO1253" s="31"/>
      <c r="AP1253" s="31"/>
    </row>
    <row r="1254" spans="1:42" ht="36" x14ac:dyDescent="0.3">
      <c r="A1254" s="12" t="s">
        <v>4054</v>
      </c>
      <c r="B1254" s="12" t="s">
        <v>4005</v>
      </c>
      <c r="C1254" s="16" t="s">
        <v>4006</v>
      </c>
      <c r="D1254" s="17"/>
      <c r="E1254" s="17" t="s">
        <v>4055</v>
      </c>
      <c r="F1254" s="17" t="s">
        <v>102</v>
      </c>
      <c r="G1254" s="18">
        <v>1</v>
      </c>
      <c r="H1254" s="17"/>
      <c r="I1254" s="18">
        <v>0</v>
      </c>
      <c r="J1254" s="19">
        <v>0</v>
      </c>
      <c r="K1254" s="20">
        <v>3271</v>
      </c>
      <c r="L1254" s="19">
        <f>J1254+ROUND(K1254, 2)</f>
        <v>3271</v>
      </c>
      <c r="M1254" s="19">
        <v>0</v>
      </c>
      <c r="N1254" s="19">
        <v>0</v>
      </c>
      <c r="O1254" s="19">
        <f>M1254+N1254</f>
        <v>0</v>
      </c>
      <c r="P1254" s="19">
        <v>38496.67</v>
      </c>
      <c r="Q1254" s="21">
        <v>9309</v>
      </c>
      <c r="R1254" s="19">
        <f>P1254+ROUND(Q1254, 2)</f>
        <v>47805.67</v>
      </c>
      <c r="S1254" s="19">
        <v>0</v>
      </c>
      <c r="T1254" s="19">
        <v>0</v>
      </c>
      <c r="U1254" s="19">
        <f>S1254+T1254</f>
        <v>0</v>
      </c>
      <c r="V1254" s="9">
        <f>ROUND(P1254 / 1.2, 2)</f>
        <v>32080.560000000001</v>
      </c>
      <c r="W1254" s="9">
        <f>ROUND(Q1254 / 1.2, 2)</f>
        <v>7757.5</v>
      </c>
      <c r="X1254" s="9">
        <f>ROUND(R1254 / 1.2, 2)</f>
        <v>39838.06</v>
      </c>
      <c r="Y1254" s="9">
        <f t="shared" si="156"/>
        <v>0</v>
      </c>
      <c r="Z1254" s="9">
        <f>ROUND(T1254 / 1.2, 2)</f>
        <v>0</v>
      </c>
      <c r="AA1254" s="9">
        <f>Y1254+Z1254</f>
        <v>0</v>
      </c>
      <c r="AD1254" s="5">
        <v>355116958</v>
      </c>
      <c r="AE1254" s="5">
        <v>27138024</v>
      </c>
      <c r="AG1254" s="5" t="s">
        <v>4008</v>
      </c>
      <c r="AH1254" s="5" t="s">
        <v>4009</v>
      </c>
      <c r="AI1254" s="5" t="s">
        <v>584</v>
      </c>
      <c r="AK1254" s="19">
        <f t="shared" si="152"/>
        <v>0</v>
      </c>
      <c r="AL1254" s="19">
        <f>T1254-N1254</f>
        <v>0</v>
      </c>
      <c r="AM1254" s="19">
        <f>U1254-O1254</f>
        <v>0</v>
      </c>
      <c r="AN1254" s="22">
        <f t="shared" si="153"/>
        <v>0</v>
      </c>
      <c r="AO1254" s="22">
        <f>IFERROR(AL1254/N1254,0)</f>
        <v>0</v>
      </c>
      <c r="AP1254" s="22">
        <f>IFERROR(AM1254/O1254,0)</f>
        <v>0</v>
      </c>
    </row>
    <row r="1255" spans="1:42" ht="409.6" x14ac:dyDescent="0.3">
      <c r="A1255" s="12" t="s">
        <v>4056</v>
      </c>
      <c r="B1255" s="12"/>
      <c r="C1255" s="27" t="s">
        <v>4011</v>
      </c>
      <c r="D1255" s="17"/>
      <c r="E1255" s="17" t="s">
        <v>4057</v>
      </c>
      <c r="F1255" s="28" t="s">
        <v>102</v>
      </c>
      <c r="G1255" s="29">
        <v>1</v>
      </c>
      <c r="H1255" s="17"/>
      <c r="I1255" s="39">
        <v>0</v>
      </c>
      <c r="J1255" s="30">
        <v>0</v>
      </c>
      <c r="M1255" s="31">
        <f>ROUND(ROUND(J1255, 2)*I1255, 2)</f>
        <v>0</v>
      </c>
      <c r="P1255" s="32">
        <v>38496.67</v>
      </c>
      <c r="S1255" s="31">
        <f>ROUND(ROUND(P1255, 2)*I1255, 2)</f>
        <v>0</v>
      </c>
      <c r="V1255" s="9">
        <f>ROUND(ROUND(P1255, 2)/1.2, 2)</f>
        <v>32080.560000000001</v>
      </c>
      <c r="Y1255" s="9">
        <f t="shared" si="156"/>
        <v>0</v>
      </c>
      <c r="AD1255" s="5" t="s">
        <v>4058</v>
      </c>
      <c r="AE1255" s="5" t="s">
        <v>4059</v>
      </c>
      <c r="AF1255" s="5" t="s">
        <v>4015</v>
      </c>
      <c r="AK1255" s="31">
        <f t="shared" si="152"/>
        <v>0</v>
      </c>
      <c r="AL1255" s="31"/>
      <c r="AM1255" s="31"/>
      <c r="AN1255" s="33">
        <f t="shared" si="153"/>
        <v>0</v>
      </c>
      <c r="AO1255" s="31"/>
      <c r="AP1255" s="31"/>
    </row>
    <row r="1256" spans="1:42" ht="36" x14ac:dyDescent="0.3">
      <c r="A1256" s="12" t="s">
        <v>4060</v>
      </c>
      <c r="B1256" s="12" t="s">
        <v>4005</v>
      </c>
      <c r="C1256" s="16" t="s">
        <v>4006</v>
      </c>
      <c r="D1256" s="17"/>
      <c r="E1256" s="17" t="s">
        <v>4061</v>
      </c>
      <c r="F1256" s="17" t="s">
        <v>102</v>
      </c>
      <c r="G1256" s="18">
        <v>1</v>
      </c>
      <c r="H1256" s="17"/>
      <c r="I1256" s="18">
        <v>0</v>
      </c>
      <c r="J1256" s="19">
        <v>0</v>
      </c>
      <c r="K1256" s="20">
        <v>3271</v>
      </c>
      <c r="L1256" s="19">
        <f>J1256+ROUND(K1256, 2)</f>
        <v>3271</v>
      </c>
      <c r="M1256" s="19">
        <v>0</v>
      </c>
      <c r="N1256" s="19">
        <v>0</v>
      </c>
      <c r="O1256" s="19">
        <f>M1256+N1256</f>
        <v>0</v>
      </c>
      <c r="P1256" s="19">
        <v>37736.67</v>
      </c>
      <c r="Q1256" s="21">
        <v>9309</v>
      </c>
      <c r="R1256" s="19">
        <f>P1256+ROUND(Q1256, 2)</f>
        <v>47045.67</v>
      </c>
      <c r="S1256" s="19">
        <v>0</v>
      </c>
      <c r="T1256" s="19">
        <v>0</v>
      </c>
      <c r="U1256" s="19">
        <f>S1256+T1256</f>
        <v>0</v>
      </c>
      <c r="V1256" s="9">
        <f>ROUND(P1256 / 1.2, 2)</f>
        <v>31447.23</v>
      </c>
      <c r="W1256" s="9">
        <f>ROUND(Q1256 / 1.2, 2)</f>
        <v>7757.5</v>
      </c>
      <c r="X1256" s="9">
        <f>ROUND(R1256 / 1.2, 2)</f>
        <v>39204.730000000003</v>
      </c>
      <c r="Y1256" s="9">
        <f t="shared" si="156"/>
        <v>0</v>
      </c>
      <c r="Z1256" s="9">
        <f>ROUND(T1256 / 1.2, 2)</f>
        <v>0</v>
      </c>
      <c r="AA1256" s="9">
        <f>Y1256+Z1256</f>
        <v>0</v>
      </c>
      <c r="AD1256" s="5">
        <v>355116959</v>
      </c>
      <c r="AE1256" s="5">
        <v>27138025</v>
      </c>
      <c r="AG1256" s="5" t="s">
        <v>4008</v>
      </c>
      <c r="AH1256" s="5" t="s">
        <v>4009</v>
      </c>
      <c r="AI1256" s="5" t="s">
        <v>584</v>
      </c>
      <c r="AK1256" s="19">
        <f t="shared" si="152"/>
        <v>0</v>
      </c>
      <c r="AL1256" s="19">
        <f>T1256-N1256</f>
        <v>0</v>
      </c>
      <c r="AM1256" s="19">
        <f>U1256-O1256</f>
        <v>0</v>
      </c>
      <c r="AN1256" s="22">
        <f t="shared" si="153"/>
        <v>0</v>
      </c>
      <c r="AO1256" s="22">
        <f>IFERROR(AL1256/N1256,0)</f>
        <v>0</v>
      </c>
      <c r="AP1256" s="22">
        <f>IFERROR(AM1256/O1256,0)</f>
        <v>0</v>
      </c>
    </row>
    <row r="1257" spans="1:42" ht="396" x14ac:dyDescent="0.3">
      <c r="A1257" s="12" t="s">
        <v>4062</v>
      </c>
      <c r="B1257" s="12"/>
      <c r="C1257" s="27" t="s">
        <v>4037</v>
      </c>
      <c r="D1257" s="17"/>
      <c r="E1257" s="17" t="s">
        <v>4063</v>
      </c>
      <c r="F1257" s="28" t="s">
        <v>102</v>
      </c>
      <c r="G1257" s="29">
        <v>1</v>
      </c>
      <c r="H1257" s="17"/>
      <c r="I1257" s="39">
        <v>0</v>
      </c>
      <c r="J1257" s="30">
        <v>0</v>
      </c>
      <c r="M1257" s="31">
        <f>ROUND(ROUND(J1257, 2)*I1257, 2)</f>
        <v>0</v>
      </c>
      <c r="P1257" s="32">
        <v>37736.67</v>
      </c>
      <c r="S1257" s="31">
        <f>ROUND(ROUND(P1257, 2)*I1257, 2)</f>
        <v>0</v>
      </c>
      <c r="V1257" s="9">
        <f>ROUND(ROUND(P1257, 2)/1.2, 2)</f>
        <v>31447.23</v>
      </c>
      <c r="Y1257" s="9">
        <f t="shared" si="156"/>
        <v>0</v>
      </c>
      <c r="AD1257" s="5" t="s">
        <v>4064</v>
      </c>
      <c r="AE1257" s="5" t="s">
        <v>4065</v>
      </c>
      <c r="AF1257" s="5" t="s">
        <v>4041</v>
      </c>
      <c r="AK1257" s="31">
        <f t="shared" si="152"/>
        <v>0</v>
      </c>
      <c r="AL1257" s="31"/>
      <c r="AM1257" s="31"/>
      <c r="AN1257" s="33">
        <f t="shared" si="153"/>
        <v>0</v>
      </c>
      <c r="AO1257" s="31"/>
      <c r="AP1257" s="31"/>
    </row>
    <row r="1258" spans="1:42" ht="36" x14ac:dyDescent="0.3">
      <c r="A1258" s="12" t="s">
        <v>4066</v>
      </c>
      <c r="B1258" s="12" t="s">
        <v>4005</v>
      </c>
      <c r="C1258" s="16" t="s">
        <v>4006</v>
      </c>
      <c r="D1258" s="17"/>
      <c r="E1258" s="17" t="s">
        <v>4067</v>
      </c>
      <c r="F1258" s="17" t="s">
        <v>102</v>
      </c>
      <c r="G1258" s="18">
        <v>1</v>
      </c>
      <c r="H1258" s="17"/>
      <c r="I1258" s="18">
        <v>0</v>
      </c>
      <c r="J1258" s="19">
        <v>0</v>
      </c>
      <c r="K1258" s="20">
        <v>3271</v>
      </c>
      <c r="L1258" s="19">
        <f>J1258+ROUND(K1258, 2)</f>
        <v>3271</v>
      </c>
      <c r="M1258" s="19">
        <v>0</v>
      </c>
      <c r="N1258" s="19">
        <v>0</v>
      </c>
      <c r="O1258" s="19">
        <f>M1258+N1258</f>
        <v>0</v>
      </c>
      <c r="P1258" s="19">
        <v>37736.67</v>
      </c>
      <c r="Q1258" s="21">
        <v>9309</v>
      </c>
      <c r="R1258" s="19">
        <f>P1258+ROUND(Q1258, 2)</f>
        <v>47045.67</v>
      </c>
      <c r="S1258" s="19">
        <v>0</v>
      </c>
      <c r="T1258" s="19">
        <v>0</v>
      </c>
      <c r="U1258" s="19">
        <f>S1258+T1258</f>
        <v>0</v>
      </c>
      <c r="V1258" s="9">
        <f>ROUND(P1258 / 1.2, 2)</f>
        <v>31447.23</v>
      </c>
      <c r="W1258" s="9">
        <f>ROUND(Q1258 / 1.2, 2)</f>
        <v>7757.5</v>
      </c>
      <c r="X1258" s="9">
        <f>ROUND(R1258 / 1.2, 2)</f>
        <v>39204.730000000003</v>
      </c>
      <c r="Y1258" s="9">
        <f t="shared" si="156"/>
        <v>0</v>
      </c>
      <c r="Z1258" s="9">
        <f>ROUND(T1258 / 1.2, 2)</f>
        <v>0</v>
      </c>
      <c r="AA1258" s="9">
        <f>Y1258+Z1258</f>
        <v>0</v>
      </c>
      <c r="AD1258" s="5">
        <v>355116960</v>
      </c>
      <c r="AE1258" s="5">
        <v>27138026</v>
      </c>
      <c r="AG1258" s="5" t="s">
        <v>4008</v>
      </c>
      <c r="AH1258" s="5" t="s">
        <v>4009</v>
      </c>
      <c r="AI1258" s="5" t="s">
        <v>584</v>
      </c>
      <c r="AK1258" s="19">
        <f t="shared" si="152"/>
        <v>0</v>
      </c>
      <c r="AL1258" s="19">
        <f>T1258-N1258</f>
        <v>0</v>
      </c>
      <c r="AM1258" s="19">
        <f>U1258-O1258</f>
        <v>0</v>
      </c>
      <c r="AN1258" s="22">
        <f t="shared" si="153"/>
        <v>0</v>
      </c>
      <c r="AO1258" s="22">
        <f>IFERROR(AL1258/N1258,0)</f>
        <v>0</v>
      </c>
      <c r="AP1258" s="22">
        <f>IFERROR(AM1258/O1258,0)</f>
        <v>0</v>
      </c>
    </row>
    <row r="1259" spans="1:42" ht="396" x14ac:dyDescent="0.3">
      <c r="A1259" s="12" t="s">
        <v>4068</v>
      </c>
      <c r="B1259" s="12"/>
      <c r="C1259" s="27" t="s">
        <v>4011</v>
      </c>
      <c r="D1259" s="17"/>
      <c r="E1259" s="17" t="s">
        <v>4069</v>
      </c>
      <c r="F1259" s="28" t="s">
        <v>102</v>
      </c>
      <c r="G1259" s="29">
        <v>1</v>
      </c>
      <c r="H1259" s="17"/>
      <c r="I1259" s="39">
        <v>0</v>
      </c>
      <c r="J1259" s="30">
        <v>0</v>
      </c>
      <c r="M1259" s="31">
        <f>ROUND(ROUND(J1259, 2)*I1259, 2)</f>
        <v>0</v>
      </c>
      <c r="P1259" s="32">
        <v>37736.67</v>
      </c>
      <c r="S1259" s="31">
        <f>ROUND(ROUND(P1259, 2)*I1259, 2)</f>
        <v>0</v>
      </c>
      <c r="V1259" s="9">
        <f>ROUND(ROUND(P1259, 2)/1.2, 2)</f>
        <v>31447.23</v>
      </c>
      <c r="Y1259" s="9">
        <f t="shared" si="156"/>
        <v>0</v>
      </c>
      <c r="AD1259" s="5" t="s">
        <v>4070</v>
      </c>
      <c r="AE1259" s="5" t="s">
        <v>4071</v>
      </c>
      <c r="AF1259" s="5" t="s">
        <v>4015</v>
      </c>
      <c r="AK1259" s="31">
        <f t="shared" si="152"/>
        <v>0</v>
      </c>
      <c r="AL1259" s="31"/>
      <c r="AM1259" s="31"/>
      <c r="AN1259" s="33">
        <f t="shared" si="153"/>
        <v>0</v>
      </c>
      <c r="AO1259" s="31"/>
      <c r="AP1259" s="31"/>
    </row>
    <row r="1260" spans="1:42" ht="36" x14ac:dyDescent="0.3">
      <c r="A1260" s="12" t="s">
        <v>4072</v>
      </c>
      <c r="B1260" s="12" t="s">
        <v>4005</v>
      </c>
      <c r="C1260" s="16" t="s">
        <v>4006</v>
      </c>
      <c r="D1260" s="17"/>
      <c r="E1260" s="17" t="s">
        <v>4073</v>
      </c>
      <c r="F1260" s="17" t="s">
        <v>102</v>
      </c>
      <c r="G1260" s="18">
        <v>1</v>
      </c>
      <c r="H1260" s="17"/>
      <c r="I1260" s="18">
        <v>0</v>
      </c>
      <c r="J1260" s="19">
        <v>0</v>
      </c>
      <c r="K1260" s="20">
        <v>3271</v>
      </c>
      <c r="L1260" s="19">
        <f>J1260+ROUND(K1260, 2)</f>
        <v>3271</v>
      </c>
      <c r="M1260" s="19">
        <v>0</v>
      </c>
      <c r="N1260" s="19">
        <v>0</v>
      </c>
      <c r="O1260" s="19">
        <f>M1260+N1260</f>
        <v>0</v>
      </c>
      <c r="P1260" s="19">
        <v>56520.67</v>
      </c>
      <c r="Q1260" s="21">
        <v>10751</v>
      </c>
      <c r="R1260" s="19">
        <f>P1260+ROUND(Q1260, 2)</f>
        <v>67271.67</v>
      </c>
      <c r="S1260" s="19">
        <v>0</v>
      </c>
      <c r="T1260" s="19">
        <v>0</v>
      </c>
      <c r="U1260" s="19">
        <f>S1260+T1260</f>
        <v>0</v>
      </c>
      <c r="V1260" s="9">
        <f>ROUND(P1260 / 1.2, 2)</f>
        <v>47100.56</v>
      </c>
      <c r="W1260" s="9">
        <f>ROUND(Q1260 / 1.2, 2)</f>
        <v>8959.17</v>
      </c>
      <c r="X1260" s="9">
        <f>ROUND(R1260 / 1.2, 2)</f>
        <v>56059.73</v>
      </c>
      <c r="Y1260" s="9">
        <f t="shared" si="156"/>
        <v>0</v>
      </c>
      <c r="Z1260" s="9">
        <f>ROUND(T1260 / 1.2, 2)</f>
        <v>0</v>
      </c>
      <c r="AA1260" s="9">
        <f>Y1260+Z1260</f>
        <v>0</v>
      </c>
      <c r="AD1260" s="5">
        <v>355116961</v>
      </c>
      <c r="AE1260" s="5">
        <v>27138027</v>
      </c>
      <c r="AG1260" s="5" t="s">
        <v>4008</v>
      </c>
      <c r="AH1260" s="5" t="s">
        <v>4009</v>
      </c>
      <c r="AI1260" s="5" t="s">
        <v>584</v>
      </c>
      <c r="AK1260" s="19">
        <f t="shared" si="152"/>
        <v>0</v>
      </c>
      <c r="AL1260" s="19">
        <f>T1260-N1260</f>
        <v>0</v>
      </c>
      <c r="AM1260" s="19">
        <f>U1260-O1260</f>
        <v>0</v>
      </c>
      <c r="AN1260" s="22">
        <f t="shared" si="153"/>
        <v>0</v>
      </c>
      <c r="AO1260" s="22">
        <f>IFERROR(AL1260/N1260,0)</f>
        <v>0</v>
      </c>
      <c r="AP1260" s="22">
        <f>IFERROR(AM1260/O1260,0)</f>
        <v>0</v>
      </c>
    </row>
    <row r="1261" spans="1:42" ht="378" x14ac:dyDescent="0.3">
      <c r="A1261" s="12" t="s">
        <v>4074</v>
      </c>
      <c r="B1261" s="12"/>
      <c r="C1261" s="27" t="s">
        <v>4037</v>
      </c>
      <c r="D1261" s="17"/>
      <c r="E1261" s="17" t="s">
        <v>4075</v>
      </c>
      <c r="F1261" s="28" t="s">
        <v>102</v>
      </c>
      <c r="G1261" s="29">
        <v>1</v>
      </c>
      <c r="H1261" s="17"/>
      <c r="I1261" s="39">
        <v>0</v>
      </c>
      <c r="J1261" s="30">
        <v>0</v>
      </c>
      <c r="M1261" s="31">
        <f>ROUND(ROUND(J1261, 2)*I1261, 2)</f>
        <v>0</v>
      </c>
      <c r="P1261" s="32">
        <v>56520.67</v>
      </c>
      <c r="S1261" s="31">
        <f>ROUND(ROUND(P1261, 2)*I1261, 2)</f>
        <v>0</v>
      </c>
      <c r="V1261" s="9">
        <f>ROUND(ROUND(P1261, 2)/1.2, 2)</f>
        <v>47100.56</v>
      </c>
      <c r="Y1261" s="9">
        <f t="shared" si="156"/>
        <v>0</v>
      </c>
      <c r="AD1261" s="5" t="s">
        <v>4076</v>
      </c>
      <c r="AE1261" s="5" t="s">
        <v>4077</v>
      </c>
      <c r="AF1261" s="5" t="s">
        <v>4041</v>
      </c>
      <c r="AK1261" s="31">
        <f t="shared" si="152"/>
        <v>0</v>
      </c>
      <c r="AL1261" s="31"/>
      <c r="AM1261" s="31"/>
      <c r="AN1261" s="33">
        <f t="shared" si="153"/>
        <v>0</v>
      </c>
      <c r="AO1261" s="31"/>
      <c r="AP1261" s="31"/>
    </row>
    <row r="1262" spans="1:42" ht="36" x14ac:dyDescent="0.3">
      <c r="A1262" s="12" t="s">
        <v>4078</v>
      </c>
      <c r="B1262" s="12" t="s">
        <v>4005</v>
      </c>
      <c r="C1262" s="16" t="s">
        <v>4006</v>
      </c>
      <c r="D1262" s="17"/>
      <c r="E1262" s="17" t="s">
        <v>4079</v>
      </c>
      <c r="F1262" s="17" t="s">
        <v>102</v>
      </c>
      <c r="G1262" s="18">
        <v>1</v>
      </c>
      <c r="H1262" s="17"/>
      <c r="I1262" s="18">
        <v>0</v>
      </c>
      <c r="J1262" s="19">
        <v>0</v>
      </c>
      <c r="K1262" s="20">
        <v>3271</v>
      </c>
      <c r="L1262" s="19">
        <f>J1262+ROUND(K1262, 2)</f>
        <v>3271</v>
      </c>
      <c r="M1262" s="19">
        <v>0</v>
      </c>
      <c r="N1262" s="19">
        <v>0</v>
      </c>
      <c r="O1262" s="19">
        <f>M1262+N1262</f>
        <v>0</v>
      </c>
      <c r="P1262" s="19">
        <v>56520.67</v>
      </c>
      <c r="Q1262" s="21">
        <v>10751</v>
      </c>
      <c r="R1262" s="19">
        <f>P1262+ROUND(Q1262, 2)</f>
        <v>67271.67</v>
      </c>
      <c r="S1262" s="19">
        <v>0</v>
      </c>
      <c r="T1262" s="19">
        <v>0</v>
      </c>
      <c r="U1262" s="19">
        <f>S1262+T1262</f>
        <v>0</v>
      </c>
      <c r="V1262" s="9">
        <f>ROUND(P1262 / 1.2, 2)</f>
        <v>47100.56</v>
      </c>
      <c r="W1262" s="9">
        <f>ROUND(Q1262 / 1.2, 2)</f>
        <v>8959.17</v>
      </c>
      <c r="X1262" s="9">
        <f>ROUND(R1262 / 1.2, 2)</f>
        <v>56059.73</v>
      </c>
      <c r="Y1262" s="9">
        <f t="shared" si="156"/>
        <v>0</v>
      </c>
      <c r="Z1262" s="9">
        <f>ROUND(T1262 / 1.2, 2)</f>
        <v>0</v>
      </c>
      <c r="AA1262" s="9">
        <f>Y1262+Z1262</f>
        <v>0</v>
      </c>
      <c r="AD1262" s="5">
        <v>355116962</v>
      </c>
      <c r="AE1262" s="5">
        <v>27138028</v>
      </c>
      <c r="AG1262" s="5" t="s">
        <v>4008</v>
      </c>
      <c r="AH1262" s="5" t="s">
        <v>4009</v>
      </c>
      <c r="AI1262" s="5" t="s">
        <v>584</v>
      </c>
      <c r="AK1262" s="19">
        <f t="shared" si="152"/>
        <v>0</v>
      </c>
      <c r="AL1262" s="19">
        <f>T1262-N1262</f>
        <v>0</v>
      </c>
      <c r="AM1262" s="19">
        <f>U1262-O1262</f>
        <v>0</v>
      </c>
      <c r="AN1262" s="22">
        <f t="shared" si="153"/>
        <v>0</v>
      </c>
      <c r="AO1262" s="22">
        <f>IFERROR(AL1262/N1262,0)</f>
        <v>0</v>
      </c>
      <c r="AP1262" s="22">
        <f>IFERROR(AM1262/O1262,0)</f>
        <v>0</v>
      </c>
    </row>
    <row r="1263" spans="1:42" ht="378" x14ac:dyDescent="0.3">
      <c r="A1263" s="12" t="s">
        <v>4080</v>
      </c>
      <c r="B1263" s="12"/>
      <c r="C1263" s="27" t="s">
        <v>4011</v>
      </c>
      <c r="D1263" s="17"/>
      <c r="E1263" s="17" t="s">
        <v>4081</v>
      </c>
      <c r="F1263" s="28" t="s">
        <v>102</v>
      </c>
      <c r="G1263" s="29">
        <v>1</v>
      </c>
      <c r="H1263" s="17"/>
      <c r="I1263" s="39">
        <v>0</v>
      </c>
      <c r="J1263" s="30">
        <v>0</v>
      </c>
      <c r="M1263" s="31">
        <f>ROUND(ROUND(J1263, 2)*I1263, 2)</f>
        <v>0</v>
      </c>
      <c r="P1263" s="32">
        <v>56520.67</v>
      </c>
      <c r="S1263" s="31">
        <f>ROUND(ROUND(P1263, 2)*I1263, 2)</f>
        <v>0</v>
      </c>
      <c r="V1263" s="9">
        <f>ROUND(ROUND(P1263, 2)/1.2, 2)</f>
        <v>47100.56</v>
      </c>
      <c r="Y1263" s="9">
        <f t="shared" si="156"/>
        <v>0</v>
      </c>
      <c r="AD1263" s="5" t="s">
        <v>4082</v>
      </c>
      <c r="AE1263" s="5" t="s">
        <v>4083</v>
      </c>
      <c r="AF1263" s="5" t="s">
        <v>4015</v>
      </c>
      <c r="AK1263" s="31">
        <f t="shared" si="152"/>
        <v>0</v>
      </c>
      <c r="AL1263" s="31"/>
      <c r="AM1263" s="31"/>
      <c r="AN1263" s="33">
        <f t="shared" si="153"/>
        <v>0</v>
      </c>
      <c r="AO1263" s="31"/>
      <c r="AP1263" s="31"/>
    </row>
    <row r="1264" spans="1:42" ht="36" x14ac:dyDescent="0.3">
      <c r="A1264" s="12" t="s">
        <v>4084</v>
      </c>
      <c r="B1264" s="12" t="s">
        <v>4005</v>
      </c>
      <c r="C1264" s="16" t="s">
        <v>4006</v>
      </c>
      <c r="D1264" s="17"/>
      <c r="E1264" s="17" t="s">
        <v>4085</v>
      </c>
      <c r="F1264" s="17" t="s">
        <v>102</v>
      </c>
      <c r="G1264" s="18">
        <v>1</v>
      </c>
      <c r="H1264" s="17"/>
      <c r="I1264" s="18">
        <v>0</v>
      </c>
      <c r="J1264" s="19">
        <v>0</v>
      </c>
      <c r="K1264" s="20">
        <v>3271</v>
      </c>
      <c r="L1264" s="19">
        <f>J1264+ROUND(K1264, 2)</f>
        <v>3271</v>
      </c>
      <c r="M1264" s="19">
        <v>0</v>
      </c>
      <c r="N1264" s="19">
        <v>0</v>
      </c>
      <c r="O1264" s="19">
        <f>M1264+N1264</f>
        <v>0</v>
      </c>
      <c r="P1264" s="19">
        <v>39406.67</v>
      </c>
      <c r="Q1264" s="21">
        <v>9309</v>
      </c>
      <c r="R1264" s="19">
        <f>P1264+ROUND(Q1264, 2)</f>
        <v>48715.67</v>
      </c>
      <c r="S1264" s="19">
        <v>0</v>
      </c>
      <c r="T1264" s="19">
        <v>0</v>
      </c>
      <c r="U1264" s="19">
        <f>S1264+T1264</f>
        <v>0</v>
      </c>
      <c r="V1264" s="9">
        <f>ROUND(P1264 / 1.2, 2)</f>
        <v>32838.89</v>
      </c>
      <c r="W1264" s="9">
        <f>ROUND(Q1264 / 1.2, 2)</f>
        <v>7757.5</v>
      </c>
      <c r="X1264" s="9">
        <f>ROUND(R1264 / 1.2, 2)</f>
        <v>40596.39</v>
      </c>
      <c r="Y1264" s="9">
        <f t="shared" si="156"/>
        <v>0</v>
      </c>
      <c r="Z1264" s="9">
        <f>ROUND(T1264 / 1.2, 2)</f>
        <v>0</v>
      </c>
      <c r="AA1264" s="9">
        <f>Y1264+Z1264</f>
        <v>0</v>
      </c>
      <c r="AD1264" s="5">
        <v>355116963</v>
      </c>
      <c r="AE1264" s="5">
        <v>27138029</v>
      </c>
      <c r="AG1264" s="5" t="s">
        <v>4008</v>
      </c>
      <c r="AH1264" s="5" t="s">
        <v>4009</v>
      </c>
      <c r="AI1264" s="5" t="s">
        <v>584</v>
      </c>
      <c r="AK1264" s="19">
        <f t="shared" si="152"/>
        <v>0</v>
      </c>
      <c r="AL1264" s="19">
        <f>T1264-N1264</f>
        <v>0</v>
      </c>
      <c r="AM1264" s="19">
        <f>U1264-O1264</f>
        <v>0</v>
      </c>
      <c r="AN1264" s="22">
        <f t="shared" si="153"/>
        <v>0</v>
      </c>
      <c r="AO1264" s="22">
        <f>IFERROR(AL1264/N1264,0)</f>
        <v>0</v>
      </c>
      <c r="AP1264" s="22">
        <f>IFERROR(AM1264/O1264,0)</f>
        <v>0</v>
      </c>
    </row>
    <row r="1265" spans="1:42" ht="342" x14ac:dyDescent="0.3">
      <c r="A1265" s="12" t="s">
        <v>4086</v>
      </c>
      <c r="B1265" s="12"/>
      <c r="C1265" s="27" t="s">
        <v>4037</v>
      </c>
      <c r="D1265" s="17"/>
      <c r="E1265" s="17" t="s">
        <v>4087</v>
      </c>
      <c r="F1265" s="28" t="s">
        <v>102</v>
      </c>
      <c r="G1265" s="29">
        <v>1</v>
      </c>
      <c r="H1265" s="17"/>
      <c r="I1265" s="39">
        <v>0</v>
      </c>
      <c r="J1265" s="30">
        <v>0</v>
      </c>
      <c r="M1265" s="31">
        <f>ROUND(ROUND(J1265, 2)*I1265, 2)</f>
        <v>0</v>
      </c>
      <c r="P1265" s="32">
        <v>39406.67</v>
      </c>
      <c r="S1265" s="31">
        <f>ROUND(ROUND(P1265, 2)*I1265, 2)</f>
        <v>0</v>
      </c>
      <c r="V1265" s="9">
        <f>ROUND(ROUND(P1265, 2)/1.2, 2)</f>
        <v>32838.89</v>
      </c>
      <c r="Y1265" s="9">
        <f t="shared" si="156"/>
        <v>0</v>
      </c>
      <c r="AD1265" s="5" t="s">
        <v>4088</v>
      </c>
      <c r="AE1265" s="5" t="s">
        <v>4089</v>
      </c>
      <c r="AF1265" s="5" t="s">
        <v>4041</v>
      </c>
      <c r="AK1265" s="31">
        <f t="shared" si="152"/>
        <v>0</v>
      </c>
      <c r="AL1265" s="31"/>
      <c r="AM1265" s="31"/>
      <c r="AN1265" s="33">
        <f t="shared" si="153"/>
        <v>0</v>
      </c>
      <c r="AO1265" s="31"/>
      <c r="AP1265" s="31"/>
    </row>
    <row r="1266" spans="1:42" ht="36" x14ac:dyDescent="0.3">
      <c r="A1266" s="12" t="s">
        <v>4090</v>
      </c>
      <c r="B1266" s="12" t="s">
        <v>4005</v>
      </c>
      <c r="C1266" s="16" t="s">
        <v>4006</v>
      </c>
      <c r="D1266" s="17"/>
      <c r="E1266" s="17" t="s">
        <v>4091</v>
      </c>
      <c r="F1266" s="17" t="s">
        <v>102</v>
      </c>
      <c r="G1266" s="18">
        <v>1</v>
      </c>
      <c r="H1266" s="17"/>
      <c r="I1266" s="18">
        <v>0</v>
      </c>
      <c r="J1266" s="19">
        <v>3442</v>
      </c>
      <c r="K1266" s="20">
        <v>3271</v>
      </c>
      <c r="L1266" s="19">
        <f>J1266+ROUND(K1266, 2)</f>
        <v>6713</v>
      </c>
      <c r="M1266" s="19">
        <v>0</v>
      </c>
      <c r="N1266" s="19">
        <v>0</v>
      </c>
      <c r="O1266" s="19">
        <f>M1266+N1266</f>
        <v>0</v>
      </c>
      <c r="P1266" s="19">
        <v>39406.67</v>
      </c>
      <c r="Q1266" s="21">
        <v>9309</v>
      </c>
      <c r="R1266" s="19">
        <f>P1266+ROUND(Q1266, 2)</f>
        <v>48715.67</v>
      </c>
      <c r="S1266" s="19">
        <v>0</v>
      </c>
      <c r="T1266" s="19">
        <v>0</v>
      </c>
      <c r="U1266" s="19">
        <f>S1266+T1266</f>
        <v>0</v>
      </c>
      <c r="V1266" s="9">
        <f>ROUND(P1266 / 1.2, 2)</f>
        <v>32838.89</v>
      </c>
      <c r="W1266" s="9">
        <f>ROUND(Q1266 / 1.2, 2)</f>
        <v>7757.5</v>
      </c>
      <c r="X1266" s="9">
        <f>ROUND(R1266 / 1.2, 2)</f>
        <v>40596.39</v>
      </c>
      <c r="Y1266" s="9">
        <f t="shared" si="156"/>
        <v>0</v>
      </c>
      <c r="Z1266" s="9">
        <f>ROUND(T1266 / 1.2, 2)</f>
        <v>0</v>
      </c>
      <c r="AA1266" s="9">
        <f>Y1266+Z1266</f>
        <v>0</v>
      </c>
      <c r="AD1266" s="5">
        <v>355116964</v>
      </c>
      <c r="AE1266" s="5">
        <v>27138030</v>
      </c>
      <c r="AG1266" s="5" t="s">
        <v>4008</v>
      </c>
      <c r="AH1266" s="5" t="s">
        <v>4009</v>
      </c>
      <c r="AI1266" s="5" t="s">
        <v>584</v>
      </c>
      <c r="AK1266" s="19">
        <f t="shared" si="152"/>
        <v>0</v>
      </c>
      <c r="AL1266" s="19">
        <f>T1266-N1266</f>
        <v>0</v>
      </c>
      <c r="AM1266" s="19">
        <f>U1266-O1266</f>
        <v>0</v>
      </c>
      <c r="AN1266" s="22">
        <f t="shared" si="153"/>
        <v>0</v>
      </c>
      <c r="AO1266" s="22">
        <f>IFERROR(AL1266/N1266,0)</f>
        <v>0</v>
      </c>
      <c r="AP1266" s="22">
        <f>IFERROR(AM1266/O1266,0)</f>
        <v>0</v>
      </c>
    </row>
    <row r="1267" spans="1:42" ht="342" x14ac:dyDescent="0.3">
      <c r="A1267" s="12" t="s">
        <v>4092</v>
      </c>
      <c r="B1267" s="12"/>
      <c r="C1267" s="27" t="s">
        <v>4093</v>
      </c>
      <c r="D1267" s="17"/>
      <c r="E1267" s="17" t="s">
        <v>4094</v>
      </c>
      <c r="F1267" s="28" t="s">
        <v>102</v>
      </c>
      <c r="G1267" s="29">
        <v>1</v>
      </c>
      <c r="H1267" s="17"/>
      <c r="I1267" s="39">
        <v>0</v>
      </c>
      <c r="J1267" s="30">
        <v>3442</v>
      </c>
      <c r="M1267" s="31">
        <f>ROUND(ROUND(J1267, 2)*I1267, 2)</f>
        <v>0</v>
      </c>
      <c r="P1267" s="32">
        <v>39406.67</v>
      </c>
      <c r="S1267" s="31">
        <f>ROUND(ROUND(P1267, 2)*I1267, 2)</f>
        <v>0</v>
      </c>
      <c r="V1267" s="9">
        <f>ROUND(ROUND(P1267, 2)/1.2, 2)</f>
        <v>32838.89</v>
      </c>
      <c r="Y1267" s="9">
        <f t="shared" si="156"/>
        <v>0</v>
      </c>
      <c r="AD1267" s="5" t="s">
        <v>4095</v>
      </c>
      <c r="AE1267" s="5" t="s">
        <v>4096</v>
      </c>
      <c r="AF1267" s="5" t="s">
        <v>4097</v>
      </c>
      <c r="AK1267" s="31">
        <f t="shared" si="152"/>
        <v>0</v>
      </c>
      <c r="AL1267" s="31"/>
      <c r="AM1267" s="31"/>
      <c r="AN1267" s="33">
        <f t="shared" si="153"/>
        <v>0</v>
      </c>
      <c r="AO1267" s="31"/>
      <c r="AP1267" s="31"/>
    </row>
    <row r="1268" spans="1:42" ht="36" x14ac:dyDescent="0.3">
      <c r="A1268" s="12" t="s">
        <v>4098</v>
      </c>
      <c r="B1268" s="12" t="s">
        <v>4005</v>
      </c>
      <c r="C1268" s="16" t="s">
        <v>4006</v>
      </c>
      <c r="D1268" s="17"/>
      <c r="E1268" s="17" t="s">
        <v>4099</v>
      </c>
      <c r="F1268" s="17" t="s">
        <v>102</v>
      </c>
      <c r="G1268" s="18">
        <v>1</v>
      </c>
      <c r="H1268" s="17"/>
      <c r="I1268" s="18">
        <v>0</v>
      </c>
      <c r="J1268" s="19">
        <v>0</v>
      </c>
      <c r="K1268" s="20">
        <v>3271</v>
      </c>
      <c r="L1268" s="19">
        <f>J1268+ROUND(K1268, 2)</f>
        <v>3271</v>
      </c>
      <c r="M1268" s="19">
        <v>0</v>
      </c>
      <c r="N1268" s="19">
        <v>0</v>
      </c>
      <c r="O1268" s="19">
        <f>M1268+N1268</f>
        <v>0</v>
      </c>
      <c r="P1268" s="19">
        <v>56520.67</v>
      </c>
      <c r="Q1268" s="21">
        <v>10751</v>
      </c>
      <c r="R1268" s="19">
        <f>P1268+ROUND(Q1268, 2)</f>
        <v>67271.67</v>
      </c>
      <c r="S1268" s="19">
        <v>0</v>
      </c>
      <c r="T1268" s="19">
        <v>0</v>
      </c>
      <c r="U1268" s="19">
        <f>S1268+T1268</f>
        <v>0</v>
      </c>
      <c r="V1268" s="9">
        <f>ROUND(P1268 / 1.2, 2)</f>
        <v>47100.56</v>
      </c>
      <c r="W1268" s="9">
        <f>ROUND(Q1268 / 1.2, 2)</f>
        <v>8959.17</v>
      </c>
      <c r="X1268" s="9">
        <f>ROUND(R1268 / 1.2, 2)</f>
        <v>56059.73</v>
      </c>
      <c r="Y1268" s="9">
        <f t="shared" si="156"/>
        <v>0</v>
      </c>
      <c r="Z1268" s="9">
        <f>ROUND(T1268 / 1.2, 2)</f>
        <v>0</v>
      </c>
      <c r="AA1268" s="9">
        <f>Y1268+Z1268</f>
        <v>0</v>
      </c>
      <c r="AD1268" s="5">
        <v>355116965</v>
      </c>
      <c r="AE1268" s="5">
        <v>27138031</v>
      </c>
      <c r="AG1268" s="5" t="s">
        <v>4008</v>
      </c>
      <c r="AH1268" s="5" t="s">
        <v>4009</v>
      </c>
      <c r="AI1268" s="5" t="s">
        <v>584</v>
      </c>
      <c r="AK1268" s="19">
        <f t="shared" si="152"/>
        <v>0</v>
      </c>
      <c r="AL1268" s="19">
        <f>T1268-N1268</f>
        <v>0</v>
      </c>
      <c r="AM1268" s="19">
        <f>U1268-O1268</f>
        <v>0</v>
      </c>
      <c r="AN1268" s="22">
        <f t="shared" si="153"/>
        <v>0</v>
      </c>
      <c r="AO1268" s="22">
        <f>IFERROR(AL1268/N1268,0)</f>
        <v>0</v>
      </c>
      <c r="AP1268" s="22">
        <f>IFERROR(AM1268/O1268,0)</f>
        <v>0</v>
      </c>
    </row>
    <row r="1269" spans="1:42" ht="360" x14ac:dyDescent="0.3">
      <c r="A1269" s="12" t="s">
        <v>4100</v>
      </c>
      <c r="B1269" s="12"/>
      <c r="C1269" s="27" t="s">
        <v>4037</v>
      </c>
      <c r="D1269" s="17"/>
      <c r="E1269" s="17" t="s">
        <v>4101</v>
      </c>
      <c r="F1269" s="28" t="s">
        <v>102</v>
      </c>
      <c r="G1269" s="29">
        <v>1</v>
      </c>
      <c r="H1269" s="17"/>
      <c r="I1269" s="39">
        <v>0</v>
      </c>
      <c r="J1269" s="30">
        <v>0</v>
      </c>
      <c r="M1269" s="31">
        <f>ROUND(ROUND(J1269, 2)*I1269, 2)</f>
        <v>0</v>
      </c>
      <c r="P1269" s="32">
        <v>56520.67</v>
      </c>
      <c r="S1269" s="31">
        <f>ROUND(ROUND(P1269, 2)*I1269, 2)</f>
        <v>0</v>
      </c>
      <c r="V1269" s="9">
        <f>ROUND(ROUND(P1269, 2)/1.2, 2)</f>
        <v>47100.56</v>
      </c>
      <c r="Y1269" s="9">
        <f t="shared" si="156"/>
        <v>0</v>
      </c>
      <c r="AD1269" s="5" t="s">
        <v>4102</v>
      </c>
      <c r="AE1269" s="5" t="s">
        <v>4103</v>
      </c>
      <c r="AF1269" s="5" t="s">
        <v>4041</v>
      </c>
      <c r="AK1269" s="31">
        <f t="shared" si="152"/>
        <v>0</v>
      </c>
      <c r="AL1269" s="31"/>
      <c r="AM1269" s="31"/>
      <c r="AN1269" s="33">
        <f t="shared" si="153"/>
        <v>0</v>
      </c>
      <c r="AO1269" s="31"/>
      <c r="AP1269" s="31"/>
    </row>
    <row r="1270" spans="1:42" ht="36" x14ac:dyDescent="0.3">
      <c r="A1270" s="12" t="s">
        <v>4104</v>
      </c>
      <c r="B1270" s="12" t="s">
        <v>4005</v>
      </c>
      <c r="C1270" s="16" t="s">
        <v>4006</v>
      </c>
      <c r="D1270" s="17"/>
      <c r="E1270" s="17" t="s">
        <v>4105</v>
      </c>
      <c r="F1270" s="17" t="s">
        <v>102</v>
      </c>
      <c r="G1270" s="18">
        <v>1</v>
      </c>
      <c r="H1270" s="17"/>
      <c r="I1270" s="18">
        <v>0</v>
      </c>
      <c r="J1270" s="19">
        <v>0</v>
      </c>
      <c r="K1270" s="20">
        <v>3271</v>
      </c>
      <c r="L1270" s="19">
        <f>J1270+ROUND(K1270, 2)</f>
        <v>3271</v>
      </c>
      <c r="M1270" s="19">
        <v>0</v>
      </c>
      <c r="N1270" s="19">
        <v>0</v>
      </c>
      <c r="O1270" s="19">
        <f>M1270+N1270</f>
        <v>0</v>
      </c>
      <c r="P1270" s="19">
        <v>56520.67</v>
      </c>
      <c r="Q1270" s="21">
        <v>10751</v>
      </c>
      <c r="R1270" s="19">
        <f>P1270+ROUND(Q1270, 2)</f>
        <v>67271.67</v>
      </c>
      <c r="S1270" s="19">
        <v>0</v>
      </c>
      <c r="T1270" s="19">
        <v>0</v>
      </c>
      <c r="U1270" s="19">
        <f>S1270+T1270</f>
        <v>0</v>
      </c>
      <c r="V1270" s="9">
        <f>ROUND(P1270 / 1.2, 2)</f>
        <v>47100.56</v>
      </c>
      <c r="W1270" s="9">
        <f>ROUND(Q1270 / 1.2, 2)</f>
        <v>8959.17</v>
      </c>
      <c r="X1270" s="9">
        <f>ROUND(R1270 / 1.2, 2)</f>
        <v>56059.73</v>
      </c>
      <c r="Y1270" s="9">
        <f t="shared" si="156"/>
        <v>0</v>
      </c>
      <c r="Z1270" s="9">
        <f>ROUND(T1270 / 1.2, 2)</f>
        <v>0</v>
      </c>
      <c r="AA1270" s="9">
        <f>Y1270+Z1270</f>
        <v>0</v>
      </c>
      <c r="AD1270" s="5">
        <v>355116966</v>
      </c>
      <c r="AE1270" s="5">
        <v>27138032</v>
      </c>
      <c r="AG1270" s="5" t="s">
        <v>4008</v>
      </c>
      <c r="AH1270" s="5" t="s">
        <v>4009</v>
      </c>
      <c r="AI1270" s="5" t="s">
        <v>584</v>
      </c>
      <c r="AK1270" s="19">
        <f t="shared" si="152"/>
        <v>0</v>
      </c>
      <c r="AL1270" s="19">
        <f>T1270-N1270</f>
        <v>0</v>
      </c>
      <c r="AM1270" s="19">
        <f>U1270-O1270</f>
        <v>0</v>
      </c>
      <c r="AN1270" s="22">
        <f t="shared" si="153"/>
        <v>0</v>
      </c>
      <c r="AO1270" s="22">
        <f>IFERROR(AL1270/N1270,0)</f>
        <v>0</v>
      </c>
      <c r="AP1270" s="22">
        <f>IFERROR(AM1270/O1270,0)</f>
        <v>0</v>
      </c>
    </row>
    <row r="1271" spans="1:42" ht="360" x14ac:dyDescent="0.3">
      <c r="A1271" s="12" t="s">
        <v>4106</v>
      </c>
      <c r="B1271" s="12"/>
      <c r="C1271" s="27" t="s">
        <v>4011</v>
      </c>
      <c r="D1271" s="17"/>
      <c r="E1271" s="17" t="s">
        <v>4107</v>
      </c>
      <c r="F1271" s="28" t="s">
        <v>102</v>
      </c>
      <c r="G1271" s="29">
        <v>1</v>
      </c>
      <c r="H1271" s="17"/>
      <c r="I1271" s="39">
        <v>0</v>
      </c>
      <c r="J1271" s="30">
        <v>0</v>
      </c>
      <c r="M1271" s="31">
        <f>ROUND(ROUND(J1271, 2)*I1271, 2)</f>
        <v>0</v>
      </c>
      <c r="P1271" s="32">
        <v>56520.67</v>
      </c>
      <c r="S1271" s="31">
        <f>ROUND(ROUND(P1271, 2)*I1271, 2)</f>
        <v>0</v>
      </c>
      <c r="V1271" s="9">
        <f>ROUND(ROUND(P1271, 2)/1.2, 2)</f>
        <v>47100.56</v>
      </c>
      <c r="Y1271" s="9">
        <f t="shared" si="156"/>
        <v>0</v>
      </c>
      <c r="AD1271" s="5" t="s">
        <v>4108</v>
      </c>
      <c r="AE1271" s="5" t="s">
        <v>4109</v>
      </c>
      <c r="AF1271" s="5" t="s">
        <v>4015</v>
      </c>
      <c r="AK1271" s="31">
        <f t="shared" si="152"/>
        <v>0</v>
      </c>
      <c r="AL1271" s="31"/>
      <c r="AM1271" s="31"/>
      <c r="AN1271" s="33">
        <f t="shared" si="153"/>
        <v>0</v>
      </c>
      <c r="AO1271" s="31"/>
      <c r="AP1271" s="31"/>
    </row>
    <row r="1272" spans="1:42" ht="36" x14ac:dyDescent="0.3">
      <c r="A1272" s="12" t="s">
        <v>4110</v>
      </c>
      <c r="B1272" s="12" t="s">
        <v>4005</v>
      </c>
      <c r="C1272" s="16" t="s">
        <v>4006</v>
      </c>
      <c r="D1272" s="17"/>
      <c r="E1272" s="17" t="s">
        <v>4111</v>
      </c>
      <c r="F1272" s="17" t="s">
        <v>102</v>
      </c>
      <c r="G1272" s="18">
        <v>1</v>
      </c>
      <c r="H1272" s="17"/>
      <c r="I1272" s="18">
        <v>0</v>
      </c>
      <c r="J1272" s="19">
        <v>0</v>
      </c>
      <c r="K1272" s="20">
        <v>3271</v>
      </c>
      <c r="L1272" s="19">
        <f>J1272+ROUND(K1272, 2)</f>
        <v>3271</v>
      </c>
      <c r="M1272" s="19">
        <v>0</v>
      </c>
      <c r="N1272" s="19">
        <v>0</v>
      </c>
      <c r="O1272" s="19">
        <f>M1272+N1272</f>
        <v>0</v>
      </c>
      <c r="P1272" s="19">
        <v>63045</v>
      </c>
      <c r="Q1272" s="21">
        <v>10751</v>
      </c>
      <c r="R1272" s="19">
        <f>P1272+ROUND(Q1272, 2)</f>
        <v>73796</v>
      </c>
      <c r="S1272" s="19">
        <v>0</v>
      </c>
      <c r="T1272" s="19">
        <v>0</v>
      </c>
      <c r="U1272" s="19">
        <f>S1272+T1272</f>
        <v>0</v>
      </c>
      <c r="V1272" s="9">
        <f>ROUND(P1272 / 1.2, 2)</f>
        <v>52537.5</v>
      </c>
      <c r="W1272" s="9">
        <f>ROUND(Q1272 / 1.2, 2)</f>
        <v>8959.17</v>
      </c>
      <c r="X1272" s="9">
        <f>ROUND(R1272 / 1.2, 2)</f>
        <v>61496.67</v>
      </c>
      <c r="Y1272" s="9">
        <f t="shared" si="156"/>
        <v>0</v>
      </c>
      <c r="Z1272" s="9">
        <f>ROUND(T1272 / 1.2, 2)</f>
        <v>0</v>
      </c>
      <c r="AA1272" s="9">
        <f>Y1272+Z1272</f>
        <v>0</v>
      </c>
      <c r="AD1272" s="5">
        <v>355116967</v>
      </c>
      <c r="AE1272" s="5">
        <v>27138033</v>
      </c>
      <c r="AG1272" s="5" t="s">
        <v>4008</v>
      </c>
      <c r="AH1272" s="5" t="s">
        <v>4009</v>
      </c>
      <c r="AI1272" s="5" t="s">
        <v>584</v>
      </c>
      <c r="AK1272" s="19">
        <f t="shared" si="152"/>
        <v>0</v>
      </c>
      <c r="AL1272" s="19">
        <f>T1272-N1272</f>
        <v>0</v>
      </c>
      <c r="AM1272" s="19">
        <f>U1272-O1272</f>
        <v>0</v>
      </c>
      <c r="AN1272" s="22">
        <f t="shared" si="153"/>
        <v>0</v>
      </c>
      <c r="AO1272" s="22">
        <f>IFERROR(AL1272/N1272,0)</f>
        <v>0</v>
      </c>
      <c r="AP1272" s="22">
        <f>IFERROR(AM1272/O1272,0)</f>
        <v>0</v>
      </c>
    </row>
    <row r="1273" spans="1:42" ht="342" x14ac:dyDescent="0.3">
      <c r="A1273" s="12" t="s">
        <v>4112</v>
      </c>
      <c r="B1273" s="12"/>
      <c r="C1273" s="27" t="s">
        <v>4037</v>
      </c>
      <c r="D1273" s="17"/>
      <c r="E1273" s="17" t="s">
        <v>4113</v>
      </c>
      <c r="F1273" s="28" t="s">
        <v>102</v>
      </c>
      <c r="G1273" s="29">
        <v>1</v>
      </c>
      <c r="H1273" s="17"/>
      <c r="I1273" s="39">
        <v>0</v>
      </c>
      <c r="J1273" s="30">
        <v>0</v>
      </c>
      <c r="M1273" s="31">
        <f>ROUND(ROUND(J1273, 2)*I1273, 2)</f>
        <v>0</v>
      </c>
      <c r="P1273" s="32">
        <v>63045</v>
      </c>
      <c r="S1273" s="31">
        <f>ROUND(ROUND(P1273, 2)*I1273, 2)</f>
        <v>0</v>
      </c>
      <c r="V1273" s="9">
        <f>ROUND(ROUND(P1273, 2)/1.2, 2)</f>
        <v>52537.5</v>
      </c>
      <c r="Y1273" s="9">
        <f t="shared" ref="Y1273:Y1304" si="157">ROUND(S1273 / 1.2, 2)</f>
        <v>0</v>
      </c>
      <c r="AD1273" s="5" t="s">
        <v>4114</v>
      </c>
      <c r="AE1273" s="5" t="s">
        <v>4115</v>
      </c>
      <c r="AF1273" s="5" t="s">
        <v>4041</v>
      </c>
      <c r="AK1273" s="31">
        <f t="shared" si="152"/>
        <v>0</v>
      </c>
      <c r="AL1273" s="31"/>
      <c r="AM1273" s="31"/>
      <c r="AN1273" s="33">
        <f t="shared" si="153"/>
        <v>0</v>
      </c>
      <c r="AO1273" s="31"/>
      <c r="AP1273" s="31"/>
    </row>
    <row r="1274" spans="1:42" ht="36" x14ac:dyDescent="0.3">
      <c r="A1274" s="12" t="s">
        <v>4116</v>
      </c>
      <c r="B1274" s="12" t="s">
        <v>4005</v>
      </c>
      <c r="C1274" s="16" t="s">
        <v>4006</v>
      </c>
      <c r="D1274" s="17"/>
      <c r="E1274" s="17" t="s">
        <v>4117</v>
      </c>
      <c r="F1274" s="17" t="s">
        <v>102</v>
      </c>
      <c r="G1274" s="18">
        <v>1</v>
      </c>
      <c r="H1274" s="17"/>
      <c r="I1274" s="18">
        <v>0</v>
      </c>
      <c r="J1274" s="19">
        <v>0</v>
      </c>
      <c r="K1274" s="20">
        <v>3271</v>
      </c>
      <c r="L1274" s="19">
        <f>J1274+ROUND(K1274, 2)</f>
        <v>3271</v>
      </c>
      <c r="M1274" s="19">
        <v>0</v>
      </c>
      <c r="N1274" s="19">
        <v>0</v>
      </c>
      <c r="O1274" s="19">
        <f>M1274+N1274</f>
        <v>0</v>
      </c>
      <c r="P1274" s="19">
        <v>39406.67</v>
      </c>
      <c r="Q1274" s="21">
        <v>9309</v>
      </c>
      <c r="R1274" s="19">
        <f>P1274+ROUND(Q1274, 2)</f>
        <v>48715.67</v>
      </c>
      <c r="S1274" s="19">
        <v>0</v>
      </c>
      <c r="T1274" s="19">
        <v>0</v>
      </c>
      <c r="U1274" s="19">
        <f>S1274+T1274</f>
        <v>0</v>
      </c>
      <c r="V1274" s="9">
        <f>ROUND(P1274 / 1.2, 2)</f>
        <v>32838.89</v>
      </c>
      <c r="W1274" s="9">
        <f>ROUND(Q1274 / 1.2, 2)</f>
        <v>7757.5</v>
      </c>
      <c r="X1274" s="9">
        <f>ROUND(R1274 / 1.2, 2)</f>
        <v>40596.39</v>
      </c>
      <c r="Y1274" s="9">
        <f t="shared" si="157"/>
        <v>0</v>
      </c>
      <c r="Z1274" s="9">
        <f>ROUND(T1274 / 1.2, 2)</f>
        <v>0</v>
      </c>
      <c r="AA1274" s="9">
        <f>Y1274+Z1274</f>
        <v>0</v>
      </c>
      <c r="AD1274" s="5">
        <v>355116968</v>
      </c>
      <c r="AE1274" s="5">
        <v>27138034</v>
      </c>
      <c r="AG1274" s="5" t="s">
        <v>4008</v>
      </c>
      <c r="AH1274" s="5" t="s">
        <v>4009</v>
      </c>
      <c r="AI1274" s="5" t="s">
        <v>584</v>
      </c>
      <c r="AK1274" s="19">
        <f t="shared" si="152"/>
        <v>0</v>
      </c>
      <c r="AL1274" s="19">
        <f>T1274-N1274</f>
        <v>0</v>
      </c>
      <c r="AM1274" s="19">
        <f>U1274-O1274</f>
        <v>0</v>
      </c>
      <c r="AN1274" s="22">
        <f t="shared" si="153"/>
        <v>0</v>
      </c>
      <c r="AO1274" s="22">
        <f>IFERROR(AL1274/N1274,0)</f>
        <v>0</v>
      </c>
      <c r="AP1274" s="22">
        <f>IFERROR(AM1274/O1274,0)</f>
        <v>0</v>
      </c>
    </row>
    <row r="1275" spans="1:42" ht="324" x14ac:dyDescent="0.3">
      <c r="A1275" s="12" t="s">
        <v>4118</v>
      </c>
      <c r="B1275" s="12"/>
      <c r="C1275" s="27" t="s">
        <v>4037</v>
      </c>
      <c r="D1275" s="17"/>
      <c r="E1275" s="17" t="s">
        <v>4119</v>
      </c>
      <c r="F1275" s="28" t="s">
        <v>102</v>
      </c>
      <c r="G1275" s="29">
        <v>1</v>
      </c>
      <c r="H1275" s="17"/>
      <c r="I1275" s="39">
        <v>0</v>
      </c>
      <c r="J1275" s="30">
        <v>0</v>
      </c>
      <c r="M1275" s="31">
        <f>ROUND(ROUND(J1275, 2)*I1275, 2)</f>
        <v>0</v>
      </c>
      <c r="P1275" s="32">
        <v>39406.67</v>
      </c>
      <c r="S1275" s="31">
        <f>ROUND(ROUND(P1275, 2)*I1275, 2)</f>
        <v>0</v>
      </c>
      <c r="V1275" s="9">
        <f>ROUND(ROUND(P1275, 2)/1.2, 2)</f>
        <v>32838.89</v>
      </c>
      <c r="Y1275" s="9">
        <f t="shared" si="157"/>
        <v>0</v>
      </c>
      <c r="AD1275" s="5" t="s">
        <v>4120</v>
      </c>
      <c r="AE1275" s="5" t="s">
        <v>4121</v>
      </c>
      <c r="AF1275" s="5" t="s">
        <v>4041</v>
      </c>
      <c r="AK1275" s="31">
        <f t="shared" si="152"/>
        <v>0</v>
      </c>
      <c r="AL1275" s="31"/>
      <c r="AM1275" s="31"/>
      <c r="AN1275" s="33">
        <f t="shared" si="153"/>
        <v>0</v>
      </c>
      <c r="AO1275" s="31"/>
      <c r="AP1275" s="31"/>
    </row>
    <row r="1276" spans="1:42" ht="36" x14ac:dyDescent="0.3">
      <c r="A1276" s="12" t="s">
        <v>4122</v>
      </c>
      <c r="B1276" s="12" t="s">
        <v>4005</v>
      </c>
      <c r="C1276" s="16" t="s">
        <v>4006</v>
      </c>
      <c r="D1276" s="17"/>
      <c r="E1276" s="17" t="s">
        <v>4123</v>
      </c>
      <c r="F1276" s="17" t="s">
        <v>102</v>
      </c>
      <c r="G1276" s="18">
        <v>1</v>
      </c>
      <c r="H1276" s="17"/>
      <c r="I1276" s="18">
        <v>0</v>
      </c>
      <c r="J1276" s="19">
        <v>0</v>
      </c>
      <c r="K1276" s="20">
        <v>3271</v>
      </c>
      <c r="L1276" s="19">
        <f>J1276+ROUND(K1276, 2)</f>
        <v>3271</v>
      </c>
      <c r="M1276" s="19">
        <v>0</v>
      </c>
      <c r="N1276" s="19">
        <v>0</v>
      </c>
      <c r="O1276" s="19">
        <f>M1276+N1276</f>
        <v>0</v>
      </c>
      <c r="P1276" s="19">
        <v>56520.67</v>
      </c>
      <c r="Q1276" s="21">
        <v>10751</v>
      </c>
      <c r="R1276" s="19">
        <f>P1276+ROUND(Q1276, 2)</f>
        <v>67271.67</v>
      </c>
      <c r="S1276" s="19">
        <v>0</v>
      </c>
      <c r="T1276" s="19">
        <v>0</v>
      </c>
      <c r="U1276" s="19">
        <f>S1276+T1276</f>
        <v>0</v>
      </c>
      <c r="V1276" s="9">
        <f>ROUND(P1276 / 1.2, 2)</f>
        <v>47100.56</v>
      </c>
      <c r="W1276" s="9">
        <f>ROUND(Q1276 / 1.2, 2)</f>
        <v>8959.17</v>
      </c>
      <c r="X1276" s="9">
        <f>ROUND(R1276 / 1.2, 2)</f>
        <v>56059.73</v>
      </c>
      <c r="Y1276" s="9">
        <f t="shared" si="157"/>
        <v>0</v>
      </c>
      <c r="Z1276" s="9">
        <f>ROUND(T1276 / 1.2, 2)</f>
        <v>0</v>
      </c>
      <c r="AA1276" s="9">
        <f>Y1276+Z1276</f>
        <v>0</v>
      </c>
      <c r="AD1276" s="5">
        <v>355116969</v>
      </c>
      <c r="AE1276" s="5">
        <v>27138035</v>
      </c>
      <c r="AG1276" s="5" t="s">
        <v>4008</v>
      </c>
      <c r="AH1276" s="5" t="s">
        <v>4009</v>
      </c>
      <c r="AI1276" s="5" t="s">
        <v>584</v>
      </c>
      <c r="AK1276" s="19">
        <f t="shared" si="152"/>
        <v>0</v>
      </c>
      <c r="AL1276" s="19">
        <f>T1276-N1276</f>
        <v>0</v>
      </c>
      <c r="AM1276" s="19">
        <f>U1276-O1276</f>
        <v>0</v>
      </c>
      <c r="AN1276" s="22">
        <f t="shared" si="153"/>
        <v>0</v>
      </c>
      <c r="AO1276" s="22">
        <f>IFERROR(AL1276/N1276,0)</f>
        <v>0</v>
      </c>
      <c r="AP1276" s="22">
        <f>IFERROR(AM1276/O1276,0)</f>
        <v>0</v>
      </c>
    </row>
    <row r="1277" spans="1:42" ht="324" x14ac:dyDescent="0.3">
      <c r="A1277" s="12" t="s">
        <v>4124</v>
      </c>
      <c r="B1277" s="12"/>
      <c r="C1277" s="27" t="s">
        <v>4037</v>
      </c>
      <c r="D1277" s="17"/>
      <c r="E1277" s="17" t="s">
        <v>4125</v>
      </c>
      <c r="F1277" s="28" t="s">
        <v>102</v>
      </c>
      <c r="G1277" s="29">
        <v>1</v>
      </c>
      <c r="H1277" s="17"/>
      <c r="I1277" s="39">
        <v>0</v>
      </c>
      <c r="J1277" s="30">
        <v>0</v>
      </c>
      <c r="M1277" s="31">
        <f>ROUND(ROUND(J1277, 2)*I1277, 2)</f>
        <v>0</v>
      </c>
      <c r="P1277" s="32">
        <v>56520.67</v>
      </c>
      <c r="S1277" s="31">
        <f>ROUND(ROUND(P1277, 2)*I1277, 2)</f>
        <v>0</v>
      </c>
      <c r="V1277" s="9">
        <f>ROUND(ROUND(P1277, 2)/1.2, 2)</f>
        <v>47100.56</v>
      </c>
      <c r="Y1277" s="9">
        <f t="shared" si="157"/>
        <v>0</v>
      </c>
      <c r="AD1277" s="5" t="s">
        <v>4126</v>
      </c>
      <c r="AE1277" s="5" t="s">
        <v>4127</v>
      </c>
      <c r="AF1277" s="5" t="s">
        <v>4041</v>
      </c>
      <c r="AK1277" s="31">
        <f t="shared" si="152"/>
        <v>0</v>
      </c>
      <c r="AL1277" s="31"/>
      <c r="AM1277" s="31"/>
      <c r="AN1277" s="33">
        <f t="shared" si="153"/>
        <v>0</v>
      </c>
      <c r="AO1277" s="31"/>
      <c r="AP1277" s="31"/>
    </row>
    <row r="1278" spans="1:42" ht="36" x14ac:dyDescent="0.3">
      <c r="A1278" s="12" t="s">
        <v>4128</v>
      </c>
      <c r="B1278" s="12" t="s">
        <v>4005</v>
      </c>
      <c r="C1278" s="16" t="s">
        <v>4006</v>
      </c>
      <c r="D1278" s="17"/>
      <c r="E1278" s="17" t="s">
        <v>4129</v>
      </c>
      <c r="F1278" s="17" t="s">
        <v>102</v>
      </c>
      <c r="G1278" s="18">
        <v>1</v>
      </c>
      <c r="H1278" s="17"/>
      <c r="I1278" s="18">
        <v>0</v>
      </c>
      <c r="J1278" s="19">
        <v>0</v>
      </c>
      <c r="K1278" s="20">
        <v>3271</v>
      </c>
      <c r="L1278" s="19">
        <f>J1278+ROUND(K1278, 2)</f>
        <v>3271</v>
      </c>
      <c r="M1278" s="19">
        <v>0</v>
      </c>
      <c r="N1278" s="19">
        <v>0</v>
      </c>
      <c r="O1278" s="19">
        <f>M1278+N1278</f>
        <v>0</v>
      </c>
      <c r="P1278" s="19">
        <v>56520.67</v>
      </c>
      <c r="Q1278" s="21">
        <v>10751</v>
      </c>
      <c r="R1278" s="19">
        <f>P1278+ROUND(Q1278, 2)</f>
        <v>67271.67</v>
      </c>
      <c r="S1278" s="19">
        <v>0</v>
      </c>
      <c r="T1278" s="19">
        <v>0</v>
      </c>
      <c r="U1278" s="19">
        <f>S1278+T1278</f>
        <v>0</v>
      </c>
      <c r="V1278" s="9">
        <f>ROUND(P1278 / 1.2, 2)</f>
        <v>47100.56</v>
      </c>
      <c r="W1278" s="9">
        <f>ROUND(Q1278 / 1.2, 2)</f>
        <v>8959.17</v>
      </c>
      <c r="X1278" s="9">
        <f>ROUND(R1278 / 1.2, 2)</f>
        <v>56059.73</v>
      </c>
      <c r="Y1278" s="9">
        <f t="shared" si="157"/>
        <v>0</v>
      </c>
      <c r="Z1278" s="9">
        <f>ROUND(T1278 / 1.2, 2)</f>
        <v>0</v>
      </c>
      <c r="AA1278" s="9">
        <f>Y1278+Z1278</f>
        <v>0</v>
      </c>
      <c r="AD1278" s="5">
        <v>355116970</v>
      </c>
      <c r="AE1278" s="5">
        <v>27138036</v>
      </c>
      <c r="AG1278" s="5" t="s">
        <v>4008</v>
      </c>
      <c r="AH1278" s="5" t="s">
        <v>4009</v>
      </c>
      <c r="AI1278" s="5" t="s">
        <v>584</v>
      </c>
      <c r="AK1278" s="19">
        <f t="shared" si="152"/>
        <v>0</v>
      </c>
      <c r="AL1278" s="19">
        <f>T1278-N1278</f>
        <v>0</v>
      </c>
      <c r="AM1278" s="19">
        <f>U1278-O1278</f>
        <v>0</v>
      </c>
      <c r="AN1278" s="22">
        <f t="shared" si="153"/>
        <v>0</v>
      </c>
      <c r="AO1278" s="22">
        <f>IFERROR(AL1278/N1278,0)</f>
        <v>0</v>
      </c>
      <c r="AP1278" s="22">
        <f>IFERROR(AM1278/O1278,0)</f>
        <v>0</v>
      </c>
    </row>
    <row r="1279" spans="1:42" ht="342" x14ac:dyDescent="0.3">
      <c r="A1279" s="12" t="s">
        <v>4130</v>
      </c>
      <c r="B1279" s="12"/>
      <c r="C1279" s="27" t="s">
        <v>4011</v>
      </c>
      <c r="D1279" s="17"/>
      <c r="E1279" s="17" t="s">
        <v>4131</v>
      </c>
      <c r="F1279" s="28" t="s">
        <v>102</v>
      </c>
      <c r="G1279" s="29">
        <v>1</v>
      </c>
      <c r="H1279" s="17"/>
      <c r="I1279" s="39">
        <v>0</v>
      </c>
      <c r="J1279" s="30">
        <v>0</v>
      </c>
      <c r="M1279" s="31">
        <f>ROUND(ROUND(J1279, 2)*I1279, 2)</f>
        <v>0</v>
      </c>
      <c r="P1279" s="32">
        <v>56520.67</v>
      </c>
      <c r="S1279" s="31">
        <f>ROUND(ROUND(P1279, 2)*I1279, 2)</f>
        <v>0</v>
      </c>
      <c r="V1279" s="9">
        <f>ROUND(ROUND(P1279, 2)/1.2, 2)</f>
        <v>47100.56</v>
      </c>
      <c r="Y1279" s="9">
        <f t="shared" si="157"/>
        <v>0</v>
      </c>
      <c r="AD1279" s="5" t="s">
        <v>4132</v>
      </c>
      <c r="AE1279" s="5" t="s">
        <v>4133</v>
      </c>
      <c r="AF1279" s="5" t="s">
        <v>4015</v>
      </c>
      <c r="AK1279" s="31">
        <f t="shared" si="152"/>
        <v>0</v>
      </c>
      <c r="AL1279" s="31"/>
      <c r="AM1279" s="31"/>
      <c r="AN1279" s="33">
        <f t="shared" si="153"/>
        <v>0</v>
      </c>
      <c r="AO1279" s="31"/>
      <c r="AP1279" s="31"/>
    </row>
    <row r="1280" spans="1:42" ht="36" x14ac:dyDescent="0.3">
      <c r="A1280" s="12" t="s">
        <v>4134</v>
      </c>
      <c r="B1280" s="12" t="s">
        <v>4005</v>
      </c>
      <c r="C1280" s="16" t="s">
        <v>4006</v>
      </c>
      <c r="D1280" s="17"/>
      <c r="E1280" s="17" t="s">
        <v>4135</v>
      </c>
      <c r="F1280" s="17" t="s">
        <v>102</v>
      </c>
      <c r="G1280" s="18">
        <v>1</v>
      </c>
      <c r="H1280" s="17"/>
      <c r="I1280" s="18">
        <v>0</v>
      </c>
      <c r="J1280" s="19">
        <v>0</v>
      </c>
      <c r="K1280" s="20">
        <v>3271</v>
      </c>
      <c r="L1280" s="19">
        <f>J1280+ROUND(K1280, 2)</f>
        <v>3271</v>
      </c>
      <c r="M1280" s="19">
        <v>0</v>
      </c>
      <c r="N1280" s="19">
        <v>0</v>
      </c>
      <c r="O1280" s="19">
        <f>M1280+N1280</f>
        <v>0</v>
      </c>
      <c r="P1280" s="19">
        <v>39406.67</v>
      </c>
      <c r="Q1280" s="21">
        <v>9309</v>
      </c>
      <c r="R1280" s="19">
        <f>P1280+ROUND(Q1280, 2)</f>
        <v>48715.67</v>
      </c>
      <c r="S1280" s="19">
        <v>0</v>
      </c>
      <c r="T1280" s="19">
        <v>0</v>
      </c>
      <c r="U1280" s="19">
        <f>S1280+T1280</f>
        <v>0</v>
      </c>
      <c r="V1280" s="9">
        <f>ROUND(P1280 / 1.2, 2)</f>
        <v>32838.89</v>
      </c>
      <c r="W1280" s="9">
        <f>ROUND(Q1280 / 1.2, 2)</f>
        <v>7757.5</v>
      </c>
      <c r="X1280" s="9">
        <f>ROUND(R1280 / 1.2, 2)</f>
        <v>40596.39</v>
      </c>
      <c r="Y1280" s="9">
        <f t="shared" si="157"/>
        <v>0</v>
      </c>
      <c r="Z1280" s="9">
        <f>ROUND(T1280 / 1.2, 2)</f>
        <v>0</v>
      </c>
      <c r="AA1280" s="9">
        <f>Y1280+Z1280</f>
        <v>0</v>
      </c>
      <c r="AD1280" s="5">
        <v>355116971</v>
      </c>
      <c r="AE1280" s="5">
        <v>27138037</v>
      </c>
      <c r="AG1280" s="5" t="s">
        <v>4008</v>
      </c>
      <c r="AH1280" s="5" t="s">
        <v>4009</v>
      </c>
      <c r="AI1280" s="5" t="s">
        <v>584</v>
      </c>
      <c r="AK1280" s="19">
        <f t="shared" si="152"/>
        <v>0</v>
      </c>
      <c r="AL1280" s="19">
        <f>T1280-N1280</f>
        <v>0</v>
      </c>
      <c r="AM1280" s="19">
        <f>U1280-O1280</f>
        <v>0</v>
      </c>
      <c r="AN1280" s="22">
        <f t="shared" si="153"/>
        <v>0</v>
      </c>
      <c r="AO1280" s="22">
        <f>IFERROR(AL1280/N1280,0)</f>
        <v>0</v>
      </c>
      <c r="AP1280" s="22">
        <f>IFERROR(AM1280/O1280,0)</f>
        <v>0</v>
      </c>
    </row>
    <row r="1281" spans="1:42" ht="409.6" x14ac:dyDescent="0.3">
      <c r="A1281" s="12" t="s">
        <v>4136</v>
      </c>
      <c r="B1281" s="12"/>
      <c r="C1281" s="27" t="s">
        <v>4037</v>
      </c>
      <c r="D1281" s="17"/>
      <c r="E1281" s="17" t="s">
        <v>4137</v>
      </c>
      <c r="F1281" s="28" t="s">
        <v>102</v>
      </c>
      <c r="G1281" s="29">
        <v>1</v>
      </c>
      <c r="H1281" s="17"/>
      <c r="I1281" s="39">
        <v>0</v>
      </c>
      <c r="J1281" s="30">
        <v>0</v>
      </c>
      <c r="M1281" s="31">
        <f>ROUND(ROUND(J1281, 2)*I1281, 2)</f>
        <v>0</v>
      </c>
      <c r="P1281" s="32">
        <v>39406.67</v>
      </c>
      <c r="S1281" s="31">
        <f>ROUND(ROUND(P1281, 2)*I1281, 2)</f>
        <v>0</v>
      </c>
      <c r="V1281" s="9">
        <f>ROUND(ROUND(P1281, 2)/1.2, 2)</f>
        <v>32838.89</v>
      </c>
      <c r="Y1281" s="9">
        <f t="shared" si="157"/>
        <v>0</v>
      </c>
      <c r="AD1281" s="5" t="s">
        <v>4138</v>
      </c>
      <c r="AE1281" s="5" t="s">
        <v>4139</v>
      </c>
      <c r="AF1281" s="5" t="s">
        <v>4041</v>
      </c>
      <c r="AK1281" s="31">
        <f t="shared" si="152"/>
        <v>0</v>
      </c>
      <c r="AL1281" s="31"/>
      <c r="AM1281" s="31"/>
      <c r="AN1281" s="33">
        <f t="shared" si="153"/>
        <v>0</v>
      </c>
      <c r="AO1281" s="31"/>
      <c r="AP1281" s="31"/>
    </row>
    <row r="1282" spans="1:42" ht="36" x14ac:dyDescent="0.3">
      <c r="A1282" s="12" t="s">
        <v>4140</v>
      </c>
      <c r="B1282" s="12" t="s">
        <v>4005</v>
      </c>
      <c r="C1282" s="16" t="s">
        <v>4006</v>
      </c>
      <c r="D1282" s="17"/>
      <c r="E1282" s="17" t="s">
        <v>4141</v>
      </c>
      <c r="F1282" s="17" t="s">
        <v>102</v>
      </c>
      <c r="G1282" s="18">
        <v>1</v>
      </c>
      <c r="H1282" s="17"/>
      <c r="I1282" s="18">
        <v>0</v>
      </c>
      <c r="J1282" s="19">
        <v>0</v>
      </c>
      <c r="K1282" s="20">
        <v>3271</v>
      </c>
      <c r="L1282" s="19">
        <f>J1282+ROUND(K1282, 2)</f>
        <v>3271</v>
      </c>
      <c r="M1282" s="19">
        <v>0</v>
      </c>
      <c r="N1282" s="19">
        <v>0</v>
      </c>
      <c r="O1282" s="19">
        <f>M1282+N1282</f>
        <v>0</v>
      </c>
      <c r="P1282" s="19">
        <v>39406.67</v>
      </c>
      <c r="Q1282" s="21">
        <v>9309</v>
      </c>
      <c r="R1282" s="19">
        <f>P1282+ROUND(Q1282, 2)</f>
        <v>48715.67</v>
      </c>
      <c r="S1282" s="19">
        <v>0</v>
      </c>
      <c r="T1282" s="19">
        <v>0</v>
      </c>
      <c r="U1282" s="19">
        <f>S1282+T1282</f>
        <v>0</v>
      </c>
      <c r="V1282" s="9">
        <f>ROUND(P1282 / 1.2, 2)</f>
        <v>32838.89</v>
      </c>
      <c r="W1282" s="9">
        <f>ROUND(Q1282 / 1.2, 2)</f>
        <v>7757.5</v>
      </c>
      <c r="X1282" s="9">
        <f>ROUND(R1282 / 1.2, 2)</f>
        <v>40596.39</v>
      </c>
      <c r="Y1282" s="9">
        <f t="shared" si="157"/>
        <v>0</v>
      </c>
      <c r="Z1282" s="9">
        <f>ROUND(T1282 / 1.2, 2)</f>
        <v>0</v>
      </c>
      <c r="AA1282" s="9">
        <f>Y1282+Z1282</f>
        <v>0</v>
      </c>
      <c r="AD1282" s="5">
        <v>355116972</v>
      </c>
      <c r="AE1282" s="5">
        <v>27138038</v>
      </c>
      <c r="AG1282" s="5" t="s">
        <v>4008</v>
      </c>
      <c r="AH1282" s="5" t="s">
        <v>4009</v>
      </c>
      <c r="AI1282" s="5" t="s">
        <v>584</v>
      </c>
      <c r="AK1282" s="19">
        <f t="shared" si="152"/>
        <v>0</v>
      </c>
      <c r="AL1282" s="19">
        <f>T1282-N1282</f>
        <v>0</v>
      </c>
      <c r="AM1282" s="19">
        <f>U1282-O1282</f>
        <v>0</v>
      </c>
      <c r="AN1282" s="22">
        <f t="shared" si="153"/>
        <v>0</v>
      </c>
      <c r="AO1282" s="22">
        <f>IFERROR(AL1282/N1282,0)</f>
        <v>0</v>
      </c>
      <c r="AP1282" s="22">
        <f>IFERROR(AM1282/O1282,0)</f>
        <v>0</v>
      </c>
    </row>
    <row r="1283" spans="1:42" ht="324" x14ac:dyDescent="0.3">
      <c r="A1283" s="12" t="s">
        <v>4142</v>
      </c>
      <c r="B1283" s="12"/>
      <c r="C1283" s="27" t="s">
        <v>4037</v>
      </c>
      <c r="D1283" s="17"/>
      <c r="E1283" s="17" t="s">
        <v>4143</v>
      </c>
      <c r="F1283" s="28" t="s">
        <v>102</v>
      </c>
      <c r="G1283" s="29">
        <v>1</v>
      </c>
      <c r="H1283" s="17"/>
      <c r="I1283" s="39">
        <v>0</v>
      </c>
      <c r="J1283" s="30">
        <v>0</v>
      </c>
      <c r="M1283" s="31">
        <f>ROUND(ROUND(J1283, 2)*I1283, 2)</f>
        <v>0</v>
      </c>
      <c r="P1283" s="32">
        <v>39406.67</v>
      </c>
      <c r="S1283" s="31">
        <f>ROUND(ROUND(P1283, 2)*I1283, 2)</f>
        <v>0</v>
      </c>
      <c r="V1283" s="9">
        <f>ROUND(ROUND(P1283, 2)/1.2, 2)</f>
        <v>32838.89</v>
      </c>
      <c r="Y1283" s="9">
        <f t="shared" si="157"/>
        <v>0</v>
      </c>
      <c r="AD1283" s="5" t="s">
        <v>4144</v>
      </c>
      <c r="AE1283" s="5" t="s">
        <v>4145</v>
      </c>
      <c r="AF1283" s="5" t="s">
        <v>4041</v>
      </c>
      <c r="AK1283" s="31">
        <f t="shared" si="152"/>
        <v>0</v>
      </c>
      <c r="AL1283" s="31"/>
      <c r="AM1283" s="31"/>
      <c r="AN1283" s="33">
        <f t="shared" si="153"/>
        <v>0</v>
      </c>
      <c r="AO1283" s="31"/>
      <c r="AP1283" s="31"/>
    </row>
    <row r="1284" spans="1:42" ht="36" x14ac:dyDescent="0.3">
      <c r="A1284" s="12" t="s">
        <v>4146</v>
      </c>
      <c r="B1284" s="12" t="s">
        <v>4005</v>
      </c>
      <c r="C1284" s="16" t="s">
        <v>4006</v>
      </c>
      <c r="D1284" s="17"/>
      <c r="E1284" s="17" t="s">
        <v>4147</v>
      </c>
      <c r="F1284" s="17" t="s">
        <v>102</v>
      </c>
      <c r="G1284" s="18">
        <v>1</v>
      </c>
      <c r="H1284" s="17"/>
      <c r="I1284" s="18">
        <v>0</v>
      </c>
      <c r="J1284" s="19">
        <v>0</v>
      </c>
      <c r="K1284" s="20">
        <v>3271</v>
      </c>
      <c r="L1284" s="19">
        <f>J1284+ROUND(K1284, 2)</f>
        <v>3271</v>
      </c>
      <c r="M1284" s="19">
        <v>0</v>
      </c>
      <c r="N1284" s="19">
        <v>0</v>
      </c>
      <c r="O1284" s="19">
        <f>M1284+N1284</f>
        <v>0</v>
      </c>
      <c r="P1284" s="19">
        <v>39406.67</v>
      </c>
      <c r="Q1284" s="21">
        <v>9309</v>
      </c>
      <c r="R1284" s="19">
        <f>P1284+ROUND(Q1284, 2)</f>
        <v>48715.67</v>
      </c>
      <c r="S1284" s="19">
        <v>0</v>
      </c>
      <c r="T1284" s="19">
        <v>0</v>
      </c>
      <c r="U1284" s="19">
        <f>S1284+T1284</f>
        <v>0</v>
      </c>
      <c r="V1284" s="9">
        <f>ROUND(P1284 / 1.2, 2)</f>
        <v>32838.89</v>
      </c>
      <c r="W1284" s="9">
        <f>ROUND(Q1284 / 1.2, 2)</f>
        <v>7757.5</v>
      </c>
      <c r="X1284" s="9">
        <f>ROUND(R1284 / 1.2, 2)</f>
        <v>40596.39</v>
      </c>
      <c r="Y1284" s="9">
        <f t="shared" si="157"/>
        <v>0</v>
      </c>
      <c r="Z1284" s="9">
        <f>ROUND(T1284 / 1.2, 2)</f>
        <v>0</v>
      </c>
      <c r="AA1284" s="9">
        <f>Y1284+Z1284</f>
        <v>0</v>
      </c>
      <c r="AD1284" s="5">
        <v>355116973</v>
      </c>
      <c r="AE1284" s="5">
        <v>27138039</v>
      </c>
      <c r="AG1284" s="5" t="s">
        <v>4008</v>
      </c>
      <c r="AH1284" s="5" t="s">
        <v>4009</v>
      </c>
      <c r="AI1284" s="5" t="s">
        <v>584</v>
      </c>
      <c r="AK1284" s="19">
        <f t="shared" si="152"/>
        <v>0</v>
      </c>
      <c r="AL1284" s="19">
        <f>T1284-N1284</f>
        <v>0</v>
      </c>
      <c r="AM1284" s="19">
        <f>U1284-O1284</f>
        <v>0</v>
      </c>
      <c r="AN1284" s="22">
        <f t="shared" si="153"/>
        <v>0</v>
      </c>
      <c r="AO1284" s="22">
        <f>IFERROR(AL1284/N1284,0)</f>
        <v>0</v>
      </c>
      <c r="AP1284" s="22">
        <f>IFERROR(AM1284/O1284,0)</f>
        <v>0</v>
      </c>
    </row>
    <row r="1285" spans="1:42" ht="324" x14ac:dyDescent="0.3">
      <c r="A1285" s="12" t="s">
        <v>4148</v>
      </c>
      <c r="B1285" s="12"/>
      <c r="C1285" s="27" t="s">
        <v>4037</v>
      </c>
      <c r="D1285" s="17"/>
      <c r="E1285" s="17" t="s">
        <v>4149</v>
      </c>
      <c r="F1285" s="28" t="s">
        <v>102</v>
      </c>
      <c r="G1285" s="29">
        <v>1</v>
      </c>
      <c r="H1285" s="17"/>
      <c r="I1285" s="39">
        <v>0</v>
      </c>
      <c r="J1285" s="30">
        <v>0</v>
      </c>
      <c r="M1285" s="31">
        <f>ROUND(ROUND(J1285, 2)*I1285, 2)</f>
        <v>0</v>
      </c>
      <c r="P1285" s="32">
        <v>39406.67</v>
      </c>
      <c r="S1285" s="31">
        <f>ROUND(ROUND(P1285, 2)*I1285, 2)</f>
        <v>0</v>
      </c>
      <c r="V1285" s="9">
        <f>ROUND(ROUND(P1285, 2)/1.2, 2)</f>
        <v>32838.89</v>
      </c>
      <c r="Y1285" s="9">
        <f t="shared" si="157"/>
        <v>0</v>
      </c>
      <c r="AD1285" s="5" t="s">
        <v>4150</v>
      </c>
      <c r="AE1285" s="5" t="s">
        <v>4151</v>
      </c>
      <c r="AF1285" s="5" t="s">
        <v>4041</v>
      </c>
      <c r="AK1285" s="31">
        <f t="shared" si="152"/>
        <v>0</v>
      </c>
      <c r="AL1285" s="31"/>
      <c r="AM1285" s="31"/>
      <c r="AN1285" s="33">
        <f t="shared" si="153"/>
        <v>0</v>
      </c>
      <c r="AO1285" s="31"/>
      <c r="AP1285" s="31"/>
    </row>
    <row r="1286" spans="1:42" ht="36" x14ac:dyDescent="0.3">
      <c r="A1286" s="12" t="s">
        <v>4152</v>
      </c>
      <c r="B1286" s="12" t="s">
        <v>4005</v>
      </c>
      <c r="C1286" s="16" t="s">
        <v>4006</v>
      </c>
      <c r="D1286" s="17"/>
      <c r="E1286" s="17" t="s">
        <v>4153</v>
      </c>
      <c r="F1286" s="17" t="s">
        <v>102</v>
      </c>
      <c r="G1286" s="18">
        <v>1</v>
      </c>
      <c r="H1286" s="17"/>
      <c r="I1286" s="18">
        <v>0</v>
      </c>
      <c r="J1286" s="19">
        <v>0</v>
      </c>
      <c r="K1286" s="20">
        <v>3271</v>
      </c>
      <c r="L1286" s="19">
        <f>J1286+ROUND(K1286, 2)</f>
        <v>3271</v>
      </c>
      <c r="M1286" s="19">
        <v>0</v>
      </c>
      <c r="N1286" s="19">
        <v>0</v>
      </c>
      <c r="O1286" s="19">
        <f>M1286+N1286</f>
        <v>0</v>
      </c>
      <c r="P1286" s="19">
        <v>97185</v>
      </c>
      <c r="Q1286" s="21">
        <v>12606</v>
      </c>
      <c r="R1286" s="19">
        <f>P1286+ROUND(Q1286, 2)</f>
        <v>109791</v>
      </c>
      <c r="S1286" s="19">
        <v>0</v>
      </c>
      <c r="T1286" s="19">
        <v>0</v>
      </c>
      <c r="U1286" s="19">
        <f>S1286+T1286</f>
        <v>0</v>
      </c>
      <c r="V1286" s="9">
        <f>ROUND(P1286 / 1.2, 2)</f>
        <v>80987.5</v>
      </c>
      <c r="W1286" s="9">
        <f>ROUND(Q1286 / 1.2, 2)</f>
        <v>10505</v>
      </c>
      <c r="X1286" s="9">
        <f>ROUND(R1286 / 1.2, 2)</f>
        <v>91492.5</v>
      </c>
      <c r="Y1286" s="9">
        <f t="shared" si="157"/>
        <v>0</v>
      </c>
      <c r="Z1286" s="9">
        <f>ROUND(T1286 / 1.2, 2)</f>
        <v>0</v>
      </c>
      <c r="AA1286" s="9">
        <f>Y1286+Z1286</f>
        <v>0</v>
      </c>
      <c r="AD1286" s="5">
        <v>355116974</v>
      </c>
      <c r="AE1286" s="5">
        <v>27138040</v>
      </c>
      <c r="AG1286" s="5" t="s">
        <v>4008</v>
      </c>
      <c r="AH1286" s="5" t="s">
        <v>4009</v>
      </c>
      <c r="AI1286" s="5" t="s">
        <v>584</v>
      </c>
      <c r="AK1286" s="19">
        <f t="shared" si="152"/>
        <v>0</v>
      </c>
      <c r="AL1286" s="19">
        <f>T1286-N1286</f>
        <v>0</v>
      </c>
      <c r="AM1286" s="19">
        <f>U1286-O1286</f>
        <v>0</v>
      </c>
      <c r="AN1286" s="22">
        <f t="shared" si="153"/>
        <v>0</v>
      </c>
      <c r="AO1286" s="22">
        <f>IFERROR(AL1286/N1286,0)</f>
        <v>0</v>
      </c>
      <c r="AP1286" s="22">
        <f>IFERROR(AM1286/O1286,0)</f>
        <v>0</v>
      </c>
    </row>
    <row r="1287" spans="1:42" ht="396" x14ac:dyDescent="0.3">
      <c r="A1287" s="12" t="s">
        <v>4154</v>
      </c>
      <c r="B1287" s="12"/>
      <c r="C1287" s="27" t="s">
        <v>4011</v>
      </c>
      <c r="D1287" s="17"/>
      <c r="E1287" s="17" t="s">
        <v>4155</v>
      </c>
      <c r="F1287" s="28" t="s">
        <v>102</v>
      </c>
      <c r="G1287" s="29">
        <v>1</v>
      </c>
      <c r="H1287" s="17"/>
      <c r="I1287" s="39">
        <v>0</v>
      </c>
      <c r="J1287" s="30">
        <v>0</v>
      </c>
      <c r="M1287" s="31">
        <f>ROUND(ROUND(J1287, 2)*I1287, 2)</f>
        <v>0</v>
      </c>
      <c r="P1287" s="32">
        <v>97185</v>
      </c>
      <c r="S1287" s="31">
        <f>ROUND(ROUND(P1287, 2)*I1287, 2)</f>
        <v>0</v>
      </c>
      <c r="V1287" s="9">
        <f>ROUND(ROUND(P1287, 2)/1.2, 2)</f>
        <v>80987.5</v>
      </c>
      <c r="Y1287" s="9">
        <f t="shared" si="157"/>
        <v>0</v>
      </c>
      <c r="AD1287" s="5" t="s">
        <v>4156</v>
      </c>
      <c r="AE1287" s="5" t="s">
        <v>4157</v>
      </c>
      <c r="AF1287" s="5" t="s">
        <v>4015</v>
      </c>
      <c r="AK1287" s="31">
        <f t="shared" si="152"/>
        <v>0</v>
      </c>
      <c r="AL1287" s="31"/>
      <c r="AM1287" s="31"/>
      <c r="AN1287" s="33">
        <f t="shared" si="153"/>
        <v>0</v>
      </c>
      <c r="AO1287" s="31"/>
      <c r="AP1287" s="31"/>
    </row>
    <row r="1288" spans="1:42" ht="36" x14ac:dyDescent="0.3">
      <c r="A1288" s="12" t="s">
        <v>4158</v>
      </c>
      <c r="B1288" s="12" t="s">
        <v>4005</v>
      </c>
      <c r="C1288" s="16" t="s">
        <v>4006</v>
      </c>
      <c r="D1288" s="17"/>
      <c r="E1288" s="17" t="s">
        <v>4159</v>
      </c>
      <c r="F1288" s="17" t="s">
        <v>102</v>
      </c>
      <c r="G1288" s="18">
        <v>1</v>
      </c>
      <c r="H1288" s="17"/>
      <c r="I1288" s="18">
        <v>0</v>
      </c>
      <c r="J1288" s="19">
        <v>0</v>
      </c>
      <c r="K1288" s="20">
        <v>3271</v>
      </c>
      <c r="L1288" s="19">
        <f>J1288+ROUND(K1288, 2)</f>
        <v>3271</v>
      </c>
      <c r="M1288" s="19">
        <v>0</v>
      </c>
      <c r="N1288" s="19">
        <v>0</v>
      </c>
      <c r="O1288" s="19">
        <f>M1288+N1288</f>
        <v>0</v>
      </c>
      <c r="P1288" s="19">
        <v>170750.67</v>
      </c>
      <c r="Q1288" s="21">
        <v>23845</v>
      </c>
      <c r="R1288" s="19">
        <f>P1288+ROUND(Q1288, 2)</f>
        <v>194595.67</v>
      </c>
      <c r="S1288" s="19">
        <v>0</v>
      </c>
      <c r="T1288" s="19">
        <v>0</v>
      </c>
      <c r="U1288" s="19">
        <f>S1288+T1288</f>
        <v>0</v>
      </c>
      <c r="V1288" s="9">
        <f>ROUND(P1288 / 1.2, 2)</f>
        <v>142292.23000000001</v>
      </c>
      <c r="W1288" s="9">
        <f>ROUND(Q1288 / 1.2, 2)</f>
        <v>19870.830000000002</v>
      </c>
      <c r="X1288" s="9">
        <f>ROUND(R1288 / 1.2, 2)</f>
        <v>162163.06</v>
      </c>
      <c r="Y1288" s="9">
        <f t="shared" si="157"/>
        <v>0</v>
      </c>
      <c r="Z1288" s="9">
        <f>ROUND(T1288 / 1.2, 2)</f>
        <v>0</v>
      </c>
      <c r="AA1288" s="9">
        <f>Y1288+Z1288</f>
        <v>0</v>
      </c>
      <c r="AD1288" s="5">
        <v>355116975</v>
      </c>
      <c r="AE1288" s="5">
        <v>27138041</v>
      </c>
      <c r="AG1288" s="5" t="s">
        <v>4008</v>
      </c>
      <c r="AH1288" s="5" t="s">
        <v>4009</v>
      </c>
      <c r="AI1288" s="5" t="s">
        <v>584</v>
      </c>
      <c r="AK1288" s="19">
        <f t="shared" si="152"/>
        <v>0</v>
      </c>
      <c r="AL1288" s="19">
        <f>T1288-N1288</f>
        <v>0</v>
      </c>
      <c r="AM1288" s="19">
        <f>U1288-O1288</f>
        <v>0</v>
      </c>
      <c r="AN1288" s="22">
        <f t="shared" si="153"/>
        <v>0</v>
      </c>
      <c r="AO1288" s="22">
        <f>IFERROR(AL1288/N1288,0)</f>
        <v>0</v>
      </c>
      <c r="AP1288" s="22">
        <f>IFERROR(AM1288/O1288,0)</f>
        <v>0</v>
      </c>
    </row>
    <row r="1289" spans="1:42" ht="409.6" x14ac:dyDescent="0.3">
      <c r="A1289" s="12" t="s">
        <v>4160</v>
      </c>
      <c r="B1289" s="12"/>
      <c r="C1289" s="27" t="s">
        <v>4037</v>
      </c>
      <c r="D1289" s="17"/>
      <c r="E1289" s="17" t="s">
        <v>4161</v>
      </c>
      <c r="F1289" s="28" t="s">
        <v>102</v>
      </c>
      <c r="G1289" s="29">
        <v>1</v>
      </c>
      <c r="H1289" s="17"/>
      <c r="I1289" s="39">
        <v>0</v>
      </c>
      <c r="J1289" s="30">
        <v>0</v>
      </c>
      <c r="M1289" s="31">
        <f>ROUND(ROUND(J1289, 2)*I1289, 2)</f>
        <v>0</v>
      </c>
      <c r="P1289" s="32">
        <v>170750.67</v>
      </c>
      <c r="S1289" s="31">
        <f>ROUND(ROUND(P1289, 2)*I1289, 2)</f>
        <v>0</v>
      </c>
      <c r="V1289" s="9">
        <f>ROUND(ROUND(P1289, 2)/1.2, 2)</f>
        <v>142292.23000000001</v>
      </c>
      <c r="Y1289" s="9">
        <f t="shared" si="157"/>
        <v>0</v>
      </c>
      <c r="AD1289" s="5" t="s">
        <v>4162</v>
      </c>
      <c r="AE1289" s="5" t="s">
        <v>4163</v>
      </c>
      <c r="AF1289" s="5" t="s">
        <v>4041</v>
      </c>
      <c r="AK1289" s="31">
        <f t="shared" si="152"/>
        <v>0</v>
      </c>
      <c r="AL1289" s="31"/>
      <c r="AM1289" s="31"/>
      <c r="AN1289" s="33">
        <f t="shared" si="153"/>
        <v>0</v>
      </c>
      <c r="AO1289" s="31"/>
      <c r="AP1289" s="31"/>
    </row>
    <row r="1290" spans="1:42" ht="36" x14ac:dyDescent="0.3">
      <c r="A1290" s="12" t="s">
        <v>4164</v>
      </c>
      <c r="B1290" s="12" t="s">
        <v>4005</v>
      </c>
      <c r="C1290" s="16" t="s">
        <v>4006</v>
      </c>
      <c r="D1290" s="17"/>
      <c r="E1290" s="17" t="s">
        <v>4165</v>
      </c>
      <c r="F1290" s="17" t="s">
        <v>102</v>
      </c>
      <c r="G1290" s="18">
        <v>1</v>
      </c>
      <c r="H1290" s="17"/>
      <c r="I1290" s="18">
        <v>0</v>
      </c>
      <c r="J1290" s="19">
        <v>0</v>
      </c>
      <c r="K1290" s="20">
        <v>3271</v>
      </c>
      <c r="L1290" s="19">
        <f>J1290+ROUND(K1290, 2)</f>
        <v>3271</v>
      </c>
      <c r="M1290" s="19">
        <v>0</v>
      </c>
      <c r="N1290" s="19">
        <v>0</v>
      </c>
      <c r="O1290" s="19">
        <f>M1290+N1290</f>
        <v>0</v>
      </c>
      <c r="P1290" s="19">
        <v>130825.67</v>
      </c>
      <c r="Q1290" s="21">
        <v>23845</v>
      </c>
      <c r="R1290" s="19">
        <f>P1290+ROUND(Q1290, 2)</f>
        <v>154670.66999999998</v>
      </c>
      <c r="S1290" s="19">
        <v>0</v>
      </c>
      <c r="T1290" s="19">
        <v>0</v>
      </c>
      <c r="U1290" s="19">
        <f>S1290+T1290</f>
        <v>0</v>
      </c>
      <c r="V1290" s="9">
        <f>ROUND(P1290 / 1.2, 2)</f>
        <v>109021.39</v>
      </c>
      <c r="W1290" s="9">
        <f>ROUND(Q1290 / 1.2, 2)</f>
        <v>19870.830000000002</v>
      </c>
      <c r="X1290" s="9">
        <f>ROUND(R1290 / 1.2, 2)</f>
        <v>128892.23</v>
      </c>
      <c r="Y1290" s="9">
        <f t="shared" si="157"/>
        <v>0</v>
      </c>
      <c r="Z1290" s="9">
        <f>ROUND(T1290 / 1.2, 2)</f>
        <v>0</v>
      </c>
      <c r="AA1290" s="9">
        <f>Y1290+Z1290</f>
        <v>0</v>
      </c>
      <c r="AD1290" s="5">
        <v>355116976</v>
      </c>
      <c r="AE1290" s="5">
        <v>27138042</v>
      </c>
      <c r="AG1290" s="5" t="s">
        <v>4008</v>
      </c>
      <c r="AH1290" s="5" t="s">
        <v>4009</v>
      </c>
      <c r="AI1290" s="5" t="s">
        <v>584</v>
      </c>
      <c r="AK1290" s="19">
        <f t="shared" si="152"/>
        <v>0</v>
      </c>
      <c r="AL1290" s="19">
        <f>T1290-N1290</f>
        <v>0</v>
      </c>
      <c r="AM1290" s="19">
        <f>U1290-O1290</f>
        <v>0</v>
      </c>
      <c r="AN1290" s="22">
        <f t="shared" si="153"/>
        <v>0</v>
      </c>
      <c r="AO1290" s="22">
        <f>IFERROR(AL1290/N1290,0)</f>
        <v>0</v>
      </c>
      <c r="AP1290" s="22">
        <f>IFERROR(AM1290/O1290,0)</f>
        <v>0</v>
      </c>
    </row>
    <row r="1291" spans="1:42" ht="409.6" x14ac:dyDescent="0.3">
      <c r="A1291" s="12" t="s">
        <v>4166</v>
      </c>
      <c r="B1291" s="12"/>
      <c r="C1291" s="27" t="s">
        <v>4037</v>
      </c>
      <c r="D1291" s="17"/>
      <c r="E1291" s="17" t="s">
        <v>4167</v>
      </c>
      <c r="F1291" s="28" t="s">
        <v>102</v>
      </c>
      <c r="G1291" s="29">
        <v>1</v>
      </c>
      <c r="H1291" s="17"/>
      <c r="I1291" s="39">
        <v>0</v>
      </c>
      <c r="J1291" s="30">
        <v>0</v>
      </c>
      <c r="M1291" s="31">
        <f>ROUND(ROUND(J1291, 2)*I1291, 2)</f>
        <v>0</v>
      </c>
      <c r="P1291" s="32">
        <v>130825.67</v>
      </c>
      <c r="S1291" s="31">
        <f>ROUND(ROUND(P1291, 2)*I1291, 2)</f>
        <v>0</v>
      </c>
      <c r="V1291" s="9">
        <f>ROUND(ROUND(P1291, 2)/1.2, 2)</f>
        <v>109021.39</v>
      </c>
      <c r="Y1291" s="9">
        <f t="shared" si="157"/>
        <v>0</v>
      </c>
      <c r="AD1291" s="5" t="s">
        <v>4168</v>
      </c>
      <c r="AE1291" s="5" t="s">
        <v>4169</v>
      </c>
      <c r="AF1291" s="5" t="s">
        <v>4041</v>
      </c>
      <c r="AK1291" s="31">
        <f t="shared" si="152"/>
        <v>0</v>
      </c>
      <c r="AL1291" s="31"/>
      <c r="AM1291" s="31"/>
      <c r="AN1291" s="33">
        <f t="shared" si="153"/>
        <v>0</v>
      </c>
      <c r="AO1291" s="31"/>
      <c r="AP1291" s="31"/>
    </row>
    <row r="1292" spans="1:42" ht="36" x14ac:dyDescent="0.3">
      <c r="A1292" s="12" t="s">
        <v>4170</v>
      </c>
      <c r="B1292" s="12" t="s">
        <v>4005</v>
      </c>
      <c r="C1292" s="16" t="s">
        <v>4006</v>
      </c>
      <c r="D1292" s="17"/>
      <c r="E1292" s="17" t="s">
        <v>4007</v>
      </c>
      <c r="F1292" s="17" t="s">
        <v>102</v>
      </c>
      <c r="G1292" s="18">
        <v>1</v>
      </c>
      <c r="H1292" s="17"/>
      <c r="I1292" s="18">
        <v>10</v>
      </c>
      <c r="J1292" s="19">
        <v>0</v>
      </c>
      <c r="K1292" s="20">
        <v>3271</v>
      </c>
      <c r="L1292" s="19">
        <f>J1292+ROUND(K1292, 2)</f>
        <v>3271</v>
      </c>
      <c r="M1292" s="19">
        <v>0</v>
      </c>
      <c r="N1292" s="19">
        <v>32710</v>
      </c>
      <c r="O1292" s="19">
        <f>M1292+N1292</f>
        <v>32710</v>
      </c>
      <c r="P1292" s="19">
        <v>39406.67</v>
      </c>
      <c r="Q1292" s="21">
        <v>11170.8</v>
      </c>
      <c r="R1292" s="19">
        <f>P1292+ROUND(Q1292, 2)</f>
        <v>50577.47</v>
      </c>
      <c r="S1292" s="19">
        <v>394066.7</v>
      </c>
      <c r="T1292" s="19">
        <v>111708</v>
      </c>
      <c r="U1292" s="19">
        <f>S1292+T1292</f>
        <v>505774.7</v>
      </c>
      <c r="V1292" s="9">
        <f>ROUND(P1292 / 1.2, 2)</f>
        <v>32838.89</v>
      </c>
      <c r="W1292" s="9">
        <f>ROUND(Q1292 / 1.2, 2)</f>
        <v>9309</v>
      </c>
      <c r="X1292" s="9">
        <f>ROUND(R1292 / 1.2, 2)</f>
        <v>42147.89</v>
      </c>
      <c r="Y1292" s="9">
        <f t="shared" si="157"/>
        <v>328388.92</v>
      </c>
      <c r="Z1292" s="9">
        <f>ROUND(T1292 / 1.2, 2)</f>
        <v>93090</v>
      </c>
      <c r="AA1292" s="9">
        <f>Y1292+Z1292</f>
        <v>421478.92</v>
      </c>
      <c r="AD1292" s="5">
        <v>355116977</v>
      </c>
      <c r="AE1292" s="5">
        <v>28892247</v>
      </c>
      <c r="AG1292" s="5" t="s">
        <v>4008</v>
      </c>
      <c r="AH1292" s="5" t="s">
        <v>4009</v>
      </c>
      <c r="AI1292" s="5" t="s">
        <v>584</v>
      </c>
      <c r="AK1292" s="19">
        <f t="shared" si="152"/>
        <v>394066.7</v>
      </c>
      <c r="AL1292" s="19">
        <f>T1292-N1292</f>
        <v>78998</v>
      </c>
      <c r="AM1292" s="19">
        <f>U1292-O1292</f>
        <v>473064.7</v>
      </c>
      <c r="AN1292" s="22">
        <f t="shared" si="153"/>
        <v>0</v>
      </c>
      <c r="AO1292" s="22">
        <f>IFERROR(AL1292/N1292,0)</f>
        <v>2.4151024151635587</v>
      </c>
      <c r="AP1292" s="22">
        <f>IFERROR(AM1292/O1292,0)</f>
        <v>14.462387649036993</v>
      </c>
    </row>
    <row r="1293" spans="1:42" ht="396" x14ac:dyDescent="0.3">
      <c r="A1293" s="12" t="s">
        <v>4171</v>
      </c>
      <c r="B1293" s="12"/>
      <c r="C1293" s="27" t="s">
        <v>4037</v>
      </c>
      <c r="D1293" s="17"/>
      <c r="E1293" s="17" t="s">
        <v>4012</v>
      </c>
      <c r="F1293" s="28" t="s">
        <v>102</v>
      </c>
      <c r="G1293" s="29">
        <v>1</v>
      </c>
      <c r="H1293" s="17"/>
      <c r="I1293" s="39">
        <v>10</v>
      </c>
      <c r="J1293" s="30">
        <v>0</v>
      </c>
      <c r="M1293" s="31">
        <f>ROUND(ROUND(J1293, 2)*I1293, 2)</f>
        <v>0</v>
      </c>
      <c r="P1293" s="32">
        <v>39406.67</v>
      </c>
      <c r="S1293" s="31">
        <f>ROUND(ROUND(P1293, 2)*I1293, 2)</f>
        <v>394066.7</v>
      </c>
      <c r="V1293" s="9">
        <f>ROUND(ROUND(P1293, 2)/1.2, 2)</f>
        <v>32838.89</v>
      </c>
      <c r="Y1293" s="9">
        <f t="shared" si="157"/>
        <v>328388.92</v>
      </c>
      <c r="AD1293" s="5" t="s">
        <v>4172</v>
      </c>
      <c r="AE1293" s="5" t="s">
        <v>4173</v>
      </c>
      <c r="AF1293" s="5" t="s">
        <v>4041</v>
      </c>
      <c r="AK1293" s="31">
        <f t="shared" si="152"/>
        <v>394066.7</v>
      </c>
      <c r="AL1293" s="31"/>
      <c r="AM1293" s="31"/>
      <c r="AN1293" s="33">
        <f t="shared" si="153"/>
        <v>0</v>
      </c>
      <c r="AO1293" s="31"/>
      <c r="AP1293" s="31"/>
    </row>
    <row r="1294" spans="1:42" ht="36" x14ac:dyDescent="0.3">
      <c r="A1294" s="12" t="s">
        <v>4174</v>
      </c>
      <c r="B1294" s="12" t="s">
        <v>4005</v>
      </c>
      <c r="C1294" s="16" t="s">
        <v>4006</v>
      </c>
      <c r="D1294" s="17"/>
      <c r="E1294" s="17" t="s">
        <v>4017</v>
      </c>
      <c r="F1294" s="17" t="s">
        <v>102</v>
      </c>
      <c r="G1294" s="18">
        <v>1</v>
      </c>
      <c r="H1294" s="17"/>
      <c r="I1294" s="18">
        <v>4</v>
      </c>
      <c r="J1294" s="19">
        <v>0</v>
      </c>
      <c r="K1294" s="20">
        <v>3271</v>
      </c>
      <c r="L1294" s="19">
        <f>J1294+ROUND(K1294, 2)</f>
        <v>3271</v>
      </c>
      <c r="M1294" s="19">
        <v>0</v>
      </c>
      <c r="N1294" s="19">
        <v>13084</v>
      </c>
      <c r="O1294" s="19">
        <f>M1294+N1294</f>
        <v>13084</v>
      </c>
      <c r="P1294" s="19">
        <v>39406.67</v>
      </c>
      <c r="Q1294" s="21">
        <v>11170.8</v>
      </c>
      <c r="R1294" s="19">
        <f>P1294+ROUND(Q1294, 2)</f>
        <v>50577.47</v>
      </c>
      <c r="S1294" s="19">
        <v>157626.68</v>
      </c>
      <c r="T1294" s="19">
        <v>44683.199999999997</v>
      </c>
      <c r="U1294" s="19">
        <f>S1294+T1294</f>
        <v>202309.88</v>
      </c>
      <c r="V1294" s="9">
        <f>ROUND(P1294 / 1.2, 2)</f>
        <v>32838.89</v>
      </c>
      <c r="W1294" s="9">
        <f>ROUND(Q1294 / 1.2, 2)</f>
        <v>9309</v>
      </c>
      <c r="X1294" s="9">
        <f>ROUND(R1294 / 1.2, 2)</f>
        <v>42147.89</v>
      </c>
      <c r="Y1294" s="9">
        <f t="shared" si="157"/>
        <v>131355.57</v>
      </c>
      <c r="Z1294" s="9">
        <f>ROUND(T1294 / 1.2, 2)</f>
        <v>37236</v>
      </c>
      <c r="AA1294" s="9">
        <f>Y1294+Z1294</f>
        <v>168591.57</v>
      </c>
      <c r="AD1294" s="5">
        <v>355116978</v>
      </c>
      <c r="AE1294" s="5">
        <v>28892249</v>
      </c>
      <c r="AG1294" s="5" t="s">
        <v>4008</v>
      </c>
      <c r="AH1294" s="5" t="s">
        <v>4009</v>
      </c>
      <c r="AI1294" s="5" t="s">
        <v>584</v>
      </c>
      <c r="AK1294" s="19">
        <f t="shared" si="152"/>
        <v>157626.68</v>
      </c>
      <c r="AL1294" s="19">
        <f>T1294-N1294</f>
        <v>31599.199999999997</v>
      </c>
      <c r="AM1294" s="19">
        <f>U1294-O1294</f>
        <v>189225.88</v>
      </c>
      <c r="AN1294" s="22">
        <f t="shared" si="153"/>
        <v>0</v>
      </c>
      <c r="AO1294" s="22">
        <f>IFERROR(AL1294/N1294,0)</f>
        <v>2.4151024151635583</v>
      </c>
      <c r="AP1294" s="22">
        <f>IFERROR(AM1294/O1294,0)</f>
        <v>14.462387649036993</v>
      </c>
    </row>
    <row r="1295" spans="1:42" ht="396" x14ac:dyDescent="0.3">
      <c r="A1295" s="12" t="s">
        <v>4175</v>
      </c>
      <c r="B1295" s="12"/>
      <c r="C1295" s="27" t="s">
        <v>4011</v>
      </c>
      <c r="D1295" s="17"/>
      <c r="E1295" s="17" t="s">
        <v>4019</v>
      </c>
      <c r="F1295" s="28" t="s">
        <v>102</v>
      </c>
      <c r="G1295" s="29">
        <v>1</v>
      </c>
      <c r="H1295" s="17"/>
      <c r="I1295" s="39">
        <v>4</v>
      </c>
      <c r="J1295" s="30">
        <v>0</v>
      </c>
      <c r="M1295" s="31">
        <f>ROUND(ROUND(J1295, 2)*I1295, 2)</f>
        <v>0</v>
      </c>
      <c r="P1295" s="32">
        <v>39406.67</v>
      </c>
      <c r="S1295" s="31">
        <f>ROUND(ROUND(P1295, 2)*I1295, 2)</f>
        <v>157626.68</v>
      </c>
      <c r="V1295" s="9">
        <f>ROUND(ROUND(P1295, 2)/1.2, 2)</f>
        <v>32838.89</v>
      </c>
      <c r="Y1295" s="9">
        <f t="shared" si="157"/>
        <v>131355.57</v>
      </c>
      <c r="AD1295" s="5" t="s">
        <v>4176</v>
      </c>
      <c r="AE1295" s="5" t="s">
        <v>4177</v>
      </c>
      <c r="AF1295" s="5" t="s">
        <v>4015</v>
      </c>
      <c r="AK1295" s="31">
        <f t="shared" si="152"/>
        <v>157626.68</v>
      </c>
      <c r="AL1295" s="31"/>
      <c r="AM1295" s="31"/>
      <c r="AN1295" s="33">
        <f t="shared" si="153"/>
        <v>0</v>
      </c>
      <c r="AO1295" s="31"/>
      <c r="AP1295" s="31"/>
    </row>
    <row r="1296" spans="1:42" ht="36" x14ac:dyDescent="0.3">
      <c r="A1296" s="12" t="s">
        <v>4178</v>
      </c>
      <c r="B1296" s="12" t="s">
        <v>4005</v>
      </c>
      <c r="C1296" s="16" t="s">
        <v>4006</v>
      </c>
      <c r="D1296" s="17"/>
      <c r="E1296" s="17" t="s">
        <v>4023</v>
      </c>
      <c r="F1296" s="17" t="s">
        <v>102</v>
      </c>
      <c r="G1296" s="18">
        <v>1</v>
      </c>
      <c r="H1296" s="17"/>
      <c r="I1296" s="18">
        <v>1</v>
      </c>
      <c r="J1296" s="19">
        <v>0</v>
      </c>
      <c r="K1296" s="20">
        <v>3271</v>
      </c>
      <c r="L1296" s="19">
        <f>J1296+ROUND(K1296, 2)</f>
        <v>3271</v>
      </c>
      <c r="M1296" s="19">
        <v>0</v>
      </c>
      <c r="N1296" s="19">
        <v>3271</v>
      </c>
      <c r="O1296" s="19">
        <f>M1296+N1296</f>
        <v>3271</v>
      </c>
      <c r="P1296" s="19">
        <v>39406.67</v>
      </c>
      <c r="Q1296" s="21">
        <v>11170.8</v>
      </c>
      <c r="R1296" s="19">
        <f>P1296+ROUND(Q1296, 2)</f>
        <v>50577.47</v>
      </c>
      <c r="S1296" s="19">
        <v>39406.67</v>
      </c>
      <c r="T1296" s="19">
        <v>11170.8</v>
      </c>
      <c r="U1296" s="19">
        <f>S1296+T1296</f>
        <v>50577.47</v>
      </c>
      <c r="V1296" s="9">
        <f>ROUND(P1296 / 1.2, 2)</f>
        <v>32838.89</v>
      </c>
      <c r="W1296" s="9">
        <f>ROUND(Q1296 / 1.2, 2)</f>
        <v>9309</v>
      </c>
      <c r="X1296" s="9">
        <f>ROUND(R1296 / 1.2, 2)</f>
        <v>42147.89</v>
      </c>
      <c r="Y1296" s="9">
        <f t="shared" si="157"/>
        <v>32838.89</v>
      </c>
      <c r="Z1296" s="9">
        <f>ROUND(T1296 / 1.2, 2)</f>
        <v>9309</v>
      </c>
      <c r="AA1296" s="9">
        <f>Y1296+Z1296</f>
        <v>42147.89</v>
      </c>
      <c r="AD1296" s="5">
        <v>355116979</v>
      </c>
      <c r="AE1296" s="5">
        <v>28892251</v>
      </c>
      <c r="AG1296" s="5" t="s">
        <v>4008</v>
      </c>
      <c r="AH1296" s="5" t="s">
        <v>4009</v>
      </c>
      <c r="AI1296" s="5" t="s">
        <v>584</v>
      </c>
      <c r="AK1296" s="19">
        <f t="shared" ref="AK1296:AK1354" si="158">S1296-M1296</f>
        <v>39406.67</v>
      </c>
      <c r="AL1296" s="19">
        <f>T1296-N1296</f>
        <v>7899.7999999999993</v>
      </c>
      <c r="AM1296" s="19">
        <f>U1296-O1296</f>
        <v>47306.47</v>
      </c>
      <c r="AN1296" s="22">
        <f t="shared" ref="AN1296:AN1354" si="159">IFERROR(AK1296/M1296,0)</f>
        <v>0</v>
      </c>
      <c r="AO1296" s="22">
        <f>IFERROR(AL1296/N1296,0)</f>
        <v>2.4151024151635583</v>
      </c>
      <c r="AP1296" s="22">
        <f>IFERROR(AM1296/O1296,0)</f>
        <v>14.462387649036993</v>
      </c>
    </row>
    <row r="1297" spans="1:42" ht="409.6" x14ac:dyDescent="0.3">
      <c r="A1297" s="12" t="s">
        <v>4179</v>
      </c>
      <c r="B1297" s="12"/>
      <c r="C1297" s="27" t="s">
        <v>4011</v>
      </c>
      <c r="D1297" s="17"/>
      <c r="E1297" s="17" t="s">
        <v>4180</v>
      </c>
      <c r="F1297" s="28" t="s">
        <v>102</v>
      </c>
      <c r="G1297" s="29">
        <v>1</v>
      </c>
      <c r="H1297" s="17"/>
      <c r="I1297" s="39">
        <v>1</v>
      </c>
      <c r="J1297" s="30">
        <v>0</v>
      </c>
      <c r="M1297" s="31">
        <f>ROUND(ROUND(J1297, 2)*I1297, 2)</f>
        <v>0</v>
      </c>
      <c r="P1297" s="32">
        <v>39406.67</v>
      </c>
      <c r="S1297" s="31">
        <f>ROUND(ROUND(P1297, 2)*I1297, 2)</f>
        <v>39406.67</v>
      </c>
      <c r="V1297" s="9">
        <f>ROUND(ROUND(P1297, 2)/1.2, 2)</f>
        <v>32838.89</v>
      </c>
      <c r="Y1297" s="9">
        <f t="shared" si="157"/>
        <v>32838.89</v>
      </c>
      <c r="AD1297" s="5" t="s">
        <v>4181</v>
      </c>
      <c r="AE1297" s="5" t="s">
        <v>4182</v>
      </c>
      <c r="AF1297" s="5" t="s">
        <v>4015</v>
      </c>
      <c r="AK1297" s="31">
        <f t="shared" si="158"/>
        <v>39406.67</v>
      </c>
      <c r="AL1297" s="31"/>
      <c r="AM1297" s="31"/>
      <c r="AN1297" s="33">
        <f t="shared" si="159"/>
        <v>0</v>
      </c>
      <c r="AO1297" s="31"/>
      <c r="AP1297" s="31"/>
    </row>
    <row r="1298" spans="1:42" ht="36" x14ac:dyDescent="0.3">
      <c r="A1298" s="12" t="s">
        <v>4183</v>
      </c>
      <c r="B1298" s="12" t="s">
        <v>4005</v>
      </c>
      <c r="C1298" s="16" t="s">
        <v>4006</v>
      </c>
      <c r="D1298" s="17"/>
      <c r="E1298" s="17" t="s">
        <v>4029</v>
      </c>
      <c r="F1298" s="17" t="s">
        <v>102</v>
      </c>
      <c r="G1298" s="18">
        <v>1</v>
      </c>
      <c r="H1298" s="17"/>
      <c r="I1298" s="18">
        <v>1</v>
      </c>
      <c r="J1298" s="19">
        <v>0</v>
      </c>
      <c r="K1298" s="20">
        <v>3271</v>
      </c>
      <c r="L1298" s="19">
        <f>J1298+ROUND(K1298, 2)</f>
        <v>3271</v>
      </c>
      <c r="M1298" s="19">
        <v>0</v>
      </c>
      <c r="N1298" s="19">
        <v>3271</v>
      </c>
      <c r="O1298" s="19">
        <f>M1298+N1298</f>
        <v>3271</v>
      </c>
      <c r="P1298" s="19">
        <v>39406.67</v>
      </c>
      <c r="Q1298" s="21">
        <v>11170.8</v>
      </c>
      <c r="R1298" s="19">
        <f>P1298+ROUND(Q1298, 2)</f>
        <v>50577.47</v>
      </c>
      <c r="S1298" s="19">
        <v>39406.67</v>
      </c>
      <c r="T1298" s="19">
        <v>11170.8</v>
      </c>
      <c r="U1298" s="19">
        <f>S1298+T1298</f>
        <v>50577.47</v>
      </c>
      <c r="V1298" s="9">
        <f>ROUND(P1298 / 1.2, 2)</f>
        <v>32838.89</v>
      </c>
      <c r="W1298" s="9">
        <f>ROUND(Q1298 / 1.2, 2)</f>
        <v>9309</v>
      </c>
      <c r="X1298" s="9">
        <f>ROUND(R1298 / 1.2, 2)</f>
        <v>42147.89</v>
      </c>
      <c r="Y1298" s="9">
        <f t="shared" si="157"/>
        <v>32838.89</v>
      </c>
      <c r="Z1298" s="9">
        <f>ROUND(T1298 / 1.2, 2)</f>
        <v>9309</v>
      </c>
      <c r="AA1298" s="9">
        <f>Y1298+Z1298</f>
        <v>42147.89</v>
      </c>
      <c r="AD1298" s="5">
        <v>355116980</v>
      </c>
      <c r="AE1298" s="5">
        <v>28892253</v>
      </c>
      <c r="AG1298" s="5" t="s">
        <v>4008</v>
      </c>
      <c r="AH1298" s="5" t="s">
        <v>4009</v>
      </c>
      <c r="AI1298" s="5" t="s">
        <v>584</v>
      </c>
      <c r="AK1298" s="19">
        <f t="shared" si="158"/>
        <v>39406.67</v>
      </c>
      <c r="AL1298" s="19">
        <f>T1298-N1298</f>
        <v>7899.7999999999993</v>
      </c>
      <c r="AM1298" s="19">
        <f>U1298-O1298</f>
        <v>47306.47</v>
      </c>
      <c r="AN1298" s="22">
        <f t="shared" si="159"/>
        <v>0</v>
      </c>
      <c r="AO1298" s="22">
        <f>IFERROR(AL1298/N1298,0)</f>
        <v>2.4151024151635583</v>
      </c>
      <c r="AP1298" s="22">
        <f>IFERROR(AM1298/O1298,0)</f>
        <v>14.462387649036993</v>
      </c>
    </row>
    <row r="1299" spans="1:42" ht="409.6" x14ac:dyDescent="0.3">
      <c r="A1299" s="12" t="s">
        <v>4184</v>
      </c>
      <c r="B1299" s="12"/>
      <c r="C1299" s="27" t="s">
        <v>4011</v>
      </c>
      <c r="D1299" s="17"/>
      <c r="E1299" s="17" t="s">
        <v>4185</v>
      </c>
      <c r="F1299" s="28" t="s">
        <v>102</v>
      </c>
      <c r="G1299" s="29">
        <v>1</v>
      </c>
      <c r="H1299" s="17"/>
      <c r="I1299" s="39">
        <v>1</v>
      </c>
      <c r="J1299" s="30">
        <v>0</v>
      </c>
      <c r="M1299" s="31">
        <f>ROUND(ROUND(J1299, 2)*I1299, 2)</f>
        <v>0</v>
      </c>
      <c r="P1299" s="32">
        <v>39406.67</v>
      </c>
      <c r="S1299" s="31">
        <f>ROUND(ROUND(P1299, 2)*I1299, 2)</f>
        <v>39406.67</v>
      </c>
      <c r="V1299" s="9">
        <f>ROUND(ROUND(P1299, 2)/1.2, 2)</f>
        <v>32838.89</v>
      </c>
      <c r="Y1299" s="9">
        <f t="shared" si="157"/>
        <v>32838.89</v>
      </c>
      <c r="AD1299" s="5" t="s">
        <v>4186</v>
      </c>
      <c r="AE1299" s="5" t="s">
        <v>4187</v>
      </c>
      <c r="AF1299" s="5" t="s">
        <v>4015</v>
      </c>
      <c r="AK1299" s="31">
        <f t="shared" si="158"/>
        <v>39406.67</v>
      </c>
      <c r="AL1299" s="31"/>
      <c r="AM1299" s="31"/>
      <c r="AN1299" s="33">
        <f t="shared" si="159"/>
        <v>0</v>
      </c>
      <c r="AO1299" s="31"/>
      <c r="AP1299" s="31"/>
    </row>
    <row r="1300" spans="1:42" ht="36" x14ac:dyDescent="0.3">
      <c r="A1300" s="12" t="s">
        <v>4188</v>
      </c>
      <c r="B1300" s="12" t="s">
        <v>4005</v>
      </c>
      <c r="C1300" s="16" t="s">
        <v>4006</v>
      </c>
      <c r="D1300" s="17"/>
      <c r="E1300" s="17" t="s">
        <v>4035</v>
      </c>
      <c r="F1300" s="17" t="s">
        <v>102</v>
      </c>
      <c r="G1300" s="18">
        <v>1</v>
      </c>
      <c r="H1300" s="17"/>
      <c r="I1300" s="18">
        <v>5</v>
      </c>
      <c r="J1300" s="19">
        <v>0</v>
      </c>
      <c r="K1300" s="20">
        <v>3271</v>
      </c>
      <c r="L1300" s="19">
        <f>J1300+ROUND(K1300, 2)</f>
        <v>3271</v>
      </c>
      <c r="M1300" s="19">
        <v>0</v>
      </c>
      <c r="N1300" s="19">
        <v>16355</v>
      </c>
      <c r="O1300" s="19">
        <f>M1300+N1300</f>
        <v>16355</v>
      </c>
      <c r="P1300" s="19">
        <v>39406.67</v>
      </c>
      <c r="Q1300" s="21">
        <v>11170.8</v>
      </c>
      <c r="R1300" s="19">
        <f>P1300+ROUND(Q1300, 2)</f>
        <v>50577.47</v>
      </c>
      <c r="S1300" s="19">
        <v>197033.35</v>
      </c>
      <c r="T1300" s="19">
        <v>55854</v>
      </c>
      <c r="U1300" s="19">
        <f>S1300+T1300</f>
        <v>252887.35</v>
      </c>
      <c r="V1300" s="9">
        <f>ROUND(P1300 / 1.2, 2)</f>
        <v>32838.89</v>
      </c>
      <c r="W1300" s="9">
        <f>ROUND(Q1300 / 1.2, 2)</f>
        <v>9309</v>
      </c>
      <c r="X1300" s="9">
        <f>ROUND(R1300 / 1.2, 2)</f>
        <v>42147.89</v>
      </c>
      <c r="Y1300" s="9">
        <f t="shared" si="157"/>
        <v>164194.46</v>
      </c>
      <c r="Z1300" s="9">
        <f>ROUND(T1300 / 1.2, 2)</f>
        <v>46545</v>
      </c>
      <c r="AA1300" s="9">
        <f>Y1300+Z1300</f>
        <v>210739.46</v>
      </c>
      <c r="AD1300" s="5">
        <v>355116981</v>
      </c>
      <c r="AE1300" s="5">
        <v>28892203</v>
      </c>
      <c r="AG1300" s="5" t="s">
        <v>4008</v>
      </c>
      <c r="AH1300" s="5" t="s">
        <v>4009</v>
      </c>
      <c r="AI1300" s="5" t="s">
        <v>584</v>
      </c>
      <c r="AK1300" s="19">
        <f t="shared" si="158"/>
        <v>197033.35</v>
      </c>
      <c r="AL1300" s="19">
        <f>T1300-N1300</f>
        <v>39499</v>
      </c>
      <c r="AM1300" s="19">
        <f>U1300-O1300</f>
        <v>236532.35</v>
      </c>
      <c r="AN1300" s="22">
        <f t="shared" si="159"/>
        <v>0</v>
      </c>
      <c r="AO1300" s="22">
        <f>IFERROR(AL1300/N1300,0)</f>
        <v>2.4151024151635587</v>
      </c>
      <c r="AP1300" s="22">
        <f>IFERROR(AM1300/O1300,0)</f>
        <v>14.462387649036993</v>
      </c>
    </row>
    <row r="1301" spans="1:42" ht="396" x14ac:dyDescent="0.3">
      <c r="A1301" s="12" t="s">
        <v>4189</v>
      </c>
      <c r="B1301" s="12"/>
      <c r="C1301" s="27" t="s">
        <v>4037</v>
      </c>
      <c r="D1301" s="17"/>
      <c r="E1301" s="17" t="s">
        <v>4190</v>
      </c>
      <c r="F1301" s="28" t="s">
        <v>102</v>
      </c>
      <c r="G1301" s="29">
        <v>1</v>
      </c>
      <c r="H1301" s="17"/>
      <c r="I1301" s="39">
        <v>5</v>
      </c>
      <c r="J1301" s="30">
        <v>0</v>
      </c>
      <c r="M1301" s="31">
        <f>ROUND(ROUND(J1301, 2)*I1301, 2)</f>
        <v>0</v>
      </c>
      <c r="P1301" s="32">
        <v>39406.67</v>
      </c>
      <c r="S1301" s="31">
        <f>ROUND(ROUND(P1301, 2)*I1301, 2)</f>
        <v>197033.35</v>
      </c>
      <c r="V1301" s="9">
        <f>ROUND(ROUND(P1301, 2)/1.2, 2)</f>
        <v>32838.89</v>
      </c>
      <c r="Y1301" s="9">
        <f t="shared" si="157"/>
        <v>164194.46</v>
      </c>
      <c r="AD1301" s="5" t="s">
        <v>4191</v>
      </c>
      <c r="AE1301" s="5" t="s">
        <v>4192</v>
      </c>
      <c r="AF1301" s="5" t="s">
        <v>4041</v>
      </c>
      <c r="AK1301" s="31">
        <f t="shared" si="158"/>
        <v>197033.35</v>
      </c>
      <c r="AL1301" s="31"/>
      <c r="AM1301" s="31"/>
      <c r="AN1301" s="33">
        <f t="shared" si="159"/>
        <v>0</v>
      </c>
      <c r="AO1301" s="31"/>
      <c r="AP1301" s="31"/>
    </row>
    <row r="1302" spans="1:42" ht="36" x14ac:dyDescent="0.3">
      <c r="A1302" s="12" t="s">
        <v>4193</v>
      </c>
      <c r="B1302" s="12" t="s">
        <v>4005</v>
      </c>
      <c r="C1302" s="16" t="s">
        <v>4006</v>
      </c>
      <c r="D1302" s="17"/>
      <c r="E1302" s="17" t="s">
        <v>4043</v>
      </c>
      <c r="F1302" s="17" t="s">
        <v>102</v>
      </c>
      <c r="G1302" s="18">
        <v>1</v>
      </c>
      <c r="H1302" s="17"/>
      <c r="I1302" s="18">
        <v>3</v>
      </c>
      <c r="J1302" s="19">
        <v>0</v>
      </c>
      <c r="K1302" s="20">
        <v>3271</v>
      </c>
      <c r="L1302" s="19">
        <f>J1302+ROUND(K1302, 2)</f>
        <v>3271</v>
      </c>
      <c r="M1302" s="19">
        <v>0</v>
      </c>
      <c r="N1302" s="19">
        <v>9813</v>
      </c>
      <c r="O1302" s="19">
        <f>M1302+N1302</f>
        <v>9813</v>
      </c>
      <c r="P1302" s="19">
        <v>40386.67</v>
      </c>
      <c r="Q1302" s="21">
        <v>11170.8</v>
      </c>
      <c r="R1302" s="19">
        <f>P1302+ROUND(Q1302, 2)</f>
        <v>51557.47</v>
      </c>
      <c r="S1302" s="19">
        <v>121160.01</v>
      </c>
      <c r="T1302" s="19">
        <v>33512.400000000001</v>
      </c>
      <c r="U1302" s="19">
        <f>S1302+T1302</f>
        <v>154672.41</v>
      </c>
      <c r="V1302" s="9">
        <f>ROUND(P1302 / 1.2, 2)</f>
        <v>33655.56</v>
      </c>
      <c r="W1302" s="9">
        <f>ROUND(Q1302 / 1.2, 2)</f>
        <v>9309</v>
      </c>
      <c r="X1302" s="9">
        <f>ROUND(R1302 / 1.2, 2)</f>
        <v>42964.56</v>
      </c>
      <c r="Y1302" s="9">
        <f t="shared" si="157"/>
        <v>100966.68</v>
      </c>
      <c r="Z1302" s="9">
        <f>ROUND(T1302 / 1.2, 2)</f>
        <v>27927</v>
      </c>
      <c r="AA1302" s="9">
        <f>Y1302+Z1302</f>
        <v>128893.68</v>
      </c>
      <c r="AD1302" s="5">
        <v>355116982</v>
      </c>
      <c r="AE1302" s="5">
        <v>28892205</v>
      </c>
      <c r="AG1302" s="5" t="s">
        <v>4008</v>
      </c>
      <c r="AH1302" s="5" t="s">
        <v>4009</v>
      </c>
      <c r="AI1302" s="5" t="s">
        <v>584</v>
      </c>
      <c r="AK1302" s="19">
        <f t="shared" si="158"/>
        <v>121160.01</v>
      </c>
      <c r="AL1302" s="19">
        <f>T1302-N1302</f>
        <v>23699.4</v>
      </c>
      <c r="AM1302" s="19">
        <f>U1302-O1302</f>
        <v>144859.41</v>
      </c>
      <c r="AN1302" s="22">
        <f t="shared" si="159"/>
        <v>0</v>
      </c>
      <c r="AO1302" s="22">
        <f>IFERROR(AL1302/N1302,0)</f>
        <v>2.4151024151635587</v>
      </c>
      <c r="AP1302" s="22">
        <f>IFERROR(AM1302/O1302,0)</f>
        <v>14.761990217059004</v>
      </c>
    </row>
    <row r="1303" spans="1:42" ht="396" x14ac:dyDescent="0.3">
      <c r="A1303" s="12" t="s">
        <v>4194</v>
      </c>
      <c r="B1303" s="12"/>
      <c r="C1303" s="27" t="s">
        <v>4011</v>
      </c>
      <c r="D1303" s="17"/>
      <c r="E1303" s="17" t="s">
        <v>4045</v>
      </c>
      <c r="F1303" s="28" t="s">
        <v>102</v>
      </c>
      <c r="G1303" s="29">
        <v>1</v>
      </c>
      <c r="H1303" s="17"/>
      <c r="I1303" s="39">
        <v>3</v>
      </c>
      <c r="J1303" s="30">
        <v>0</v>
      </c>
      <c r="M1303" s="31">
        <f>ROUND(ROUND(J1303, 2)*I1303, 2)</f>
        <v>0</v>
      </c>
      <c r="P1303" s="32">
        <v>40386.67</v>
      </c>
      <c r="S1303" s="31">
        <f>ROUND(ROUND(P1303, 2)*I1303, 2)</f>
        <v>121160.01</v>
      </c>
      <c r="V1303" s="9">
        <f>ROUND(ROUND(P1303, 2)/1.2, 2)</f>
        <v>33655.56</v>
      </c>
      <c r="Y1303" s="9">
        <f t="shared" si="157"/>
        <v>100966.68</v>
      </c>
      <c r="AD1303" s="5" t="s">
        <v>4195</v>
      </c>
      <c r="AE1303" s="5" t="s">
        <v>4196</v>
      </c>
      <c r="AF1303" s="5" t="s">
        <v>4015</v>
      </c>
      <c r="AK1303" s="31">
        <f t="shared" si="158"/>
        <v>121160.01</v>
      </c>
      <c r="AL1303" s="31"/>
      <c r="AM1303" s="31"/>
      <c r="AN1303" s="33">
        <f t="shared" si="159"/>
        <v>0</v>
      </c>
      <c r="AO1303" s="31"/>
      <c r="AP1303" s="31"/>
    </row>
    <row r="1304" spans="1:42" ht="36" x14ac:dyDescent="0.3">
      <c r="A1304" s="12" t="s">
        <v>4197</v>
      </c>
      <c r="B1304" s="12" t="s">
        <v>4005</v>
      </c>
      <c r="C1304" s="16" t="s">
        <v>4006</v>
      </c>
      <c r="D1304" s="17"/>
      <c r="E1304" s="17" t="s">
        <v>4049</v>
      </c>
      <c r="F1304" s="17" t="s">
        <v>102</v>
      </c>
      <c r="G1304" s="18">
        <v>1</v>
      </c>
      <c r="H1304" s="17"/>
      <c r="I1304" s="18">
        <v>6</v>
      </c>
      <c r="J1304" s="19">
        <v>0</v>
      </c>
      <c r="K1304" s="20">
        <v>3271</v>
      </c>
      <c r="L1304" s="19">
        <f>J1304+ROUND(K1304, 2)</f>
        <v>3271</v>
      </c>
      <c r="M1304" s="19">
        <v>0</v>
      </c>
      <c r="N1304" s="19">
        <v>19626</v>
      </c>
      <c r="O1304" s="19">
        <f>M1304+N1304</f>
        <v>19626</v>
      </c>
      <c r="P1304" s="19">
        <v>38496.67</v>
      </c>
      <c r="Q1304" s="21">
        <v>11170.8</v>
      </c>
      <c r="R1304" s="19">
        <f>P1304+ROUND(Q1304, 2)</f>
        <v>49667.47</v>
      </c>
      <c r="S1304" s="19">
        <v>230980.02</v>
      </c>
      <c r="T1304" s="19">
        <v>67024.800000000003</v>
      </c>
      <c r="U1304" s="19">
        <f>S1304+T1304</f>
        <v>298004.82</v>
      </c>
      <c r="V1304" s="9">
        <f>ROUND(P1304 / 1.2, 2)</f>
        <v>32080.560000000001</v>
      </c>
      <c r="W1304" s="9">
        <f>ROUND(Q1304 / 1.2, 2)</f>
        <v>9309</v>
      </c>
      <c r="X1304" s="9">
        <f>ROUND(R1304 / 1.2, 2)</f>
        <v>41389.56</v>
      </c>
      <c r="Y1304" s="9">
        <f t="shared" si="157"/>
        <v>192483.35</v>
      </c>
      <c r="Z1304" s="9">
        <f>ROUND(T1304 / 1.2, 2)</f>
        <v>55854</v>
      </c>
      <c r="AA1304" s="9">
        <f>Y1304+Z1304</f>
        <v>248337.35</v>
      </c>
      <c r="AD1304" s="5">
        <v>355116983</v>
      </c>
      <c r="AE1304" s="5">
        <v>28892207</v>
      </c>
      <c r="AG1304" s="5" t="s">
        <v>4008</v>
      </c>
      <c r="AH1304" s="5" t="s">
        <v>4009</v>
      </c>
      <c r="AI1304" s="5" t="s">
        <v>584</v>
      </c>
      <c r="AK1304" s="19">
        <f t="shared" si="158"/>
        <v>230980.02</v>
      </c>
      <c r="AL1304" s="19">
        <f>T1304-N1304</f>
        <v>47398.8</v>
      </c>
      <c r="AM1304" s="19">
        <f>U1304-O1304</f>
        <v>278378.82</v>
      </c>
      <c r="AN1304" s="22">
        <f t="shared" si="159"/>
        <v>0</v>
      </c>
      <c r="AO1304" s="22">
        <f>IFERROR(AL1304/N1304,0)</f>
        <v>2.4151024151635587</v>
      </c>
      <c r="AP1304" s="22">
        <f>IFERROR(AM1304/O1304,0)</f>
        <v>14.184185264445125</v>
      </c>
    </row>
    <row r="1305" spans="1:42" ht="409.6" x14ac:dyDescent="0.3">
      <c r="A1305" s="12" t="s">
        <v>4198</v>
      </c>
      <c r="B1305" s="12"/>
      <c r="C1305" s="27" t="s">
        <v>4037</v>
      </c>
      <c r="D1305" s="17"/>
      <c r="E1305" s="17" t="s">
        <v>4051</v>
      </c>
      <c r="F1305" s="28" t="s">
        <v>102</v>
      </c>
      <c r="G1305" s="29">
        <v>1</v>
      </c>
      <c r="H1305" s="17"/>
      <c r="I1305" s="39">
        <v>6</v>
      </c>
      <c r="J1305" s="30">
        <v>0</v>
      </c>
      <c r="M1305" s="31">
        <f>ROUND(ROUND(J1305, 2)*I1305, 2)</f>
        <v>0</v>
      </c>
      <c r="P1305" s="32">
        <v>38496.67</v>
      </c>
      <c r="S1305" s="31">
        <f>ROUND(ROUND(P1305, 2)*I1305, 2)</f>
        <v>230980.02</v>
      </c>
      <c r="V1305" s="9">
        <f>ROUND(ROUND(P1305, 2)/1.2, 2)</f>
        <v>32080.560000000001</v>
      </c>
      <c r="Y1305" s="9">
        <f t="shared" ref="Y1305:Y1336" si="160">ROUND(S1305 / 1.2, 2)</f>
        <v>192483.35</v>
      </c>
      <c r="AD1305" s="5" t="s">
        <v>4199</v>
      </c>
      <c r="AE1305" s="5" t="s">
        <v>4200</v>
      </c>
      <c r="AF1305" s="5" t="s">
        <v>4041</v>
      </c>
      <c r="AK1305" s="31">
        <f t="shared" si="158"/>
        <v>230980.02</v>
      </c>
      <c r="AL1305" s="31"/>
      <c r="AM1305" s="31"/>
      <c r="AN1305" s="33">
        <f t="shared" si="159"/>
        <v>0</v>
      </c>
      <c r="AO1305" s="31"/>
      <c r="AP1305" s="31"/>
    </row>
    <row r="1306" spans="1:42" ht="36" x14ac:dyDescent="0.3">
      <c r="A1306" s="12" t="s">
        <v>4201</v>
      </c>
      <c r="B1306" s="12" t="s">
        <v>4005</v>
      </c>
      <c r="C1306" s="16" t="s">
        <v>4006</v>
      </c>
      <c r="D1306" s="17"/>
      <c r="E1306" s="17" t="s">
        <v>4055</v>
      </c>
      <c r="F1306" s="17" t="s">
        <v>102</v>
      </c>
      <c r="G1306" s="18">
        <v>1</v>
      </c>
      <c r="H1306" s="17"/>
      <c r="I1306" s="18">
        <v>4</v>
      </c>
      <c r="J1306" s="19">
        <v>0</v>
      </c>
      <c r="K1306" s="20">
        <v>3271</v>
      </c>
      <c r="L1306" s="19">
        <f>J1306+ROUND(K1306, 2)</f>
        <v>3271</v>
      </c>
      <c r="M1306" s="19">
        <v>0</v>
      </c>
      <c r="N1306" s="19">
        <v>13084</v>
      </c>
      <c r="O1306" s="19">
        <f>M1306+N1306</f>
        <v>13084</v>
      </c>
      <c r="P1306" s="19">
        <v>38496.67</v>
      </c>
      <c r="Q1306" s="21">
        <v>11170.8</v>
      </c>
      <c r="R1306" s="19">
        <f>P1306+ROUND(Q1306, 2)</f>
        <v>49667.47</v>
      </c>
      <c r="S1306" s="19">
        <v>153986.68</v>
      </c>
      <c r="T1306" s="19">
        <v>44683.199999999997</v>
      </c>
      <c r="U1306" s="19">
        <f>S1306+T1306</f>
        <v>198669.88</v>
      </c>
      <c r="V1306" s="9">
        <f>ROUND(P1306 / 1.2, 2)</f>
        <v>32080.560000000001</v>
      </c>
      <c r="W1306" s="9">
        <f>ROUND(Q1306 / 1.2, 2)</f>
        <v>9309</v>
      </c>
      <c r="X1306" s="9">
        <f>ROUND(R1306 / 1.2, 2)</f>
        <v>41389.56</v>
      </c>
      <c r="Y1306" s="9">
        <f t="shared" si="160"/>
        <v>128322.23</v>
      </c>
      <c r="Z1306" s="9">
        <f>ROUND(T1306 / 1.2, 2)</f>
        <v>37236</v>
      </c>
      <c r="AA1306" s="9">
        <f>Y1306+Z1306</f>
        <v>165558.22999999998</v>
      </c>
      <c r="AD1306" s="5">
        <v>355116984</v>
      </c>
      <c r="AE1306" s="5">
        <v>28892209</v>
      </c>
      <c r="AG1306" s="5" t="s">
        <v>4008</v>
      </c>
      <c r="AH1306" s="5" t="s">
        <v>4009</v>
      </c>
      <c r="AI1306" s="5" t="s">
        <v>584</v>
      </c>
      <c r="AK1306" s="19">
        <f t="shared" si="158"/>
        <v>153986.68</v>
      </c>
      <c r="AL1306" s="19">
        <f>T1306-N1306</f>
        <v>31599.199999999997</v>
      </c>
      <c r="AM1306" s="19">
        <f>U1306-O1306</f>
        <v>185585.88</v>
      </c>
      <c r="AN1306" s="22">
        <f t="shared" si="159"/>
        <v>0</v>
      </c>
      <c r="AO1306" s="22">
        <f>IFERROR(AL1306/N1306,0)</f>
        <v>2.4151024151635583</v>
      </c>
      <c r="AP1306" s="22">
        <f>IFERROR(AM1306/O1306,0)</f>
        <v>14.184185264445125</v>
      </c>
    </row>
    <row r="1307" spans="1:42" ht="409.6" x14ac:dyDescent="0.3">
      <c r="A1307" s="12" t="s">
        <v>4202</v>
      </c>
      <c r="B1307" s="12"/>
      <c r="C1307" s="27" t="s">
        <v>4011</v>
      </c>
      <c r="D1307" s="17"/>
      <c r="E1307" s="17" t="s">
        <v>4057</v>
      </c>
      <c r="F1307" s="28" t="s">
        <v>102</v>
      </c>
      <c r="G1307" s="29">
        <v>1</v>
      </c>
      <c r="H1307" s="17"/>
      <c r="I1307" s="39">
        <v>4</v>
      </c>
      <c r="J1307" s="30">
        <v>0</v>
      </c>
      <c r="M1307" s="31">
        <f>ROUND(ROUND(J1307, 2)*I1307, 2)</f>
        <v>0</v>
      </c>
      <c r="P1307" s="32">
        <v>38496.67</v>
      </c>
      <c r="S1307" s="31">
        <f>ROUND(ROUND(P1307, 2)*I1307, 2)</f>
        <v>153986.68</v>
      </c>
      <c r="V1307" s="9">
        <f>ROUND(ROUND(P1307, 2)/1.2, 2)</f>
        <v>32080.560000000001</v>
      </c>
      <c r="Y1307" s="9">
        <f t="shared" si="160"/>
        <v>128322.23</v>
      </c>
      <c r="AD1307" s="5" t="s">
        <v>4203</v>
      </c>
      <c r="AE1307" s="5" t="s">
        <v>4204</v>
      </c>
      <c r="AF1307" s="5" t="s">
        <v>4015</v>
      </c>
      <c r="AK1307" s="31">
        <f t="shared" si="158"/>
        <v>153986.68</v>
      </c>
      <c r="AL1307" s="31"/>
      <c r="AM1307" s="31"/>
      <c r="AN1307" s="33">
        <f t="shared" si="159"/>
        <v>0</v>
      </c>
      <c r="AO1307" s="31"/>
      <c r="AP1307" s="31"/>
    </row>
    <row r="1308" spans="1:42" ht="36" x14ac:dyDescent="0.3">
      <c r="A1308" s="12" t="s">
        <v>4205</v>
      </c>
      <c r="B1308" s="12" t="s">
        <v>4005</v>
      </c>
      <c r="C1308" s="16" t="s">
        <v>4006</v>
      </c>
      <c r="D1308" s="17"/>
      <c r="E1308" s="17" t="s">
        <v>4061</v>
      </c>
      <c r="F1308" s="17" t="s">
        <v>102</v>
      </c>
      <c r="G1308" s="18">
        <v>1</v>
      </c>
      <c r="H1308" s="17"/>
      <c r="I1308" s="18">
        <v>10</v>
      </c>
      <c r="J1308" s="19">
        <v>0</v>
      </c>
      <c r="K1308" s="20">
        <v>3271</v>
      </c>
      <c r="L1308" s="19">
        <f>J1308+ROUND(K1308, 2)</f>
        <v>3271</v>
      </c>
      <c r="M1308" s="19">
        <v>0</v>
      </c>
      <c r="N1308" s="19">
        <v>32710</v>
      </c>
      <c r="O1308" s="19">
        <f>M1308+N1308</f>
        <v>32710</v>
      </c>
      <c r="P1308" s="19">
        <v>37736.67</v>
      </c>
      <c r="Q1308" s="21">
        <v>11170.8</v>
      </c>
      <c r="R1308" s="19">
        <f>P1308+ROUND(Q1308, 2)</f>
        <v>48907.47</v>
      </c>
      <c r="S1308" s="19">
        <v>377366.7</v>
      </c>
      <c r="T1308" s="19">
        <v>111708</v>
      </c>
      <c r="U1308" s="19">
        <f>S1308+T1308</f>
        <v>489074.7</v>
      </c>
      <c r="V1308" s="9">
        <f>ROUND(P1308 / 1.2, 2)</f>
        <v>31447.23</v>
      </c>
      <c r="W1308" s="9">
        <f>ROUND(Q1308 / 1.2, 2)</f>
        <v>9309</v>
      </c>
      <c r="X1308" s="9">
        <f>ROUND(R1308 / 1.2, 2)</f>
        <v>40756.230000000003</v>
      </c>
      <c r="Y1308" s="9">
        <f t="shared" si="160"/>
        <v>314472.25</v>
      </c>
      <c r="Z1308" s="9">
        <f>ROUND(T1308 / 1.2, 2)</f>
        <v>93090</v>
      </c>
      <c r="AA1308" s="9">
        <f>Y1308+Z1308</f>
        <v>407562.25</v>
      </c>
      <c r="AD1308" s="5">
        <v>355116985</v>
      </c>
      <c r="AE1308" s="5">
        <v>28892211</v>
      </c>
      <c r="AG1308" s="5" t="s">
        <v>4008</v>
      </c>
      <c r="AH1308" s="5" t="s">
        <v>4009</v>
      </c>
      <c r="AI1308" s="5" t="s">
        <v>584</v>
      </c>
      <c r="AK1308" s="19">
        <f t="shared" si="158"/>
        <v>377366.7</v>
      </c>
      <c r="AL1308" s="19">
        <f>T1308-N1308</f>
        <v>78998</v>
      </c>
      <c r="AM1308" s="19">
        <f>U1308-O1308</f>
        <v>456364.7</v>
      </c>
      <c r="AN1308" s="22">
        <f t="shared" si="159"/>
        <v>0</v>
      </c>
      <c r="AO1308" s="22">
        <f>IFERROR(AL1308/N1308,0)</f>
        <v>2.4151024151635587</v>
      </c>
      <c r="AP1308" s="22">
        <f>IFERROR(AM1308/O1308,0)</f>
        <v>13.951840415774992</v>
      </c>
    </row>
    <row r="1309" spans="1:42" ht="396" x14ac:dyDescent="0.3">
      <c r="A1309" s="12" t="s">
        <v>4206</v>
      </c>
      <c r="B1309" s="12"/>
      <c r="C1309" s="27" t="s">
        <v>4037</v>
      </c>
      <c r="D1309" s="17"/>
      <c r="E1309" s="17" t="s">
        <v>4063</v>
      </c>
      <c r="F1309" s="28" t="s">
        <v>102</v>
      </c>
      <c r="G1309" s="29">
        <v>1</v>
      </c>
      <c r="H1309" s="17"/>
      <c r="I1309" s="39">
        <v>10</v>
      </c>
      <c r="J1309" s="30">
        <v>0</v>
      </c>
      <c r="M1309" s="31">
        <f>ROUND(ROUND(J1309, 2)*I1309, 2)</f>
        <v>0</v>
      </c>
      <c r="P1309" s="32">
        <v>37736.67</v>
      </c>
      <c r="S1309" s="31">
        <f>ROUND(ROUND(P1309, 2)*I1309, 2)</f>
        <v>377366.7</v>
      </c>
      <c r="V1309" s="9">
        <f>ROUND(ROUND(P1309, 2)/1.2, 2)</f>
        <v>31447.23</v>
      </c>
      <c r="Y1309" s="9">
        <f t="shared" si="160"/>
        <v>314472.25</v>
      </c>
      <c r="AD1309" s="5" t="s">
        <v>4207</v>
      </c>
      <c r="AE1309" s="5" t="s">
        <v>4208</v>
      </c>
      <c r="AF1309" s="5" t="s">
        <v>4041</v>
      </c>
      <c r="AK1309" s="31">
        <f t="shared" si="158"/>
        <v>377366.7</v>
      </c>
      <c r="AL1309" s="31"/>
      <c r="AM1309" s="31"/>
      <c r="AN1309" s="33">
        <f t="shared" si="159"/>
        <v>0</v>
      </c>
      <c r="AO1309" s="31"/>
      <c r="AP1309" s="31"/>
    </row>
    <row r="1310" spans="1:42" ht="36" x14ac:dyDescent="0.3">
      <c r="A1310" s="12" t="s">
        <v>4209</v>
      </c>
      <c r="B1310" s="12" t="s">
        <v>4005</v>
      </c>
      <c r="C1310" s="16" t="s">
        <v>4006</v>
      </c>
      <c r="D1310" s="17"/>
      <c r="E1310" s="17" t="s">
        <v>4067</v>
      </c>
      <c r="F1310" s="17" t="s">
        <v>102</v>
      </c>
      <c r="G1310" s="18">
        <v>1</v>
      </c>
      <c r="H1310" s="17"/>
      <c r="I1310" s="18">
        <v>4</v>
      </c>
      <c r="J1310" s="19">
        <v>0</v>
      </c>
      <c r="K1310" s="20">
        <v>3271</v>
      </c>
      <c r="L1310" s="19">
        <f>J1310+ROUND(K1310, 2)</f>
        <v>3271</v>
      </c>
      <c r="M1310" s="19">
        <v>0</v>
      </c>
      <c r="N1310" s="19">
        <v>13084</v>
      </c>
      <c r="O1310" s="19">
        <f>M1310+N1310</f>
        <v>13084</v>
      </c>
      <c r="P1310" s="19">
        <v>37736.67</v>
      </c>
      <c r="Q1310" s="21">
        <v>11170.8</v>
      </c>
      <c r="R1310" s="19">
        <f>P1310+ROUND(Q1310, 2)</f>
        <v>48907.47</v>
      </c>
      <c r="S1310" s="19">
        <v>150946.68</v>
      </c>
      <c r="T1310" s="19">
        <v>44683.199999999997</v>
      </c>
      <c r="U1310" s="19">
        <f>S1310+T1310</f>
        <v>195629.88</v>
      </c>
      <c r="V1310" s="9">
        <f>ROUND(P1310 / 1.2, 2)</f>
        <v>31447.23</v>
      </c>
      <c r="W1310" s="9">
        <f>ROUND(Q1310 / 1.2, 2)</f>
        <v>9309</v>
      </c>
      <c r="X1310" s="9">
        <f>ROUND(R1310 / 1.2, 2)</f>
        <v>40756.230000000003</v>
      </c>
      <c r="Y1310" s="9">
        <f t="shared" si="160"/>
        <v>125788.9</v>
      </c>
      <c r="Z1310" s="9">
        <f>ROUND(T1310 / 1.2, 2)</f>
        <v>37236</v>
      </c>
      <c r="AA1310" s="9">
        <f>Y1310+Z1310</f>
        <v>163024.9</v>
      </c>
      <c r="AD1310" s="5">
        <v>355116986</v>
      </c>
      <c r="AE1310" s="5">
        <v>28892213</v>
      </c>
      <c r="AG1310" s="5" t="s">
        <v>4008</v>
      </c>
      <c r="AH1310" s="5" t="s">
        <v>4009</v>
      </c>
      <c r="AI1310" s="5" t="s">
        <v>584</v>
      </c>
      <c r="AK1310" s="19">
        <f t="shared" si="158"/>
        <v>150946.68</v>
      </c>
      <c r="AL1310" s="19">
        <f>T1310-N1310</f>
        <v>31599.199999999997</v>
      </c>
      <c r="AM1310" s="19">
        <f>U1310-O1310</f>
        <v>182545.88</v>
      </c>
      <c r="AN1310" s="22">
        <f t="shared" si="159"/>
        <v>0</v>
      </c>
      <c r="AO1310" s="22">
        <f>IFERROR(AL1310/N1310,0)</f>
        <v>2.4151024151635583</v>
      </c>
      <c r="AP1310" s="22">
        <f>IFERROR(AM1310/O1310,0)</f>
        <v>13.951840415774992</v>
      </c>
    </row>
    <row r="1311" spans="1:42" ht="396" x14ac:dyDescent="0.3">
      <c r="A1311" s="12" t="s">
        <v>4210</v>
      </c>
      <c r="B1311" s="12"/>
      <c r="C1311" s="27" t="s">
        <v>4011</v>
      </c>
      <c r="D1311" s="17"/>
      <c r="E1311" s="17" t="s">
        <v>4069</v>
      </c>
      <c r="F1311" s="28" t="s">
        <v>102</v>
      </c>
      <c r="G1311" s="29">
        <v>1</v>
      </c>
      <c r="H1311" s="17"/>
      <c r="I1311" s="39">
        <v>4</v>
      </c>
      <c r="J1311" s="30">
        <v>0</v>
      </c>
      <c r="M1311" s="31">
        <f>ROUND(ROUND(J1311, 2)*I1311, 2)</f>
        <v>0</v>
      </c>
      <c r="P1311" s="32">
        <v>37736.67</v>
      </c>
      <c r="S1311" s="31">
        <f>ROUND(ROUND(P1311, 2)*I1311, 2)</f>
        <v>150946.68</v>
      </c>
      <c r="V1311" s="9">
        <f>ROUND(ROUND(P1311, 2)/1.2, 2)</f>
        <v>31447.23</v>
      </c>
      <c r="Y1311" s="9">
        <f t="shared" si="160"/>
        <v>125788.9</v>
      </c>
      <c r="AD1311" s="5" t="s">
        <v>4211</v>
      </c>
      <c r="AE1311" s="5" t="s">
        <v>4212</v>
      </c>
      <c r="AF1311" s="5" t="s">
        <v>4015</v>
      </c>
      <c r="AK1311" s="31">
        <f t="shared" si="158"/>
        <v>150946.68</v>
      </c>
      <c r="AL1311" s="31"/>
      <c r="AM1311" s="31"/>
      <c r="AN1311" s="33">
        <f t="shared" si="159"/>
        <v>0</v>
      </c>
      <c r="AO1311" s="31"/>
      <c r="AP1311" s="31"/>
    </row>
    <row r="1312" spans="1:42" ht="36" x14ac:dyDescent="0.3">
      <c r="A1312" s="12" t="s">
        <v>4213</v>
      </c>
      <c r="B1312" s="12" t="s">
        <v>4005</v>
      </c>
      <c r="C1312" s="16" t="s">
        <v>4006</v>
      </c>
      <c r="D1312" s="17"/>
      <c r="E1312" s="17" t="s">
        <v>4073</v>
      </c>
      <c r="F1312" s="17" t="s">
        <v>102</v>
      </c>
      <c r="G1312" s="18">
        <v>1</v>
      </c>
      <c r="H1312" s="17"/>
      <c r="I1312" s="18">
        <v>5</v>
      </c>
      <c r="J1312" s="19">
        <v>0</v>
      </c>
      <c r="K1312" s="20">
        <v>3271</v>
      </c>
      <c r="L1312" s="19">
        <f>J1312+ROUND(K1312, 2)</f>
        <v>3271</v>
      </c>
      <c r="M1312" s="19">
        <v>0</v>
      </c>
      <c r="N1312" s="19">
        <v>16355</v>
      </c>
      <c r="O1312" s="19">
        <f>M1312+N1312</f>
        <v>16355</v>
      </c>
      <c r="P1312" s="19">
        <v>56520.67</v>
      </c>
      <c r="Q1312" s="21">
        <v>12901.2</v>
      </c>
      <c r="R1312" s="19">
        <f>P1312+ROUND(Q1312, 2)</f>
        <v>69421.87</v>
      </c>
      <c r="S1312" s="19">
        <v>282603.34999999998</v>
      </c>
      <c r="T1312" s="19">
        <v>64506</v>
      </c>
      <c r="U1312" s="19">
        <f>S1312+T1312</f>
        <v>347109.35</v>
      </c>
      <c r="V1312" s="9">
        <f>ROUND(P1312 / 1.2, 2)</f>
        <v>47100.56</v>
      </c>
      <c r="W1312" s="9">
        <f>ROUND(Q1312 / 1.2, 2)</f>
        <v>10751</v>
      </c>
      <c r="X1312" s="9">
        <f>ROUND(R1312 / 1.2, 2)</f>
        <v>57851.56</v>
      </c>
      <c r="Y1312" s="9">
        <f t="shared" si="160"/>
        <v>235502.79</v>
      </c>
      <c r="Z1312" s="9">
        <f>ROUND(T1312 / 1.2, 2)</f>
        <v>53755</v>
      </c>
      <c r="AA1312" s="9">
        <f>Y1312+Z1312</f>
        <v>289257.79000000004</v>
      </c>
      <c r="AD1312" s="5">
        <v>355116987</v>
      </c>
      <c r="AE1312" s="5">
        <v>28892215</v>
      </c>
      <c r="AG1312" s="5" t="s">
        <v>4008</v>
      </c>
      <c r="AH1312" s="5" t="s">
        <v>4009</v>
      </c>
      <c r="AI1312" s="5" t="s">
        <v>584</v>
      </c>
      <c r="AK1312" s="19">
        <f t="shared" si="158"/>
        <v>282603.34999999998</v>
      </c>
      <c r="AL1312" s="19">
        <f>T1312-N1312</f>
        <v>48151</v>
      </c>
      <c r="AM1312" s="19">
        <f>U1312-O1312</f>
        <v>330754.34999999998</v>
      </c>
      <c r="AN1312" s="22">
        <f t="shared" si="159"/>
        <v>0</v>
      </c>
      <c r="AO1312" s="22">
        <f>IFERROR(AL1312/N1312,0)</f>
        <v>2.9441149495567105</v>
      </c>
      <c r="AP1312" s="22">
        <f>IFERROR(AM1312/O1312,0)</f>
        <v>20.223439315194128</v>
      </c>
    </row>
    <row r="1313" spans="1:42" ht="378" x14ac:dyDescent="0.3">
      <c r="A1313" s="12" t="s">
        <v>4214</v>
      </c>
      <c r="B1313" s="12"/>
      <c r="C1313" s="27" t="s">
        <v>4037</v>
      </c>
      <c r="D1313" s="17"/>
      <c r="E1313" s="17" t="s">
        <v>4075</v>
      </c>
      <c r="F1313" s="28" t="s">
        <v>102</v>
      </c>
      <c r="G1313" s="29">
        <v>1</v>
      </c>
      <c r="H1313" s="17"/>
      <c r="I1313" s="39">
        <v>5</v>
      </c>
      <c r="J1313" s="30">
        <v>0</v>
      </c>
      <c r="M1313" s="31">
        <f>ROUND(ROUND(J1313, 2)*I1313, 2)</f>
        <v>0</v>
      </c>
      <c r="P1313" s="32">
        <v>56520.67</v>
      </c>
      <c r="S1313" s="31">
        <f>ROUND(ROUND(P1313, 2)*I1313, 2)</f>
        <v>282603.34999999998</v>
      </c>
      <c r="V1313" s="9">
        <f>ROUND(ROUND(P1313, 2)/1.2, 2)</f>
        <v>47100.56</v>
      </c>
      <c r="Y1313" s="9">
        <f t="shared" si="160"/>
        <v>235502.79</v>
      </c>
      <c r="AD1313" s="5" t="s">
        <v>4215</v>
      </c>
      <c r="AE1313" s="5" t="s">
        <v>4216</v>
      </c>
      <c r="AF1313" s="5" t="s">
        <v>4041</v>
      </c>
      <c r="AK1313" s="31">
        <f t="shared" si="158"/>
        <v>282603.34999999998</v>
      </c>
      <c r="AL1313" s="31"/>
      <c r="AM1313" s="31"/>
      <c r="AN1313" s="33">
        <f t="shared" si="159"/>
        <v>0</v>
      </c>
      <c r="AO1313" s="31"/>
      <c r="AP1313" s="31"/>
    </row>
    <row r="1314" spans="1:42" ht="36" x14ac:dyDescent="0.3">
      <c r="A1314" s="12" t="s">
        <v>4217</v>
      </c>
      <c r="B1314" s="12" t="s">
        <v>4005</v>
      </c>
      <c r="C1314" s="16" t="s">
        <v>4006</v>
      </c>
      <c r="D1314" s="17"/>
      <c r="E1314" s="17" t="s">
        <v>4079</v>
      </c>
      <c r="F1314" s="17" t="s">
        <v>102</v>
      </c>
      <c r="G1314" s="18">
        <v>1</v>
      </c>
      <c r="H1314" s="17"/>
      <c r="I1314" s="18">
        <v>1</v>
      </c>
      <c r="J1314" s="19">
        <v>0</v>
      </c>
      <c r="K1314" s="20">
        <v>3271</v>
      </c>
      <c r="L1314" s="19">
        <f>J1314+ROUND(K1314, 2)</f>
        <v>3271</v>
      </c>
      <c r="M1314" s="19">
        <v>0</v>
      </c>
      <c r="N1314" s="19">
        <v>3271</v>
      </c>
      <c r="O1314" s="19">
        <f>M1314+N1314</f>
        <v>3271</v>
      </c>
      <c r="P1314" s="19">
        <v>56520.67</v>
      </c>
      <c r="Q1314" s="21">
        <v>12901.2</v>
      </c>
      <c r="R1314" s="19">
        <f>P1314+ROUND(Q1314, 2)</f>
        <v>69421.87</v>
      </c>
      <c r="S1314" s="19">
        <v>56520.67</v>
      </c>
      <c r="T1314" s="19">
        <v>12901.2</v>
      </c>
      <c r="U1314" s="19">
        <f>S1314+T1314</f>
        <v>69421.87</v>
      </c>
      <c r="V1314" s="9">
        <f>ROUND(P1314 / 1.2, 2)</f>
        <v>47100.56</v>
      </c>
      <c r="W1314" s="9">
        <f>ROUND(Q1314 / 1.2, 2)</f>
        <v>10751</v>
      </c>
      <c r="X1314" s="9">
        <f>ROUND(R1314 / 1.2, 2)</f>
        <v>57851.56</v>
      </c>
      <c r="Y1314" s="9">
        <f t="shared" si="160"/>
        <v>47100.56</v>
      </c>
      <c r="Z1314" s="9">
        <f>ROUND(T1314 / 1.2, 2)</f>
        <v>10751</v>
      </c>
      <c r="AA1314" s="9">
        <f>Y1314+Z1314</f>
        <v>57851.56</v>
      </c>
      <c r="AD1314" s="5">
        <v>355116988</v>
      </c>
      <c r="AE1314" s="5">
        <v>28892217</v>
      </c>
      <c r="AG1314" s="5" t="s">
        <v>4008</v>
      </c>
      <c r="AH1314" s="5" t="s">
        <v>4009</v>
      </c>
      <c r="AI1314" s="5" t="s">
        <v>584</v>
      </c>
      <c r="AK1314" s="19">
        <f t="shared" si="158"/>
        <v>56520.67</v>
      </c>
      <c r="AL1314" s="19">
        <f>T1314-N1314</f>
        <v>9630.2000000000007</v>
      </c>
      <c r="AM1314" s="19">
        <f>U1314-O1314</f>
        <v>66150.87</v>
      </c>
      <c r="AN1314" s="22">
        <f t="shared" si="159"/>
        <v>0</v>
      </c>
      <c r="AO1314" s="22">
        <f>IFERROR(AL1314/N1314,0)</f>
        <v>2.9441149495567105</v>
      </c>
      <c r="AP1314" s="22">
        <f>IFERROR(AM1314/O1314,0)</f>
        <v>20.223439315194128</v>
      </c>
    </row>
    <row r="1315" spans="1:42" ht="378" x14ac:dyDescent="0.3">
      <c r="A1315" s="12" t="s">
        <v>4218</v>
      </c>
      <c r="B1315" s="12"/>
      <c r="C1315" s="27" t="s">
        <v>4011</v>
      </c>
      <c r="D1315" s="17"/>
      <c r="E1315" s="17" t="s">
        <v>4081</v>
      </c>
      <c r="F1315" s="28" t="s">
        <v>102</v>
      </c>
      <c r="G1315" s="29">
        <v>1</v>
      </c>
      <c r="H1315" s="17"/>
      <c r="I1315" s="39">
        <v>1</v>
      </c>
      <c r="J1315" s="30">
        <v>0</v>
      </c>
      <c r="M1315" s="31">
        <f>ROUND(ROUND(J1315, 2)*I1315, 2)</f>
        <v>0</v>
      </c>
      <c r="P1315" s="32">
        <v>56520.67</v>
      </c>
      <c r="S1315" s="31">
        <f>ROUND(ROUND(P1315, 2)*I1315, 2)</f>
        <v>56520.67</v>
      </c>
      <c r="V1315" s="9">
        <f>ROUND(ROUND(P1315, 2)/1.2, 2)</f>
        <v>47100.56</v>
      </c>
      <c r="Y1315" s="9">
        <f t="shared" si="160"/>
        <v>47100.56</v>
      </c>
      <c r="AD1315" s="5" t="s">
        <v>4219</v>
      </c>
      <c r="AE1315" s="5" t="s">
        <v>4220</v>
      </c>
      <c r="AF1315" s="5" t="s">
        <v>4015</v>
      </c>
      <c r="AK1315" s="31">
        <f t="shared" si="158"/>
        <v>56520.67</v>
      </c>
      <c r="AL1315" s="31"/>
      <c r="AM1315" s="31"/>
      <c r="AN1315" s="33">
        <f t="shared" si="159"/>
        <v>0</v>
      </c>
      <c r="AO1315" s="31"/>
      <c r="AP1315" s="31"/>
    </row>
    <row r="1316" spans="1:42" ht="36" x14ac:dyDescent="0.3">
      <c r="A1316" s="12" t="s">
        <v>4221</v>
      </c>
      <c r="B1316" s="12" t="s">
        <v>4005</v>
      </c>
      <c r="C1316" s="16" t="s">
        <v>4006</v>
      </c>
      <c r="D1316" s="17"/>
      <c r="E1316" s="17" t="s">
        <v>4085</v>
      </c>
      <c r="F1316" s="17" t="s">
        <v>102</v>
      </c>
      <c r="G1316" s="18">
        <v>1</v>
      </c>
      <c r="H1316" s="17"/>
      <c r="I1316" s="18">
        <v>5</v>
      </c>
      <c r="J1316" s="19">
        <v>0</v>
      </c>
      <c r="K1316" s="20">
        <v>3271</v>
      </c>
      <c r="L1316" s="19">
        <f>J1316+ROUND(K1316, 2)</f>
        <v>3271</v>
      </c>
      <c r="M1316" s="19">
        <v>0</v>
      </c>
      <c r="N1316" s="19">
        <v>16355</v>
      </c>
      <c r="O1316" s="19">
        <f>M1316+N1316</f>
        <v>16355</v>
      </c>
      <c r="P1316" s="19">
        <v>39406.67</v>
      </c>
      <c r="Q1316" s="21">
        <v>11170.8</v>
      </c>
      <c r="R1316" s="19">
        <f>P1316+ROUND(Q1316, 2)</f>
        <v>50577.47</v>
      </c>
      <c r="S1316" s="19">
        <v>197033.35</v>
      </c>
      <c r="T1316" s="19">
        <v>55854</v>
      </c>
      <c r="U1316" s="19">
        <f>S1316+T1316</f>
        <v>252887.35</v>
      </c>
      <c r="V1316" s="9">
        <f>ROUND(P1316 / 1.2, 2)</f>
        <v>32838.89</v>
      </c>
      <c r="W1316" s="9">
        <f>ROUND(Q1316 / 1.2, 2)</f>
        <v>9309</v>
      </c>
      <c r="X1316" s="9">
        <f>ROUND(R1316 / 1.2, 2)</f>
        <v>42147.89</v>
      </c>
      <c r="Y1316" s="9">
        <f t="shared" si="160"/>
        <v>164194.46</v>
      </c>
      <c r="Z1316" s="9">
        <f>ROUND(T1316 / 1.2, 2)</f>
        <v>46545</v>
      </c>
      <c r="AA1316" s="9">
        <f>Y1316+Z1316</f>
        <v>210739.46</v>
      </c>
      <c r="AD1316" s="5">
        <v>355116989</v>
      </c>
      <c r="AE1316" s="5">
        <v>28892219</v>
      </c>
      <c r="AG1316" s="5" t="s">
        <v>4008</v>
      </c>
      <c r="AH1316" s="5" t="s">
        <v>4009</v>
      </c>
      <c r="AI1316" s="5" t="s">
        <v>584</v>
      </c>
      <c r="AK1316" s="19">
        <f t="shared" si="158"/>
        <v>197033.35</v>
      </c>
      <c r="AL1316" s="19">
        <f>T1316-N1316</f>
        <v>39499</v>
      </c>
      <c r="AM1316" s="19">
        <f>U1316-O1316</f>
        <v>236532.35</v>
      </c>
      <c r="AN1316" s="22">
        <f t="shared" si="159"/>
        <v>0</v>
      </c>
      <c r="AO1316" s="22">
        <f>IFERROR(AL1316/N1316,0)</f>
        <v>2.4151024151635587</v>
      </c>
      <c r="AP1316" s="22">
        <f>IFERROR(AM1316/O1316,0)</f>
        <v>14.462387649036993</v>
      </c>
    </row>
    <row r="1317" spans="1:42" ht="342" x14ac:dyDescent="0.3">
      <c r="A1317" s="12" t="s">
        <v>4222</v>
      </c>
      <c r="B1317" s="12"/>
      <c r="C1317" s="27" t="s">
        <v>4037</v>
      </c>
      <c r="D1317" s="17"/>
      <c r="E1317" s="17" t="s">
        <v>4087</v>
      </c>
      <c r="F1317" s="28" t="s">
        <v>102</v>
      </c>
      <c r="G1317" s="29">
        <v>1</v>
      </c>
      <c r="H1317" s="17"/>
      <c r="I1317" s="39">
        <v>5</v>
      </c>
      <c r="J1317" s="30">
        <v>0</v>
      </c>
      <c r="M1317" s="31">
        <f>ROUND(ROUND(J1317, 2)*I1317, 2)</f>
        <v>0</v>
      </c>
      <c r="P1317" s="32">
        <v>39406.67</v>
      </c>
      <c r="S1317" s="31">
        <f>ROUND(ROUND(P1317, 2)*I1317, 2)</f>
        <v>197033.35</v>
      </c>
      <c r="V1317" s="9">
        <f>ROUND(ROUND(P1317, 2)/1.2, 2)</f>
        <v>32838.89</v>
      </c>
      <c r="Y1317" s="9">
        <f t="shared" si="160"/>
        <v>164194.46</v>
      </c>
      <c r="AD1317" s="5" t="s">
        <v>4223</v>
      </c>
      <c r="AE1317" s="5" t="s">
        <v>4224</v>
      </c>
      <c r="AF1317" s="5" t="s">
        <v>4041</v>
      </c>
      <c r="AK1317" s="31">
        <f t="shared" si="158"/>
        <v>197033.35</v>
      </c>
      <c r="AL1317" s="31"/>
      <c r="AM1317" s="31"/>
      <c r="AN1317" s="33">
        <f t="shared" si="159"/>
        <v>0</v>
      </c>
      <c r="AO1317" s="31"/>
      <c r="AP1317" s="31"/>
    </row>
    <row r="1318" spans="1:42" ht="36" x14ac:dyDescent="0.3">
      <c r="A1318" s="12" t="s">
        <v>4225</v>
      </c>
      <c r="B1318" s="12" t="s">
        <v>4005</v>
      </c>
      <c r="C1318" s="16" t="s">
        <v>4006</v>
      </c>
      <c r="D1318" s="17"/>
      <c r="E1318" s="17" t="s">
        <v>4091</v>
      </c>
      <c r="F1318" s="17" t="s">
        <v>102</v>
      </c>
      <c r="G1318" s="18">
        <v>1</v>
      </c>
      <c r="H1318" s="17"/>
      <c r="I1318" s="18">
        <v>3</v>
      </c>
      <c r="J1318" s="19">
        <v>0</v>
      </c>
      <c r="K1318" s="20">
        <v>3271</v>
      </c>
      <c r="L1318" s="19">
        <f>J1318+ROUND(K1318, 2)</f>
        <v>3271</v>
      </c>
      <c r="M1318" s="19">
        <v>0</v>
      </c>
      <c r="N1318" s="19">
        <v>9813</v>
      </c>
      <c r="O1318" s="19">
        <f>M1318+N1318</f>
        <v>9813</v>
      </c>
      <c r="P1318" s="19">
        <v>39406.67</v>
      </c>
      <c r="Q1318" s="21">
        <v>11170.8</v>
      </c>
      <c r="R1318" s="19">
        <f>P1318+ROUND(Q1318, 2)</f>
        <v>50577.47</v>
      </c>
      <c r="S1318" s="19">
        <v>118220.01</v>
      </c>
      <c r="T1318" s="19">
        <v>33512.400000000001</v>
      </c>
      <c r="U1318" s="19">
        <f>S1318+T1318</f>
        <v>151732.41</v>
      </c>
      <c r="V1318" s="9">
        <f>ROUND(P1318 / 1.2, 2)</f>
        <v>32838.89</v>
      </c>
      <c r="W1318" s="9">
        <f>ROUND(Q1318 / 1.2, 2)</f>
        <v>9309</v>
      </c>
      <c r="X1318" s="9">
        <f>ROUND(R1318 / 1.2, 2)</f>
        <v>42147.89</v>
      </c>
      <c r="Y1318" s="9">
        <f t="shared" si="160"/>
        <v>98516.68</v>
      </c>
      <c r="Z1318" s="9">
        <f>ROUND(T1318 / 1.2, 2)</f>
        <v>27927</v>
      </c>
      <c r="AA1318" s="9">
        <f>Y1318+Z1318</f>
        <v>126443.68</v>
      </c>
      <c r="AD1318" s="5">
        <v>355116990</v>
      </c>
      <c r="AE1318" s="5">
        <v>28892221</v>
      </c>
      <c r="AG1318" s="5" t="s">
        <v>4008</v>
      </c>
      <c r="AH1318" s="5" t="s">
        <v>4009</v>
      </c>
      <c r="AI1318" s="5" t="s">
        <v>584</v>
      </c>
      <c r="AK1318" s="19">
        <f t="shared" si="158"/>
        <v>118220.01</v>
      </c>
      <c r="AL1318" s="19">
        <f>T1318-N1318</f>
        <v>23699.4</v>
      </c>
      <c r="AM1318" s="19">
        <f>U1318-O1318</f>
        <v>141919.41</v>
      </c>
      <c r="AN1318" s="22">
        <f t="shared" si="159"/>
        <v>0</v>
      </c>
      <c r="AO1318" s="22">
        <f>IFERROR(AL1318/N1318,0)</f>
        <v>2.4151024151635587</v>
      </c>
      <c r="AP1318" s="22">
        <f>IFERROR(AM1318/O1318,0)</f>
        <v>14.462387649036993</v>
      </c>
    </row>
    <row r="1319" spans="1:42" ht="342" x14ac:dyDescent="0.3">
      <c r="A1319" s="12" t="s">
        <v>4226</v>
      </c>
      <c r="B1319" s="12"/>
      <c r="C1319" s="27" t="s">
        <v>4011</v>
      </c>
      <c r="D1319" s="17"/>
      <c r="E1319" s="17" t="s">
        <v>4094</v>
      </c>
      <c r="F1319" s="28" t="s">
        <v>102</v>
      </c>
      <c r="G1319" s="29">
        <v>1</v>
      </c>
      <c r="H1319" s="17"/>
      <c r="I1319" s="39">
        <v>3</v>
      </c>
      <c r="J1319" s="30">
        <v>0</v>
      </c>
      <c r="M1319" s="31">
        <f>ROUND(ROUND(J1319, 2)*I1319, 2)</f>
        <v>0</v>
      </c>
      <c r="P1319" s="32">
        <v>39406.67</v>
      </c>
      <c r="S1319" s="31">
        <f>ROUND(ROUND(P1319, 2)*I1319, 2)</f>
        <v>118220.01</v>
      </c>
      <c r="V1319" s="9">
        <f>ROUND(ROUND(P1319, 2)/1.2, 2)</f>
        <v>32838.89</v>
      </c>
      <c r="Y1319" s="9">
        <f t="shared" si="160"/>
        <v>98516.68</v>
      </c>
      <c r="AD1319" s="5" t="s">
        <v>4227</v>
      </c>
      <c r="AE1319" s="5" t="s">
        <v>4228</v>
      </c>
      <c r="AF1319" s="5" t="s">
        <v>4015</v>
      </c>
      <c r="AK1319" s="31">
        <f t="shared" si="158"/>
        <v>118220.01</v>
      </c>
      <c r="AL1319" s="31"/>
      <c r="AM1319" s="31"/>
      <c r="AN1319" s="33">
        <f t="shared" si="159"/>
        <v>0</v>
      </c>
      <c r="AO1319" s="31"/>
      <c r="AP1319" s="31"/>
    </row>
    <row r="1320" spans="1:42" ht="36" x14ac:dyDescent="0.3">
      <c r="A1320" s="12" t="s">
        <v>4229</v>
      </c>
      <c r="B1320" s="12" t="s">
        <v>4005</v>
      </c>
      <c r="C1320" s="16" t="s">
        <v>4006</v>
      </c>
      <c r="D1320" s="17"/>
      <c r="E1320" s="17" t="s">
        <v>4099</v>
      </c>
      <c r="F1320" s="17" t="s">
        <v>102</v>
      </c>
      <c r="G1320" s="18">
        <v>1</v>
      </c>
      <c r="H1320" s="17"/>
      <c r="I1320" s="18">
        <v>15</v>
      </c>
      <c r="J1320" s="19">
        <v>0</v>
      </c>
      <c r="K1320" s="20">
        <v>3271</v>
      </c>
      <c r="L1320" s="19">
        <f>J1320+ROUND(K1320, 2)</f>
        <v>3271</v>
      </c>
      <c r="M1320" s="19">
        <v>0</v>
      </c>
      <c r="N1320" s="19">
        <v>49065</v>
      </c>
      <c r="O1320" s="19">
        <f>M1320+N1320</f>
        <v>49065</v>
      </c>
      <c r="P1320" s="19">
        <v>56520.67</v>
      </c>
      <c r="Q1320" s="21">
        <v>12901.2</v>
      </c>
      <c r="R1320" s="19">
        <f>P1320+ROUND(Q1320, 2)</f>
        <v>69421.87</v>
      </c>
      <c r="S1320" s="19">
        <v>847810.05</v>
      </c>
      <c r="T1320" s="19">
        <v>193518</v>
      </c>
      <c r="U1320" s="19">
        <f>S1320+T1320</f>
        <v>1041328.05</v>
      </c>
      <c r="V1320" s="9">
        <f>ROUND(P1320 / 1.2, 2)</f>
        <v>47100.56</v>
      </c>
      <c r="W1320" s="9">
        <f>ROUND(Q1320 / 1.2, 2)</f>
        <v>10751</v>
      </c>
      <c r="X1320" s="9">
        <f>ROUND(R1320 / 1.2, 2)</f>
        <v>57851.56</v>
      </c>
      <c r="Y1320" s="9">
        <f t="shared" si="160"/>
        <v>706508.38</v>
      </c>
      <c r="Z1320" s="9">
        <f>ROUND(T1320 / 1.2, 2)</f>
        <v>161265</v>
      </c>
      <c r="AA1320" s="9">
        <f>Y1320+Z1320</f>
        <v>867773.38</v>
      </c>
      <c r="AD1320" s="5">
        <v>355116991</v>
      </c>
      <c r="AE1320" s="5">
        <v>28892223</v>
      </c>
      <c r="AG1320" s="5" t="s">
        <v>4008</v>
      </c>
      <c r="AH1320" s="5" t="s">
        <v>4009</v>
      </c>
      <c r="AI1320" s="5" t="s">
        <v>584</v>
      </c>
      <c r="AK1320" s="19">
        <f t="shared" si="158"/>
        <v>847810.05</v>
      </c>
      <c r="AL1320" s="19">
        <f>T1320-N1320</f>
        <v>144453</v>
      </c>
      <c r="AM1320" s="19">
        <f>U1320-O1320</f>
        <v>992263.05</v>
      </c>
      <c r="AN1320" s="22">
        <f t="shared" si="159"/>
        <v>0</v>
      </c>
      <c r="AO1320" s="22">
        <f>IFERROR(AL1320/N1320,0)</f>
        <v>2.9441149495567105</v>
      </c>
      <c r="AP1320" s="22">
        <f>IFERROR(AM1320/O1320,0)</f>
        <v>20.223439315194131</v>
      </c>
    </row>
    <row r="1321" spans="1:42" ht="360" x14ac:dyDescent="0.3">
      <c r="A1321" s="12" t="s">
        <v>4230</v>
      </c>
      <c r="B1321" s="12"/>
      <c r="C1321" s="27" t="s">
        <v>4037</v>
      </c>
      <c r="D1321" s="17"/>
      <c r="E1321" s="17" t="s">
        <v>4101</v>
      </c>
      <c r="F1321" s="28" t="s">
        <v>102</v>
      </c>
      <c r="G1321" s="29">
        <v>1</v>
      </c>
      <c r="H1321" s="17"/>
      <c r="I1321" s="39">
        <v>15</v>
      </c>
      <c r="J1321" s="30">
        <v>0</v>
      </c>
      <c r="M1321" s="31">
        <f>ROUND(ROUND(J1321, 2)*I1321, 2)</f>
        <v>0</v>
      </c>
      <c r="P1321" s="32">
        <v>56520.67</v>
      </c>
      <c r="S1321" s="31">
        <f>ROUND(ROUND(P1321, 2)*I1321, 2)</f>
        <v>847810.05</v>
      </c>
      <c r="V1321" s="9">
        <f>ROUND(ROUND(P1321, 2)/1.2, 2)</f>
        <v>47100.56</v>
      </c>
      <c r="Y1321" s="9">
        <f t="shared" si="160"/>
        <v>706508.38</v>
      </c>
      <c r="AD1321" s="5" t="s">
        <v>4231</v>
      </c>
      <c r="AE1321" s="5" t="s">
        <v>4232</v>
      </c>
      <c r="AF1321" s="5" t="s">
        <v>4041</v>
      </c>
      <c r="AK1321" s="31">
        <f t="shared" si="158"/>
        <v>847810.05</v>
      </c>
      <c r="AL1321" s="31"/>
      <c r="AM1321" s="31"/>
      <c r="AN1321" s="33">
        <f t="shared" si="159"/>
        <v>0</v>
      </c>
      <c r="AO1321" s="31"/>
      <c r="AP1321" s="31"/>
    </row>
    <row r="1322" spans="1:42" ht="36" x14ac:dyDescent="0.3">
      <c r="A1322" s="12" t="s">
        <v>4233</v>
      </c>
      <c r="B1322" s="12" t="s">
        <v>4005</v>
      </c>
      <c r="C1322" s="16" t="s">
        <v>4006</v>
      </c>
      <c r="D1322" s="17"/>
      <c r="E1322" s="17" t="s">
        <v>4105</v>
      </c>
      <c r="F1322" s="17" t="s">
        <v>102</v>
      </c>
      <c r="G1322" s="18">
        <v>1</v>
      </c>
      <c r="H1322" s="17"/>
      <c r="I1322" s="18">
        <v>4</v>
      </c>
      <c r="J1322" s="19">
        <v>0</v>
      </c>
      <c r="K1322" s="20">
        <v>3271</v>
      </c>
      <c r="L1322" s="19">
        <f>J1322+ROUND(K1322, 2)</f>
        <v>3271</v>
      </c>
      <c r="M1322" s="19">
        <v>0</v>
      </c>
      <c r="N1322" s="19">
        <v>13084</v>
      </c>
      <c r="O1322" s="19">
        <f>M1322+N1322</f>
        <v>13084</v>
      </c>
      <c r="P1322" s="19">
        <v>56520.67</v>
      </c>
      <c r="Q1322" s="21">
        <v>12901.2</v>
      </c>
      <c r="R1322" s="19">
        <f>P1322+ROUND(Q1322, 2)</f>
        <v>69421.87</v>
      </c>
      <c r="S1322" s="19">
        <v>226082.68</v>
      </c>
      <c r="T1322" s="19">
        <v>51604.800000000003</v>
      </c>
      <c r="U1322" s="19">
        <f>S1322+T1322</f>
        <v>277687.48</v>
      </c>
      <c r="V1322" s="9">
        <f>ROUND(P1322 / 1.2, 2)</f>
        <v>47100.56</v>
      </c>
      <c r="W1322" s="9">
        <f>ROUND(Q1322 / 1.2, 2)</f>
        <v>10751</v>
      </c>
      <c r="X1322" s="9">
        <f>ROUND(R1322 / 1.2, 2)</f>
        <v>57851.56</v>
      </c>
      <c r="Y1322" s="9">
        <f t="shared" si="160"/>
        <v>188402.23</v>
      </c>
      <c r="Z1322" s="9">
        <f>ROUND(T1322 / 1.2, 2)</f>
        <v>43004</v>
      </c>
      <c r="AA1322" s="9">
        <f>Y1322+Z1322</f>
        <v>231406.23</v>
      </c>
      <c r="AD1322" s="5">
        <v>355116992</v>
      </c>
      <c r="AE1322" s="5">
        <v>28892225</v>
      </c>
      <c r="AG1322" s="5" t="s">
        <v>4008</v>
      </c>
      <c r="AH1322" s="5" t="s">
        <v>4009</v>
      </c>
      <c r="AI1322" s="5" t="s">
        <v>584</v>
      </c>
      <c r="AK1322" s="19">
        <f t="shared" si="158"/>
        <v>226082.68</v>
      </c>
      <c r="AL1322" s="19">
        <f>T1322-N1322</f>
        <v>38520.800000000003</v>
      </c>
      <c r="AM1322" s="19">
        <f>U1322-O1322</f>
        <v>264603.48</v>
      </c>
      <c r="AN1322" s="22">
        <f t="shared" si="159"/>
        <v>0</v>
      </c>
      <c r="AO1322" s="22">
        <f>IFERROR(AL1322/N1322,0)</f>
        <v>2.9441149495567105</v>
      </c>
      <c r="AP1322" s="22">
        <f>IFERROR(AM1322/O1322,0)</f>
        <v>20.223439315194128</v>
      </c>
    </row>
    <row r="1323" spans="1:42" ht="360" x14ac:dyDescent="0.3">
      <c r="A1323" s="12" t="s">
        <v>4234</v>
      </c>
      <c r="B1323" s="12"/>
      <c r="C1323" s="27" t="s">
        <v>4011</v>
      </c>
      <c r="D1323" s="17"/>
      <c r="E1323" s="17" t="s">
        <v>4107</v>
      </c>
      <c r="F1323" s="28" t="s">
        <v>102</v>
      </c>
      <c r="G1323" s="29">
        <v>1</v>
      </c>
      <c r="H1323" s="17"/>
      <c r="I1323" s="39">
        <v>4</v>
      </c>
      <c r="J1323" s="30">
        <v>0</v>
      </c>
      <c r="M1323" s="31">
        <f>ROUND(ROUND(J1323, 2)*I1323, 2)</f>
        <v>0</v>
      </c>
      <c r="P1323" s="32">
        <v>56520.67</v>
      </c>
      <c r="S1323" s="31">
        <f>ROUND(ROUND(P1323, 2)*I1323, 2)</f>
        <v>226082.68</v>
      </c>
      <c r="V1323" s="9">
        <f>ROUND(ROUND(P1323, 2)/1.2, 2)</f>
        <v>47100.56</v>
      </c>
      <c r="Y1323" s="9">
        <f t="shared" si="160"/>
        <v>188402.23</v>
      </c>
      <c r="AD1323" s="5" t="s">
        <v>4235</v>
      </c>
      <c r="AE1323" s="5" t="s">
        <v>4236</v>
      </c>
      <c r="AF1323" s="5" t="s">
        <v>4015</v>
      </c>
      <c r="AK1323" s="31">
        <f t="shared" si="158"/>
        <v>226082.68</v>
      </c>
      <c r="AL1323" s="31"/>
      <c r="AM1323" s="31"/>
      <c r="AN1323" s="33">
        <f t="shared" si="159"/>
        <v>0</v>
      </c>
      <c r="AO1323" s="31"/>
      <c r="AP1323" s="31"/>
    </row>
    <row r="1324" spans="1:42" ht="36" x14ac:dyDescent="0.3">
      <c r="A1324" s="12" t="s">
        <v>4237</v>
      </c>
      <c r="B1324" s="12" t="s">
        <v>4005</v>
      </c>
      <c r="C1324" s="16" t="s">
        <v>4006</v>
      </c>
      <c r="D1324" s="17"/>
      <c r="E1324" s="17" t="s">
        <v>4111</v>
      </c>
      <c r="F1324" s="17" t="s">
        <v>102</v>
      </c>
      <c r="G1324" s="18">
        <v>1</v>
      </c>
      <c r="H1324" s="17"/>
      <c r="I1324" s="18">
        <v>2</v>
      </c>
      <c r="J1324" s="19">
        <v>0</v>
      </c>
      <c r="K1324" s="20">
        <v>3271</v>
      </c>
      <c r="L1324" s="19">
        <f>J1324+ROUND(K1324, 2)</f>
        <v>3271</v>
      </c>
      <c r="M1324" s="19">
        <v>0</v>
      </c>
      <c r="N1324" s="19">
        <v>6542</v>
      </c>
      <c r="O1324" s="19">
        <f>M1324+N1324</f>
        <v>6542</v>
      </c>
      <c r="P1324" s="19">
        <v>63045</v>
      </c>
      <c r="Q1324" s="21">
        <v>12901.2</v>
      </c>
      <c r="R1324" s="19">
        <f>P1324+ROUND(Q1324, 2)</f>
        <v>75946.2</v>
      </c>
      <c r="S1324" s="19">
        <v>126090</v>
      </c>
      <c r="T1324" s="19">
        <v>25802.400000000001</v>
      </c>
      <c r="U1324" s="19">
        <f>S1324+T1324</f>
        <v>151892.4</v>
      </c>
      <c r="V1324" s="9">
        <f>ROUND(P1324 / 1.2, 2)</f>
        <v>52537.5</v>
      </c>
      <c r="W1324" s="9">
        <f>ROUND(Q1324 / 1.2, 2)</f>
        <v>10751</v>
      </c>
      <c r="X1324" s="9">
        <f>ROUND(R1324 / 1.2, 2)</f>
        <v>63288.5</v>
      </c>
      <c r="Y1324" s="9">
        <f t="shared" si="160"/>
        <v>105075</v>
      </c>
      <c r="Z1324" s="9">
        <f>ROUND(T1324 / 1.2, 2)</f>
        <v>21502</v>
      </c>
      <c r="AA1324" s="9">
        <f>Y1324+Z1324</f>
        <v>126577</v>
      </c>
      <c r="AD1324" s="5">
        <v>355116993</v>
      </c>
      <c r="AE1324" s="5">
        <v>28892227</v>
      </c>
      <c r="AG1324" s="5" t="s">
        <v>4008</v>
      </c>
      <c r="AH1324" s="5" t="s">
        <v>4009</v>
      </c>
      <c r="AI1324" s="5" t="s">
        <v>584</v>
      </c>
      <c r="AK1324" s="19">
        <f t="shared" si="158"/>
        <v>126090</v>
      </c>
      <c r="AL1324" s="19">
        <f>T1324-N1324</f>
        <v>19260.400000000001</v>
      </c>
      <c r="AM1324" s="19">
        <f>U1324-O1324</f>
        <v>145350.39999999999</v>
      </c>
      <c r="AN1324" s="22">
        <f t="shared" si="159"/>
        <v>0</v>
      </c>
      <c r="AO1324" s="22">
        <f>IFERROR(AL1324/N1324,0)</f>
        <v>2.9441149495567105</v>
      </c>
      <c r="AP1324" s="22">
        <f>IFERROR(AM1324/O1324,0)</f>
        <v>22.218037297462548</v>
      </c>
    </row>
    <row r="1325" spans="1:42" ht="342" x14ac:dyDescent="0.3">
      <c r="A1325" s="12" t="s">
        <v>4238</v>
      </c>
      <c r="B1325" s="12"/>
      <c r="C1325" s="27" t="s">
        <v>4037</v>
      </c>
      <c r="D1325" s="17"/>
      <c r="E1325" s="17" t="s">
        <v>4113</v>
      </c>
      <c r="F1325" s="28" t="s">
        <v>102</v>
      </c>
      <c r="G1325" s="29">
        <v>1</v>
      </c>
      <c r="H1325" s="17"/>
      <c r="I1325" s="39">
        <v>2</v>
      </c>
      <c r="J1325" s="30">
        <v>0</v>
      </c>
      <c r="M1325" s="31">
        <f>ROUND(ROUND(J1325, 2)*I1325, 2)</f>
        <v>0</v>
      </c>
      <c r="P1325" s="32">
        <v>63045</v>
      </c>
      <c r="S1325" s="31">
        <f>ROUND(ROUND(P1325, 2)*I1325, 2)</f>
        <v>126090</v>
      </c>
      <c r="V1325" s="9">
        <f>ROUND(ROUND(P1325, 2)/1.2, 2)</f>
        <v>52537.5</v>
      </c>
      <c r="Y1325" s="9">
        <f t="shared" si="160"/>
        <v>105075</v>
      </c>
      <c r="AD1325" s="5" t="s">
        <v>4239</v>
      </c>
      <c r="AE1325" s="5" t="s">
        <v>4240</v>
      </c>
      <c r="AF1325" s="5" t="s">
        <v>4041</v>
      </c>
      <c r="AK1325" s="31">
        <f t="shared" si="158"/>
        <v>126090</v>
      </c>
      <c r="AL1325" s="31"/>
      <c r="AM1325" s="31"/>
      <c r="AN1325" s="33">
        <f t="shared" si="159"/>
        <v>0</v>
      </c>
      <c r="AO1325" s="31"/>
      <c r="AP1325" s="31"/>
    </row>
    <row r="1326" spans="1:42" ht="36" x14ac:dyDescent="0.3">
      <c r="A1326" s="12" t="s">
        <v>4241</v>
      </c>
      <c r="B1326" s="12" t="s">
        <v>4005</v>
      </c>
      <c r="C1326" s="16" t="s">
        <v>4006</v>
      </c>
      <c r="D1326" s="17"/>
      <c r="E1326" s="17" t="s">
        <v>4117</v>
      </c>
      <c r="F1326" s="17" t="s">
        <v>102</v>
      </c>
      <c r="G1326" s="18">
        <v>1</v>
      </c>
      <c r="H1326" s="17"/>
      <c r="I1326" s="18">
        <v>2</v>
      </c>
      <c r="J1326" s="19">
        <v>0</v>
      </c>
      <c r="K1326" s="20">
        <v>3271</v>
      </c>
      <c r="L1326" s="19">
        <f>J1326+ROUND(K1326, 2)</f>
        <v>3271</v>
      </c>
      <c r="M1326" s="19">
        <v>0</v>
      </c>
      <c r="N1326" s="19">
        <v>6542</v>
      </c>
      <c r="O1326" s="19">
        <f>M1326+N1326</f>
        <v>6542</v>
      </c>
      <c r="P1326" s="19">
        <v>39406.67</v>
      </c>
      <c r="Q1326" s="21">
        <v>11170.8</v>
      </c>
      <c r="R1326" s="19">
        <f>P1326+ROUND(Q1326, 2)</f>
        <v>50577.47</v>
      </c>
      <c r="S1326" s="19">
        <v>78813.34</v>
      </c>
      <c r="T1326" s="19">
        <v>22341.599999999999</v>
      </c>
      <c r="U1326" s="19">
        <f>S1326+T1326</f>
        <v>101154.94</v>
      </c>
      <c r="V1326" s="9">
        <f>ROUND(P1326 / 1.2, 2)</f>
        <v>32838.89</v>
      </c>
      <c r="W1326" s="9">
        <f>ROUND(Q1326 / 1.2, 2)</f>
        <v>9309</v>
      </c>
      <c r="X1326" s="9">
        <f>ROUND(R1326 / 1.2, 2)</f>
        <v>42147.89</v>
      </c>
      <c r="Y1326" s="9">
        <f t="shared" si="160"/>
        <v>65677.78</v>
      </c>
      <c r="Z1326" s="9">
        <f>ROUND(T1326 / 1.2, 2)</f>
        <v>18618</v>
      </c>
      <c r="AA1326" s="9">
        <f>Y1326+Z1326</f>
        <v>84295.78</v>
      </c>
      <c r="AD1326" s="5">
        <v>355116994</v>
      </c>
      <c r="AE1326" s="5">
        <v>28892229</v>
      </c>
      <c r="AG1326" s="5" t="s">
        <v>4008</v>
      </c>
      <c r="AH1326" s="5" t="s">
        <v>4009</v>
      </c>
      <c r="AI1326" s="5" t="s">
        <v>584</v>
      </c>
      <c r="AK1326" s="19">
        <f t="shared" si="158"/>
        <v>78813.34</v>
      </c>
      <c r="AL1326" s="19">
        <f>T1326-N1326</f>
        <v>15799.599999999999</v>
      </c>
      <c r="AM1326" s="19">
        <f>U1326-O1326</f>
        <v>94612.94</v>
      </c>
      <c r="AN1326" s="22">
        <f t="shared" si="159"/>
        <v>0</v>
      </c>
      <c r="AO1326" s="22">
        <f>IFERROR(AL1326/N1326,0)</f>
        <v>2.4151024151635583</v>
      </c>
      <c r="AP1326" s="22">
        <f>IFERROR(AM1326/O1326,0)</f>
        <v>14.462387649036993</v>
      </c>
    </row>
    <row r="1327" spans="1:42" ht="324" x14ac:dyDescent="0.3">
      <c r="A1327" s="12" t="s">
        <v>4242</v>
      </c>
      <c r="B1327" s="12"/>
      <c r="C1327" s="27" t="s">
        <v>4037</v>
      </c>
      <c r="D1327" s="17"/>
      <c r="E1327" s="17" t="s">
        <v>4119</v>
      </c>
      <c r="F1327" s="28" t="s">
        <v>102</v>
      </c>
      <c r="G1327" s="29">
        <v>1</v>
      </c>
      <c r="H1327" s="17"/>
      <c r="I1327" s="39">
        <v>2</v>
      </c>
      <c r="J1327" s="30">
        <v>0</v>
      </c>
      <c r="M1327" s="31">
        <f>ROUND(ROUND(J1327, 2)*I1327, 2)</f>
        <v>0</v>
      </c>
      <c r="P1327" s="32">
        <v>39406.67</v>
      </c>
      <c r="S1327" s="31">
        <f>ROUND(ROUND(P1327, 2)*I1327, 2)</f>
        <v>78813.34</v>
      </c>
      <c r="V1327" s="9">
        <f>ROUND(ROUND(P1327, 2)/1.2, 2)</f>
        <v>32838.89</v>
      </c>
      <c r="Y1327" s="9">
        <f t="shared" si="160"/>
        <v>65677.78</v>
      </c>
      <c r="AD1327" s="5" t="s">
        <v>4243</v>
      </c>
      <c r="AE1327" s="5" t="s">
        <v>4244</v>
      </c>
      <c r="AF1327" s="5" t="s">
        <v>4041</v>
      </c>
      <c r="AK1327" s="31">
        <f t="shared" si="158"/>
        <v>78813.34</v>
      </c>
      <c r="AL1327" s="31"/>
      <c r="AM1327" s="31"/>
      <c r="AN1327" s="33">
        <f t="shared" si="159"/>
        <v>0</v>
      </c>
      <c r="AO1327" s="31"/>
      <c r="AP1327" s="31"/>
    </row>
    <row r="1328" spans="1:42" ht="36" x14ac:dyDescent="0.3">
      <c r="A1328" s="12" t="s">
        <v>4245</v>
      </c>
      <c r="B1328" s="12" t="s">
        <v>4005</v>
      </c>
      <c r="C1328" s="16" t="s">
        <v>4006</v>
      </c>
      <c r="D1328" s="17"/>
      <c r="E1328" s="17" t="s">
        <v>4123</v>
      </c>
      <c r="F1328" s="17" t="s">
        <v>102</v>
      </c>
      <c r="G1328" s="18">
        <v>1</v>
      </c>
      <c r="H1328" s="17"/>
      <c r="I1328" s="18">
        <v>2</v>
      </c>
      <c r="J1328" s="19">
        <v>0</v>
      </c>
      <c r="K1328" s="20">
        <v>3271</v>
      </c>
      <c r="L1328" s="19">
        <f>J1328+ROUND(K1328, 2)</f>
        <v>3271</v>
      </c>
      <c r="M1328" s="19">
        <v>0</v>
      </c>
      <c r="N1328" s="19">
        <v>6542</v>
      </c>
      <c r="O1328" s="19">
        <f>M1328+N1328</f>
        <v>6542</v>
      </c>
      <c r="P1328" s="19">
        <v>56520.67</v>
      </c>
      <c r="Q1328" s="21">
        <v>12901.2</v>
      </c>
      <c r="R1328" s="19">
        <f>P1328+ROUND(Q1328, 2)</f>
        <v>69421.87</v>
      </c>
      <c r="S1328" s="19">
        <v>113041.34</v>
      </c>
      <c r="T1328" s="19">
        <v>25802.400000000001</v>
      </c>
      <c r="U1328" s="19">
        <f>S1328+T1328</f>
        <v>138843.74</v>
      </c>
      <c r="V1328" s="9">
        <f>ROUND(P1328 / 1.2, 2)</f>
        <v>47100.56</v>
      </c>
      <c r="W1328" s="9">
        <f>ROUND(Q1328 / 1.2, 2)</f>
        <v>10751</v>
      </c>
      <c r="X1328" s="9">
        <f>ROUND(R1328 / 1.2, 2)</f>
        <v>57851.56</v>
      </c>
      <c r="Y1328" s="9">
        <f t="shared" si="160"/>
        <v>94201.12</v>
      </c>
      <c r="Z1328" s="9">
        <f>ROUND(T1328 / 1.2, 2)</f>
        <v>21502</v>
      </c>
      <c r="AA1328" s="9">
        <f>Y1328+Z1328</f>
        <v>115703.12</v>
      </c>
      <c r="AD1328" s="5">
        <v>355116995</v>
      </c>
      <c r="AE1328" s="5">
        <v>28892231</v>
      </c>
      <c r="AG1328" s="5" t="s">
        <v>4008</v>
      </c>
      <c r="AH1328" s="5" t="s">
        <v>4009</v>
      </c>
      <c r="AI1328" s="5" t="s">
        <v>584</v>
      </c>
      <c r="AK1328" s="19">
        <f t="shared" si="158"/>
        <v>113041.34</v>
      </c>
      <c r="AL1328" s="19">
        <f>T1328-N1328</f>
        <v>19260.400000000001</v>
      </c>
      <c r="AM1328" s="19">
        <f>U1328-O1328</f>
        <v>132301.74</v>
      </c>
      <c r="AN1328" s="22">
        <f t="shared" si="159"/>
        <v>0</v>
      </c>
      <c r="AO1328" s="22">
        <f>IFERROR(AL1328/N1328,0)</f>
        <v>2.9441149495567105</v>
      </c>
      <c r="AP1328" s="22">
        <f>IFERROR(AM1328/O1328,0)</f>
        <v>20.223439315194128</v>
      </c>
    </row>
    <row r="1329" spans="1:42" ht="324" x14ac:dyDescent="0.3">
      <c r="A1329" s="12" t="s">
        <v>4246</v>
      </c>
      <c r="B1329" s="12"/>
      <c r="C1329" s="27" t="s">
        <v>4037</v>
      </c>
      <c r="D1329" s="17"/>
      <c r="E1329" s="17" t="s">
        <v>4125</v>
      </c>
      <c r="F1329" s="28" t="s">
        <v>102</v>
      </c>
      <c r="G1329" s="29">
        <v>1</v>
      </c>
      <c r="H1329" s="17"/>
      <c r="I1329" s="39">
        <v>2</v>
      </c>
      <c r="J1329" s="30">
        <v>0</v>
      </c>
      <c r="M1329" s="31">
        <f>ROUND(ROUND(J1329, 2)*I1329, 2)</f>
        <v>0</v>
      </c>
      <c r="P1329" s="32">
        <v>56520.67</v>
      </c>
      <c r="S1329" s="31">
        <f>ROUND(ROUND(P1329, 2)*I1329, 2)</f>
        <v>113041.34</v>
      </c>
      <c r="V1329" s="9">
        <f>ROUND(ROUND(P1329, 2)/1.2, 2)</f>
        <v>47100.56</v>
      </c>
      <c r="Y1329" s="9">
        <f t="shared" si="160"/>
        <v>94201.12</v>
      </c>
      <c r="AD1329" s="5" t="s">
        <v>4247</v>
      </c>
      <c r="AE1329" s="5" t="s">
        <v>4248</v>
      </c>
      <c r="AF1329" s="5" t="s">
        <v>4041</v>
      </c>
      <c r="AK1329" s="31">
        <f t="shared" si="158"/>
        <v>113041.34</v>
      </c>
      <c r="AL1329" s="31"/>
      <c r="AM1329" s="31"/>
      <c r="AN1329" s="33">
        <f t="shared" si="159"/>
        <v>0</v>
      </c>
      <c r="AO1329" s="31"/>
      <c r="AP1329" s="31"/>
    </row>
    <row r="1330" spans="1:42" ht="36" x14ac:dyDescent="0.3">
      <c r="A1330" s="12" t="s">
        <v>4249</v>
      </c>
      <c r="B1330" s="12" t="s">
        <v>4005</v>
      </c>
      <c r="C1330" s="16" t="s">
        <v>4006</v>
      </c>
      <c r="D1330" s="17"/>
      <c r="E1330" s="17" t="s">
        <v>4129</v>
      </c>
      <c r="F1330" s="17" t="s">
        <v>102</v>
      </c>
      <c r="G1330" s="18">
        <v>1</v>
      </c>
      <c r="H1330" s="17"/>
      <c r="I1330" s="18">
        <v>2</v>
      </c>
      <c r="J1330" s="19">
        <v>0</v>
      </c>
      <c r="K1330" s="20">
        <v>3271</v>
      </c>
      <c r="L1330" s="19">
        <f>J1330+ROUND(K1330, 2)</f>
        <v>3271</v>
      </c>
      <c r="M1330" s="19">
        <v>0</v>
      </c>
      <c r="N1330" s="19">
        <v>6542</v>
      </c>
      <c r="O1330" s="19">
        <f>M1330+N1330</f>
        <v>6542</v>
      </c>
      <c r="P1330" s="19">
        <v>56520.67</v>
      </c>
      <c r="Q1330" s="21">
        <v>12901.2</v>
      </c>
      <c r="R1330" s="19">
        <f>P1330+ROUND(Q1330, 2)</f>
        <v>69421.87</v>
      </c>
      <c r="S1330" s="19">
        <v>113041.34</v>
      </c>
      <c r="T1330" s="19">
        <v>25802.400000000001</v>
      </c>
      <c r="U1330" s="19">
        <f>S1330+T1330</f>
        <v>138843.74</v>
      </c>
      <c r="V1330" s="9">
        <f>ROUND(P1330 / 1.2, 2)</f>
        <v>47100.56</v>
      </c>
      <c r="W1330" s="9">
        <f>ROUND(Q1330 / 1.2, 2)</f>
        <v>10751</v>
      </c>
      <c r="X1330" s="9">
        <f>ROUND(R1330 / 1.2, 2)</f>
        <v>57851.56</v>
      </c>
      <c r="Y1330" s="9">
        <f t="shared" si="160"/>
        <v>94201.12</v>
      </c>
      <c r="Z1330" s="9">
        <f>ROUND(T1330 / 1.2, 2)</f>
        <v>21502</v>
      </c>
      <c r="AA1330" s="9">
        <f>Y1330+Z1330</f>
        <v>115703.12</v>
      </c>
      <c r="AD1330" s="5">
        <v>355116996</v>
      </c>
      <c r="AE1330" s="5">
        <v>28892233</v>
      </c>
      <c r="AG1330" s="5" t="s">
        <v>4008</v>
      </c>
      <c r="AH1330" s="5" t="s">
        <v>4009</v>
      </c>
      <c r="AI1330" s="5" t="s">
        <v>584</v>
      </c>
      <c r="AK1330" s="19">
        <f t="shared" si="158"/>
        <v>113041.34</v>
      </c>
      <c r="AL1330" s="19">
        <f>T1330-N1330</f>
        <v>19260.400000000001</v>
      </c>
      <c r="AM1330" s="19">
        <f>U1330-O1330</f>
        <v>132301.74</v>
      </c>
      <c r="AN1330" s="22">
        <f t="shared" si="159"/>
        <v>0</v>
      </c>
      <c r="AO1330" s="22">
        <f>IFERROR(AL1330/N1330,0)</f>
        <v>2.9441149495567105</v>
      </c>
      <c r="AP1330" s="22">
        <f>IFERROR(AM1330/O1330,0)</f>
        <v>20.223439315194128</v>
      </c>
    </row>
    <row r="1331" spans="1:42" ht="342" x14ac:dyDescent="0.3">
      <c r="A1331" s="12" t="s">
        <v>4250</v>
      </c>
      <c r="B1331" s="12"/>
      <c r="C1331" s="27" t="s">
        <v>4011</v>
      </c>
      <c r="D1331" s="17"/>
      <c r="E1331" s="17" t="s">
        <v>4131</v>
      </c>
      <c r="F1331" s="28" t="s">
        <v>102</v>
      </c>
      <c r="G1331" s="29">
        <v>1</v>
      </c>
      <c r="H1331" s="17"/>
      <c r="I1331" s="39">
        <v>2</v>
      </c>
      <c r="J1331" s="30">
        <v>0</v>
      </c>
      <c r="M1331" s="31">
        <f>ROUND(ROUND(J1331, 2)*I1331, 2)</f>
        <v>0</v>
      </c>
      <c r="P1331" s="32">
        <v>56520.67</v>
      </c>
      <c r="S1331" s="31">
        <f>ROUND(ROUND(P1331, 2)*I1331, 2)</f>
        <v>113041.34</v>
      </c>
      <c r="V1331" s="9">
        <f>ROUND(ROUND(P1331, 2)/1.2, 2)</f>
        <v>47100.56</v>
      </c>
      <c r="Y1331" s="9">
        <f t="shared" si="160"/>
        <v>94201.12</v>
      </c>
      <c r="AD1331" s="5" t="s">
        <v>4251</v>
      </c>
      <c r="AE1331" s="5" t="s">
        <v>4252</v>
      </c>
      <c r="AF1331" s="5" t="s">
        <v>4015</v>
      </c>
      <c r="AK1331" s="31">
        <f t="shared" si="158"/>
        <v>113041.34</v>
      </c>
      <c r="AL1331" s="31"/>
      <c r="AM1331" s="31"/>
      <c r="AN1331" s="33">
        <f t="shared" si="159"/>
        <v>0</v>
      </c>
      <c r="AO1331" s="31"/>
      <c r="AP1331" s="31"/>
    </row>
    <row r="1332" spans="1:42" ht="36" x14ac:dyDescent="0.3">
      <c r="A1332" s="12" t="s">
        <v>4253</v>
      </c>
      <c r="B1332" s="12" t="s">
        <v>4005</v>
      </c>
      <c r="C1332" s="16" t="s">
        <v>4006</v>
      </c>
      <c r="D1332" s="17"/>
      <c r="E1332" s="17" t="s">
        <v>4135</v>
      </c>
      <c r="F1332" s="17" t="s">
        <v>102</v>
      </c>
      <c r="G1332" s="18">
        <v>1</v>
      </c>
      <c r="H1332" s="17"/>
      <c r="I1332" s="18">
        <v>3</v>
      </c>
      <c r="J1332" s="19">
        <v>0</v>
      </c>
      <c r="K1332" s="20">
        <v>3271</v>
      </c>
      <c r="L1332" s="19">
        <f>J1332+ROUND(K1332, 2)</f>
        <v>3271</v>
      </c>
      <c r="M1332" s="19">
        <v>0</v>
      </c>
      <c r="N1332" s="19">
        <v>9813</v>
      </c>
      <c r="O1332" s="19">
        <f>M1332+N1332</f>
        <v>9813</v>
      </c>
      <c r="P1332" s="19">
        <v>39406.67</v>
      </c>
      <c r="Q1332" s="21">
        <v>11170.8</v>
      </c>
      <c r="R1332" s="19">
        <f>P1332+ROUND(Q1332, 2)</f>
        <v>50577.47</v>
      </c>
      <c r="S1332" s="19">
        <v>118220.01</v>
      </c>
      <c r="T1332" s="19">
        <v>33512.400000000001</v>
      </c>
      <c r="U1332" s="19">
        <f>S1332+T1332</f>
        <v>151732.41</v>
      </c>
      <c r="V1332" s="9">
        <f>ROUND(P1332 / 1.2, 2)</f>
        <v>32838.89</v>
      </c>
      <c r="W1332" s="9">
        <f>ROUND(Q1332 / 1.2, 2)</f>
        <v>9309</v>
      </c>
      <c r="X1332" s="9">
        <f>ROUND(R1332 / 1.2, 2)</f>
        <v>42147.89</v>
      </c>
      <c r="Y1332" s="9">
        <f t="shared" si="160"/>
        <v>98516.68</v>
      </c>
      <c r="Z1332" s="9">
        <f>ROUND(T1332 / 1.2, 2)</f>
        <v>27927</v>
      </c>
      <c r="AA1332" s="9">
        <f>Y1332+Z1332</f>
        <v>126443.68</v>
      </c>
      <c r="AD1332" s="5">
        <v>355116997</v>
      </c>
      <c r="AE1332" s="5">
        <v>28892235</v>
      </c>
      <c r="AG1332" s="5" t="s">
        <v>4008</v>
      </c>
      <c r="AH1332" s="5" t="s">
        <v>4009</v>
      </c>
      <c r="AI1332" s="5" t="s">
        <v>584</v>
      </c>
      <c r="AK1332" s="19">
        <f t="shared" si="158"/>
        <v>118220.01</v>
      </c>
      <c r="AL1332" s="19">
        <f>T1332-N1332</f>
        <v>23699.4</v>
      </c>
      <c r="AM1332" s="19">
        <f>U1332-O1332</f>
        <v>141919.41</v>
      </c>
      <c r="AN1332" s="22">
        <f t="shared" si="159"/>
        <v>0</v>
      </c>
      <c r="AO1332" s="22">
        <f>IFERROR(AL1332/N1332,0)</f>
        <v>2.4151024151635587</v>
      </c>
      <c r="AP1332" s="22">
        <f>IFERROR(AM1332/O1332,0)</f>
        <v>14.462387649036993</v>
      </c>
    </row>
    <row r="1333" spans="1:42" ht="409.6" x14ac:dyDescent="0.3">
      <c r="A1333" s="12" t="s">
        <v>4254</v>
      </c>
      <c r="B1333" s="12"/>
      <c r="C1333" s="27" t="s">
        <v>4037</v>
      </c>
      <c r="D1333" s="17"/>
      <c r="E1333" s="17" t="s">
        <v>4137</v>
      </c>
      <c r="F1333" s="28" t="s">
        <v>102</v>
      </c>
      <c r="G1333" s="29">
        <v>1</v>
      </c>
      <c r="H1333" s="17"/>
      <c r="I1333" s="39">
        <v>3</v>
      </c>
      <c r="J1333" s="30">
        <v>0</v>
      </c>
      <c r="M1333" s="31">
        <f>ROUND(ROUND(J1333, 2)*I1333, 2)</f>
        <v>0</v>
      </c>
      <c r="P1333" s="32">
        <v>39406.67</v>
      </c>
      <c r="S1333" s="31">
        <f>ROUND(ROUND(P1333, 2)*I1333, 2)</f>
        <v>118220.01</v>
      </c>
      <c r="V1333" s="9">
        <f>ROUND(ROUND(P1333, 2)/1.2, 2)</f>
        <v>32838.89</v>
      </c>
      <c r="Y1333" s="9">
        <f t="shared" si="160"/>
        <v>98516.68</v>
      </c>
      <c r="AD1333" s="5" t="s">
        <v>4255</v>
      </c>
      <c r="AE1333" s="5" t="s">
        <v>4256</v>
      </c>
      <c r="AF1333" s="5" t="s">
        <v>4041</v>
      </c>
      <c r="AK1333" s="31">
        <f t="shared" si="158"/>
        <v>118220.01</v>
      </c>
      <c r="AL1333" s="31"/>
      <c r="AM1333" s="31"/>
      <c r="AN1333" s="33">
        <f t="shared" si="159"/>
        <v>0</v>
      </c>
      <c r="AO1333" s="31"/>
      <c r="AP1333" s="31"/>
    </row>
    <row r="1334" spans="1:42" ht="36" x14ac:dyDescent="0.3">
      <c r="A1334" s="12" t="s">
        <v>4257</v>
      </c>
      <c r="B1334" s="12" t="s">
        <v>4005</v>
      </c>
      <c r="C1334" s="16" t="s">
        <v>4006</v>
      </c>
      <c r="D1334" s="17"/>
      <c r="E1334" s="17" t="s">
        <v>4141</v>
      </c>
      <c r="F1334" s="17" t="s">
        <v>102</v>
      </c>
      <c r="G1334" s="18">
        <v>1</v>
      </c>
      <c r="H1334" s="17"/>
      <c r="I1334" s="18">
        <v>2</v>
      </c>
      <c r="J1334" s="19">
        <v>0</v>
      </c>
      <c r="K1334" s="20">
        <v>3271</v>
      </c>
      <c r="L1334" s="19">
        <f>J1334+ROUND(K1334, 2)</f>
        <v>3271</v>
      </c>
      <c r="M1334" s="19">
        <v>0</v>
      </c>
      <c r="N1334" s="19">
        <v>6542</v>
      </c>
      <c r="O1334" s="19">
        <f>M1334+N1334</f>
        <v>6542</v>
      </c>
      <c r="P1334" s="19">
        <v>39406.67</v>
      </c>
      <c r="Q1334" s="21">
        <v>11170.8</v>
      </c>
      <c r="R1334" s="19">
        <f>P1334+ROUND(Q1334, 2)</f>
        <v>50577.47</v>
      </c>
      <c r="S1334" s="19">
        <v>78813.34</v>
      </c>
      <c r="T1334" s="19">
        <v>22341.599999999999</v>
      </c>
      <c r="U1334" s="19">
        <f>S1334+T1334</f>
        <v>101154.94</v>
      </c>
      <c r="V1334" s="9">
        <f>ROUND(P1334 / 1.2, 2)</f>
        <v>32838.89</v>
      </c>
      <c r="W1334" s="9">
        <f>ROUND(Q1334 / 1.2, 2)</f>
        <v>9309</v>
      </c>
      <c r="X1334" s="9">
        <f>ROUND(R1334 / 1.2, 2)</f>
        <v>42147.89</v>
      </c>
      <c r="Y1334" s="9">
        <f t="shared" si="160"/>
        <v>65677.78</v>
      </c>
      <c r="Z1334" s="9">
        <f>ROUND(T1334 / 1.2, 2)</f>
        <v>18618</v>
      </c>
      <c r="AA1334" s="9">
        <f>Y1334+Z1334</f>
        <v>84295.78</v>
      </c>
      <c r="AD1334" s="5">
        <v>355116998</v>
      </c>
      <c r="AE1334" s="5">
        <v>28892237</v>
      </c>
      <c r="AG1334" s="5" t="s">
        <v>4008</v>
      </c>
      <c r="AH1334" s="5" t="s">
        <v>4009</v>
      </c>
      <c r="AI1334" s="5" t="s">
        <v>584</v>
      </c>
      <c r="AK1334" s="19">
        <f t="shared" si="158"/>
        <v>78813.34</v>
      </c>
      <c r="AL1334" s="19">
        <f>T1334-N1334</f>
        <v>15799.599999999999</v>
      </c>
      <c r="AM1334" s="19">
        <f>U1334-O1334</f>
        <v>94612.94</v>
      </c>
      <c r="AN1334" s="22">
        <f t="shared" si="159"/>
        <v>0</v>
      </c>
      <c r="AO1334" s="22">
        <f>IFERROR(AL1334/N1334,0)</f>
        <v>2.4151024151635583</v>
      </c>
      <c r="AP1334" s="22">
        <f>IFERROR(AM1334/O1334,0)</f>
        <v>14.462387649036993</v>
      </c>
    </row>
    <row r="1335" spans="1:42" ht="324" x14ac:dyDescent="0.3">
      <c r="A1335" s="12" t="s">
        <v>4258</v>
      </c>
      <c r="B1335" s="12"/>
      <c r="C1335" s="27" t="s">
        <v>4037</v>
      </c>
      <c r="D1335" s="17"/>
      <c r="E1335" s="17" t="s">
        <v>4143</v>
      </c>
      <c r="F1335" s="28" t="s">
        <v>102</v>
      </c>
      <c r="G1335" s="29">
        <v>1</v>
      </c>
      <c r="H1335" s="17"/>
      <c r="I1335" s="39">
        <v>2</v>
      </c>
      <c r="J1335" s="30">
        <v>0</v>
      </c>
      <c r="M1335" s="31">
        <f>ROUND(ROUND(J1335, 2)*I1335, 2)</f>
        <v>0</v>
      </c>
      <c r="P1335" s="32">
        <v>39406.67</v>
      </c>
      <c r="S1335" s="31">
        <f>ROUND(ROUND(P1335, 2)*I1335, 2)</f>
        <v>78813.34</v>
      </c>
      <c r="V1335" s="9">
        <f>ROUND(ROUND(P1335, 2)/1.2, 2)</f>
        <v>32838.89</v>
      </c>
      <c r="Y1335" s="9">
        <f t="shared" si="160"/>
        <v>65677.78</v>
      </c>
      <c r="AD1335" s="5" t="s">
        <v>4259</v>
      </c>
      <c r="AE1335" s="5" t="s">
        <v>4260</v>
      </c>
      <c r="AF1335" s="5" t="s">
        <v>4041</v>
      </c>
      <c r="AK1335" s="31">
        <f t="shared" si="158"/>
        <v>78813.34</v>
      </c>
      <c r="AL1335" s="31"/>
      <c r="AM1335" s="31"/>
      <c r="AN1335" s="33">
        <f t="shared" si="159"/>
        <v>0</v>
      </c>
      <c r="AO1335" s="31"/>
      <c r="AP1335" s="31"/>
    </row>
    <row r="1336" spans="1:42" ht="36" x14ac:dyDescent="0.3">
      <c r="A1336" s="12" t="s">
        <v>4261</v>
      </c>
      <c r="B1336" s="12" t="s">
        <v>4005</v>
      </c>
      <c r="C1336" s="16" t="s">
        <v>4006</v>
      </c>
      <c r="D1336" s="17"/>
      <c r="E1336" s="17" t="s">
        <v>4147</v>
      </c>
      <c r="F1336" s="17" t="s">
        <v>102</v>
      </c>
      <c r="G1336" s="18">
        <v>1</v>
      </c>
      <c r="H1336" s="17"/>
      <c r="I1336" s="18">
        <v>1</v>
      </c>
      <c r="J1336" s="19">
        <v>0</v>
      </c>
      <c r="K1336" s="20">
        <v>3271</v>
      </c>
      <c r="L1336" s="19">
        <f>J1336+ROUND(K1336, 2)</f>
        <v>3271</v>
      </c>
      <c r="M1336" s="19">
        <v>0</v>
      </c>
      <c r="N1336" s="19">
        <v>3271</v>
      </c>
      <c r="O1336" s="19">
        <f>M1336+N1336</f>
        <v>3271</v>
      </c>
      <c r="P1336" s="19">
        <v>39406.67</v>
      </c>
      <c r="Q1336" s="21">
        <v>11170.8</v>
      </c>
      <c r="R1336" s="19">
        <f>P1336+ROUND(Q1336, 2)</f>
        <v>50577.47</v>
      </c>
      <c r="S1336" s="19">
        <v>39406.67</v>
      </c>
      <c r="T1336" s="19">
        <v>11170.8</v>
      </c>
      <c r="U1336" s="19">
        <f>S1336+T1336</f>
        <v>50577.47</v>
      </c>
      <c r="V1336" s="9">
        <f>ROUND(P1336 / 1.2, 2)</f>
        <v>32838.89</v>
      </c>
      <c r="W1336" s="9">
        <f>ROUND(Q1336 / 1.2, 2)</f>
        <v>9309</v>
      </c>
      <c r="X1336" s="9">
        <f>ROUND(R1336 / 1.2, 2)</f>
        <v>42147.89</v>
      </c>
      <c r="Y1336" s="9">
        <f t="shared" si="160"/>
        <v>32838.89</v>
      </c>
      <c r="Z1336" s="9">
        <f>ROUND(T1336 / 1.2, 2)</f>
        <v>9309</v>
      </c>
      <c r="AA1336" s="9">
        <f>Y1336+Z1336</f>
        <v>42147.89</v>
      </c>
      <c r="AD1336" s="5">
        <v>355116999</v>
      </c>
      <c r="AE1336" s="5">
        <v>28892239</v>
      </c>
      <c r="AG1336" s="5" t="s">
        <v>4008</v>
      </c>
      <c r="AH1336" s="5" t="s">
        <v>4009</v>
      </c>
      <c r="AI1336" s="5" t="s">
        <v>584</v>
      </c>
      <c r="AK1336" s="19">
        <f t="shared" si="158"/>
        <v>39406.67</v>
      </c>
      <c r="AL1336" s="19">
        <f>T1336-N1336</f>
        <v>7899.7999999999993</v>
      </c>
      <c r="AM1336" s="19">
        <f>U1336-O1336</f>
        <v>47306.47</v>
      </c>
      <c r="AN1336" s="22">
        <f t="shared" si="159"/>
        <v>0</v>
      </c>
      <c r="AO1336" s="22">
        <f>IFERROR(AL1336/N1336,0)</f>
        <v>2.4151024151635583</v>
      </c>
      <c r="AP1336" s="22">
        <f>IFERROR(AM1336/O1336,0)</f>
        <v>14.462387649036993</v>
      </c>
    </row>
    <row r="1337" spans="1:42" ht="324" x14ac:dyDescent="0.3">
      <c r="A1337" s="12" t="s">
        <v>4262</v>
      </c>
      <c r="B1337" s="12"/>
      <c r="C1337" s="27" t="s">
        <v>4037</v>
      </c>
      <c r="D1337" s="17"/>
      <c r="E1337" s="17" t="s">
        <v>4149</v>
      </c>
      <c r="F1337" s="28" t="s">
        <v>102</v>
      </c>
      <c r="G1337" s="29">
        <v>1</v>
      </c>
      <c r="H1337" s="17"/>
      <c r="I1337" s="39">
        <v>1</v>
      </c>
      <c r="J1337" s="30">
        <v>0</v>
      </c>
      <c r="M1337" s="31">
        <f>ROUND(ROUND(J1337, 2)*I1337, 2)</f>
        <v>0</v>
      </c>
      <c r="P1337" s="32">
        <v>39406.67</v>
      </c>
      <c r="S1337" s="31">
        <f>ROUND(ROUND(P1337, 2)*I1337, 2)</f>
        <v>39406.67</v>
      </c>
      <c r="V1337" s="9">
        <f>ROUND(ROUND(P1337, 2)/1.2, 2)</f>
        <v>32838.89</v>
      </c>
      <c r="Y1337" s="9">
        <f t="shared" ref="Y1337:Y1343" si="161">ROUND(S1337 / 1.2, 2)</f>
        <v>32838.89</v>
      </c>
      <c r="AD1337" s="5" t="s">
        <v>4263</v>
      </c>
      <c r="AE1337" s="5" t="s">
        <v>4264</v>
      </c>
      <c r="AF1337" s="5" t="s">
        <v>4041</v>
      </c>
      <c r="AK1337" s="31">
        <f t="shared" si="158"/>
        <v>39406.67</v>
      </c>
      <c r="AL1337" s="31"/>
      <c r="AM1337" s="31"/>
      <c r="AN1337" s="33">
        <f t="shared" si="159"/>
        <v>0</v>
      </c>
      <c r="AO1337" s="31"/>
      <c r="AP1337" s="31"/>
    </row>
    <row r="1338" spans="1:42" ht="36" x14ac:dyDescent="0.3">
      <c r="A1338" s="12" t="s">
        <v>4265</v>
      </c>
      <c r="B1338" s="12" t="s">
        <v>4005</v>
      </c>
      <c r="C1338" s="16" t="s">
        <v>4006</v>
      </c>
      <c r="D1338" s="17"/>
      <c r="E1338" s="17" t="s">
        <v>4153</v>
      </c>
      <c r="F1338" s="17" t="s">
        <v>102</v>
      </c>
      <c r="G1338" s="18">
        <v>1</v>
      </c>
      <c r="H1338" s="17"/>
      <c r="I1338" s="18">
        <v>1</v>
      </c>
      <c r="J1338" s="19">
        <v>0</v>
      </c>
      <c r="K1338" s="20">
        <v>3271</v>
      </c>
      <c r="L1338" s="19">
        <f>J1338+ROUND(K1338, 2)</f>
        <v>3271</v>
      </c>
      <c r="M1338" s="19">
        <v>0</v>
      </c>
      <c r="N1338" s="19">
        <v>3271</v>
      </c>
      <c r="O1338" s="19">
        <f>M1338+N1338</f>
        <v>3271</v>
      </c>
      <c r="P1338" s="19">
        <v>97185</v>
      </c>
      <c r="Q1338" s="21">
        <v>15127.2</v>
      </c>
      <c r="R1338" s="19">
        <f>P1338+ROUND(Q1338, 2)</f>
        <v>112312.2</v>
      </c>
      <c r="S1338" s="19">
        <v>97185</v>
      </c>
      <c r="T1338" s="19">
        <v>15127.2</v>
      </c>
      <c r="U1338" s="19">
        <f>S1338+T1338</f>
        <v>112312.2</v>
      </c>
      <c r="V1338" s="9">
        <f>ROUND(P1338 / 1.2, 2)</f>
        <v>80987.5</v>
      </c>
      <c r="W1338" s="9">
        <f>ROUND(Q1338 / 1.2, 2)</f>
        <v>12606</v>
      </c>
      <c r="X1338" s="9">
        <f>ROUND(R1338 / 1.2, 2)</f>
        <v>93593.5</v>
      </c>
      <c r="Y1338" s="9">
        <f t="shared" si="161"/>
        <v>80987.5</v>
      </c>
      <c r="Z1338" s="9">
        <f>ROUND(T1338 / 1.2, 2)</f>
        <v>12606</v>
      </c>
      <c r="AA1338" s="9">
        <f>Y1338+Z1338</f>
        <v>93593.5</v>
      </c>
      <c r="AD1338" s="5">
        <v>355117000</v>
      </c>
      <c r="AE1338" s="5">
        <v>28892241</v>
      </c>
      <c r="AG1338" s="5" t="s">
        <v>4008</v>
      </c>
      <c r="AH1338" s="5" t="s">
        <v>4009</v>
      </c>
      <c r="AI1338" s="5" t="s">
        <v>584</v>
      </c>
      <c r="AK1338" s="19">
        <f t="shared" si="158"/>
        <v>97185</v>
      </c>
      <c r="AL1338" s="19">
        <f>T1338-N1338</f>
        <v>11856.2</v>
      </c>
      <c r="AM1338" s="19">
        <f>U1338-O1338</f>
        <v>109041.2</v>
      </c>
      <c r="AN1338" s="22">
        <f t="shared" si="159"/>
        <v>0</v>
      </c>
      <c r="AO1338" s="22">
        <f>IFERROR(AL1338/N1338,0)</f>
        <v>3.62464078263528</v>
      </c>
      <c r="AP1338" s="22">
        <f>IFERROR(AM1338/O1338,0)</f>
        <v>33.335738306328338</v>
      </c>
    </row>
    <row r="1339" spans="1:42" ht="396" x14ac:dyDescent="0.3">
      <c r="A1339" s="12" t="s">
        <v>4266</v>
      </c>
      <c r="B1339" s="12"/>
      <c r="C1339" s="27" t="s">
        <v>4011</v>
      </c>
      <c r="D1339" s="17"/>
      <c r="E1339" s="17" t="s">
        <v>4155</v>
      </c>
      <c r="F1339" s="28" t="s">
        <v>102</v>
      </c>
      <c r="G1339" s="29">
        <v>1</v>
      </c>
      <c r="H1339" s="17"/>
      <c r="I1339" s="39">
        <v>1</v>
      </c>
      <c r="J1339" s="30">
        <v>0</v>
      </c>
      <c r="M1339" s="31">
        <f>ROUND(ROUND(J1339, 2)*I1339, 2)</f>
        <v>0</v>
      </c>
      <c r="P1339" s="32">
        <v>97185</v>
      </c>
      <c r="S1339" s="31">
        <f>ROUND(ROUND(P1339, 2)*I1339, 2)</f>
        <v>97185</v>
      </c>
      <c r="V1339" s="9">
        <f>ROUND(ROUND(P1339, 2)/1.2, 2)</f>
        <v>80987.5</v>
      </c>
      <c r="Y1339" s="9">
        <f t="shared" si="161"/>
        <v>80987.5</v>
      </c>
      <c r="AD1339" s="5" t="s">
        <v>4267</v>
      </c>
      <c r="AE1339" s="5" t="s">
        <v>4268</v>
      </c>
      <c r="AF1339" s="5" t="s">
        <v>4015</v>
      </c>
      <c r="AK1339" s="31">
        <f t="shared" si="158"/>
        <v>97185</v>
      </c>
      <c r="AL1339" s="31"/>
      <c r="AM1339" s="31"/>
      <c r="AN1339" s="33">
        <f t="shared" si="159"/>
        <v>0</v>
      </c>
      <c r="AO1339" s="31"/>
      <c r="AP1339" s="31"/>
    </row>
    <row r="1340" spans="1:42" ht="36" x14ac:dyDescent="0.3">
      <c r="A1340" s="12" t="s">
        <v>4269</v>
      </c>
      <c r="B1340" s="12" t="s">
        <v>4005</v>
      </c>
      <c r="C1340" s="16" t="s">
        <v>4006</v>
      </c>
      <c r="D1340" s="17"/>
      <c r="E1340" s="17" t="s">
        <v>4159</v>
      </c>
      <c r="F1340" s="17" t="s">
        <v>102</v>
      </c>
      <c r="G1340" s="18">
        <v>1</v>
      </c>
      <c r="H1340" s="17"/>
      <c r="I1340" s="18">
        <v>1</v>
      </c>
      <c r="J1340" s="19">
        <v>0</v>
      </c>
      <c r="K1340" s="20">
        <v>3271</v>
      </c>
      <c r="L1340" s="19">
        <f>J1340+ROUND(K1340, 2)</f>
        <v>3271</v>
      </c>
      <c r="M1340" s="19">
        <v>0</v>
      </c>
      <c r="N1340" s="19">
        <v>3271</v>
      </c>
      <c r="O1340" s="19">
        <f>M1340+N1340</f>
        <v>3271</v>
      </c>
      <c r="P1340" s="19">
        <v>170750.67</v>
      </c>
      <c r="Q1340" s="21">
        <v>28614</v>
      </c>
      <c r="R1340" s="19">
        <f>P1340+ROUND(Q1340, 2)</f>
        <v>199364.67</v>
      </c>
      <c r="S1340" s="19">
        <v>170750.67</v>
      </c>
      <c r="T1340" s="19">
        <v>28614</v>
      </c>
      <c r="U1340" s="19">
        <f>S1340+T1340</f>
        <v>199364.67</v>
      </c>
      <c r="V1340" s="9">
        <f>ROUND(P1340 / 1.2, 2)</f>
        <v>142292.23000000001</v>
      </c>
      <c r="W1340" s="9">
        <f>ROUND(Q1340 / 1.2, 2)</f>
        <v>23845</v>
      </c>
      <c r="X1340" s="9">
        <f>ROUND(R1340 / 1.2, 2)</f>
        <v>166137.23000000001</v>
      </c>
      <c r="Y1340" s="9">
        <f t="shared" si="161"/>
        <v>142292.23000000001</v>
      </c>
      <c r="Z1340" s="9">
        <f>ROUND(T1340 / 1.2, 2)</f>
        <v>23845</v>
      </c>
      <c r="AA1340" s="9">
        <f>Y1340+Z1340</f>
        <v>166137.23000000001</v>
      </c>
      <c r="AD1340" s="5">
        <v>355117001</v>
      </c>
      <c r="AE1340" s="5">
        <v>28892243</v>
      </c>
      <c r="AG1340" s="5" t="s">
        <v>4008</v>
      </c>
      <c r="AH1340" s="5" t="s">
        <v>4009</v>
      </c>
      <c r="AI1340" s="5" t="s">
        <v>584</v>
      </c>
      <c r="AK1340" s="19">
        <f t="shared" si="158"/>
        <v>170750.67</v>
      </c>
      <c r="AL1340" s="19">
        <f>T1340-N1340</f>
        <v>25343</v>
      </c>
      <c r="AM1340" s="19">
        <f>U1340-O1340</f>
        <v>196093.67</v>
      </c>
      <c r="AN1340" s="22">
        <f t="shared" si="159"/>
        <v>0</v>
      </c>
      <c r="AO1340" s="22">
        <f>IFERROR(AL1340/N1340,0)</f>
        <v>7.747783552430449</v>
      </c>
      <c r="AP1340" s="22">
        <f>IFERROR(AM1340/O1340,0)</f>
        <v>59.949150107000918</v>
      </c>
    </row>
    <row r="1341" spans="1:42" ht="409.6" x14ac:dyDescent="0.3">
      <c r="A1341" s="12" t="s">
        <v>4270</v>
      </c>
      <c r="B1341" s="12"/>
      <c r="C1341" s="27" t="s">
        <v>4037</v>
      </c>
      <c r="D1341" s="17"/>
      <c r="E1341" s="17" t="s">
        <v>4161</v>
      </c>
      <c r="F1341" s="28" t="s">
        <v>102</v>
      </c>
      <c r="G1341" s="29">
        <v>1</v>
      </c>
      <c r="H1341" s="17"/>
      <c r="I1341" s="39">
        <v>1</v>
      </c>
      <c r="J1341" s="30">
        <v>0</v>
      </c>
      <c r="M1341" s="31">
        <f>ROUND(ROUND(J1341, 2)*I1341, 2)</f>
        <v>0</v>
      </c>
      <c r="P1341" s="32">
        <v>170750.67</v>
      </c>
      <c r="S1341" s="31">
        <f>ROUND(ROUND(P1341, 2)*I1341, 2)</f>
        <v>170750.67</v>
      </c>
      <c r="V1341" s="9">
        <f>ROUND(ROUND(P1341, 2)/1.2, 2)</f>
        <v>142292.23000000001</v>
      </c>
      <c r="Y1341" s="9">
        <f t="shared" si="161"/>
        <v>142292.23000000001</v>
      </c>
      <c r="AD1341" s="5" t="s">
        <v>4271</v>
      </c>
      <c r="AE1341" s="5" t="s">
        <v>4272</v>
      </c>
      <c r="AF1341" s="5" t="s">
        <v>4041</v>
      </c>
      <c r="AK1341" s="31">
        <f t="shared" si="158"/>
        <v>170750.67</v>
      </c>
      <c r="AL1341" s="31"/>
      <c r="AM1341" s="31"/>
      <c r="AN1341" s="33">
        <f t="shared" si="159"/>
        <v>0</v>
      </c>
      <c r="AO1341" s="31"/>
      <c r="AP1341" s="31"/>
    </row>
    <row r="1342" spans="1:42" ht="36" x14ac:dyDescent="0.3">
      <c r="A1342" s="12" t="s">
        <v>4273</v>
      </c>
      <c r="B1342" s="12" t="s">
        <v>4005</v>
      </c>
      <c r="C1342" s="16" t="s">
        <v>4006</v>
      </c>
      <c r="D1342" s="17"/>
      <c r="E1342" s="17" t="s">
        <v>4165</v>
      </c>
      <c r="F1342" s="17" t="s">
        <v>102</v>
      </c>
      <c r="G1342" s="18">
        <v>1</v>
      </c>
      <c r="H1342" s="17"/>
      <c r="I1342" s="18">
        <v>2</v>
      </c>
      <c r="J1342" s="19">
        <v>0</v>
      </c>
      <c r="K1342" s="20">
        <v>3271</v>
      </c>
      <c r="L1342" s="19">
        <f>J1342+ROUND(K1342, 2)</f>
        <v>3271</v>
      </c>
      <c r="M1342" s="19">
        <v>0</v>
      </c>
      <c r="N1342" s="19">
        <v>6542</v>
      </c>
      <c r="O1342" s="19">
        <f>M1342+N1342</f>
        <v>6542</v>
      </c>
      <c r="P1342" s="19">
        <v>130825.67</v>
      </c>
      <c r="Q1342" s="21">
        <v>28614</v>
      </c>
      <c r="R1342" s="19">
        <f>P1342+ROUND(Q1342, 2)</f>
        <v>159439.66999999998</v>
      </c>
      <c r="S1342" s="19">
        <v>261651.34</v>
      </c>
      <c r="T1342" s="19">
        <v>57228</v>
      </c>
      <c r="U1342" s="19">
        <f>S1342+T1342</f>
        <v>318879.33999999997</v>
      </c>
      <c r="V1342" s="9">
        <f>ROUND(P1342 / 1.2, 2)</f>
        <v>109021.39</v>
      </c>
      <c r="W1342" s="9">
        <f>ROUND(Q1342 / 1.2, 2)</f>
        <v>23845</v>
      </c>
      <c r="X1342" s="9">
        <f>ROUND(R1342 / 1.2, 2)</f>
        <v>132866.39000000001</v>
      </c>
      <c r="Y1342" s="9">
        <f t="shared" si="161"/>
        <v>218042.78</v>
      </c>
      <c r="Z1342" s="9">
        <f>ROUND(T1342 / 1.2, 2)</f>
        <v>47690</v>
      </c>
      <c r="AA1342" s="9">
        <f>Y1342+Z1342</f>
        <v>265732.78000000003</v>
      </c>
      <c r="AD1342" s="5">
        <v>355117002</v>
      </c>
      <c r="AE1342" s="5">
        <v>28892245</v>
      </c>
      <c r="AG1342" s="5" t="s">
        <v>4008</v>
      </c>
      <c r="AH1342" s="5" t="s">
        <v>4009</v>
      </c>
      <c r="AI1342" s="5" t="s">
        <v>584</v>
      </c>
      <c r="AK1342" s="19">
        <f t="shared" si="158"/>
        <v>261651.34</v>
      </c>
      <c r="AL1342" s="19">
        <f>T1342-N1342</f>
        <v>50686</v>
      </c>
      <c r="AM1342" s="19">
        <f>U1342-O1342</f>
        <v>312337.33999999997</v>
      </c>
      <c r="AN1342" s="22">
        <f t="shared" si="159"/>
        <v>0</v>
      </c>
      <c r="AO1342" s="22">
        <f>IFERROR(AL1342/N1342,0)</f>
        <v>7.747783552430449</v>
      </c>
      <c r="AP1342" s="22">
        <f>IFERROR(AM1342/O1342,0)</f>
        <v>47.743402629165388</v>
      </c>
    </row>
    <row r="1343" spans="1:42" ht="409.6" x14ac:dyDescent="0.3">
      <c r="A1343" s="12" t="s">
        <v>4274</v>
      </c>
      <c r="B1343" s="12"/>
      <c r="C1343" s="27" t="s">
        <v>4037</v>
      </c>
      <c r="D1343" s="17"/>
      <c r="E1343" s="17" t="s">
        <v>4167</v>
      </c>
      <c r="F1343" s="28" t="s">
        <v>102</v>
      </c>
      <c r="G1343" s="29">
        <v>1</v>
      </c>
      <c r="H1343" s="17"/>
      <c r="I1343" s="39">
        <v>2</v>
      </c>
      <c r="J1343" s="30">
        <v>0</v>
      </c>
      <c r="M1343" s="31">
        <f>ROUND(ROUND(J1343, 2)*I1343, 2)</f>
        <v>0</v>
      </c>
      <c r="P1343" s="32">
        <v>130825.67</v>
      </c>
      <c r="S1343" s="31">
        <f>ROUND(ROUND(P1343, 2)*I1343, 2)</f>
        <v>261651.34</v>
      </c>
      <c r="V1343" s="9">
        <f>ROUND(ROUND(P1343, 2)/1.2, 2)</f>
        <v>109021.39</v>
      </c>
      <c r="Y1343" s="9">
        <f t="shared" si="161"/>
        <v>218042.78</v>
      </c>
      <c r="AD1343" s="5" t="s">
        <v>4275</v>
      </c>
      <c r="AE1343" s="5" t="s">
        <v>4276</v>
      </c>
      <c r="AF1343" s="5" t="s">
        <v>4041</v>
      </c>
      <c r="AK1343" s="31">
        <f t="shared" si="158"/>
        <v>261651.34</v>
      </c>
      <c r="AL1343" s="31"/>
      <c r="AM1343" s="31"/>
      <c r="AN1343" s="33">
        <f t="shared" si="159"/>
        <v>0</v>
      </c>
      <c r="AO1343" s="31"/>
      <c r="AP1343" s="31"/>
    </row>
    <row r="1344" spans="1:42" ht="16.95" customHeight="1" x14ac:dyDescent="0.3">
      <c r="A1344" s="12" t="s">
        <v>4277</v>
      </c>
      <c r="B1344" s="12" t="s">
        <v>4278</v>
      </c>
      <c r="C1344" s="74" t="s">
        <v>540</v>
      </c>
      <c r="D1344" s="75"/>
      <c r="E1344" s="75"/>
      <c r="F1344" s="75"/>
      <c r="G1344" s="75"/>
      <c r="H1344" s="75"/>
      <c r="I1344" s="76"/>
      <c r="M1344" s="6">
        <f>SUM(M1345)</f>
        <v>0</v>
      </c>
      <c r="N1344" s="6">
        <f>SUM(N1345)</f>
        <v>761345.91</v>
      </c>
      <c r="O1344" s="6">
        <f>SUM(O1345)</f>
        <v>761345.91</v>
      </c>
      <c r="S1344" s="6">
        <f>SUM(S1345)</f>
        <v>0</v>
      </c>
      <c r="T1344" s="6">
        <f>SUM(T1345)</f>
        <v>913615.02</v>
      </c>
      <c r="U1344" s="6">
        <f>SUM(U1345)</f>
        <v>913615.02</v>
      </c>
      <c r="Y1344" s="9">
        <f>SUM(Y1345)</f>
        <v>0</v>
      </c>
      <c r="Z1344" s="9">
        <f>SUM(Z1345)</f>
        <v>761345.85</v>
      </c>
      <c r="AA1344" s="9">
        <f>SUM(AA1345)</f>
        <v>761345.85</v>
      </c>
      <c r="AD1344" s="5">
        <v>355116692</v>
      </c>
      <c r="AE1344" s="5">
        <v>28895626</v>
      </c>
      <c r="AK1344" s="6">
        <f t="shared" si="158"/>
        <v>0</v>
      </c>
      <c r="AL1344" s="6">
        <f t="shared" ref="AL1344:AL1354" si="162">T1344-N1344</f>
        <v>152269.10999999999</v>
      </c>
      <c r="AM1344" s="6">
        <f t="shared" ref="AM1344:AM1354" si="163">U1344-O1344</f>
        <v>152269.10999999999</v>
      </c>
      <c r="AN1344" s="10">
        <f t="shared" si="159"/>
        <v>0</v>
      </c>
      <c r="AO1344" s="10">
        <f t="shared" ref="AO1344:AO1354" si="164">IFERROR(AL1344/N1344,0)</f>
        <v>0.19999990543063401</v>
      </c>
      <c r="AP1344" s="10">
        <f t="shared" ref="AP1344:AP1354" si="165">IFERROR(AM1344/O1344,0)</f>
        <v>0.19999990543063401</v>
      </c>
    </row>
    <row r="1345" spans="1:42" ht="54" x14ac:dyDescent="0.3">
      <c r="A1345" s="12" t="s">
        <v>4279</v>
      </c>
      <c r="B1345" s="12" t="s">
        <v>4280</v>
      </c>
      <c r="C1345" s="16" t="s">
        <v>4281</v>
      </c>
      <c r="D1345" s="17" t="s">
        <v>4282</v>
      </c>
      <c r="E1345" s="17" t="s">
        <v>4283</v>
      </c>
      <c r="F1345" s="17" t="s">
        <v>4284</v>
      </c>
      <c r="G1345" s="18">
        <v>1</v>
      </c>
      <c r="H1345" s="17"/>
      <c r="I1345" s="18">
        <v>9</v>
      </c>
      <c r="J1345" s="19">
        <v>0</v>
      </c>
      <c r="K1345" s="20">
        <v>84593.99</v>
      </c>
      <c r="L1345" s="19">
        <f>J1345+ROUND(K1345, 2)</f>
        <v>84593.99</v>
      </c>
      <c r="M1345" s="19">
        <v>0</v>
      </c>
      <c r="N1345" s="19">
        <v>761345.91</v>
      </c>
      <c r="O1345" s="19">
        <f>M1345+N1345</f>
        <v>761345.91</v>
      </c>
      <c r="P1345" s="19">
        <v>0</v>
      </c>
      <c r="Q1345" s="21">
        <v>101512.78</v>
      </c>
      <c r="R1345" s="19">
        <f>P1345+ROUND(Q1345, 2)</f>
        <v>101512.78</v>
      </c>
      <c r="S1345" s="19">
        <v>0</v>
      </c>
      <c r="T1345" s="19">
        <v>913615.02</v>
      </c>
      <c r="U1345" s="19">
        <f>S1345+T1345</f>
        <v>913615.02</v>
      </c>
      <c r="V1345" s="9"/>
      <c r="W1345" s="9">
        <f>ROUND(Q1345 / 1.2, 2)</f>
        <v>84593.98</v>
      </c>
      <c r="X1345" s="9">
        <f>ROUND(R1345 / 1.2, 2)</f>
        <v>84593.98</v>
      </c>
      <c r="Y1345" s="9"/>
      <c r="Z1345" s="9">
        <f>ROUND(T1345 / 1.2, 2)</f>
        <v>761345.85</v>
      </c>
      <c r="AA1345" s="9">
        <f>Y1345+Z1345</f>
        <v>761345.85</v>
      </c>
      <c r="AD1345" s="5">
        <v>355116694</v>
      </c>
      <c r="AE1345" s="5">
        <v>29593931</v>
      </c>
      <c r="AG1345" s="5" t="s">
        <v>4285</v>
      </c>
      <c r="AH1345" s="5" t="s">
        <v>4286</v>
      </c>
      <c r="AI1345" s="5" t="s">
        <v>584</v>
      </c>
      <c r="AK1345" s="19">
        <f t="shared" si="158"/>
        <v>0</v>
      </c>
      <c r="AL1345" s="19">
        <f t="shared" si="162"/>
        <v>152269.10999999999</v>
      </c>
      <c r="AM1345" s="19">
        <f t="shared" si="163"/>
        <v>152269.10999999999</v>
      </c>
      <c r="AN1345" s="22">
        <f t="shared" si="159"/>
        <v>0</v>
      </c>
      <c r="AO1345" s="22">
        <f t="shared" si="164"/>
        <v>0.19999990543063401</v>
      </c>
      <c r="AP1345" s="22">
        <f t="shared" si="165"/>
        <v>0.19999990543063401</v>
      </c>
    </row>
    <row r="1346" spans="1:42" ht="16.95" customHeight="1" x14ac:dyDescent="0.3">
      <c r="A1346" s="12" t="s">
        <v>4287</v>
      </c>
      <c r="B1346" s="12" t="s">
        <v>4288</v>
      </c>
      <c r="C1346" s="74" t="s">
        <v>4289</v>
      </c>
      <c r="D1346" s="75"/>
      <c r="E1346" s="75"/>
      <c r="F1346" s="75"/>
      <c r="G1346" s="75"/>
      <c r="H1346" s="75"/>
      <c r="I1346" s="76"/>
      <c r="M1346" s="6">
        <f t="shared" ref="M1346:O1347" si="166">SUM(M1347)</f>
        <v>0</v>
      </c>
      <c r="N1346" s="6">
        <f t="shared" si="166"/>
        <v>0</v>
      </c>
      <c r="O1346" s="6">
        <f t="shared" si="166"/>
        <v>0</v>
      </c>
      <c r="S1346" s="6">
        <f t="shared" ref="S1346:U1347" si="167">SUM(S1347)</f>
        <v>0</v>
      </c>
      <c r="T1346" s="6">
        <f t="shared" si="167"/>
        <v>61455123</v>
      </c>
      <c r="U1346" s="6">
        <f t="shared" si="167"/>
        <v>61455123</v>
      </c>
      <c r="Y1346" s="9">
        <f t="shared" ref="Y1346:AA1347" si="168">SUM(Y1347)</f>
        <v>0</v>
      </c>
      <c r="Z1346" s="9">
        <f t="shared" si="168"/>
        <v>51212602.5</v>
      </c>
      <c r="AA1346" s="9">
        <f t="shared" si="168"/>
        <v>51212602.5</v>
      </c>
      <c r="AD1346" s="5">
        <v>355116695</v>
      </c>
      <c r="AE1346" s="5">
        <v>29226256</v>
      </c>
      <c r="AK1346" s="6">
        <f t="shared" si="158"/>
        <v>0</v>
      </c>
      <c r="AL1346" s="6">
        <f t="shared" si="162"/>
        <v>61455123</v>
      </c>
      <c r="AM1346" s="6">
        <f t="shared" si="163"/>
        <v>61455123</v>
      </c>
      <c r="AN1346" s="10">
        <f t="shared" si="159"/>
        <v>0</v>
      </c>
      <c r="AO1346" s="10">
        <f t="shared" si="164"/>
        <v>0</v>
      </c>
      <c r="AP1346" s="10">
        <f t="shared" si="165"/>
        <v>0</v>
      </c>
    </row>
    <row r="1347" spans="1:42" ht="16.95" customHeight="1" x14ac:dyDescent="0.3">
      <c r="A1347" s="12" t="s">
        <v>4290</v>
      </c>
      <c r="B1347" s="12" t="s">
        <v>4291</v>
      </c>
      <c r="C1347" s="74" t="s">
        <v>4292</v>
      </c>
      <c r="D1347" s="75"/>
      <c r="E1347" s="75"/>
      <c r="F1347" s="75"/>
      <c r="G1347" s="75"/>
      <c r="H1347" s="75"/>
      <c r="I1347" s="76"/>
      <c r="M1347" s="6">
        <f t="shared" si="166"/>
        <v>0</v>
      </c>
      <c r="N1347" s="6">
        <f t="shared" si="166"/>
        <v>0</v>
      </c>
      <c r="O1347" s="6">
        <f t="shared" si="166"/>
        <v>0</v>
      </c>
      <c r="S1347" s="6">
        <f t="shared" si="167"/>
        <v>0</v>
      </c>
      <c r="T1347" s="6">
        <f t="shared" si="167"/>
        <v>61455123</v>
      </c>
      <c r="U1347" s="6">
        <f t="shared" si="167"/>
        <v>61455123</v>
      </c>
      <c r="Y1347" s="9">
        <f t="shared" si="168"/>
        <v>0</v>
      </c>
      <c r="Z1347" s="9">
        <f t="shared" si="168"/>
        <v>51212602.5</v>
      </c>
      <c r="AA1347" s="9">
        <f t="shared" si="168"/>
        <v>51212602.5</v>
      </c>
      <c r="AD1347" s="5">
        <v>355116696</v>
      </c>
      <c r="AE1347" s="5">
        <v>29226257</v>
      </c>
      <c r="AK1347" s="6">
        <f t="shared" si="158"/>
        <v>0</v>
      </c>
      <c r="AL1347" s="6">
        <f t="shared" si="162"/>
        <v>61455123</v>
      </c>
      <c r="AM1347" s="6">
        <f t="shared" si="163"/>
        <v>61455123</v>
      </c>
      <c r="AN1347" s="10">
        <f t="shared" si="159"/>
        <v>0</v>
      </c>
      <c r="AO1347" s="10">
        <f t="shared" si="164"/>
        <v>0</v>
      </c>
      <c r="AP1347" s="10">
        <f t="shared" si="165"/>
        <v>0</v>
      </c>
    </row>
    <row r="1348" spans="1:42" ht="36" x14ac:dyDescent="0.3">
      <c r="A1348" s="12" t="s">
        <v>4293</v>
      </c>
      <c r="B1348" s="12" t="s">
        <v>4294</v>
      </c>
      <c r="C1348" s="16" t="s">
        <v>4295</v>
      </c>
      <c r="D1348" s="17" t="s">
        <v>4296</v>
      </c>
      <c r="E1348" s="17" t="s">
        <v>4297</v>
      </c>
      <c r="F1348" s="17" t="s">
        <v>79</v>
      </c>
      <c r="G1348" s="18">
        <v>1</v>
      </c>
      <c r="H1348" s="17"/>
      <c r="I1348" s="18">
        <v>13140</v>
      </c>
      <c r="J1348" s="19">
        <v>0</v>
      </c>
      <c r="K1348" s="20">
        <v>0</v>
      </c>
      <c r="L1348" s="19">
        <f>J1348+ROUND(K1348, 2)</f>
        <v>0</v>
      </c>
      <c r="M1348" s="19">
        <v>0</v>
      </c>
      <c r="N1348" s="19">
        <v>0</v>
      </c>
      <c r="O1348" s="19">
        <f>M1348+N1348</f>
        <v>0</v>
      </c>
      <c r="P1348" s="19">
        <v>0</v>
      </c>
      <c r="Q1348" s="21">
        <v>4676.95</v>
      </c>
      <c r="R1348" s="19">
        <f>P1348+ROUND(Q1348, 2)</f>
        <v>4676.95</v>
      </c>
      <c r="S1348" s="19">
        <v>0</v>
      </c>
      <c r="T1348" s="19">
        <v>61455123</v>
      </c>
      <c r="U1348" s="19">
        <f>S1348+T1348</f>
        <v>61455123</v>
      </c>
      <c r="V1348" s="9"/>
      <c r="W1348" s="9">
        <f>ROUND(Q1348 / 1.2, 2)</f>
        <v>3897.46</v>
      </c>
      <c r="X1348" s="9">
        <f>ROUND(R1348 / 1.2, 2)</f>
        <v>3897.46</v>
      </c>
      <c r="Y1348" s="9"/>
      <c r="Z1348" s="9">
        <f>ROUND(T1348 / 1.2, 2)</f>
        <v>51212602.5</v>
      </c>
      <c r="AA1348" s="9">
        <f>Y1348+Z1348</f>
        <v>51212602.5</v>
      </c>
      <c r="AD1348" s="5">
        <v>355116698</v>
      </c>
      <c r="AE1348" s="5">
        <v>29226288</v>
      </c>
      <c r="AG1348" s="5" t="s">
        <v>4298</v>
      </c>
      <c r="AH1348" s="5" t="s">
        <v>4299</v>
      </c>
      <c r="AI1348" s="5" t="s">
        <v>4300</v>
      </c>
      <c r="AK1348" s="19">
        <f t="shared" si="158"/>
        <v>0</v>
      </c>
      <c r="AL1348" s="19">
        <f t="shared" si="162"/>
        <v>61455123</v>
      </c>
      <c r="AM1348" s="19">
        <f t="shared" si="163"/>
        <v>61455123</v>
      </c>
      <c r="AN1348" s="22">
        <f t="shared" si="159"/>
        <v>0</v>
      </c>
      <c r="AO1348" s="22">
        <f t="shared" si="164"/>
        <v>0</v>
      </c>
      <c r="AP1348" s="22">
        <f t="shared" si="165"/>
        <v>0</v>
      </c>
    </row>
    <row r="1349" spans="1:42" ht="16.95" customHeight="1" x14ac:dyDescent="0.3">
      <c r="A1349" s="12" t="s">
        <v>4301</v>
      </c>
      <c r="B1349" s="12" t="s">
        <v>4302</v>
      </c>
      <c r="C1349" s="74" t="s">
        <v>4303</v>
      </c>
      <c r="D1349" s="75"/>
      <c r="E1349" s="75"/>
      <c r="F1349" s="75"/>
      <c r="G1349" s="75"/>
      <c r="H1349" s="75"/>
      <c r="I1349" s="76"/>
      <c r="M1349" s="6">
        <f t="shared" ref="M1349:O1350" si="169">SUM(M1350)</f>
        <v>0</v>
      </c>
      <c r="N1349" s="6">
        <f t="shared" si="169"/>
        <v>1057341.6000000001</v>
      </c>
      <c r="O1349" s="6">
        <f t="shared" si="169"/>
        <v>1057341.6000000001</v>
      </c>
      <c r="S1349" s="6">
        <f t="shared" ref="S1349:U1350" si="170">SUM(S1350)</f>
        <v>0</v>
      </c>
      <c r="T1349" s="6">
        <f t="shared" si="170"/>
        <v>1268809.92</v>
      </c>
      <c r="U1349" s="6">
        <f t="shared" si="170"/>
        <v>1268809.92</v>
      </c>
      <c r="Y1349" s="9">
        <f t="shared" ref="Y1349:AA1350" si="171">SUM(Y1350)</f>
        <v>0</v>
      </c>
      <c r="Z1349" s="9">
        <f t="shared" si="171"/>
        <v>1057341.6000000001</v>
      </c>
      <c r="AA1349" s="9">
        <f t="shared" si="171"/>
        <v>1057341.6000000001</v>
      </c>
      <c r="AD1349" s="5">
        <v>355116699</v>
      </c>
      <c r="AE1349" s="5">
        <v>27137798</v>
      </c>
      <c r="AK1349" s="6">
        <f t="shared" si="158"/>
        <v>0</v>
      </c>
      <c r="AL1349" s="6">
        <f t="shared" si="162"/>
        <v>211468.31999999983</v>
      </c>
      <c r="AM1349" s="6">
        <f t="shared" si="163"/>
        <v>211468.31999999983</v>
      </c>
      <c r="AN1349" s="10">
        <f t="shared" si="159"/>
        <v>0</v>
      </c>
      <c r="AO1349" s="10">
        <f t="shared" si="164"/>
        <v>0.19999999999999982</v>
      </c>
      <c r="AP1349" s="10">
        <f t="shared" si="165"/>
        <v>0.19999999999999982</v>
      </c>
    </row>
    <row r="1350" spans="1:42" ht="16.95" customHeight="1" x14ac:dyDescent="0.3">
      <c r="A1350" s="12" t="s">
        <v>4304</v>
      </c>
      <c r="B1350" s="12" t="s">
        <v>4305</v>
      </c>
      <c r="C1350" s="74" t="s">
        <v>4306</v>
      </c>
      <c r="D1350" s="75"/>
      <c r="E1350" s="75"/>
      <c r="F1350" s="75"/>
      <c r="G1350" s="75"/>
      <c r="H1350" s="75"/>
      <c r="I1350" s="76"/>
      <c r="M1350" s="6">
        <f t="shared" si="169"/>
        <v>0</v>
      </c>
      <c r="N1350" s="6">
        <f t="shared" si="169"/>
        <v>1057341.6000000001</v>
      </c>
      <c r="O1350" s="6">
        <f t="shared" si="169"/>
        <v>1057341.6000000001</v>
      </c>
      <c r="S1350" s="6">
        <f t="shared" si="170"/>
        <v>0</v>
      </c>
      <c r="T1350" s="6">
        <f t="shared" si="170"/>
        <v>1268809.92</v>
      </c>
      <c r="U1350" s="6">
        <f t="shared" si="170"/>
        <v>1268809.92</v>
      </c>
      <c r="Y1350" s="9">
        <f t="shared" si="171"/>
        <v>0</v>
      </c>
      <c r="Z1350" s="9">
        <f t="shared" si="171"/>
        <v>1057341.6000000001</v>
      </c>
      <c r="AA1350" s="9">
        <f t="shared" si="171"/>
        <v>1057341.6000000001</v>
      </c>
      <c r="AD1350" s="5">
        <v>355116700</v>
      </c>
      <c r="AE1350" s="5">
        <v>27137805</v>
      </c>
      <c r="AK1350" s="6">
        <f t="shared" si="158"/>
        <v>0</v>
      </c>
      <c r="AL1350" s="6">
        <f t="shared" si="162"/>
        <v>211468.31999999983</v>
      </c>
      <c r="AM1350" s="6">
        <f t="shared" si="163"/>
        <v>211468.31999999983</v>
      </c>
      <c r="AN1350" s="10">
        <f t="shared" si="159"/>
        <v>0</v>
      </c>
      <c r="AO1350" s="10">
        <f t="shared" si="164"/>
        <v>0.19999999999999982</v>
      </c>
      <c r="AP1350" s="10">
        <f t="shared" si="165"/>
        <v>0.19999999999999982</v>
      </c>
    </row>
    <row r="1351" spans="1:42" ht="16.95" customHeight="1" x14ac:dyDescent="0.3">
      <c r="A1351" s="12" t="s">
        <v>4307</v>
      </c>
      <c r="B1351" s="12" t="s">
        <v>4308</v>
      </c>
      <c r="C1351" s="74" t="s">
        <v>540</v>
      </c>
      <c r="D1351" s="75"/>
      <c r="E1351" s="75"/>
      <c r="F1351" s="75"/>
      <c r="G1351" s="75"/>
      <c r="H1351" s="75"/>
      <c r="I1351" s="76"/>
      <c r="M1351" s="6">
        <f>SUM(M1352,M1353)</f>
        <v>0</v>
      </c>
      <c r="N1351" s="6">
        <f>SUM(N1352,N1353)</f>
        <v>1057341.6000000001</v>
      </c>
      <c r="O1351" s="6">
        <f>SUM(O1352,O1353)</f>
        <v>1057341.6000000001</v>
      </c>
      <c r="S1351" s="6">
        <f>SUM(S1352,S1353)</f>
        <v>0</v>
      </c>
      <c r="T1351" s="6">
        <f>SUM(T1352,T1353)</f>
        <v>1268809.92</v>
      </c>
      <c r="U1351" s="6">
        <f>SUM(U1352,U1353)</f>
        <v>1268809.92</v>
      </c>
      <c r="Y1351" s="9">
        <f>SUM(Y1352,Y1353)</f>
        <v>0</v>
      </c>
      <c r="Z1351" s="9">
        <f>SUM(Z1352,Z1353)</f>
        <v>1057341.6000000001</v>
      </c>
      <c r="AA1351" s="9">
        <f>SUM(AA1352,AA1353)</f>
        <v>1057341.6000000001</v>
      </c>
      <c r="AD1351" s="5">
        <v>355116701</v>
      </c>
      <c r="AE1351" s="5">
        <v>27137802</v>
      </c>
      <c r="AK1351" s="6">
        <f t="shared" si="158"/>
        <v>0</v>
      </c>
      <c r="AL1351" s="6">
        <f t="shared" si="162"/>
        <v>211468.31999999983</v>
      </c>
      <c r="AM1351" s="6">
        <f t="shared" si="163"/>
        <v>211468.31999999983</v>
      </c>
      <c r="AN1351" s="10">
        <f t="shared" si="159"/>
        <v>0</v>
      </c>
      <c r="AO1351" s="10">
        <f t="shared" si="164"/>
        <v>0.19999999999999982</v>
      </c>
      <c r="AP1351" s="10">
        <f t="shared" si="165"/>
        <v>0.19999999999999982</v>
      </c>
    </row>
    <row r="1352" spans="1:42" ht="90" x14ac:dyDescent="0.3">
      <c r="A1352" s="12" t="s">
        <v>4309</v>
      </c>
      <c r="B1352" s="12" t="s">
        <v>4310</v>
      </c>
      <c r="C1352" s="16" t="s">
        <v>4311</v>
      </c>
      <c r="D1352" s="17"/>
      <c r="E1352" s="17" t="s">
        <v>4312</v>
      </c>
      <c r="F1352" s="17" t="s">
        <v>79</v>
      </c>
      <c r="G1352" s="18">
        <v>1</v>
      </c>
      <c r="H1352" s="17"/>
      <c r="I1352" s="18">
        <v>0</v>
      </c>
      <c r="J1352" s="19">
        <v>0</v>
      </c>
      <c r="K1352" s="20">
        <v>784.29</v>
      </c>
      <c r="L1352" s="19">
        <f>J1352+ROUND(K1352, 2)</f>
        <v>784.29</v>
      </c>
      <c r="M1352" s="19">
        <v>0</v>
      </c>
      <c r="N1352" s="19">
        <v>0</v>
      </c>
      <c r="O1352" s="19">
        <f>M1352+N1352</f>
        <v>0</v>
      </c>
      <c r="P1352" s="19">
        <v>0</v>
      </c>
      <c r="Q1352" s="21">
        <v>784.29</v>
      </c>
      <c r="R1352" s="19">
        <f>P1352+ROUND(Q1352, 2)</f>
        <v>784.29</v>
      </c>
      <c r="S1352" s="19">
        <v>0</v>
      </c>
      <c r="T1352" s="19">
        <v>0</v>
      </c>
      <c r="U1352" s="19">
        <f>S1352+T1352</f>
        <v>0</v>
      </c>
      <c r="V1352" s="9"/>
      <c r="W1352" s="9">
        <f>ROUND(Q1352 / 1.2, 2)</f>
        <v>653.58000000000004</v>
      </c>
      <c r="X1352" s="9">
        <f>ROUND(R1352 / 1.2, 2)</f>
        <v>653.58000000000004</v>
      </c>
      <c r="Y1352" s="9"/>
      <c r="Z1352" s="9">
        <f>ROUND(T1352 / 1.2, 2)</f>
        <v>0</v>
      </c>
      <c r="AA1352" s="9">
        <f>Y1352+Z1352</f>
        <v>0</v>
      </c>
      <c r="AD1352" s="5">
        <v>355116703</v>
      </c>
      <c r="AE1352" s="5">
        <v>27138048</v>
      </c>
      <c r="AG1352" s="5" t="s">
        <v>4313</v>
      </c>
      <c r="AH1352" s="5" t="s">
        <v>4314</v>
      </c>
      <c r="AI1352" s="5" t="s">
        <v>4315</v>
      </c>
      <c r="AK1352" s="19">
        <f t="shared" si="158"/>
        <v>0</v>
      </c>
      <c r="AL1352" s="19">
        <f t="shared" si="162"/>
        <v>0</v>
      </c>
      <c r="AM1352" s="19">
        <f t="shared" si="163"/>
        <v>0</v>
      </c>
      <c r="AN1352" s="22">
        <f t="shared" si="159"/>
        <v>0</v>
      </c>
      <c r="AO1352" s="22">
        <f t="shared" si="164"/>
        <v>0</v>
      </c>
      <c r="AP1352" s="22">
        <f t="shared" si="165"/>
        <v>0</v>
      </c>
    </row>
    <row r="1353" spans="1:42" ht="90" x14ac:dyDescent="0.3">
      <c r="A1353" s="12" t="s">
        <v>4316</v>
      </c>
      <c r="B1353" s="12" t="s">
        <v>4310</v>
      </c>
      <c r="C1353" s="16" t="s">
        <v>4311</v>
      </c>
      <c r="D1353" s="17"/>
      <c r="E1353" s="17" t="s">
        <v>4317</v>
      </c>
      <c r="F1353" s="17" t="s">
        <v>79</v>
      </c>
      <c r="G1353" s="18">
        <v>1</v>
      </c>
      <c r="H1353" s="17"/>
      <c r="I1353" s="18">
        <v>1348.65</v>
      </c>
      <c r="J1353" s="19">
        <v>0</v>
      </c>
      <c r="K1353" s="20">
        <v>784</v>
      </c>
      <c r="L1353" s="19">
        <f>J1353+ROUND(K1353, 2)</f>
        <v>784</v>
      </c>
      <c r="M1353" s="19">
        <v>0</v>
      </c>
      <c r="N1353" s="19">
        <v>1057341.6000000001</v>
      </c>
      <c r="O1353" s="19">
        <f>M1353+N1353</f>
        <v>1057341.6000000001</v>
      </c>
      <c r="P1353" s="19">
        <v>0</v>
      </c>
      <c r="Q1353" s="21">
        <v>940.8</v>
      </c>
      <c r="R1353" s="19">
        <f>P1353+ROUND(Q1353, 2)</f>
        <v>940.8</v>
      </c>
      <c r="S1353" s="19">
        <v>0</v>
      </c>
      <c r="T1353" s="19">
        <v>1268809.92</v>
      </c>
      <c r="U1353" s="19">
        <f>S1353+T1353</f>
        <v>1268809.92</v>
      </c>
      <c r="V1353" s="9"/>
      <c r="W1353" s="9">
        <f>ROUND(Q1353 / 1.2, 2)</f>
        <v>784</v>
      </c>
      <c r="X1353" s="9">
        <f>ROUND(R1353 / 1.2, 2)</f>
        <v>784</v>
      </c>
      <c r="Y1353" s="9"/>
      <c r="Z1353" s="9">
        <f>ROUND(T1353 / 1.2, 2)</f>
        <v>1057341.6000000001</v>
      </c>
      <c r="AA1353" s="9">
        <f>Y1353+Z1353</f>
        <v>1057341.6000000001</v>
      </c>
      <c r="AD1353" s="5">
        <v>355117003</v>
      </c>
      <c r="AE1353" s="5">
        <v>28895645</v>
      </c>
      <c r="AG1353" s="5" t="s">
        <v>4313</v>
      </c>
      <c r="AH1353" s="5" t="s">
        <v>4314</v>
      </c>
      <c r="AI1353" s="5" t="s">
        <v>4315</v>
      </c>
      <c r="AK1353" s="19">
        <f t="shared" si="158"/>
        <v>0</v>
      </c>
      <c r="AL1353" s="19">
        <f t="shared" si="162"/>
        <v>211468.31999999983</v>
      </c>
      <c r="AM1353" s="19">
        <f t="shared" si="163"/>
        <v>211468.31999999983</v>
      </c>
      <c r="AN1353" s="22">
        <f t="shared" si="159"/>
        <v>0</v>
      </c>
      <c r="AO1353" s="22">
        <f t="shared" si="164"/>
        <v>0.19999999999999982</v>
      </c>
      <c r="AP1353" s="22">
        <f t="shared" si="165"/>
        <v>0.19999999999999982</v>
      </c>
    </row>
    <row r="1354" spans="1:42" ht="24" customHeight="1" x14ac:dyDescent="0.3">
      <c r="A1354" s="43"/>
      <c r="B1354" s="43"/>
      <c r="C1354" s="43"/>
      <c r="D1354" s="44" t="s">
        <v>4318</v>
      </c>
      <c r="E1354" s="43"/>
      <c r="F1354" s="43"/>
      <c r="G1354" s="43"/>
      <c r="H1354" s="43"/>
      <c r="I1354" s="43"/>
      <c r="J1354" s="43"/>
      <c r="K1354" s="43"/>
      <c r="L1354" s="43"/>
      <c r="M1354" s="45">
        <f>SUM(M8)</f>
        <v>54686104.059999987</v>
      </c>
      <c r="N1354" s="45">
        <f>SUM(N8)</f>
        <v>93577329.779999971</v>
      </c>
      <c r="O1354" s="45">
        <f>M1354+N1354</f>
        <v>148263433.83999997</v>
      </c>
      <c r="P1354" s="43"/>
      <c r="Q1354" s="43"/>
      <c r="R1354" s="43"/>
      <c r="S1354" s="45">
        <f>SUM(S8)</f>
        <v>70995583.349999994</v>
      </c>
      <c r="T1354" s="45">
        <f>SUM(T8)</f>
        <v>174981356.49999997</v>
      </c>
      <c r="U1354" s="45">
        <f>S1354+T1354</f>
        <v>245976939.84999996</v>
      </c>
      <c r="Y1354" s="9">
        <f>SUM(Y8)</f>
        <v>59162986.259999983</v>
      </c>
      <c r="Z1354" s="9">
        <f>SUM(Z8)</f>
        <v>145817797.11999997</v>
      </c>
      <c r="AA1354" s="9">
        <f>Y1354+Z1354</f>
        <v>204980783.37999997</v>
      </c>
      <c r="AK1354" s="45">
        <f t="shared" si="158"/>
        <v>16309479.290000007</v>
      </c>
      <c r="AL1354" s="45">
        <f t="shared" si="162"/>
        <v>81404026.719999999</v>
      </c>
      <c r="AM1354" s="45">
        <f t="shared" si="163"/>
        <v>97713506.00999999</v>
      </c>
      <c r="AN1354" s="46">
        <f t="shared" si="159"/>
        <v>0.29823809119965328</v>
      </c>
      <c r="AO1354" s="46">
        <f t="shared" si="164"/>
        <v>0.86991183560570307</v>
      </c>
      <c r="AP1354" s="46">
        <f t="shared" si="165"/>
        <v>0.65905330450830202</v>
      </c>
    </row>
  </sheetData>
  <sheetProtection password="C644" sheet="1" formatColumns="0" autoFilter="0"/>
  <autoFilter ref="A7:U7"/>
  <mergeCells count="70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AK5:AP5"/>
    <mergeCell ref="AK6:AL6"/>
    <mergeCell ref="AM6:AM7"/>
    <mergeCell ref="AN6:AO6"/>
    <mergeCell ref="AP6:AP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21:I21"/>
    <mergeCell ref="C26:I26"/>
    <mergeCell ref="C27:I27"/>
    <mergeCell ref="C28:I28"/>
    <mergeCell ref="C70:I70"/>
    <mergeCell ref="C71:I71"/>
    <mergeCell ref="C108:I108"/>
    <mergeCell ref="C124:I124"/>
    <mergeCell ref="C125:I125"/>
    <mergeCell ref="C147:I147"/>
    <mergeCell ref="C154:I154"/>
    <mergeCell ref="C155:I155"/>
    <mergeCell ref="C160:I160"/>
    <mergeCell ref="C161:I161"/>
    <mergeCell ref="C162:I162"/>
    <mergeCell ref="C163:I163"/>
    <mergeCell ref="C164:I164"/>
    <mergeCell ref="C266:I266"/>
    <mergeCell ref="C305:I305"/>
    <mergeCell ref="C434:I434"/>
    <mergeCell ref="C435:I435"/>
    <mergeCell ref="C555:I555"/>
    <mergeCell ref="C806:I806"/>
    <mergeCell ref="C920:I920"/>
    <mergeCell ref="C929:I929"/>
    <mergeCell ref="C930:I930"/>
    <mergeCell ref="C1347:I1347"/>
    <mergeCell ref="C1349:I1349"/>
    <mergeCell ref="C1350:I1350"/>
    <mergeCell ref="C1351:I1351"/>
    <mergeCell ref="C958:I958"/>
    <mergeCell ref="C1121:I1121"/>
    <mergeCell ref="C1239:I1239"/>
    <mergeCell ref="C1344:I1344"/>
    <mergeCell ref="C1346:I13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73"/>
  <sheetViews>
    <sheetView zoomScale="85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  <col min="37" max="38" width="17.21875" customWidth="1"/>
    <col min="39" max="39" width="22.88671875" customWidth="1"/>
    <col min="40" max="41" width="17.21875" customWidth="1"/>
    <col min="42" max="42" width="22.88671875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/>
      <c r="F1" s="2" t="s">
        <v>2</v>
      </c>
      <c r="G1" s="2" t="s">
        <v>4319</v>
      </c>
      <c r="H1" s="2" t="s">
        <v>4320</v>
      </c>
      <c r="I1" s="2" t="s">
        <v>4321</v>
      </c>
      <c r="J1" s="2" t="s">
        <v>4322</v>
      </c>
      <c r="K1" s="2" t="s">
        <v>4323</v>
      </c>
      <c r="L1" s="2" t="s">
        <v>4324</v>
      </c>
      <c r="M1" s="2" t="s">
        <v>4325</v>
      </c>
      <c r="N1" s="2" t="s">
        <v>4326</v>
      </c>
      <c r="O1" s="2" t="s">
        <v>4327</v>
      </c>
      <c r="P1" s="2" t="s">
        <v>4328</v>
      </c>
      <c r="Q1" s="2" t="s">
        <v>4329</v>
      </c>
      <c r="R1" s="2" t="s">
        <v>4330</v>
      </c>
      <c r="S1" s="2" t="s">
        <v>4331</v>
      </c>
      <c r="T1" s="4"/>
      <c r="U1" s="4"/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</row>
    <row r="2" spans="1:42" ht="30.75" customHeight="1" x14ac:dyDescent="0.3">
      <c r="A2" s="90" t="s">
        <v>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</row>
    <row r="3" spans="1:42" ht="15" customHeight="1" x14ac:dyDescent="0.3">
      <c r="A3" s="91" t="s">
        <v>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42" ht="15" customHeight="1" x14ac:dyDescent="0.3">
      <c r="A4" s="92" t="s">
        <v>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42" ht="40.799999999999997" customHeight="1" x14ac:dyDescent="0.3">
      <c r="A5" s="82" t="s">
        <v>36</v>
      </c>
      <c r="B5" s="82" t="s">
        <v>37</v>
      </c>
      <c r="C5" s="82" t="s">
        <v>38</v>
      </c>
      <c r="D5" s="82" t="s">
        <v>39</v>
      </c>
      <c r="E5" s="82" t="s">
        <v>40</v>
      </c>
      <c r="F5" s="82" t="s">
        <v>41</v>
      </c>
      <c r="G5" s="82" t="s">
        <v>42</v>
      </c>
      <c r="H5" s="82" t="s">
        <v>43</v>
      </c>
      <c r="I5" s="82" t="s">
        <v>44</v>
      </c>
      <c r="J5" s="93" t="s">
        <v>7</v>
      </c>
      <c r="K5" s="94"/>
      <c r="L5" s="94"/>
      <c r="M5" s="94"/>
      <c r="N5" s="94"/>
      <c r="O5" s="95"/>
      <c r="P5" s="96" t="s">
        <v>8</v>
      </c>
      <c r="Q5" s="97"/>
      <c r="R5" s="98"/>
      <c r="S5" s="96" t="s">
        <v>9</v>
      </c>
      <c r="T5" s="97"/>
      <c r="U5" s="98"/>
      <c r="AK5" s="87" t="s">
        <v>10</v>
      </c>
      <c r="AL5" s="88"/>
      <c r="AM5" s="88"/>
      <c r="AN5" s="88"/>
      <c r="AO5" s="88"/>
      <c r="AP5" s="89"/>
    </row>
    <row r="6" spans="1:42" ht="15.75" customHeight="1" x14ac:dyDescent="0.3">
      <c r="A6" s="99"/>
      <c r="B6" s="99"/>
      <c r="C6" s="99"/>
      <c r="D6" s="99"/>
      <c r="E6" s="99"/>
      <c r="F6" s="99"/>
      <c r="G6" s="99"/>
      <c r="H6" s="99"/>
      <c r="I6" s="99"/>
      <c r="J6" s="80" t="s">
        <v>45</v>
      </c>
      <c r="K6" s="81"/>
      <c r="L6" s="82" t="s">
        <v>45</v>
      </c>
      <c r="M6" s="80" t="s">
        <v>46</v>
      </c>
      <c r="N6" s="81"/>
      <c r="O6" s="82" t="s">
        <v>47</v>
      </c>
      <c r="P6" s="80" t="s">
        <v>45</v>
      </c>
      <c r="Q6" s="81"/>
      <c r="R6" s="82" t="s">
        <v>45</v>
      </c>
      <c r="S6" s="80" t="s">
        <v>46</v>
      </c>
      <c r="T6" s="81"/>
      <c r="U6" s="82" t="s">
        <v>47</v>
      </c>
      <c r="AK6" s="80" t="s">
        <v>11</v>
      </c>
      <c r="AL6" s="81"/>
      <c r="AM6" s="82" t="s">
        <v>14</v>
      </c>
      <c r="AN6" s="80" t="s">
        <v>15</v>
      </c>
      <c r="AO6" s="81"/>
      <c r="AP6" s="82" t="s">
        <v>14</v>
      </c>
    </row>
    <row r="7" spans="1:42" ht="31.2" customHeight="1" x14ac:dyDescent="0.3">
      <c r="A7" s="83"/>
      <c r="B7" s="83"/>
      <c r="C7" s="83"/>
      <c r="D7" s="83"/>
      <c r="E7" s="83"/>
      <c r="F7" s="83"/>
      <c r="G7" s="83"/>
      <c r="H7" s="83"/>
      <c r="I7" s="83"/>
      <c r="J7" s="3" t="s">
        <v>12</v>
      </c>
      <c r="K7" s="3" t="s">
        <v>13</v>
      </c>
      <c r="L7" s="83"/>
      <c r="M7" s="3" t="s">
        <v>12</v>
      </c>
      <c r="N7" s="3" t="s">
        <v>13</v>
      </c>
      <c r="O7" s="83"/>
      <c r="P7" s="3" t="s">
        <v>12</v>
      </c>
      <c r="Q7" s="3" t="s">
        <v>13</v>
      </c>
      <c r="R7" s="83"/>
      <c r="S7" s="3" t="s">
        <v>12</v>
      </c>
      <c r="T7" s="3" t="s">
        <v>13</v>
      </c>
      <c r="U7" s="83"/>
      <c r="AK7" s="3" t="s">
        <v>12</v>
      </c>
      <c r="AL7" s="3" t="s">
        <v>13</v>
      </c>
      <c r="AM7" s="83"/>
      <c r="AN7" s="3" t="s">
        <v>12</v>
      </c>
      <c r="AO7" s="3" t="s">
        <v>13</v>
      </c>
      <c r="AP7" s="83"/>
    </row>
    <row r="8" spans="1:42" ht="30" customHeight="1" x14ac:dyDescent="0.3">
      <c r="A8" s="84" t="s">
        <v>48</v>
      </c>
      <c r="B8" s="85"/>
      <c r="C8" s="85"/>
      <c r="D8" s="85"/>
      <c r="E8" s="85"/>
      <c r="F8" s="85"/>
      <c r="G8" s="85"/>
      <c r="H8" s="85"/>
      <c r="I8" s="86"/>
      <c r="J8" s="7"/>
      <c r="K8" s="7"/>
      <c r="L8" s="7"/>
      <c r="M8" s="8">
        <f>SUM(M9,M1349)</f>
        <v>54686104.059999987</v>
      </c>
      <c r="N8" s="8">
        <f>SUM(N9,N1349)</f>
        <v>93577329.779999971</v>
      </c>
      <c r="O8" s="8">
        <f>SUM(O9,O1349)</f>
        <v>148263433.83999997</v>
      </c>
      <c r="P8" s="7"/>
      <c r="Q8" s="7"/>
      <c r="R8" s="7"/>
      <c r="S8" s="8">
        <f>SUM(S9,S1349)</f>
        <v>70995583.349999994</v>
      </c>
      <c r="T8" s="8">
        <f>SUM(T9,T1349)</f>
        <v>174981356.49999997</v>
      </c>
      <c r="U8" s="8">
        <f>SUM(U9,U1349)</f>
        <v>245976939.85000002</v>
      </c>
      <c r="Y8" s="9">
        <f>SUM(Y9,Y1349)</f>
        <v>59162986.259999983</v>
      </c>
      <c r="Z8" s="9">
        <f>SUM(Z9,Z1349)</f>
        <v>145817797.11999997</v>
      </c>
      <c r="AA8" s="9">
        <f>SUM(AA9,AA1349)</f>
        <v>204980783.38</v>
      </c>
      <c r="AC8" s="5" t="s">
        <v>49</v>
      </c>
      <c r="AK8" s="8">
        <f t="shared" ref="AK8:AM15" si="0">S8-M8</f>
        <v>16309479.290000007</v>
      </c>
      <c r="AL8" s="8">
        <f t="shared" si="0"/>
        <v>81404026.719999999</v>
      </c>
      <c r="AM8" s="8">
        <f t="shared" si="0"/>
        <v>97713506.01000005</v>
      </c>
      <c r="AN8" s="11">
        <f t="shared" ref="AN8:AP15" si="1">IFERROR(AK8/M8,0)</f>
        <v>0.29823809119965328</v>
      </c>
      <c r="AO8" s="11">
        <f t="shared" si="1"/>
        <v>0.86991183560570307</v>
      </c>
      <c r="AP8" s="11">
        <f t="shared" si="1"/>
        <v>0.65905330450830235</v>
      </c>
    </row>
    <row r="9" spans="1:42" ht="16.95" customHeight="1" x14ac:dyDescent="0.3">
      <c r="A9" s="12" t="s">
        <v>50</v>
      </c>
      <c r="B9" s="47" t="s">
        <v>51</v>
      </c>
      <c r="C9" s="104" t="s">
        <v>52</v>
      </c>
      <c r="D9" s="105"/>
      <c r="E9" s="105"/>
      <c r="F9" s="105"/>
      <c r="G9" s="105"/>
      <c r="H9" s="105"/>
      <c r="I9" s="106"/>
      <c r="M9" s="6">
        <f>SUM(M10,M160,M1346)</f>
        <v>54686104.059999987</v>
      </c>
      <c r="N9" s="6">
        <f>SUM(N10,N160,N1346)</f>
        <v>92519988.179999977</v>
      </c>
      <c r="O9" s="6">
        <f>SUM(O10,O160,O1346)</f>
        <v>147206092.23999998</v>
      </c>
      <c r="S9" s="6">
        <f>SUM(S10,S160,S1346)</f>
        <v>70995583.349999994</v>
      </c>
      <c r="T9" s="6">
        <f>SUM(T10,T160,T1346)</f>
        <v>173712546.57999998</v>
      </c>
      <c r="U9" s="6">
        <f>SUM(U10,U160,U1346)</f>
        <v>244708129.93000004</v>
      </c>
      <c r="Y9" s="9">
        <f>SUM(Y10,Y160,Y1346)</f>
        <v>59162986.259999983</v>
      </c>
      <c r="Z9" s="9">
        <f>SUM(Z10,Z160,Z1346)</f>
        <v>144760455.51999998</v>
      </c>
      <c r="AA9" s="9">
        <f>SUM(AA10,AA160,AA1346)</f>
        <v>203923441.78</v>
      </c>
      <c r="AD9" s="5">
        <v>355116548</v>
      </c>
      <c r="AE9" s="5">
        <v>27137796</v>
      </c>
      <c r="AK9" s="6">
        <f t="shared" si="0"/>
        <v>16309479.290000007</v>
      </c>
      <c r="AL9" s="6">
        <f t="shared" si="0"/>
        <v>81192558.400000006</v>
      </c>
      <c r="AM9" s="6">
        <f t="shared" si="0"/>
        <v>97502037.690000057</v>
      </c>
      <c r="AN9" s="10">
        <f t="shared" si="1"/>
        <v>0.29823809119965328</v>
      </c>
      <c r="AO9" s="10">
        <f t="shared" si="1"/>
        <v>0.87756775586738978</v>
      </c>
      <c r="AP9" s="10">
        <f t="shared" si="1"/>
        <v>0.66235056040368179</v>
      </c>
    </row>
    <row r="10" spans="1:42" ht="16.95" customHeight="1" x14ac:dyDescent="0.3">
      <c r="A10" s="12" t="s">
        <v>53</v>
      </c>
      <c r="B10" s="48" t="s">
        <v>54</v>
      </c>
      <c r="C10" s="107" t="s">
        <v>55</v>
      </c>
      <c r="D10" s="108"/>
      <c r="E10" s="108"/>
      <c r="F10" s="108"/>
      <c r="G10" s="108"/>
      <c r="H10" s="108"/>
      <c r="I10" s="109"/>
      <c r="M10" s="6">
        <f>SUM(M11,M26)</f>
        <v>7470667.2200000007</v>
      </c>
      <c r="N10" s="6">
        <f>SUM(N11,N26)</f>
        <v>7319090.7100000009</v>
      </c>
      <c r="O10" s="6">
        <f>SUM(O11,O26)</f>
        <v>14789757.930000002</v>
      </c>
      <c r="S10" s="6">
        <f>SUM(S11,S26)</f>
        <v>7633123.2400000002</v>
      </c>
      <c r="T10" s="6">
        <f>SUM(T11,T26)</f>
        <v>8770771.3699999992</v>
      </c>
      <c r="U10" s="6">
        <f>SUM(U11,U26)</f>
        <v>16403894.610000001</v>
      </c>
      <c r="Y10" s="9">
        <f>SUM(Y11,Y26)</f>
        <v>6360936.0499999998</v>
      </c>
      <c r="Z10" s="9">
        <f>SUM(Z11,Z26)</f>
        <v>7308976.1600000001</v>
      </c>
      <c r="AA10" s="9">
        <f>SUM(AA11,AA26)</f>
        <v>13669912.209999999</v>
      </c>
      <c r="AD10" s="5">
        <v>355116549</v>
      </c>
      <c r="AE10" s="5">
        <v>31678821</v>
      </c>
      <c r="AK10" s="6">
        <f t="shared" si="0"/>
        <v>162456.01999999955</v>
      </c>
      <c r="AL10" s="6">
        <f t="shared" si="0"/>
        <v>1451680.6599999983</v>
      </c>
      <c r="AM10" s="6">
        <f t="shared" si="0"/>
        <v>1614136.6799999997</v>
      </c>
      <c r="AN10" s="10">
        <f t="shared" si="1"/>
        <v>2.1745851503742867E-2</v>
      </c>
      <c r="AO10" s="10">
        <f t="shared" si="1"/>
        <v>0.19834166804581085</v>
      </c>
      <c r="AP10" s="10">
        <f t="shared" si="1"/>
        <v>0.10913881671625165</v>
      </c>
    </row>
    <row r="11" spans="1:42" ht="16.95" customHeight="1" x14ac:dyDescent="0.3">
      <c r="A11" s="12" t="s">
        <v>56</v>
      </c>
      <c r="B11" s="49" t="s">
        <v>57</v>
      </c>
      <c r="C11" s="101" t="s">
        <v>58</v>
      </c>
      <c r="D11" s="102"/>
      <c r="E11" s="102"/>
      <c r="F11" s="102"/>
      <c r="G11" s="102"/>
      <c r="H11" s="102"/>
      <c r="I11" s="103"/>
      <c r="M11" s="6">
        <f t="shared" ref="M11:O12" si="2">SUM(M12)</f>
        <v>260179.32</v>
      </c>
      <c r="N11" s="6">
        <f t="shared" si="2"/>
        <v>188275.93</v>
      </c>
      <c r="O11" s="6">
        <f t="shared" si="2"/>
        <v>448455.25</v>
      </c>
      <c r="S11" s="6">
        <f t="shared" ref="S11:U12" si="3">SUM(S12)</f>
        <v>260179.32</v>
      </c>
      <c r="T11" s="6">
        <f t="shared" si="3"/>
        <v>225931.12</v>
      </c>
      <c r="U11" s="6">
        <f t="shared" si="3"/>
        <v>486110.44000000006</v>
      </c>
      <c r="Y11" s="9">
        <f t="shared" ref="Y11:AA12" si="4">SUM(Y12)</f>
        <v>216816.1</v>
      </c>
      <c r="Z11" s="9">
        <f t="shared" si="4"/>
        <v>188275.93</v>
      </c>
      <c r="AA11" s="9">
        <f t="shared" si="4"/>
        <v>405092.03</v>
      </c>
      <c r="AD11" s="5">
        <v>355116550</v>
      </c>
      <c r="AE11" s="5">
        <v>31678816</v>
      </c>
      <c r="AK11" s="6">
        <f t="shared" si="0"/>
        <v>0</v>
      </c>
      <c r="AL11" s="6">
        <f t="shared" si="0"/>
        <v>37655.19</v>
      </c>
      <c r="AM11" s="6">
        <f t="shared" si="0"/>
        <v>37655.190000000061</v>
      </c>
      <c r="AN11" s="10">
        <f t="shared" si="1"/>
        <v>0</v>
      </c>
      <c r="AO11" s="10">
        <f t="shared" si="1"/>
        <v>0.20000002124541361</v>
      </c>
      <c r="AP11" s="10">
        <f t="shared" si="1"/>
        <v>8.3966438122867471E-2</v>
      </c>
    </row>
    <row r="12" spans="1:42" ht="16.95" customHeight="1" x14ac:dyDescent="0.3">
      <c r="A12" s="12" t="s">
        <v>59</v>
      </c>
      <c r="B12" s="50" t="s">
        <v>60</v>
      </c>
      <c r="C12" s="116" t="s">
        <v>61</v>
      </c>
      <c r="D12" s="117"/>
      <c r="E12" s="117"/>
      <c r="F12" s="117"/>
      <c r="G12" s="117"/>
      <c r="H12" s="117"/>
      <c r="I12" s="118"/>
      <c r="M12" s="6">
        <f t="shared" si="2"/>
        <v>260179.32</v>
      </c>
      <c r="N12" s="6">
        <f t="shared" si="2"/>
        <v>188275.93</v>
      </c>
      <c r="O12" s="6">
        <f t="shared" si="2"/>
        <v>448455.25</v>
      </c>
      <c r="S12" s="6">
        <f t="shared" si="3"/>
        <v>260179.32</v>
      </c>
      <c r="T12" s="6">
        <f t="shared" si="3"/>
        <v>225931.12</v>
      </c>
      <c r="U12" s="6">
        <f t="shared" si="3"/>
        <v>486110.44000000006</v>
      </c>
      <c r="Y12" s="9">
        <f t="shared" si="4"/>
        <v>216816.1</v>
      </c>
      <c r="Z12" s="9">
        <f t="shared" si="4"/>
        <v>188275.93</v>
      </c>
      <c r="AA12" s="9">
        <f t="shared" si="4"/>
        <v>405092.03</v>
      </c>
      <c r="AD12" s="5">
        <v>355116551</v>
      </c>
      <c r="AE12" s="5">
        <v>31678819</v>
      </c>
      <c r="AK12" s="6">
        <f t="shared" si="0"/>
        <v>0</v>
      </c>
      <c r="AL12" s="6">
        <f t="shared" si="0"/>
        <v>37655.19</v>
      </c>
      <c r="AM12" s="6">
        <f t="shared" si="0"/>
        <v>37655.190000000061</v>
      </c>
      <c r="AN12" s="10">
        <f t="shared" si="1"/>
        <v>0</v>
      </c>
      <c r="AO12" s="10">
        <f t="shared" si="1"/>
        <v>0.20000002124541361</v>
      </c>
      <c r="AP12" s="10">
        <f t="shared" si="1"/>
        <v>8.3966438122867471E-2</v>
      </c>
    </row>
    <row r="13" spans="1:42" ht="16.95" customHeight="1" x14ac:dyDescent="0.3">
      <c r="A13" s="12" t="s">
        <v>62</v>
      </c>
      <c r="B13" s="51" t="s">
        <v>63</v>
      </c>
      <c r="C13" s="110" t="s">
        <v>64</v>
      </c>
      <c r="D13" s="111"/>
      <c r="E13" s="111"/>
      <c r="F13" s="111"/>
      <c r="G13" s="111"/>
      <c r="H13" s="111"/>
      <c r="I13" s="112"/>
      <c r="M13" s="6">
        <f>SUM(M14,M21)</f>
        <v>260179.32</v>
      </c>
      <c r="N13" s="6">
        <f>SUM(N14,N21)</f>
        <v>188275.93</v>
      </c>
      <c r="O13" s="6">
        <f>SUM(O14,O21)</f>
        <v>448455.25</v>
      </c>
      <c r="S13" s="6">
        <f>SUM(S14,S21)</f>
        <v>260179.32</v>
      </c>
      <c r="T13" s="6">
        <f>SUM(T14,T21)</f>
        <v>225931.12</v>
      </c>
      <c r="U13" s="6">
        <f>SUM(U14,U21)</f>
        <v>486110.44000000006</v>
      </c>
      <c r="Y13" s="9">
        <f>SUM(Y14,Y21)</f>
        <v>216816.1</v>
      </c>
      <c r="Z13" s="9">
        <f>SUM(Z14,Z21)</f>
        <v>188275.93</v>
      </c>
      <c r="AA13" s="9">
        <f>SUM(AA14,AA21)</f>
        <v>405092.03</v>
      </c>
      <c r="AD13" s="5">
        <v>355116552</v>
      </c>
      <c r="AE13" s="5">
        <v>31678810</v>
      </c>
      <c r="AK13" s="6">
        <f t="shared" si="0"/>
        <v>0</v>
      </c>
      <c r="AL13" s="6">
        <f t="shared" si="0"/>
        <v>37655.19</v>
      </c>
      <c r="AM13" s="6">
        <f t="shared" si="0"/>
        <v>37655.190000000061</v>
      </c>
      <c r="AN13" s="10">
        <f t="shared" si="1"/>
        <v>0</v>
      </c>
      <c r="AO13" s="10">
        <f t="shared" si="1"/>
        <v>0.20000002124541361</v>
      </c>
      <c r="AP13" s="10">
        <f t="shared" si="1"/>
        <v>8.3966438122867471E-2</v>
      </c>
    </row>
    <row r="14" spans="1:42" ht="16.95" customHeight="1" x14ac:dyDescent="0.3">
      <c r="A14" s="12" t="s">
        <v>65</v>
      </c>
      <c r="B14" s="52" t="s">
        <v>66</v>
      </c>
      <c r="C14" s="113" t="s">
        <v>67</v>
      </c>
      <c r="D14" s="114"/>
      <c r="E14" s="114"/>
      <c r="F14" s="114"/>
      <c r="G14" s="114"/>
      <c r="H14" s="114"/>
      <c r="I14" s="115"/>
      <c r="M14" s="6">
        <f>SUM(M15)</f>
        <v>258074.64</v>
      </c>
      <c r="N14" s="6">
        <f>SUM(N15)</f>
        <v>186894.6</v>
      </c>
      <c r="O14" s="6">
        <f>SUM(O15)</f>
        <v>444969.24</v>
      </c>
      <c r="S14" s="6">
        <f>SUM(S15)</f>
        <v>258074.64</v>
      </c>
      <c r="T14" s="6">
        <f>SUM(T15)</f>
        <v>224273.52</v>
      </c>
      <c r="U14" s="6">
        <f>SUM(U15)</f>
        <v>482348.16000000003</v>
      </c>
      <c r="Y14" s="9">
        <f>SUM(Y15)</f>
        <v>215062.2</v>
      </c>
      <c r="Z14" s="9">
        <f>SUM(Z15)</f>
        <v>186894.6</v>
      </c>
      <c r="AA14" s="9">
        <f>SUM(AA15)</f>
        <v>401956.80000000005</v>
      </c>
      <c r="AD14" s="5">
        <v>355116553</v>
      </c>
      <c r="AE14" s="5">
        <v>31678817</v>
      </c>
      <c r="AK14" s="6">
        <f t="shared" si="0"/>
        <v>0</v>
      </c>
      <c r="AL14" s="6">
        <f t="shared" si="0"/>
        <v>37378.919999999984</v>
      </c>
      <c r="AM14" s="6">
        <f t="shared" si="0"/>
        <v>37378.920000000042</v>
      </c>
      <c r="AN14" s="10">
        <f t="shared" si="1"/>
        <v>0</v>
      </c>
      <c r="AO14" s="10">
        <f t="shared" si="1"/>
        <v>0.1999999999999999</v>
      </c>
      <c r="AP14" s="10">
        <f t="shared" si="1"/>
        <v>8.4003379649343943E-2</v>
      </c>
    </row>
    <row r="15" spans="1:42" ht="54" x14ac:dyDescent="0.3">
      <c r="A15" s="12" t="s">
        <v>68</v>
      </c>
      <c r="B15" s="12" t="s">
        <v>69</v>
      </c>
      <c r="C15" s="16" t="s">
        <v>70</v>
      </c>
      <c r="D15" s="17" t="s">
        <v>71</v>
      </c>
      <c r="E15" s="17" t="s">
        <v>72</v>
      </c>
      <c r="F15" s="17" t="s">
        <v>73</v>
      </c>
      <c r="G15" s="18">
        <v>1</v>
      </c>
      <c r="H15" s="18"/>
      <c r="I15" s="18">
        <v>21.9</v>
      </c>
      <c r="J15" s="19">
        <v>11784.23</v>
      </c>
      <c r="K15" s="20">
        <v>8534</v>
      </c>
      <c r="L15" s="19">
        <f>J15+ROUND(K15, 2)</f>
        <v>20318.23</v>
      </c>
      <c r="M15" s="19">
        <v>258074.64</v>
      </c>
      <c r="N15" s="19">
        <v>186894.6</v>
      </c>
      <c r="O15" s="19">
        <f>M15+N15</f>
        <v>444969.24</v>
      </c>
      <c r="P15" s="19">
        <v>11784.23</v>
      </c>
      <c r="Q15" s="20">
        <v>10240.799999999999</v>
      </c>
      <c r="R15" s="19">
        <f>P15+ROUND(Q15, 2)</f>
        <v>22025.03</v>
      </c>
      <c r="S15" s="19">
        <v>258074.64</v>
      </c>
      <c r="T15" s="19">
        <v>224273.52</v>
      </c>
      <c r="U15" s="19">
        <f>S15+T15</f>
        <v>482348.16000000003</v>
      </c>
      <c r="V15" s="9">
        <f>ROUND(P15 / 1.2, 2)</f>
        <v>9820.19</v>
      </c>
      <c r="W15" s="9">
        <f>ROUND(Q15 / 1.2, 2)</f>
        <v>8534</v>
      </c>
      <c r="X15" s="9">
        <f>ROUND(R15 / 1.2, 2)</f>
        <v>18354.189999999999</v>
      </c>
      <c r="Y15" s="9">
        <f>ROUND(S15 / 1.2, 2)</f>
        <v>215062.2</v>
      </c>
      <c r="Z15" s="9">
        <f>ROUND(T15 / 1.2, 2)</f>
        <v>186894.6</v>
      </c>
      <c r="AA15" s="9">
        <f>Y15+Z15</f>
        <v>401956.80000000005</v>
      </c>
      <c r="AD15" s="5">
        <v>355116555</v>
      </c>
      <c r="AE15" s="5">
        <v>31678811</v>
      </c>
      <c r="AG15" s="5" t="s">
        <v>74</v>
      </c>
      <c r="AH15" s="5" t="s">
        <v>75</v>
      </c>
      <c r="AI15" s="5" t="s">
        <v>76</v>
      </c>
      <c r="AK15" s="19">
        <f t="shared" si="0"/>
        <v>0</v>
      </c>
      <c r="AL15" s="19">
        <f t="shared" si="0"/>
        <v>37378.919999999984</v>
      </c>
      <c r="AM15" s="19">
        <f t="shared" si="0"/>
        <v>37378.920000000042</v>
      </c>
      <c r="AN15" s="22">
        <f t="shared" si="1"/>
        <v>0</v>
      </c>
      <c r="AO15" s="22">
        <f t="shared" si="1"/>
        <v>0.1999999999999999</v>
      </c>
      <c r="AP15" s="22">
        <f t="shared" si="1"/>
        <v>8.4003379649343943E-2</v>
      </c>
    </row>
    <row r="16" spans="1:42" ht="18" x14ac:dyDescent="0.3">
      <c r="A16" s="12" t="s">
        <v>77</v>
      </c>
      <c r="B16" s="12"/>
      <c r="C16" s="27" t="s">
        <v>78</v>
      </c>
      <c r="D16" s="17"/>
      <c r="E16" s="17"/>
      <c r="F16" s="28" t="s">
        <v>79</v>
      </c>
      <c r="G16" s="29">
        <v>4.2</v>
      </c>
      <c r="H16" s="29"/>
      <c r="I16" s="29">
        <v>91.98</v>
      </c>
      <c r="J16" s="30">
        <v>269.41000000000003</v>
      </c>
      <c r="M16" s="31">
        <f>ROUND(ROUND(J16, 2)*I16, 2)</f>
        <v>24780.33</v>
      </c>
      <c r="P16" s="30">
        <v>269.41000000000003</v>
      </c>
      <c r="S16" s="31">
        <f>ROUND(ROUND(P16, 2)*I16, 2)</f>
        <v>24780.33</v>
      </c>
      <c r="V16" s="9">
        <f>ROUND(ROUND(P16, 2)/1.2, 2)</f>
        <v>224.51</v>
      </c>
      <c r="Y16" s="9">
        <f>ROUND(S16 / 1.2, 2)</f>
        <v>20650.28</v>
      </c>
      <c r="AD16" s="5" t="s">
        <v>80</v>
      </c>
      <c r="AE16" s="5" t="s">
        <v>81</v>
      </c>
      <c r="AF16" s="5" t="s">
        <v>82</v>
      </c>
      <c r="AK16" s="31">
        <f t="shared" ref="AK16:AK79" si="5">S16-M16</f>
        <v>0</v>
      </c>
      <c r="AL16" s="31"/>
      <c r="AM16" s="31"/>
      <c r="AN16" s="33">
        <f t="shared" ref="AN16:AN79" si="6">IFERROR(AK16/M16,0)</f>
        <v>0</v>
      </c>
      <c r="AO16" s="31"/>
      <c r="AP16" s="31"/>
    </row>
    <row r="17" spans="1:42" ht="36" x14ac:dyDescent="0.3">
      <c r="A17" s="12" t="s">
        <v>83</v>
      </c>
      <c r="B17" s="12"/>
      <c r="C17" s="27" t="s">
        <v>84</v>
      </c>
      <c r="D17" s="17"/>
      <c r="E17" s="17"/>
      <c r="F17" s="28" t="s">
        <v>85</v>
      </c>
      <c r="G17" s="29">
        <v>1</v>
      </c>
      <c r="H17" s="29"/>
      <c r="I17" s="29">
        <v>21.9</v>
      </c>
      <c r="J17" s="30">
        <v>178.68</v>
      </c>
      <c r="M17" s="31">
        <f>ROUND(ROUND(J17, 2)*I17, 2)</f>
        <v>3913.09</v>
      </c>
      <c r="P17" s="30">
        <v>178.68</v>
      </c>
      <c r="S17" s="31">
        <f>ROUND(ROUND(P17, 2)*I17, 2)</f>
        <v>3913.09</v>
      </c>
      <c r="V17" s="9">
        <f>ROUND(ROUND(P17, 2)/1.2, 2)</f>
        <v>148.9</v>
      </c>
      <c r="Y17" s="9">
        <f>ROUND(S17 / 1.2, 2)</f>
        <v>3260.91</v>
      </c>
      <c r="AD17" s="5" t="s">
        <v>86</v>
      </c>
      <c r="AE17" s="5" t="s">
        <v>87</v>
      </c>
      <c r="AF17" s="5" t="s">
        <v>88</v>
      </c>
      <c r="AK17" s="31">
        <f t="shared" si="5"/>
        <v>0</v>
      </c>
      <c r="AL17" s="31"/>
      <c r="AM17" s="31"/>
      <c r="AN17" s="33">
        <f t="shared" si="6"/>
        <v>0</v>
      </c>
      <c r="AO17" s="31"/>
      <c r="AP17" s="31"/>
    </row>
    <row r="18" spans="1:42" ht="36" x14ac:dyDescent="0.3">
      <c r="A18" s="12" t="s">
        <v>89</v>
      </c>
      <c r="B18" s="12"/>
      <c r="C18" s="27" t="s">
        <v>90</v>
      </c>
      <c r="D18" s="17"/>
      <c r="E18" s="17"/>
      <c r="F18" s="28" t="s">
        <v>85</v>
      </c>
      <c r="G18" s="29">
        <v>1</v>
      </c>
      <c r="H18" s="29"/>
      <c r="I18" s="29">
        <v>21.9</v>
      </c>
      <c r="J18" s="30">
        <v>735.2</v>
      </c>
      <c r="M18" s="31">
        <f>ROUND(ROUND(J18, 2)*I18, 2)</f>
        <v>16100.88</v>
      </c>
      <c r="P18" s="30">
        <v>735.2</v>
      </c>
      <c r="S18" s="31">
        <f>ROUND(ROUND(P18, 2)*I18, 2)</f>
        <v>16100.88</v>
      </c>
      <c r="V18" s="9">
        <f>ROUND(ROUND(P18, 2)/1.2, 2)</f>
        <v>612.66999999999996</v>
      </c>
      <c r="Y18" s="9">
        <f>ROUND(S18 / 1.2, 2)</f>
        <v>13417.4</v>
      </c>
      <c r="AD18" s="5" t="s">
        <v>91</v>
      </c>
      <c r="AE18" s="5" t="s">
        <v>92</v>
      </c>
      <c r="AF18" s="5" t="s">
        <v>93</v>
      </c>
      <c r="AK18" s="31">
        <f t="shared" si="5"/>
        <v>0</v>
      </c>
      <c r="AL18" s="31"/>
      <c r="AM18" s="31"/>
      <c r="AN18" s="33">
        <f t="shared" si="6"/>
        <v>0</v>
      </c>
      <c r="AO18" s="31"/>
      <c r="AP18" s="31"/>
    </row>
    <row r="19" spans="1:42" ht="18" x14ac:dyDescent="0.3">
      <c r="A19" s="12" t="s">
        <v>94</v>
      </c>
      <c r="B19" s="12"/>
      <c r="C19" s="27" t="s">
        <v>95</v>
      </c>
      <c r="D19" s="17"/>
      <c r="E19" s="17"/>
      <c r="F19" s="28" t="s">
        <v>96</v>
      </c>
      <c r="G19" s="29">
        <v>456</v>
      </c>
      <c r="H19" s="29"/>
      <c r="I19" s="29">
        <v>9986.4</v>
      </c>
      <c r="J19" s="30">
        <v>6.38</v>
      </c>
      <c r="M19" s="31">
        <f>ROUND(ROUND(J19, 2)*I19, 2)</f>
        <v>63713.23</v>
      </c>
      <c r="P19" s="30">
        <v>6.38</v>
      </c>
      <c r="S19" s="31">
        <f>ROUND(ROUND(P19, 2)*I19, 2)</f>
        <v>63713.23</v>
      </c>
      <c r="V19" s="9">
        <f>ROUND(ROUND(P19, 2)/1.2, 2)</f>
        <v>5.32</v>
      </c>
      <c r="Y19" s="9">
        <f>ROUND(S19 / 1.2, 2)</f>
        <v>53094.36</v>
      </c>
      <c r="AD19" s="5" t="s">
        <v>97</v>
      </c>
      <c r="AE19" s="5" t="s">
        <v>98</v>
      </c>
      <c r="AF19" s="5" t="s">
        <v>99</v>
      </c>
      <c r="AK19" s="31">
        <f t="shared" si="5"/>
        <v>0</v>
      </c>
      <c r="AL19" s="31"/>
      <c r="AM19" s="31"/>
      <c r="AN19" s="33">
        <f t="shared" si="6"/>
        <v>0</v>
      </c>
      <c r="AO19" s="31"/>
      <c r="AP19" s="31"/>
    </row>
    <row r="20" spans="1:42" ht="18" x14ac:dyDescent="0.3">
      <c r="A20" s="12" t="s">
        <v>100</v>
      </c>
      <c r="B20" s="12"/>
      <c r="C20" s="27" t="s">
        <v>101</v>
      </c>
      <c r="D20" s="17"/>
      <c r="E20" s="17"/>
      <c r="F20" s="28" t="s">
        <v>102</v>
      </c>
      <c r="G20" s="29">
        <v>395</v>
      </c>
      <c r="H20" s="29"/>
      <c r="I20" s="29">
        <v>8650.5</v>
      </c>
      <c r="J20" s="30">
        <v>17.29</v>
      </c>
      <c r="M20" s="31">
        <f>ROUND(ROUND(J20, 2)*I20, 2)</f>
        <v>149567.15</v>
      </c>
      <c r="P20" s="30">
        <v>17.29</v>
      </c>
      <c r="S20" s="31">
        <f>ROUND(ROUND(P20, 2)*I20, 2)</f>
        <v>149567.15</v>
      </c>
      <c r="V20" s="9">
        <f>ROUND(ROUND(P20, 2)/1.2, 2)</f>
        <v>14.41</v>
      </c>
      <c r="Y20" s="9">
        <f>ROUND(S20 / 1.2, 2)</f>
        <v>124639.29</v>
      </c>
      <c r="AD20" s="5" t="s">
        <v>103</v>
      </c>
      <c r="AE20" s="5" t="s">
        <v>104</v>
      </c>
      <c r="AF20" s="5" t="s">
        <v>105</v>
      </c>
      <c r="AK20" s="31">
        <f t="shared" si="5"/>
        <v>0</v>
      </c>
      <c r="AL20" s="31"/>
      <c r="AM20" s="31"/>
      <c r="AN20" s="33">
        <f t="shared" si="6"/>
        <v>0</v>
      </c>
      <c r="AO20" s="31"/>
      <c r="AP20" s="31"/>
    </row>
    <row r="21" spans="1:42" ht="16.95" customHeight="1" x14ac:dyDescent="0.3">
      <c r="A21" s="12" t="s">
        <v>106</v>
      </c>
      <c r="B21" s="52" t="s">
        <v>107</v>
      </c>
      <c r="C21" s="113" t="s">
        <v>108</v>
      </c>
      <c r="D21" s="114"/>
      <c r="E21" s="114"/>
      <c r="F21" s="114"/>
      <c r="G21" s="114"/>
      <c r="H21" s="114"/>
      <c r="I21" s="115"/>
      <c r="M21" s="6">
        <f>SUM(M22)</f>
        <v>2104.6799999999998</v>
      </c>
      <c r="N21" s="6">
        <f>SUM(N22)</f>
        <v>1381.33</v>
      </c>
      <c r="O21" s="6">
        <f>SUM(O22)</f>
        <v>3486.0099999999998</v>
      </c>
      <c r="S21" s="6">
        <f>SUM(S22)</f>
        <v>2104.6799999999998</v>
      </c>
      <c r="T21" s="6">
        <f>SUM(T22)</f>
        <v>1657.6</v>
      </c>
      <c r="U21" s="6">
        <f>SUM(U22)</f>
        <v>3762.2799999999997</v>
      </c>
      <c r="Y21" s="9">
        <f>SUM(Y22)</f>
        <v>1753.9</v>
      </c>
      <c r="Z21" s="9">
        <f>SUM(Z22)</f>
        <v>1381.33</v>
      </c>
      <c r="AA21" s="9">
        <f>SUM(AA22)</f>
        <v>3135.23</v>
      </c>
      <c r="AD21" s="5">
        <v>355116556</v>
      </c>
      <c r="AE21" s="5">
        <v>31678807</v>
      </c>
      <c r="AK21" s="6">
        <f t="shared" si="5"/>
        <v>0</v>
      </c>
      <c r="AL21" s="6">
        <f>T21-N21</f>
        <v>276.27</v>
      </c>
      <c r="AM21" s="6">
        <f>U21-O21</f>
        <v>276.27</v>
      </c>
      <c r="AN21" s="10">
        <f t="shared" si="6"/>
        <v>0</v>
      </c>
      <c r="AO21" s="10">
        <f>IFERROR(AL21/N21,0)</f>
        <v>0.20000289575988359</v>
      </c>
      <c r="AP21" s="10">
        <f>IFERROR(AM21/O21,0)</f>
        <v>7.9251063536822902E-2</v>
      </c>
    </row>
    <row r="22" spans="1:42" ht="54" x14ac:dyDescent="0.3">
      <c r="A22" s="12" t="s">
        <v>109</v>
      </c>
      <c r="B22" s="12" t="s">
        <v>110</v>
      </c>
      <c r="C22" s="16" t="s">
        <v>111</v>
      </c>
      <c r="D22" s="17" t="s">
        <v>71</v>
      </c>
      <c r="E22" s="17" t="s">
        <v>72</v>
      </c>
      <c r="F22" s="17" t="s">
        <v>112</v>
      </c>
      <c r="G22" s="18">
        <v>1</v>
      </c>
      <c r="H22" s="18"/>
      <c r="I22" s="18">
        <v>2.3E-2</v>
      </c>
      <c r="J22" s="19">
        <v>91507.83</v>
      </c>
      <c r="K22" s="20">
        <v>60058</v>
      </c>
      <c r="L22" s="19">
        <f>J22+ROUND(K22, 2)</f>
        <v>151565.83000000002</v>
      </c>
      <c r="M22" s="19">
        <v>2104.6799999999998</v>
      </c>
      <c r="N22" s="19">
        <v>1381.33</v>
      </c>
      <c r="O22" s="19">
        <f>M22+N22</f>
        <v>3486.0099999999998</v>
      </c>
      <c r="P22" s="19">
        <v>91507.83</v>
      </c>
      <c r="Q22" s="20">
        <v>72069.600000000006</v>
      </c>
      <c r="R22" s="19">
        <f>P22+ROUND(Q22, 2)</f>
        <v>163577.43</v>
      </c>
      <c r="S22" s="19">
        <v>2104.6799999999998</v>
      </c>
      <c r="T22" s="19">
        <v>1657.6</v>
      </c>
      <c r="U22" s="19">
        <f>S22+T22</f>
        <v>3762.2799999999997</v>
      </c>
      <c r="V22" s="9">
        <f>ROUND(P22 / 1.2, 2)</f>
        <v>76256.53</v>
      </c>
      <c r="W22" s="9">
        <f>ROUND(Q22 / 1.2, 2)</f>
        <v>60058</v>
      </c>
      <c r="X22" s="9">
        <f>ROUND(R22 / 1.2, 2)</f>
        <v>136314.53</v>
      </c>
      <c r="Y22" s="9">
        <f>ROUND(S22 / 1.2, 2)</f>
        <v>1753.9</v>
      </c>
      <c r="Z22" s="9">
        <f>ROUND(T22 / 1.2, 2)</f>
        <v>1381.33</v>
      </c>
      <c r="AA22" s="9">
        <f>Y22+Z22</f>
        <v>3135.23</v>
      </c>
      <c r="AD22" s="5">
        <v>355116558</v>
      </c>
      <c r="AE22" s="5">
        <v>31678822</v>
      </c>
      <c r="AG22" s="5" t="s">
        <v>113</v>
      </c>
      <c r="AH22" s="5" t="s">
        <v>114</v>
      </c>
      <c r="AI22" s="5" t="s">
        <v>76</v>
      </c>
      <c r="AK22" s="19">
        <f t="shared" si="5"/>
        <v>0</v>
      </c>
      <c r="AL22" s="19">
        <f>T22-N22</f>
        <v>276.27</v>
      </c>
      <c r="AM22" s="19">
        <f>U22-O22</f>
        <v>276.27</v>
      </c>
      <c r="AN22" s="22">
        <f t="shared" si="6"/>
        <v>0</v>
      </c>
      <c r="AO22" s="22">
        <f>IFERROR(AL22/N22,0)</f>
        <v>0.20000289575988359</v>
      </c>
      <c r="AP22" s="22">
        <f>IFERROR(AM22/O22,0)</f>
        <v>7.9251063536822902E-2</v>
      </c>
    </row>
    <row r="23" spans="1:42" ht="18" x14ac:dyDescent="0.3">
      <c r="A23" s="12" t="s">
        <v>115</v>
      </c>
      <c r="B23" s="12"/>
      <c r="C23" s="27" t="s">
        <v>116</v>
      </c>
      <c r="D23" s="17"/>
      <c r="E23" s="17"/>
      <c r="F23" s="28" t="s">
        <v>112</v>
      </c>
      <c r="G23" s="29">
        <v>1.03</v>
      </c>
      <c r="H23" s="39"/>
      <c r="I23" s="39">
        <v>1E-3</v>
      </c>
      <c r="J23" s="30">
        <v>90475.16</v>
      </c>
      <c r="M23" s="31">
        <f>ROUND(ROUND(J23, 2)*I23, 2)</f>
        <v>90.48</v>
      </c>
      <c r="P23" s="30">
        <v>90475.16</v>
      </c>
      <c r="S23" s="31">
        <f>ROUND(ROUND(P23, 2)*I23, 2)</f>
        <v>90.48</v>
      </c>
      <c r="V23" s="9">
        <f>ROUND(ROUND(P23, 2)/1.2, 2)</f>
        <v>75395.97</v>
      </c>
      <c r="Y23" s="9">
        <f>ROUND(S23 / 1.2, 2)</f>
        <v>75.400000000000006</v>
      </c>
      <c r="AD23" s="5" t="s">
        <v>117</v>
      </c>
      <c r="AE23" s="5" t="s">
        <v>118</v>
      </c>
      <c r="AF23" s="5" t="s">
        <v>119</v>
      </c>
      <c r="AK23" s="31">
        <f t="shared" si="5"/>
        <v>0</v>
      </c>
      <c r="AL23" s="31"/>
      <c r="AM23" s="31"/>
      <c r="AN23" s="33">
        <f t="shared" si="6"/>
        <v>0</v>
      </c>
      <c r="AO23" s="31"/>
      <c r="AP23" s="31"/>
    </row>
    <row r="24" spans="1:42" ht="18" x14ac:dyDescent="0.3">
      <c r="A24" s="12" t="s">
        <v>120</v>
      </c>
      <c r="B24" s="12"/>
      <c r="C24" s="27" t="s">
        <v>121</v>
      </c>
      <c r="D24" s="17"/>
      <c r="E24" s="17"/>
      <c r="F24" s="28" t="s">
        <v>112</v>
      </c>
      <c r="G24" s="29">
        <v>1.03</v>
      </c>
      <c r="H24" s="39"/>
      <c r="I24" s="39">
        <v>2.3E-2</v>
      </c>
      <c r="J24" s="30">
        <v>84640.9</v>
      </c>
      <c r="M24" s="31">
        <f>ROUND(ROUND(J24, 2)*I24, 2)</f>
        <v>1946.74</v>
      </c>
      <c r="P24" s="30">
        <v>84640.9</v>
      </c>
      <c r="S24" s="31">
        <f>ROUND(ROUND(P24, 2)*I24, 2)</f>
        <v>1946.74</v>
      </c>
      <c r="V24" s="9">
        <f>ROUND(ROUND(P24, 2)/1.2, 2)</f>
        <v>70534.080000000002</v>
      </c>
      <c r="Y24" s="9">
        <f>ROUND(S24 / 1.2, 2)</f>
        <v>1622.28</v>
      </c>
      <c r="AD24" s="5" t="s">
        <v>122</v>
      </c>
      <c r="AE24" s="5" t="s">
        <v>123</v>
      </c>
      <c r="AF24" s="5" t="s">
        <v>124</v>
      </c>
      <c r="AK24" s="31">
        <f t="shared" si="5"/>
        <v>0</v>
      </c>
      <c r="AL24" s="31"/>
      <c r="AM24" s="31"/>
      <c r="AN24" s="33">
        <f t="shared" si="6"/>
        <v>0</v>
      </c>
      <c r="AO24" s="31"/>
      <c r="AP24" s="31"/>
    </row>
    <row r="25" spans="1:42" ht="36" x14ac:dyDescent="0.3">
      <c r="A25" s="12" t="s">
        <v>125</v>
      </c>
      <c r="B25" s="12"/>
      <c r="C25" s="27" t="s">
        <v>126</v>
      </c>
      <c r="D25" s="17"/>
      <c r="E25" s="17"/>
      <c r="F25" s="28" t="s">
        <v>85</v>
      </c>
      <c r="G25" s="29">
        <v>1</v>
      </c>
      <c r="H25" s="29"/>
      <c r="I25" s="29">
        <v>2.3E-2</v>
      </c>
      <c r="J25" s="30">
        <v>2933.23</v>
      </c>
      <c r="M25" s="31">
        <f>ROUND(ROUND(J25, 2)*I25, 2)</f>
        <v>67.459999999999994</v>
      </c>
      <c r="P25" s="30">
        <v>2933.23</v>
      </c>
      <c r="S25" s="31">
        <f>ROUND(ROUND(P25, 2)*I25, 2)</f>
        <v>67.459999999999994</v>
      </c>
      <c r="V25" s="9">
        <f>ROUND(ROUND(P25, 2)/1.2, 2)</f>
        <v>2444.36</v>
      </c>
      <c r="Y25" s="9">
        <f>ROUND(S25 / 1.2, 2)</f>
        <v>56.22</v>
      </c>
      <c r="AD25" s="5" t="s">
        <v>127</v>
      </c>
      <c r="AE25" s="5" t="s">
        <v>128</v>
      </c>
      <c r="AF25" s="5" t="s">
        <v>129</v>
      </c>
      <c r="AK25" s="31">
        <f t="shared" si="5"/>
        <v>0</v>
      </c>
      <c r="AL25" s="31"/>
      <c r="AM25" s="31"/>
      <c r="AN25" s="33">
        <f t="shared" si="6"/>
        <v>0</v>
      </c>
      <c r="AO25" s="31"/>
      <c r="AP25" s="31"/>
    </row>
    <row r="26" spans="1:42" ht="16.95" customHeight="1" x14ac:dyDescent="0.3">
      <c r="A26" s="12" t="s">
        <v>130</v>
      </c>
      <c r="B26" s="49" t="s">
        <v>131</v>
      </c>
      <c r="C26" s="101" t="s">
        <v>132</v>
      </c>
      <c r="D26" s="102"/>
      <c r="E26" s="102"/>
      <c r="F26" s="102"/>
      <c r="G26" s="102"/>
      <c r="H26" s="102"/>
      <c r="I26" s="103"/>
      <c r="M26" s="6">
        <f>SUM(M27,M124,M154)</f>
        <v>7210487.9000000004</v>
      </c>
      <c r="N26" s="6">
        <f>SUM(N27,N124,N154)</f>
        <v>7130814.7800000012</v>
      </c>
      <c r="O26" s="6">
        <f>SUM(O27,O124,O154)</f>
        <v>14341302.680000002</v>
      </c>
      <c r="S26" s="6">
        <f>SUM(S27,S124,S154)</f>
        <v>7372943.9199999999</v>
      </c>
      <c r="T26" s="6">
        <f>SUM(T27,T124,T154)</f>
        <v>8544840.25</v>
      </c>
      <c r="U26" s="6">
        <f>SUM(U27,U124,U154)</f>
        <v>15917784.170000002</v>
      </c>
      <c r="Y26" s="9">
        <f>SUM(Y27,Y124,Y154)</f>
        <v>6144119.9500000002</v>
      </c>
      <c r="Z26" s="9">
        <f>SUM(Z27,Z124,Z154)</f>
        <v>7120700.2300000004</v>
      </c>
      <c r="AA26" s="9">
        <f>SUM(AA27,AA124,AA154)</f>
        <v>13264820.18</v>
      </c>
      <c r="AD26" s="5">
        <v>355116559</v>
      </c>
      <c r="AE26" s="5">
        <v>31678814</v>
      </c>
      <c r="AK26" s="6">
        <f t="shared" si="5"/>
        <v>162456.01999999955</v>
      </c>
      <c r="AL26" s="6">
        <f t="shared" ref="AL26:AM29" si="7">T26-N26</f>
        <v>1414025.4699999988</v>
      </c>
      <c r="AM26" s="6">
        <f t="shared" si="7"/>
        <v>1576481.4900000002</v>
      </c>
      <c r="AN26" s="10">
        <f t="shared" si="6"/>
        <v>2.2530516970980501E-2</v>
      </c>
      <c r="AO26" s="10">
        <f t="shared" ref="AO26:AP29" si="8">IFERROR(AL26/N26,0)</f>
        <v>0.19829788230735654</v>
      </c>
      <c r="AP26" s="10">
        <f t="shared" si="8"/>
        <v>0.10992596176067877</v>
      </c>
    </row>
    <row r="27" spans="1:42" ht="16.95" customHeight="1" x14ac:dyDescent="0.3">
      <c r="A27" s="12" t="s">
        <v>133</v>
      </c>
      <c r="B27" s="50" t="s">
        <v>134</v>
      </c>
      <c r="C27" s="116" t="s">
        <v>135</v>
      </c>
      <c r="D27" s="117"/>
      <c r="E27" s="117"/>
      <c r="F27" s="117"/>
      <c r="G27" s="117"/>
      <c r="H27" s="117"/>
      <c r="I27" s="118"/>
      <c r="M27" s="6">
        <f>SUM(M28,M70,M108)</f>
        <v>4023908.35</v>
      </c>
      <c r="N27" s="6">
        <f>SUM(N28,N70,N108)</f>
        <v>5002208.9400000004</v>
      </c>
      <c r="O27" s="6">
        <f>SUM(O28,O70,O108)</f>
        <v>9026117.290000001</v>
      </c>
      <c r="S27" s="6">
        <f>SUM(S28,S70,S108)</f>
        <v>3940769.2500000005</v>
      </c>
      <c r="T27" s="6">
        <f>SUM(T28,T70,T108)</f>
        <v>5990513.2400000002</v>
      </c>
      <c r="U27" s="6">
        <f>SUM(U28,U70,U108)</f>
        <v>9931282.4900000002</v>
      </c>
      <c r="Y27" s="9">
        <f>SUM(Y28,Y70,Y108)</f>
        <v>3283974.39</v>
      </c>
      <c r="Z27" s="9">
        <f>SUM(Z28,Z70,Z108)</f>
        <v>4992094.38</v>
      </c>
      <c r="AA27" s="9">
        <f>SUM(AA28,AA70,AA108)</f>
        <v>8276068.7699999996</v>
      </c>
      <c r="AD27" s="5">
        <v>355116560</v>
      </c>
      <c r="AE27" s="5">
        <v>31678809</v>
      </c>
      <c r="AK27" s="6">
        <f t="shared" si="5"/>
        <v>-83139.099999999627</v>
      </c>
      <c r="AL27" s="6">
        <f t="shared" si="7"/>
        <v>988304.29999999981</v>
      </c>
      <c r="AM27" s="6">
        <f t="shared" si="7"/>
        <v>905165.19999999925</v>
      </c>
      <c r="AN27" s="10">
        <f t="shared" si="6"/>
        <v>-2.0661280717290599E-2</v>
      </c>
      <c r="AO27" s="10">
        <f t="shared" si="8"/>
        <v>0.19757357436572806</v>
      </c>
      <c r="AP27" s="10">
        <f t="shared" si="8"/>
        <v>0.10028289805217003</v>
      </c>
    </row>
    <row r="28" spans="1:42" ht="16.95" customHeight="1" x14ac:dyDescent="0.3">
      <c r="A28" s="12" t="s">
        <v>136</v>
      </c>
      <c r="B28" s="51" t="s">
        <v>137</v>
      </c>
      <c r="C28" s="110" t="s">
        <v>138</v>
      </c>
      <c r="D28" s="111"/>
      <c r="E28" s="111"/>
      <c r="F28" s="111"/>
      <c r="G28" s="111"/>
      <c r="H28" s="111"/>
      <c r="I28" s="112"/>
      <c r="M28" s="6">
        <f>SUM(M29,M35,M41,M48,M55,M62,M69)</f>
        <v>745435.6399999999</v>
      </c>
      <c r="N28" s="6">
        <f>SUM(N29,N35,N41,N48,N55,N62,N69)</f>
        <v>1033995.48</v>
      </c>
      <c r="O28" s="6">
        <f>SUM(O29,O35,O41,O48,O55,O62,O69)</f>
        <v>1779431.12</v>
      </c>
      <c r="S28" s="6">
        <f>SUM(S29,S35,S41,S48,S55,S62,S69)</f>
        <v>741048.62</v>
      </c>
      <c r="T28" s="6">
        <f>SUM(T29,T35,T41,T48,T55,T62,T69)</f>
        <v>1228657.08</v>
      </c>
      <c r="U28" s="6">
        <f>SUM(U29,U35,U41,U48,U55,U62,U69)</f>
        <v>1969705.7000000002</v>
      </c>
      <c r="Y28" s="9">
        <f>SUM(Y29,Y35,Y41,Y48,Y55,Y62,Y69)</f>
        <v>617540.52</v>
      </c>
      <c r="Z28" s="9">
        <f>SUM(Z29,Z35,Z41,Z48,Z55,Z62,Z69)</f>
        <v>1023880.91</v>
      </c>
      <c r="AA28" s="9">
        <f>SUM(AA29,AA35,AA41,AA48,AA55,AA62,AA69)</f>
        <v>1641421.4299999997</v>
      </c>
      <c r="AD28" s="5">
        <v>355116561</v>
      </c>
      <c r="AE28" s="5">
        <v>31678818</v>
      </c>
      <c r="AK28" s="6">
        <f t="shared" si="5"/>
        <v>-4387.0199999999022</v>
      </c>
      <c r="AL28" s="6">
        <f t="shared" si="7"/>
        <v>194661.60000000009</v>
      </c>
      <c r="AM28" s="6">
        <f t="shared" si="7"/>
        <v>190274.58000000007</v>
      </c>
      <c r="AN28" s="10">
        <f t="shared" si="6"/>
        <v>-5.8851760830752643E-3</v>
      </c>
      <c r="AO28" s="10">
        <f t="shared" si="8"/>
        <v>0.18826155797122063</v>
      </c>
      <c r="AP28" s="10">
        <f t="shared" si="8"/>
        <v>0.10693000580994676</v>
      </c>
    </row>
    <row r="29" spans="1:42" ht="54" x14ac:dyDescent="0.3">
      <c r="A29" s="12" t="s">
        <v>139</v>
      </c>
      <c r="B29" s="12" t="s">
        <v>140</v>
      </c>
      <c r="C29" s="16" t="s">
        <v>70</v>
      </c>
      <c r="D29" s="17" t="s">
        <v>71</v>
      </c>
      <c r="E29" s="17" t="s">
        <v>72</v>
      </c>
      <c r="F29" s="17" t="s">
        <v>73</v>
      </c>
      <c r="G29" s="18">
        <v>1</v>
      </c>
      <c r="H29" s="18"/>
      <c r="I29" s="18">
        <v>1.3</v>
      </c>
      <c r="J29" s="19">
        <v>11784.23</v>
      </c>
      <c r="K29" s="20">
        <v>8534</v>
      </c>
      <c r="L29" s="19">
        <f>J29+ROUND(K29, 2)</f>
        <v>20318.23</v>
      </c>
      <c r="M29" s="19">
        <v>15319.5</v>
      </c>
      <c r="N29" s="19">
        <v>11094.2</v>
      </c>
      <c r="O29" s="19">
        <f>M29+N29</f>
        <v>26413.7</v>
      </c>
      <c r="P29" s="19">
        <v>11784.23</v>
      </c>
      <c r="Q29" s="20">
        <v>10240.799999999999</v>
      </c>
      <c r="R29" s="19">
        <f>P29+ROUND(Q29, 2)</f>
        <v>22025.03</v>
      </c>
      <c r="S29" s="19">
        <v>15319.5</v>
      </c>
      <c r="T29" s="19">
        <v>13313.04</v>
      </c>
      <c r="U29" s="19">
        <f>S29+T29</f>
        <v>28632.54</v>
      </c>
      <c r="V29" s="9">
        <f>ROUND(P29 / 1.2, 2)</f>
        <v>9820.19</v>
      </c>
      <c r="W29" s="9">
        <f>ROUND(Q29 / 1.2, 2)</f>
        <v>8534</v>
      </c>
      <c r="X29" s="9">
        <f>ROUND(R29 / 1.2, 2)</f>
        <v>18354.189999999999</v>
      </c>
      <c r="Y29" s="9">
        <f>ROUND(S29 / 1.2, 2)</f>
        <v>12766.25</v>
      </c>
      <c r="Z29" s="9">
        <f>ROUND(T29 / 1.2, 2)</f>
        <v>11094.2</v>
      </c>
      <c r="AA29" s="9">
        <f>Y29+Z29</f>
        <v>23860.45</v>
      </c>
      <c r="AD29" s="5">
        <v>355116563</v>
      </c>
      <c r="AE29" s="5">
        <v>31678820</v>
      </c>
      <c r="AG29" s="5" t="s">
        <v>74</v>
      </c>
      <c r="AH29" s="5" t="s">
        <v>141</v>
      </c>
      <c r="AI29" s="5" t="s">
        <v>142</v>
      </c>
      <c r="AK29" s="19">
        <f t="shared" si="5"/>
        <v>0</v>
      </c>
      <c r="AL29" s="19">
        <f t="shared" si="7"/>
        <v>2218.84</v>
      </c>
      <c r="AM29" s="19">
        <f t="shared" si="7"/>
        <v>2218.84</v>
      </c>
      <c r="AN29" s="22">
        <f t="shared" si="6"/>
        <v>0</v>
      </c>
      <c r="AO29" s="22">
        <f t="shared" si="8"/>
        <v>0.2</v>
      </c>
      <c r="AP29" s="22">
        <f t="shared" si="8"/>
        <v>8.4003377035402088E-2</v>
      </c>
    </row>
    <row r="30" spans="1:42" ht="18" x14ac:dyDescent="0.3">
      <c r="A30" s="12" t="s">
        <v>143</v>
      </c>
      <c r="B30" s="12"/>
      <c r="C30" s="27" t="s">
        <v>78</v>
      </c>
      <c r="D30" s="17"/>
      <c r="E30" s="17"/>
      <c r="F30" s="28" t="s">
        <v>79</v>
      </c>
      <c r="G30" s="29">
        <v>4.2</v>
      </c>
      <c r="H30" s="29"/>
      <c r="I30" s="29">
        <v>5.46</v>
      </c>
      <c r="J30" s="30">
        <v>269.41000000000003</v>
      </c>
      <c r="M30" s="31">
        <f>ROUND(ROUND(J30, 2)*I30, 2)</f>
        <v>1470.98</v>
      </c>
      <c r="P30" s="30">
        <v>269.41000000000003</v>
      </c>
      <c r="S30" s="31">
        <f>ROUND(ROUND(P30, 2)*I30, 2)</f>
        <v>1470.98</v>
      </c>
      <c r="V30" s="9">
        <f>ROUND(ROUND(P30, 2)/1.2, 2)</f>
        <v>224.51</v>
      </c>
      <c r="Y30" s="9">
        <f t="shared" ref="Y30:Y68" si="9">ROUND(S30 / 1.2, 2)</f>
        <v>1225.82</v>
      </c>
      <c r="AD30" s="5" t="s">
        <v>144</v>
      </c>
      <c r="AE30" s="5" t="s">
        <v>145</v>
      </c>
      <c r="AF30" s="5" t="s">
        <v>82</v>
      </c>
      <c r="AK30" s="31">
        <f t="shared" si="5"/>
        <v>0</v>
      </c>
      <c r="AL30" s="31"/>
      <c r="AM30" s="31"/>
      <c r="AN30" s="33">
        <f t="shared" si="6"/>
        <v>0</v>
      </c>
      <c r="AO30" s="31"/>
      <c r="AP30" s="31"/>
    </row>
    <row r="31" spans="1:42" ht="36" x14ac:dyDescent="0.3">
      <c r="A31" s="12" t="s">
        <v>146</v>
      </c>
      <c r="B31" s="12"/>
      <c r="C31" s="27" t="s">
        <v>84</v>
      </c>
      <c r="D31" s="17"/>
      <c r="E31" s="17"/>
      <c r="F31" s="28" t="s">
        <v>85</v>
      </c>
      <c r="G31" s="29">
        <v>1</v>
      </c>
      <c r="H31" s="29"/>
      <c r="I31" s="29">
        <v>1.3</v>
      </c>
      <c r="J31" s="30">
        <v>178.68</v>
      </c>
      <c r="M31" s="31">
        <f>ROUND(ROUND(J31, 2)*I31, 2)</f>
        <v>232.28</v>
      </c>
      <c r="P31" s="30">
        <v>178.68</v>
      </c>
      <c r="S31" s="31">
        <f>ROUND(ROUND(P31, 2)*I31, 2)</f>
        <v>232.28</v>
      </c>
      <c r="V31" s="9">
        <f>ROUND(ROUND(P31, 2)/1.2, 2)</f>
        <v>148.9</v>
      </c>
      <c r="Y31" s="9">
        <f t="shared" si="9"/>
        <v>193.57</v>
      </c>
      <c r="AD31" s="5" t="s">
        <v>147</v>
      </c>
      <c r="AE31" s="5" t="s">
        <v>148</v>
      </c>
      <c r="AF31" s="5" t="s">
        <v>88</v>
      </c>
      <c r="AK31" s="31">
        <f t="shared" si="5"/>
        <v>0</v>
      </c>
      <c r="AL31" s="31"/>
      <c r="AM31" s="31"/>
      <c r="AN31" s="33">
        <f t="shared" si="6"/>
        <v>0</v>
      </c>
      <c r="AO31" s="31"/>
      <c r="AP31" s="31"/>
    </row>
    <row r="32" spans="1:42" ht="36" x14ac:dyDescent="0.3">
      <c r="A32" s="12" t="s">
        <v>149</v>
      </c>
      <c r="B32" s="12"/>
      <c r="C32" s="27" t="s">
        <v>90</v>
      </c>
      <c r="D32" s="17"/>
      <c r="E32" s="17"/>
      <c r="F32" s="28" t="s">
        <v>85</v>
      </c>
      <c r="G32" s="29">
        <v>1</v>
      </c>
      <c r="H32" s="29"/>
      <c r="I32" s="29">
        <v>1.3</v>
      </c>
      <c r="J32" s="30">
        <v>735.2</v>
      </c>
      <c r="M32" s="31">
        <f>ROUND(ROUND(J32, 2)*I32, 2)</f>
        <v>955.76</v>
      </c>
      <c r="P32" s="30">
        <v>735.2</v>
      </c>
      <c r="S32" s="31">
        <f>ROUND(ROUND(P32, 2)*I32, 2)</f>
        <v>955.76</v>
      </c>
      <c r="V32" s="9">
        <f>ROUND(ROUND(P32, 2)/1.2, 2)</f>
        <v>612.66999999999996</v>
      </c>
      <c r="Y32" s="9">
        <f t="shared" si="9"/>
        <v>796.47</v>
      </c>
      <c r="AD32" s="5" t="s">
        <v>150</v>
      </c>
      <c r="AE32" s="5" t="s">
        <v>151</v>
      </c>
      <c r="AF32" s="5" t="s">
        <v>93</v>
      </c>
      <c r="AK32" s="31">
        <f t="shared" si="5"/>
        <v>0</v>
      </c>
      <c r="AL32" s="31"/>
      <c r="AM32" s="31"/>
      <c r="AN32" s="33">
        <f t="shared" si="6"/>
        <v>0</v>
      </c>
      <c r="AO32" s="31"/>
      <c r="AP32" s="31"/>
    </row>
    <row r="33" spans="1:42" ht="18" x14ac:dyDescent="0.3">
      <c r="A33" s="12" t="s">
        <v>152</v>
      </c>
      <c r="B33" s="12"/>
      <c r="C33" s="27" t="s">
        <v>95</v>
      </c>
      <c r="D33" s="17"/>
      <c r="E33" s="17"/>
      <c r="F33" s="28" t="s">
        <v>96</v>
      </c>
      <c r="G33" s="29">
        <v>456</v>
      </c>
      <c r="H33" s="29"/>
      <c r="I33" s="29">
        <v>592.79999999999995</v>
      </c>
      <c r="J33" s="30">
        <v>6.38</v>
      </c>
      <c r="M33" s="31">
        <f>ROUND(ROUND(J33, 2)*I33, 2)</f>
        <v>3782.06</v>
      </c>
      <c r="P33" s="30">
        <v>6.38</v>
      </c>
      <c r="S33" s="31">
        <f>ROUND(ROUND(P33, 2)*I33, 2)</f>
        <v>3782.06</v>
      </c>
      <c r="V33" s="9">
        <f>ROUND(ROUND(P33, 2)/1.2, 2)</f>
        <v>5.32</v>
      </c>
      <c r="Y33" s="9">
        <f t="shared" si="9"/>
        <v>3151.72</v>
      </c>
      <c r="AD33" s="5" t="s">
        <v>153</v>
      </c>
      <c r="AE33" s="5" t="s">
        <v>154</v>
      </c>
      <c r="AF33" s="5" t="s">
        <v>99</v>
      </c>
      <c r="AK33" s="31">
        <f t="shared" si="5"/>
        <v>0</v>
      </c>
      <c r="AL33" s="31"/>
      <c r="AM33" s="31"/>
      <c r="AN33" s="33">
        <f t="shared" si="6"/>
        <v>0</v>
      </c>
      <c r="AO33" s="31"/>
      <c r="AP33" s="31"/>
    </row>
    <row r="34" spans="1:42" ht="18" x14ac:dyDescent="0.3">
      <c r="A34" s="12" t="s">
        <v>155</v>
      </c>
      <c r="B34" s="12"/>
      <c r="C34" s="27" t="s">
        <v>101</v>
      </c>
      <c r="D34" s="17"/>
      <c r="E34" s="17"/>
      <c r="F34" s="28" t="s">
        <v>102</v>
      </c>
      <c r="G34" s="29">
        <v>395</v>
      </c>
      <c r="H34" s="29"/>
      <c r="I34" s="29">
        <v>513.5</v>
      </c>
      <c r="J34" s="30">
        <v>17.29</v>
      </c>
      <c r="M34" s="31">
        <f>ROUND(ROUND(J34, 2)*I34, 2)</f>
        <v>8878.42</v>
      </c>
      <c r="P34" s="30">
        <v>17.29</v>
      </c>
      <c r="S34" s="31">
        <f>ROUND(ROUND(P34, 2)*I34, 2)</f>
        <v>8878.42</v>
      </c>
      <c r="V34" s="9">
        <f>ROUND(ROUND(P34, 2)/1.2, 2)</f>
        <v>14.41</v>
      </c>
      <c r="Y34" s="9">
        <f t="shared" si="9"/>
        <v>7398.68</v>
      </c>
      <c r="AD34" s="5" t="s">
        <v>156</v>
      </c>
      <c r="AE34" s="5" t="s">
        <v>157</v>
      </c>
      <c r="AF34" s="5" t="s">
        <v>105</v>
      </c>
      <c r="AK34" s="31">
        <f t="shared" si="5"/>
        <v>0</v>
      </c>
      <c r="AL34" s="31"/>
      <c r="AM34" s="31"/>
      <c r="AN34" s="33">
        <f t="shared" si="6"/>
        <v>0</v>
      </c>
      <c r="AO34" s="31"/>
      <c r="AP34" s="31"/>
    </row>
    <row r="35" spans="1:42" ht="54" x14ac:dyDescent="0.3">
      <c r="A35" s="12" t="s">
        <v>158</v>
      </c>
      <c r="B35" s="12" t="s">
        <v>140</v>
      </c>
      <c r="C35" s="16" t="s">
        <v>70</v>
      </c>
      <c r="D35" s="17" t="s">
        <v>71</v>
      </c>
      <c r="E35" s="17" t="s">
        <v>72</v>
      </c>
      <c r="F35" s="17" t="s">
        <v>73</v>
      </c>
      <c r="G35" s="18">
        <v>1</v>
      </c>
      <c r="H35" s="18"/>
      <c r="I35" s="18">
        <v>0.2</v>
      </c>
      <c r="J35" s="19">
        <v>11784.25</v>
      </c>
      <c r="K35" s="20">
        <v>8534</v>
      </c>
      <c r="L35" s="19">
        <f>J35+ROUND(K35, 2)</f>
        <v>20318.25</v>
      </c>
      <c r="M35" s="19">
        <v>2356.85</v>
      </c>
      <c r="N35" s="19">
        <v>1706.8</v>
      </c>
      <c r="O35" s="19">
        <f>M35+N35</f>
        <v>4063.6499999999996</v>
      </c>
      <c r="P35" s="19">
        <v>11784.25</v>
      </c>
      <c r="Q35" s="20">
        <v>10240.799999999999</v>
      </c>
      <c r="R35" s="19">
        <f>P35+ROUND(Q35, 2)</f>
        <v>22025.05</v>
      </c>
      <c r="S35" s="19">
        <v>2356.85</v>
      </c>
      <c r="T35" s="19">
        <v>2048.16</v>
      </c>
      <c r="U35" s="19">
        <f>S35+T35</f>
        <v>4405.01</v>
      </c>
      <c r="V35" s="9">
        <f>ROUND(P35 / 1.2, 2)</f>
        <v>9820.2099999999991</v>
      </c>
      <c r="W35" s="9">
        <f>ROUND(Q35 / 1.2, 2)</f>
        <v>8534</v>
      </c>
      <c r="X35" s="9">
        <f>ROUND(R35 / 1.2, 2)</f>
        <v>18354.21</v>
      </c>
      <c r="Y35" s="9">
        <f t="shared" si="9"/>
        <v>1964.04</v>
      </c>
      <c r="Z35" s="9">
        <f>ROUND(T35 / 1.2, 2)</f>
        <v>1706.8</v>
      </c>
      <c r="AA35" s="9">
        <f>Y35+Z35</f>
        <v>3670.84</v>
      </c>
      <c r="AD35" s="5">
        <v>355116704</v>
      </c>
      <c r="AE35" s="5">
        <v>31681361</v>
      </c>
      <c r="AG35" s="5" t="s">
        <v>74</v>
      </c>
      <c r="AH35" s="5" t="s">
        <v>141</v>
      </c>
      <c r="AI35" s="5" t="s">
        <v>142</v>
      </c>
      <c r="AK35" s="19">
        <f t="shared" si="5"/>
        <v>0</v>
      </c>
      <c r="AL35" s="19">
        <f>T35-N35</f>
        <v>341.3599999999999</v>
      </c>
      <c r="AM35" s="19">
        <f>U35-O35</f>
        <v>341.36000000000058</v>
      </c>
      <c r="AN35" s="22">
        <f t="shared" si="6"/>
        <v>0</v>
      </c>
      <c r="AO35" s="22">
        <f>IFERROR(AL35/N35,0)</f>
        <v>0.19999999999999996</v>
      </c>
      <c r="AP35" s="22">
        <f>IFERROR(AM35/O35,0)</f>
        <v>8.4003297528084511E-2</v>
      </c>
    </row>
    <row r="36" spans="1:42" ht="18" x14ac:dyDescent="0.3">
      <c r="A36" s="12" t="s">
        <v>159</v>
      </c>
      <c r="B36" s="12"/>
      <c r="C36" s="27" t="s">
        <v>101</v>
      </c>
      <c r="D36" s="17"/>
      <c r="E36" s="17"/>
      <c r="F36" s="28" t="s">
        <v>102</v>
      </c>
      <c r="G36" s="29">
        <v>395</v>
      </c>
      <c r="H36" s="29"/>
      <c r="I36" s="29">
        <v>79</v>
      </c>
      <c r="J36" s="30">
        <v>17.29</v>
      </c>
      <c r="M36" s="31">
        <f>ROUND(ROUND(J36, 2)*I36, 2)</f>
        <v>1365.91</v>
      </c>
      <c r="P36" s="30">
        <v>17.29</v>
      </c>
      <c r="S36" s="31">
        <f>ROUND(ROUND(P36, 2)*I36, 2)</f>
        <v>1365.91</v>
      </c>
      <c r="V36" s="9">
        <f>ROUND(ROUND(P36, 2)/1.2, 2)</f>
        <v>14.41</v>
      </c>
      <c r="Y36" s="9">
        <f t="shared" si="9"/>
        <v>1138.26</v>
      </c>
      <c r="AD36" s="5" t="s">
        <v>160</v>
      </c>
      <c r="AE36" s="5" t="s">
        <v>161</v>
      </c>
      <c r="AF36" s="5" t="s">
        <v>105</v>
      </c>
      <c r="AK36" s="31">
        <f t="shared" si="5"/>
        <v>0</v>
      </c>
      <c r="AL36" s="31"/>
      <c r="AM36" s="31"/>
      <c r="AN36" s="33">
        <f t="shared" si="6"/>
        <v>0</v>
      </c>
      <c r="AO36" s="31"/>
      <c r="AP36" s="31"/>
    </row>
    <row r="37" spans="1:42" ht="18" x14ac:dyDescent="0.3">
      <c r="A37" s="12" t="s">
        <v>162</v>
      </c>
      <c r="B37" s="12"/>
      <c r="C37" s="27" t="s">
        <v>95</v>
      </c>
      <c r="D37" s="17"/>
      <c r="E37" s="17"/>
      <c r="F37" s="28" t="s">
        <v>96</v>
      </c>
      <c r="G37" s="29">
        <v>456</v>
      </c>
      <c r="H37" s="29"/>
      <c r="I37" s="29">
        <v>91.2</v>
      </c>
      <c r="J37" s="30">
        <v>6.38</v>
      </c>
      <c r="M37" s="31">
        <f>ROUND(ROUND(J37, 2)*I37, 2)</f>
        <v>581.86</v>
      </c>
      <c r="P37" s="30">
        <v>6.38</v>
      </c>
      <c r="S37" s="31">
        <f>ROUND(ROUND(P37, 2)*I37, 2)</f>
        <v>581.86</v>
      </c>
      <c r="V37" s="9">
        <f>ROUND(ROUND(P37, 2)/1.2, 2)</f>
        <v>5.32</v>
      </c>
      <c r="Y37" s="9">
        <f t="shared" si="9"/>
        <v>484.88</v>
      </c>
      <c r="AD37" s="5" t="s">
        <v>163</v>
      </c>
      <c r="AE37" s="5" t="s">
        <v>164</v>
      </c>
      <c r="AF37" s="5" t="s">
        <v>99</v>
      </c>
      <c r="AK37" s="31">
        <f t="shared" si="5"/>
        <v>0</v>
      </c>
      <c r="AL37" s="31"/>
      <c r="AM37" s="31"/>
      <c r="AN37" s="33">
        <f t="shared" si="6"/>
        <v>0</v>
      </c>
      <c r="AO37" s="31"/>
      <c r="AP37" s="31"/>
    </row>
    <row r="38" spans="1:42" ht="36" x14ac:dyDescent="0.3">
      <c r="A38" s="12" t="s">
        <v>165</v>
      </c>
      <c r="B38" s="12"/>
      <c r="C38" s="27" t="s">
        <v>90</v>
      </c>
      <c r="D38" s="17"/>
      <c r="E38" s="17"/>
      <c r="F38" s="28" t="s">
        <v>85</v>
      </c>
      <c r="G38" s="29">
        <v>1</v>
      </c>
      <c r="H38" s="29"/>
      <c r="I38" s="29">
        <v>0.2</v>
      </c>
      <c r="J38" s="30">
        <v>735.2</v>
      </c>
      <c r="M38" s="31">
        <f>ROUND(ROUND(J38, 2)*I38, 2)</f>
        <v>147.04</v>
      </c>
      <c r="P38" s="30">
        <v>735.2</v>
      </c>
      <c r="S38" s="31">
        <f>ROUND(ROUND(P38, 2)*I38, 2)</f>
        <v>147.04</v>
      </c>
      <c r="V38" s="9">
        <f>ROUND(ROUND(P38, 2)/1.2, 2)</f>
        <v>612.66999999999996</v>
      </c>
      <c r="Y38" s="9">
        <f t="shared" si="9"/>
        <v>122.53</v>
      </c>
      <c r="AD38" s="5" t="s">
        <v>166</v>
      </c>
      <c r="AE38" s="5" t="s">
        <v>167</v>
      </c>
      <c r="AF38" s="5" t="s">
        <v>93</v>
      </c>
      <c r="AK38" s="31">
        <f t="shared" si="5"/>
        <v>0</v>
      </c>
      <c r="AL38" s="31"/>
      <c r="AM38" s="31"/>
      <c r="AN38" s="33">
        <f t="shared" si="6"/>
        <v>0</v>
      </c>
      <c r="AO38" s="31"/>
      <c r="AP38" s="31"/>
    </row>
    <row r="39" spans="1:42" ht="36" x14ac:dyDescent="0.3">
      <c r="A39" s="12" t="s">
        <v>168</v>
      </c>
      <c r="B39" s="12"/>
      <c r="C39" s="27" t="s">
        <v>84</v>
      </c>
      <c r="D39" s="17"/>
      <c r="E39" s="17"/>
      <c r="F39" s="28" t="s">
        <v>85</v>
      </c>
      <c r="G39" s="29">
        <v>1</v>
      </c>
      <c r="H39" s="29"/>
      <c r="I39" s="29">
        <v>0.2</v>
      </c>
      <c r="J39" s="30">
        <v>178.68</v>
      </c>
      <c r="M39" s="31">
        <f>ROUND(ROUND(J39, 2)*I39, 2)</f>
        <v>35.74</v>
      </c>
      <c r="P39" s="30">
        <v>178.68</v>
      </c>
      <c r="S39" s="31">
        <f>ROUND(ROUND(P39, 2)*I39, 2)</f>
        <v>35.74</v>
      </c>
      <c r="V39" s="9">
        <f>ROUND(ROUND(P39, 2)/1.2, 2)</f>
        <v>148.9</v>
      </c>
      <c r="Y39" s="9">
        <f t="shared" si="9"/>
        <v>29.78</v>
      </c>
      <c r="AD39" s="5" t="s">
        <v>169</v>
      </c>
      <c r="AE39" s="5" t="s">
        <v>170</v>
      </c>
      <c r="AF39" s="5" t="s">
        <v>88</v>
      </c>
      <c r="AK39" s="31">
        <f t="shared" si="5"/>
        <v>0</v>
      </c>
      <c r="AL39" s="31"/>
      <c r="AM39" s="31"/>
      <c r="AN39" s="33">
        <f t="shared" si="6"/>
        <v>0</v>
      </c>
      <c r="AO39" s="31"/>
      <c r="AP39" s="31"/>
    </row>
    <row r="40" spans="1:42" ht="18" x14ac:dyDescent="0.3">
      <c r="A40" s="12" t="s">
        <v>171</v>
      </c>
      <c r="B40" s="12"/>
      <c r="C40" s="27" t="s">
        <v>78</v>
      </c>
      <c r="D40" s="17"/>
      <c r="E40" s="17"/>
      <c r="F40" s="28" t="s">
        <v>79</v>
      </c>
      <c r="G40" s="29">
        <v>4.2</v>
      </c>
      <c r="H40" s="29"/>
      <c r="I40" s="29">
        <v>0.84</v>
      </c>
      <c r="J40" s="30">
        <v>269.41000000000003</v>
      </c>
      <c r="M40" s="31">
        <f>ROUND(ROUND(J40, 2)*I40, 2)</f>
        <v>226.3</v>
      </c>
      <c r="P40" s="30">
        <v>269.41000000000003</v>
      </c>
      <c r="S40" s="31">
        <f>ROUND(ROUND(P40, 2)*I40, 2)</f>
        <v>226.3</v>
      </c>
      <c r="V40" s="9">
        <f>ROUND(ROUND(P40, 2)/1.2, 2)</f>
        <v>224.51</v>
      </c>
      <c r="Y40" s="9">
        <f t="shared" si="9"/>
        <v>188.58</v>
      </c>
      <c r="AD40" s="5" t="s">
        <v>172</v>
      </c>
      <c r="AE40" s="5" t="s">
        <v>173</v>
      </c>
      <c r="AF40" s="5" t="s">
        <v>82</v>
      </c>
      <c r="AK40" s="31">
        <f t="shared" si="5"/>
        <v>0</v>
      </c>
      <c r="AL40" s="31"/>
      <c r="AM40" s="31"/>
      <c r="AN40" s="33">
        <f t="shared" si="6"/>
        <v>0</v>
      </c>
      <c r="AO40" s="31"/>
      <c r="AP40" s="31"/>
    </row>
    <row r="41" spans="1:42" ht="54" x14ac:dyDescent="0.3">
      <c r="A41" s="12" t="s">
        <v>174</v>
      </c>
      <c r="B41" s="12" t="s">
        <v>175</v>
      </c>
      <c r="C41" s="16" t="s">
        <v>176</v>
      </c>
      <c r="D41" s="17" t="s">
        <v>71</v>
      </c>
      <c r="E41" s="17" t="s">
        <v>72</v>
      </c>
      <c r="F41" s="17" t="s">
        <v>73</v>
      </c>
      <c r="G41" s="18">
        <v>1</v>
      </c>
      <c r="H41" s="18"/>
      <c r="I41" s="18">
        <v>30.4</v>
      </c>
      <c r="J41" s="19">
        <v>5905.24</v>
      </c>
      <c r="K41" s="20">
        <v>7790.01</v>
      </c>
      <c r="L41" s="19">
        <f>J41+ROUND(K41, 2)</f>
        <v>13695.25</v>
      </c>
      <c r="M41" s="19">
        <v>179519.3</v>
      </c>
      <c r="N41" s="19">
        <v>236816.3</v>
      </c>
      <c r="O41" s="19">
        <f>M41+N41</f>
        <v>416335.6</v>
      </c>
      <c r="P41" s="19">
        <v>5869.66</v>
      </c>
      <c r="Q41" s="20">
        <v>9348.01</v>
      </c>
      <c r="R41" s="19">
        <f>P41+ROUND(Q41, 2)</f>
        <v>15217.67</v>
      </c>
      <c r="S41" s="19">
        <v>178437.66</v>
      </c>
      <c r="T41" s="19">
        <v>284179.5</v>
      </c>
      <c r="U41" s="19">
        <f>S41+T41</f>
        <v>462617.16000000003</v>
      </c>
      <c r="V41" s="9">
        <f>ROUND(P41 / 1.2, 2)</f>
        <v>4891.38</v>
      </c>
      <c r="W41" s="9">
        <f>ROUND(Q41 / 1.2, 2)</f>
        <v>7790.01</v>
      </c>
      <c r="X41" s="9">
        <f>ROUND(R41 / 1.2, 2)</f>
        <v>12681.39</v>
      </c>
      <c r="Y41" s="9">
        <f t="shared" si="9"/>
        <v>148698.04999999999</v>
      </c>
      <c r="Z41" s="9">
        <f>ROUND(T41 / 1.2, 2)</f>
        <v>236816.25</v>
      </c>
      <c r="AA41" s="9">
        <f>Y41+Z41</f>
        <v>385514.3</v>
      </c>
      <c r="AD41" s="5">
        <v>355116565</v>
      </c>
      <c r="AE41" s="5">
        <v>31683949</v>
      </c>
      <c r="AG41" s="5" t="s">
        <v>177</v>
      </c>
      <c r="AH41" s="5" t="s">
        <v>178</v>
      </c>
      <c r="AI41" s="5" t="s">
        <v>142</v>
      </c>
      <c r="AK41" s="19">
        <f t="shared" si="5"/>
        <v>-1081.6399999999849</v>
      </c>
      <c r="AL41" s="19">
        <f>T41-N41</f>
        <v>47363.200000000012</v>
      </c>
      <c r="AM41" s="19">
        <f>U41-O41</f>
        <v>46281.560000000056</v>
      </c>
      <c r="AN41" s="22">
        <f t="shared" si="6"/>
        <v>-6.0252017471101151E-3</v>
      </c>
      <c r="AO41" s="22">
        <f>IFERROR(AL41/N41,0)</f>
        <v>0.19999974663906164</v>
      </c>
      <c r="AP41" s="22">
        <f>IFERROR(AM41/O41,0)</f>
        <v>0.11116407052387559</v>
      </c>
    </row>
    <row r="42" spans="1:42" ht="36" x14ac:dyDescent="0.3">
      <c r="A42" s="12" t="s">
        <v>179</v>
      </c>
      <c r="B42" s="12"/>
      <c r="C42" s="27" t="s">
        <v>84</v>
      </c>
      <c r="D42" s="17"/>
      <c r="E42" s="17"/>
      <c r="F42" s="28" t="s">
        <v>85</v>
      </c>
      <c r="G42" s="29">
        <v>1</v>
      </c>
      <c r="H42" s="29"/>
      <c r="I42" s="29">
        <v>30.4</v>
      </c>
      <c r="J42" s="30">
        <v>178.68</v>
      </c>
      <c r="M42" s="31">
        <f t="shared" ref="M42:M47" si="10">ROUND(ROUND(J42, 2)*I42, 2)</f>
        <v>5431.87</v>
      </c>
      <c r="P42" s="30">
        <v>178.68</v>
      </c>
      <c r="S42" s="31">
        <f t="shared" ref="S42:S47" si="11">ROUND(ROUND(P42, 2)*I42, 2)</f>
        <v>5431.87</v>
      </c>
      <c r="V42" s="9">
        <f t="shared" ref="V42:V47" si="12">ROUND(ROUND(P42, 2)/1.2, 2)</f>
        <v>148.9</v>
      </c>
      <c r="Y42" s="9">
        <f t="shared" si="9"/>
        <v>4526.5600000000004</v>
      </c>
      <c r="AD42" s="5" t="s">
        <v>180</v>
      </c>
      <c r="AE42" s="5" t="s">
        <v>181</v>
      </c>
      <c r="AF42" s="5" t="s">
        <v>88</v>
      </c>
      <c r="AK42" s="31">
        <f t="shared" si="5"/>
        <v>0</v>
      </c>
      <c r="AL42" s="31"/>
      <c r="AM42" s="31"/>
      <c r="AN42" s="33">
        <f t="shared" si="6"/>
        <v>0</v>
      </c>
      <c r="AO42" s="31"/>
      <c r="AP42" s="31"/>
    </row>
    <row r="43" spans="1:42" ht="18" x14ac:dyDescent="0.3">
      <c r="A43" s="12" t="s">
        <v>182</v>
      </c>
      <c r="B43" s="12"/>
      <c r="C43" s="27" t="s">
        <v>95</v>
      </c>
      <c r="D43" s="17"/>
      <c r="E43" s="17"/>
      <c r="F43" s="28" t="s">
        <v>96</v>
      </c>
      <c r="G43" s="29">
        <v>12</v>
      </c>
      <c r="H43" s="29"/>
      <c r="I43" s="29">
        <v>364.8</v>
      </c>
      <c r="J43" s="30">
        <v>6.38</v>
      </c>
      <c r="M43" s="31">
        <f t="shared" si="10"/>
        <v>2327.42</v>
      </c>
      <c r="P43" s="30">
        <v>6.38</v>
      </c>
      <c r="S43" s="31">
        <f t="shared" si="11"/>
        <v>2327.42</v>
      </c>
      <c r="V43" s="9">
        <f t="shared" si="12"/>
        <v>5.32</v>
      </c>
      <c r="Y43" s="9">
        <f t="shared" si="9"/>
        <v>1939.52</v>
      </c>
      <c r="AD43" s="5" t="s">
        <v>183</v>
      </c>
      <c r="AE43" s="5" t="s">
        <v>184</v>
      </c>
      <c r="AF43" s="5" t="s">
        <v>99</v>
      </c>
      <c r="AK43" s="31">
        <f t="shared" si="5"/>
        <v>0</v>
      </c>
      <c r="AL43" s="31"/>
      <c r="AM43" s="31"/>
      <c r="AN43" s="33">
        <f t="shared" si="6"/>
        <v>0</v>
      </c>
      <c r="AO43" s="31"/>
      <c r="AP43" s="31"/>
    </row>
    <row r="44" spans="1:42" ht="36" x14ac:dyDescent="0.3">
      <c r="A44" s="12" t="s">
        <v>185</v>
      </c>
      <c r="B44" s="12"/>
      <c r="C44" s="27" t="s">
        <v>186</v>
      </c>
      <c r="D44" s="17"/>
      <c r="E44" s="17"/>
      <c r="F44" s="28" t="s">
        <v>187</v>
      </c>
      <c r="G44" s="29">
        <v>2.2000000000000002</v>
      </c>
      <c r="H44" s="29"/>
      <c r="I44" s="29">
        <v>66.88</v>
      </c>
      <c r="J44" s="30">
        <v>85.4</v>
      </c>
      <c r="M44" s="31">
        <f t="shared" si="10"/>
        <v>5711.55</v>
      </c>
      <c r="P44" s="30">
        <v>85.4</v>
      </c>
      <c r="S44" s="31">
        <f t="shared" si="11"/>
        <v>5711.55</v>
      </c>
      <c r="V44" s="9">
        <f t="shared" si="12"/>
        <v>71.17</v>
      </c>
      <c r="Y44" s="9">
        <f t="shared" si="9"/>
        <v>4759.63</v>
      </c>
      <c r="AD44" s="5" t="s">
        <v>188</v>
      </c>
      <c r="AE44" s="5" t="s">
        <v>189</v>
      </c>
      <c r="AF44" s="5" t="s">
        <v>190</v>
      </c>
      <c r="AK44" s="31">
        <f t="shared" si="5"/>
        <v>0</v>
      </c>
      <c r="AL44" s="31"/>
      <c r="AM44" s="31"/>
      <c r="AN44" s="33">
        <f t="shared" si="6"/>
        <v>0</v>
      </c>
      <c r="AO44" s="31"/>
      <c r="AP44" s="31"/>
    </row>
    <row r="45" spans="1:42" ht="36" x14ac:dyDescent="0.3">
      <c r="A45" s="12" t="s">
        <v>191</v>
      </c>
      <c r="B45" s="12"/>
      <c r="C45" s="27" t="s">
        <v>192</v>
      </c>
      <c r="D45" s="17"/>
      <c r="E45" s="17"/>
      <c r="F45" s="28" t="s">
        <v>85</v>
      </c>
      <c r="G45" s="29">
        <v>1</v>
      </c>
      <c r="H45" s="29"/>
      <c r="I45" s="29">
        <v>30.4</v>
      </c>
      <c r="J45" s="30">
        <v>336.11</v>
      </c>
      <c r="M45" s="31">
        <f t="shared" si="10"/>
        <v>10217.74</v>
      </c>
      <c r="P45" s="30">
        <v>336.11</v>
      </c>
      <c r="S45" s="31">
        <f t="shared" si="11"/>
        <v>10217.74</v>
      </c>
      <c r="V45" s="9">
        <f t="shared" si="12"/>
        <v>280.08999999999997</v>
      </c>
      <c r="Y45" s="9">
        <f t="shared" si="9"/>
        <v>8514.7800000000007</v>
      </c>
      <c r="AD45" s="5" t="s">
        <v>193</v>
      </c>
      <c r="AE45" s="5" t="s">
        <v>194</v>
      </c>
      <c r="AF45" s="5" t="s">
        <v>195</v>
      </c>
      <c r="AK45" s="31">
        <f t="shared" si="5"/>
        <v>0</v>
      </c>
      <c r="AL45" s="31"/>
      <c r="AM45" s="31"/>
      <c r="AN45" s="33">
        <f t="shared" si="6"/>
        <v>0</v>
      </c>
      <c r="AO45" s="31"/>
      <c r="AP45" s="31"/>
    </row>
    <row r="46" spans="1:42" ht="18" x14ac:dyDescent="0.3">
      <c r="A46" s="12" t="s">
        <v>196</v>
      </c>
      <c r="B46" s="12"/>
      <c r="C46" s="41" t="s">
        <v>197</v>
      </c>
      <c r="D46" s="17"/>
      <c r="E46" s="17"/>
      <c r="F46" s="28" t="s">
        <v>96</v>
      </c>
      <c r="G46" s="29">
        <v>25</v>
      </c>
      <c r="H46" s="29"/>
      <c r="I46" s="29">
        <v>760</v>
      </c>
      <c r="J46" s="30">
        <v>6.45</v>
      </c>
      <c r="M46" s="31">
        <f t="shared" si="10"/>
        <v>4902</v>
      </c>
      <c r="P46" s="30">
        <v>6.94</v>
      </c>
      <c r="S46" s="31">
        <f t="shared" si="11"/>
        <v>5274.4</v>
      </c>
      <c r="V46" s="9">
        <f t="shared" si="12"/>
        <v>5.78</v>
      </c>
      <c r="Y46" s="9">
        <f t="shared" si="9"/>
        <v>4395.33</v>
      </c>
      <c r="AD46" s="5" t="s">
        <v>198</v>
      </c>
      <c r="AE46" s="5" t="s">
        <v>199</v>
      </c>
      <c r="AF46" s="5" t="s">
        <v>200</v>
      </c>
      <c r="AK46" s="31">
        <f t="shared" si="5"/>
        <v>372.39999999999964</v>
      </c>
      <c r="AL46" s="31"/>
      <c r="AM46" s="31"/>
      <c r="AN46" s="33">
        <f t="shared" si="6"/>
        <v>7.5968992248061945E-2</v>
      </c>
      <c r="AO46" s="31"/>
      <c r="AP46" s="31"/>
    </row>
    <row r="47" spans="1:42" ht="18" x14ac:dyDescent="0.3">
      <c r="A47" s="12" t="s">
        <v>201</v>
      </c>
      <c r="B47" s="12"/>
      <c r="C47" s="41" t="s">
        <v>202</v>
      </c>
      <c r="D47" s="17"/>
      <c r="E47" s="17"/>
      <c r="F47" s="28" t="s">
        <v>73</v>
      </c>
      <c r="G47" s="29">
        <v>1.05</v>
      </c>
      <c r="H47" s="39"/>
      <c r="I47" s="39">
        <v>31.92</v>
      </c>
      <c r="J47" s="30">
        <v>4728.34</v>
      </c>
      <c r="M47" s="31">
        <f t="shared" si="10"/>
        <v>150928.60999999999</v>
      </c>
      <c r="P47" s="30">
        <v>4682.79</v>
      </c>
      <c r="S47" s="31">
        <f t="shared" si="11"/>
        <v>149474.66</v>
      </c>
      <c r="V47" s="9">
        <f t="shared" si="12"/>
        <v>3902.33</v>
      </c>
      <c r="Y47" s="9">
        <f t="shared" si="9"/>
        <v>124562.22</v>
      </c>
      <c r="AD47" s="5" t="s">
        <v>203</v>
      </c>
      <c r="AE47" s="5" t="s">
        <v>204</v>
      </c>
      <c r="AF47" s="5" t="s">
        <v>205</v>
      </c>
      <c r="AK47" s="31">
        <f t="shared" si="5"/>
        <v>-1453.9499999999825</v>
      </c>
      <c r="AL47" s="31"/>
      <c r="AM47" s="31"/>
      <c r="AN47" s="33">
        <f t="shared" si="6"/>
        <v>-9.633362422141056E-3</v>
      </c>
      <c r="AO47" s="31"/>
      <c r="AP47" s="31"/>
    </row>
    <row r="48" spans="1:42" ht="54" x14ac:dyDescent="0.3">
      <c r="A48" s="12" t="s">
        <v>206</v>
      </c>
      <c r="B48" s="12" t="s">
        <v>175</v>
      </c>
      <c r="C48" s="16" t="s">
        <v>176</v>
      </c>
      <c r="D48" s="17" t="s">
        <v>71</v>
      </c>
      <c r="E48" s="17" t="s">
        <v>72</v>
      </c>
      <c r="F48" s="17" t="s">
        <v>73</v>
      </c>
      <c r="G48" s="18">
        <v>1</v>
      </c>
      <c r="H48" s="18"/>
      <c r="I48" s="18">
        <v>0.7</v>
      </c>
      <c r="J48" s="19">
        <v>5905.26</v>
      </c>
      <c r="K48" s="20">
        <v>7790.01</v>
      </c>
      <c r="L48" s="19">
        <f>J48+ROUND(K48, 2)</f>
        <v>13695.27</v>
      </c>
      <c r="M48" s="19">
        <v>4133.68</v>
      </c>
      <c r="N48" s="19">
        <v>5453.01</v>
      </c>
      <c r="O48" s="19">
        <f>M48+N48</f>
        <v>9586.69</v>
      </c>
      <c r="P48" s="19">
        <v>5869.67</v>
      </c>
      <c r="Q48" s="20">
        <v>9348.01</v>
      </c>
      <c r="R48" s="19">
        <f>P48+ROUND(Q48, 2)</f>
        <v>15217.68</v>
      </c>
      <c r="S48" s="19">
        <v>4108.7700000000004</v>
      </c>
      <c r="T48" s="19">
        <v>6543.61</v>
      </c>
      <c r="U48" s="19">
        <f>S48+T48</f>
        <v>10652.380000000001</v>
      </c>
      <c r="V48" s="9">
        <f>ROUND(P48 / 1.2, 2)</f>
        <v>4891.3900000000003</v>
      </c>
      <c r="W48" s="9">
        <f>ROUND(Q48 / 1.2, 2)</f>
        <v>7790.01</v>
      </c>
      <c r="X48" s="9">
        <f>ROUND(R48 / 1.2, 2)</f>
        <v>12681.4</v>
      </c>
      <c r="Y48" s="9">
        <f t="shared" si="9"/>
        <v>3423.98</v>
      </c>
      <c r="Z48" s="9">
        <f>ROUND(T48 / 1.2, 2)</f>
        <v>5453.01</v>
      </c>
      <c r="AA48" s="9">
        <f>Y48+Z48</f>
        <v>8876.99</v>
      </c>
      <c r="AD48" s="5">
        <v>355116705</v>
      </c>
      <c r="AE48" s="5">
        <v>31683950</v>
      </c>
      <c r="AG48" s="5" t="s">
        <v>177</v>
      </c>
      <c r="AH48" s="5" t="s">
        <v>178</v>
      </c>
      <c r="AI48" s="5" t="s">
        <v>142</v>
      </c>
      <c r="AK48" s="19">
        <f t="shared" si="5"/>
        <v>-24.909999999999854</v>
      </c>
      <c r="AL48" s="19">
        <f>T48-N48</f>
        <v>1090.5999999999995</v>
      </c>
      <c r="AM48" s="19">
        <f>U48-O48</f>
        <v>1065.6900000000005</v>
      </c>
      <c r="AN48" s="22">
        <f t="shared" si="6"/>
        <v>-6.0261074877590555E-3</v>
      </c>
      <c r="AO48" s="22">
        <f>IFERROR(AL48/N48,0)</f>
        <v>0.19999963323008749</v>
      </c>
      <c r="AP48" s="22">
        <f>IFERROR(AM48/O48,0)</f>
        <v>0.11116349855893957</v>
      </c>
    </row>
    <row r="49" spans="1:42" ht="18" x14ac:dyDescent="0.3">
      <c r="A49" s="12" t="s">
        <v>207</v>
      </c>
      <c r="B49" s="12"/>
      <c r="C49" s="41" t="s">
        <v>208</v>
      </c>
      <c r="D49" s="17"/>
      <c r="E49" s="17"/>
      <c r="F49" s="28" t="s">
        <v>73</v>
      </c>
      <c r="G49" s="29">
        <v>1.05</v>
      </c>
      <c r="H49" s="39"/>
      <c r="I49" s="39">
        <v>0.73499999999999999</v>
      </c>
      <c r="J49" s="30">
        <v>4728.34</v>
      </c>
      <c r="M49" s="31">
        <f t="shared" ref="M49:M54" si="13">ROUND(ROUND(J49, 2)*I49, 2)</f>
        <v>3475.33</v>
      </c>
      <c r="P49" s="30">
        <v>4682.79</v>
      </c>
      <c r="S49" s="31">
        <f t="shared" ref="S49:S54" si="14">ROUND(ROUND(P49, 2)*I49, 2)</f>
        <v>3441.85</v>
      </c>
      <c r="V49" s="9">
        <f t="shared" ref="V49:V54" si="15">ROUND(ROUND(P49, 2)/1.2, 2)</f>
        <v>3902.33</v>
      </c>
      <c r="Y49" s="9">
        <f t="shared" si="9"/>
        <v>2868.21</v>
      </c>
      <c r="AD49" s="5" t="s">
        <v>209</v>
      </c>
      <c r="AE49" s="5" t="s">
        <v>210</v>
      </c>
      <c r="AF49" s="5" t="s">
        <v>211</v>
      </c>
      <c r="AK49" s="31">
        <f t="shared" si="5"/>
        <v>-33.480000000000018</v>
      </c>
      <c r="AL49" s="31"/>
      <c r="AM49" s="31"/>
      <c r="AN49" s="33">
        <f t="shared" si="6"/>
        <v>-9.6336175269686672E-3</v>
      </c>
      <c r="AO49" s="31"/>
      <c r="AP49" s="31"/>
    </row>
    <row r="50" spans="1:42" ht="18" x14ac:dyDescent="0.3">
      <c r="A50" s="12" t="s">
        <v>212</v>
      </c>
      <c r="B50" s="12"/>
      <c r="C50" s="41" t="s">
        <v>197</v>
      </c>
      <c r="D50" s="17"/>
      <c r="E50" s="17"/>
      <c r="F50" s="28" t="s">
        <v>96</v>
      </c>
      <c r="G50" s="29">
        <v>25</v>
      </c>
      <c r="H50" s="29"/>
      <c r="I50" s="29">
        <v>17.5</v>
      </c>
      <c r="J50" s="30">
        <v>6.45</v>
      </c>
      <c r="M50" s="31">
        <f t="shared" si="13"/>
        <v>112.88</v>
      </c>
      <c r="P50" s="30">
        <v>6.94</v>
      </c>
      <c r="S50" s="31">
        <f t="shared" si="14"/>
        <v>121.45</v>
      </c>
      <c r="V50" s="9">
        <f t="shared" si="15"/>
        <v>5.78</v>
      </c>
      <c r="Y50" s="9">
        <f t="shared" si="9"/>
        <v>101.21</v>
      </c>
      <c r="AD50" s="5" t="s">
        <v>213</v>
      </c>
      <c r="AE50" s="5" t="s">
        <v>214</v>
      </c>
      <c r="AF50" s="5" t="s">
        <v>200</v>
      </c>
      <c r="AK50" s="31">
        <f t="shared" si="5"/>
        <v>8.5700000000000074</v>
      </c>
      <c r="AL50" s="31"/>
      <c r="AM50" s="31"/>
      <c r="AN50" s="33">
        <f t="shared" si="6"/>
        <v>7.5921332388377102E-2</v>
      </c>
      <c r="AO50" s="31"/>
      <c r="AP50" s="31"/>
    </row>
    <row r="51" spans="1:42" ht="36" x14ac:dyDescent="0.3">
      <c r="A51" s="12" t="s">
        <v>215</v>
      </c>
      <c r="B51" s="12"/>
      <c r="C51" s="27" t="s">
        <v>192</v>
      </c>
      <c r="D51" s="17"/>
      <c r="E51" s="17"/>
      <c r="F51" s="28" t="s">
        <v>85</v>
      </c>
      <c r="G51" s="29">
        <v>1</v>
      </c>
      <c r="H51" s="29"/>
      <c r="I51" s="29">
        <v>0.7</v>
      </c>
      <c r="J51" s="30">
        <v>336.11</v>
      </c>
      <c r="M51" s="31">
        <f t="shared" si="13"/>
        <v>235.28</v>
      </c>
      <c r="P51" s="30">
        <v>336.11</v>
      </c>
      <c r="S51" s="31">
        <f t="shared" si="14"/>
        <v>235.28</v>
      </c>
      <c r="V51" s="9">
        <f t="shared" si="15"/>
        <v>280.08999999999997</v>
      </c>
      <c r="Y51" s="9">
        <f t="shared" si="9"/>
        <v>196.07</v>
      </c>
      <c r="AD51" s="5" t="s">
        <v>216</v>
      </c>
      <c r="AE51" s="5" t="s">
        <v>217</v>
      </c>
      <c r="AF51" s="5" t="s">
        <v>195</v>
      </c>
      <c r="AK51" s="31">
        <f t="shared" si="5"/>
        <v>0</v>
      </c>
      <c r="AL51" s="31"/>
      <c r="AM51" s="31"/>
      <c r="AN51" s="33">
        <f t="shared" si="6"/>
        <v>0</v>
      </c>
      <c r="AO51" s="31"/>
      <c r="AP51" s="31"/>
    </row>
    <row r="52" spans="1:42" ht="36" x14ac:dyDescent="0.3">
      <c r="A52" s="12" t="s">
        <v>218</v>
      </c>
      <c r="B52" s="12"/>
      <c r="C52" s="27" t="s">
        <v>186</v>
      </c>
      <c r="D52" s="17"/>
      <c r="E52" s="17"/>
      <c r="F52" s="28" t="s">
        <v>187</v>
      </c>
      <c r="G52" s="29">
        <v>2.2000000000000002</v>
      </c>
      <c r="H52" s="29"/>
      <c r="I52" s="29">
        <v>1.54</v>
      </c>
      <c r="J52" s="30">
        <v>85.4</v>
      </c>
      <c r="M52" s="31">
        <f t="shared" si="13"/>
        <v>131.52000000000001</v>
      </c>
      <c r="P52" s="30">
        <v>85.4</v>
      </c>
      <c r="S52" s="31">
        <f t="shared" si="14"/>
        <v>131.52000000000001</v>
      </c>
      <c r="V52" s="9">
        <f t="shared" si="15"/>
        <v>71.17</v>
      </c>
      <c r="Y52" s="9">
        <f t="shared" si="9"/>
        <v>109.6</v>
      </c>
      <c r="AD52" s="5" t="s">
        <v>219</v>
      </c>
      <c r="AE52" s="5" t="s">
        <v>220</v>
      </c>
      <c r="AF52" s="5" t="s">
        <v>190</v>
      </c>
      <c r="AK52" s="31">
        <f t="shared" si="5"/>
        <v>0</v>
      </c>
      <c r="AL52" s="31"/>
      <c r="AM52" s="31"/>
      <c r="AN52" s="33">
        <f t="shared" si="6"/>
        <v>0</v>
      </c>
      <c r="AO52" s="31"/>
      <c r="AP52" s="31"/>
    </row>
    <row r="53" spans="1:42" ht="18" x14ac:dyDescent="0.3">
      <c r="A53" s="12" t="s">
        <v>221</v>
      </c>
      <c r="B53" s="12"/>
      <c r="C53" s="27" t="s">
        <v>95</v>
      </c>
      <c r="D53" s="17"/>
      <c r="E53" s="17"/>
      <c r="F53" s="28" t="s">
        <v>96</v>
      </c>
      <c r="G53" s="29">
        <v>12</v>
      </c>
      <c r="H53" s="29"/>
      <c r="I53" s="29">
        <v>8.4</v>
      </c>
      <c r="J53" s="30">
        <v>6.38</v>
      </c>
      <c r="M53" s="31">
        <f t="shared" si="13"/>
        <v>53.59</v>
      </c>
      <c r="P53" s="30">
        <v>6.38</v>
      </c>
      <c r="S53" s="31">
        <f t="shared" si="14"/>
        <v>53.59</v>
      </c>
      <c r="V53" s="9">
        <f t="shared" si="15"/>
        <v>5.32</v>
      </c>
      <c r="Y53" s="9">
        <f t="shared" si="9"/>
        <v>44.66</v>
      </c>
      <c r="AD53" s="5" t="s">
        <v>222</v>
      </c>
      <c r="AE53" s="5" t="s">
        <v>223</v>
      </c>
      <c r="AF53" s="5" t="s">
        <v>99</v>
      </c>
      <c r="AK53" s="31">
        <f t="shared" si="5"/>
        <v>0</v>
      </c>
      <c r="AL53" s="31"/>
      <c r="AM53" s="31"/>
      <c r="AN53" s="33">
        <f t="shared" si="6"/>
        <v>0</v>
      </c>
      <c r="AO53" s="31"/>
      <c r="AP53" s="31"/>
    </row>
    <row r="54" spans="1:42" ht="36" x14ac:dyDescent="0.3">
      <c r="A54" s="12" t="s">
        <v>224</v>
      </c>
      <c r="B54" s="12"/>
      <c r="C54" s="27" t="s">
        <v>84</v>
      </c>
      <c r="D54" s="17"/>
      <c r="E54" s="17"/>
      <c r="F54" s="28" t="s">
        <v>85</v>
      </c>
      <c r="G54" s="29">
        <v>1</v>
      </c>
      <c r="H54" s="29"/>
      <c r="I54" s="29">
        <v>0.7</v>
      </c>
      <c r="J54" s="30">
        <v>178.68</v>
      </c>
      <c r="M54" s="31">
        <f t="shared" si="13"/>
        <v>125.08</v>
      </c>
      <c r="P54" s="30">
        <v>178.68</v>
      </c>
      <c r="S54" s="31">
        <f t="shared" si="14"/>
        <v>125.08</v>
      </c>
      <c r="V54" s="9">
        <f t="shared" si="15"/>
        <v>148.9</v>
      </c>
      <c r="Y54" s="9">
        <f t="shared" si="9"/>
        <v>104.23</v>
      </c>
      <c r="AD54" s="5" t="s">
        <v>225</v>
      </c>
      <c r="AE54" s="5" t="s">
        <v>226</v>
      </c>
      <c r="AF54" s="5" t="s">
        <v>88</v>
      </c>
      <c r="AK54" s="31">
        <f t="shared" si="5"/>
        <v>0</v>
      </c>
      <c r="AL54" s="31"/>
      <c r="AM54" s="31"/>
      <c r="AN54" s="33">
        <f t="shared" si="6"/>
        <v>0</v>
      </c>
      <c r="AO54" s="31"/>
      <c r="AP54" s="31"/>
    </row>
    <row r="55" spans="1:42" ht="54" x14ac:dyDescent="0.3">
      <c r="A55" s="12" t="s">
        <v>227</v>
      </c>
      <c r="B55" s="12" t="s">
        <v>175</v>
      </c>
      <c r="C55" s="16" t="s">
        <v>176</v>
      </c>
      <c r="D55" s="17" t="s">
        <v>71</v>
      </c>
      <c r="E55" s="17" t="s">
        <v>72</v>
      </c>
      <c r="F55" s="17" t="s">
        <v>73</v>
      </c>
      <c r="G55" s="18">
        <v>1</v>
      </c>
      <c r="H55" s="18"/>
      <c r="I55" s="18">
        <v>61.3</v>
      </c>
      <c r="J55" s="19">
        <v>5901.37</v>
      </c>
      <c r="K55" s="20">
        <v>7790.01</v>
      </c>
      <c r="L55" s="19">
        <f>J55+ROUND(K55, 2)</f>
        <v>13691.380000000001</v>
      </c>
      <c r="M55" s="19">
        <v>361753.98</v>
      </c>
      <c r="N55" s="19">
        <v>477527.61</v>
      </c>
      <c r="O55" s="19">
        <f>M55+N55</f>
        <v>839281.59</v>
      </c>
      <c r="P55" s="19">
        <v>5865.79</v>
      </c>
      <c r="Q55" s="20">
        <v>9348.01</v>
      </c>
      <c r="R55" s="19">
        <f>P55+ROUND(Q55, 2)</f>
        <v>15213.8</v>
      </c>
      <c r="S55" s="19">
        <v>359572.93</v>
      </c>
      <c r="T55" s="19">
        <v>573033.01</v>
      </c>
      <c r="U55" s="19">
        <f>S55+T55</f>
        <v>932605.94</v>
      </c>
      <c r="V55" s="9">
        <f>ROUND(P55 / 1.2, 2)</f>
        <v>4888.16</v>
      </c>
      <c r="W55" s="9">
        <f>ROUND(Q55 / 1.2, 2)</f>
        <v>7790.01</v>
      </c>
      <c r="X55" s="9">
        <f>ROUND(R55 / 1.2, 2)</f>
        <v>12678.17</v>
      </c>
      <c r="Y55" s="9">
        <f t="shared" si="9"/>
        <v>299644.11</v>
      </c>
      <c r="Z55" s="9">
        <f>ROUND(T55 / 1.2, 2)</f>
        <v>477527.51</v>
      </c>
      <c r="AA55" s="9">
        <f>Y55+Z55</f>
        <v>777171.62</v>
      </c>
      <c r="AD55" s="5">
        <v>355116706</v>
      </c>
      <c r="AE55" s="5">
        <v>31683951</v>
      </c>
      <c r="AG55" s="5" t="s">
        <v>177</v>
      </c>
      <c r="AH55" s="5" t="s">
        <v>178</v>
      </c>
      <c r="AI55" s="5" t="s">
        <v>142</v>
      </c>
      <c r="AK55" s="19">
        <f t="shared" si="5"/>
        <v>-2181.0499999999884</v>
      </c>
      <c r="AL55" s="19">
        <f>T55-N55</f>
        <v>95505.400000000023</v>
      </c>
      <c r="AM55" s="19">
        <f>U55-O55</f>
        <v>93324.349999999977</v>
      </c>
      <c r="AN55" s="22">
        <f t="shared" si="6"/>
        <v>-6.0290974545739303E-3</v>
      </c>
      <c r="AO55" s="22">
        <f>IFERROR(AL55/N55,0)</f>
        <v>0.19999974451739036</v>
      </c>
      <c r="AP55" s="22">
        <f>IFERROR(AM55/O55,0)</f>
        <v>0.11119551663226639</v>
      </c>
    </row>
    <row r="56" spans="1:42" ht="36" x14ac:dyDescent="0.3">
      <c r="A56" s="12" t="s">
        <v>228</v>
      </c>
      <c r="B56" s="12"/>
      <c r="C56" s="27" t="s">
        <v>84</v>
      </c>
      <c r="D56" s="17"/>
      <c r="E56" s="17"/>
      <c r="F56" s="28" t="s">
        <v>85</v>
      </c>
      <c r="G56" s="29">
        <v>1</v>
      </c>
      <c r="H56" s="29"/>
      <c r="I56" s="29">
        <v>61.3</v>
      </c>
      <c r="J56" s="30">
        <v>178.68</v>
      </c>
      <c r="M56" s="31">
        <f t="shared" ref="M56:M61" si="16">ROUND(ROUND(J56, 2)*I56, 2)</f>
        <v>10953.08</v>
      </c>
      <c r="P56" s="30">
        <v>178.68</v>
      </c>
      <c r="S56" s="31">
        <f t="shared" ref="S56:S61" si="17">ROUND(ROUND(P56, 2)*I56, 2)</f>
        <v>10953.08</v>
      </c>
      <c r="V56" s="9">
        <f t="shared" ref="V56:V61" si="18">ROUND(ROUND(P56, 2)/1.2, 2)</f>
        <v>148.9</v>
      </c>
      <c r="Y56" s="9">
        <f t="shared" si="9"/>
        <v>9127.57</v>
      </c>
      <c r="AD56" s="5" t="s">
        <v>229</v>
      </c>
      <c r="AE56" s="5" t="s">
        <v>230</v>
      </c>
      <c r="AF56" s="5" t="s">
        <v>88</v>
      </c>
      <c r="AK56" s="31">
        <f t="shared" si="5"/>
        <v>0</v>
      </c>
      <c r="AL56" s="31"/>
      <c r="AM56" s="31"/>
      <c r="AN56" s="33">
        <f t="shared" si="6"/>
        <v>0</v>
      </c>
      <c r="AO56" s="31"/>
      <c r="AP56" s="31"/>
    </row>
    <row r="57" spans="1:42" ht="18" x14ac:dyDescent="0.3">
      <c r="A57" s="12" t="s">
        <v>231</v>
      </c>
      <c r="B57" s="12"/>
      <c r="C57" s="27" t="s">
        <v>95</v>
      </c>
      <c r="D57" s="17"/>
      <c r="E57" s="17"/>
      <c r="F57" s="28" t="s">
        <v>96</v>
      </c>
      <c r="G57" s="29">
        <v>12</v>
      </c>
      <c r="H57" s="29"/>
      <c r="I57" s="29">
        <v>735.6</v>
      </c>
      <c r="J57" s="30">
        <v>6.38</v>
      </c>
      <c r="M57" s="31">
        <f t="shared" si="16"/>
        <v>4693.13</v>
      </c>
      <c r="P57" s="30">
        <v>6.38</v>
      </c>
      <c r="S57" s="31">
        <f t="shared" si="17"/>
        <v>4693.13</v>
      </c>
      <c r="V57" s="9">
        <f t="shared" si="18"/>
        <v>5.32</v>
      </c>
      <c r="Y57" s="9">
        <f t="shared" si="9"/>
        <v>3910.94</v>
      </c>
      <c r="AD57" s="5" t="s">
        <v>232</v>
      </c>
      <c r="AE57" s="5" t="s">
        <v>233</v>
      </c>
      <c r="AF57" s="5" t="s">
        <v>99</v>
      </c>
      <c r="AK57" s="31">
        <f t="shared" si="5"/>
        <v>0</v>
      </c>
      <c r="AL57" s="31"/>
      <c r="AM57" s="31"/>
      <c r="AN57" s="33">
        <f t="shared" si="6"/>
        <v>0</v>
      </c>
      <c r="AO57" s="31"/>
      <c r="AP57" s="31"/>
    </row>
    <row r="58" spans="1:42" ht="36" x14ac:dyDescent="0.3">
      <c r="A58" s="12" t="s">
        <v>234</v>
      </c>
      <c r="B58" s="12"/>
      <c r="C58" s="27" t="s">
        <v>186</v>
      </c>
      <c r="D58" s="17"/>
      <c r="E58" s="17"/>
      <c r="F58" s="28" t="s">
        <v>187</v>
      </c>
      <c r="G58" s="29">
        <v>2.2000000000000002</v>
      </c>
      <c r="H58" s="29"/>
      <c r="I58" s="29">
        <v>134.86000000000001</v>
      </c>
      <c r="J58" s="30">
        <v>85.4</v>
      </c>
      <c r="M58" s="31">
        <f t="shared" si="16"/>
        <v>11517.04</v>
      </c>
      <c r="P58" s="30">
        <v>85.4</v>
      </c>
      <c r="S58" s="31">
        <f t="shared" si="17"/>
        <v>11517.04</v>
      </c>
      <c r="V58" s="9">
        <f t="shared" si="18"/>
        <v>71.17</v>
      </c>
      <c r="Y58" s="9">
        <f t="shared" si="9"/>
        <v>9597.5300000000007</v>
      </c>
      <c r="AD58" s="5" t="s">
        <v>235</v>
      </c>
      <c r="AE58" s="5" t="s">
        <v>236</v>
      </c>
      <c r="AF58" s="5" t="s">
        <v>190</v>
      </c>
      <c r="AK58" s="31">
        <f t="shared" si="5"/>
        <v>0</v>
      </c>
      <c r="AL58" s="31"/>
      <c r="AM58" s="31"/>
      <c r="AN58" s="33">
        <f t="shared" si="6"/>
        <v>0</v>
      </c>
      <c r="AO58" s="31"/>
      <c r="AP58" s="31"/>
    </row>
    <row r="59" spans="1:42" ht="36" x14ac:dyDescent="0.3">
      <c r="A59" s="12" t="s">
        <v>237</v>
      </c>
      <c r="B59" s="12"/>
      <c r="C59" s="27" t="s">
        <v>238</v>
      </c>
      <c r="D59" s="17"/>
      <c r="E59" s="17"/>
      <c r="F59" s="28" t="s">
        <v>85</v>
      </c>
      <c r="G59" s="29">
        <v>1</v>
      </c>
      <c r="H59" s="29"/>
      <c r="I59" s="29">
        <v>61.3</v>
      </c>
      <c r="J59" s="30">
        <v>332.24</v>
      </c>
      <c r="M59" s="31">
        <f t="shared" si="16"/>
        <v>20366.310000000001</v>
      </c>
      <c r="P59" s="30">
        <v>332.24</v>
      </c>
      <c r="S59" s="31">
        <f t="shared" si="17"/>
        <v>20366.310000000001</v>
      </c>
      <c r="V59" s="9">
        <f t="shared" si="18"/>
        <v>276.87</v>
      </c>
      <c r="Y59" s="9">
        <f t="shared" si="9"/>
        <v>16971.93</v>
      </c>
      <c r="AD59" s="5" t="s">
        <v>239</v>
      </c>
      <c r="AE59" s="5" t="s">
        <v>240</v>
      </c>
      <c r="AF59" s="5" t="s">
        <v>241</v>
      </c>
      <c r="AK59" s="31">
        <f t="shared" si="5"/>
        <v>0</v>
      </c>
      <c r="AL59" s="31"/>
      <c r="AM59" s="31"/>
      <c r="AN59" s="33">
        <f t="shared" si="6"/>
        <v>0</v>
      </c>
      <c r="AO59" s="31"/>
      <c r="AP59" s="31"/>
    </row>
    <row r="60" spans="1:42" ht="18" x14ac:dyDescent="0.3">
      <c r="A60" s="12" t="s">
        <v>242</v>
      </c>
      <c r="B60" s="12"/>
      <c r="C60" s="41" t="s">
        <v>197</v>
      </c>
      <c r="D60" s="17"/>
      <c r="E60" s="17"/>
      <c r="F60" s="28" t="s">
        <v>96</v>
      </c>
      <c r="G60" s="29">
        <v>25</v>
      </c>
      <c r="H60" s="29"/>
      <c r="I60" s="29">
        <v>1532.5</v>
      </c>
      <c r="J60" s="30">
        <v>6.45</v>
      </c>
      <c r="M60" s="31">
        <f t="shared" si="16"/>
        <v>9884.6299999999992</v>
      </c>
      <c r="P60" s="30">
        <v>6.94</v>
      </c>
      <c r="S60" s="31">
        <f t="shared" si="17"/>
        <v>10635.55</v>
      </c>
      <c r="V60" s="9">
        <f t="shared" si="18"/>
        <v>5.78</v>
      </c>
      <c r="Y60" s="9">
        <f t="shared" si="9"/>
        <v>8862.9599999999991</v>
      </c>
      <c r="AD60" s="5" t="s">
        <v>243</v>
      </c>
      <c r="AE60" s="5" t="s">
        <v>244</v>
      </c>
      <c r="AF60" s="5" t="s">
        <v>200</v>
      </c>
      <c r="AK60" s="31">
        <f t="shared" si="5"/>
        <v>750.92000000000007</v>
      </c>
      <c r="AL60" s="31"/>
      <c r="AM60" s="31"/>
      <c r="AN60" s="33">
        <f t="shared" si="6"/>
        <v>7.596844798439599E-2</v>
      </c>
      <c r="AO60" s="31"/>
      <c r="AP60" s="31"/>
    </row>
    <row r="61" spans="1:42" ht="18" x14ac:dyDescent="0.3">
      <c r="A61" s="12" t="s">
        <v>245</v>
      </c>
      <c r="B61" s="12"/>
      <c r="C61" s="41" t="s">
        <v>202</v>
      </c>
      <c r="D61" s="17"/>
      <c r="E61" s="17"/>
      <c r="F61" s="28" t="s">
        <v>73</v>
      </c>
      <c r="G61" s="29">
        <v>1.05</v>
      </c>
      <c r="H61" s="39"/>
      <c r="I61" s="39">
        <v>64.364999999999995</v>
      </c>
      <c r="J61" s="30">
        <v>4728.34</v>
      </c>
      <c r="M61" s="31">
        <f t="shared" si="16"/>
        <v>304339.59999999998</v>
      </c>
      <c r="P61" s="30">
        <v>4682.79</v>
      </c>
      <c r="S61" s="31">
        <f t="shared" si="17"/>
        <v>301407.78000000003</v>
      </c>
      <c r="V61" s="9">
        <f t="shared" si="18"/>
        <v>3902.33</v>
      </c>
      <c r="Y61" s="9">
        <f t="shared" si="9"/>
        <v>251173.15</v>
      </c>
      <c r="AD61" s="5" t="s">
        <v>246</v>
      </c>
      <c r="AE61" s="5" t="s">
        <v>247</v>
      </c>
      <c r="AF61" s="5" t="s">
        <v>205</v>
      </c>
      <c r="AK61" s="31">
        <f t="shared" si="5"/>
        <v>-2931.8199999999488</v>
      </c>
      <c r="AL61" s="31"/>
      <c r="AM61" s="31"/>
      <c r="AN61" s="33">
        <f t="shared" si="6"/>
        <v>-9.6333832337295207E-3</v>
      </c>
      <c r="AO61" s="31"/>
      <c r="AP61" s="31"/>
    </row>
    <row r="62" spans="1:42" ht="54" x14ac:dyDescent="0.3">
      <c r="A62" s="12" t="s">
        <v>248</v>
      </c>
      <c r="B62" s="12" t="s">
        <v>175</v>
      </c>
      <c r="C62" s="16" t="s">
        <v>176</v>
      </c>
      <c r="D62" s="17" t="s">
        <v>71</v>
      </c>
      <c r="E62" s="17" t="s">
        <v>72</v>
      </c>
      <c r="F62" s="17" t="s">
        <v>73</v>
      </c>
      <c r="G62" s="18">
        <v>1</v>
      </c>
      <c r="H62" s="18"/>
      <c r="I62" s="18">
        <v>30.9</v>
      </c>
      <c r="J62" s="19">
        <v>5901.37</v>
      </c>
      <c r="K62" s="20">
        <v>7790.01</v>
      </c>
      <c r="L62" s="19">
        <f>J62+ROUND(K62, 2)</f>
        <v>13691.380000000001</v>
      </c>
      <c r="M62" s="19">
        <v>182352.33</v>
      </c>
      <c r="N62" s="19">
        <v>240711.31</v>
      </c>
      <c r="O62" s="19">
        <f>M62+N62</f>
        <v>423063.64</v>
      </c>
      <c r="P62" s="19">
        <v>5865.79</v>
      </c>
      <c r="Q62" s="20">
        <v>9348.01</v>
      </c>
      <c r="R62" s="19">
        <f>P62+ROUND(Q62, 2)</f>
        <v>15213.8</v>
      </c>
      <c r="S62" s="19">
        <v>181252.91</v>
      </c>
      <c r="T62" s="19">
        <v>288853.51</v>
      </c>
      <c r="U62" s="19">
        <f>S62+T62</f>
        <v>470106.42000000004</v>
      </c>
      <c r="V62" s="9">
        <f>ROUND(P62 / 1.2, 2)</f>
        <v>4888.16</v>
      </c>
      <c r="W62" s="9">
        <f>ROUND(Q62 / 1.2, 2)</f>
        <v>7790.01</v>
      </c>
      <c r="X62" s="9">
        <f>ROUND(R62 / 1.2, 2)</f>
        <v>12678.17</v>
      </c>
      <c r="Y62" s="9">
        <f t="shared" si="9"/>
        <v>151044.09</v>
      </c>
      <c r="Z62" s="9">
        <f>ROUND(T62 / 1.2, 2)</f>
        <v>240711.26</v>
      </c>
      <c r="AA62" s="9">
        <f>Y62+Z62</f>
        <v>391755.35</v>
      </c>
      <c r="AD62" s="5">
        <v>355116707</v>
      </c>
      <c r="AE62" s="5">
        <v>31683952</v>
      </c>
      <c r="AG62" s="5" t="s">
        <v>177</v>
      </c>
      <c r="AH62" s="5" t="s">
        <v>178</v>
      </c>
      <c r="AI62" s="5" t="s">
        <v>142</v>
      </c>
      <c r="AK62" s="19">
        <f t="shared" si="5"/>
        <v>-1099.4199999999837</v>
      </c>
      <c r="AL62" s="19">
        <f>T62-N62</f>
        <v>48142.200000000012</v>
      </c>
      <c r="AM62" s="19">
        <f>U62-O62</f>
        <v>47042.780000000028</v>
      </c>
      <c r="AN62" s="22">
        <f t="shared" si="6"/>
        <v>-6.0290976265561496E-3</v>
      </c>
      <c r="AO62" s="22">
        <f>IFERROR(AL62/N62,0)</f>
        <v>0.19999974243005039</v>
      </c>
      <c r="AP62" s="22">
        <f>IFERROR(AM62/O62,0)</f>
        <v>0.11119551658941909</v>
      </c>
    </row>
    <row r="63" spans="1:42" ht="18" x14ac:dyDescent="0.3">
      <c r="A63" s="12" t="s">
        <v>249</v>
      </c>
      <c r="B63" s="12"/>
      <c r="C63" s="41" t="s">
        <v>202</v>
      </c>
      <c r="D63" s="17"/>
      <c r="E63" s="17"/>
      <c r="F63" s="28" t="s">
        <v>73</v>
      </c>
      <c r="G63" s="29">
        <v>1.05</v>
      </c>
      <c r="H63" s="39"/>
      <c r="I63" s="39">
        <v>32.445</v>
      </c>
      <c r="J63" s="30">
        <v>4728.34</v>
      </c>
      <c r="M63" s="31">
        <f t="shared" ref="M63:M68" si="19">ROUND(ROUND(J63, 2)*I63, 2)</f>
        <v>153410.99</v>
      </c>
      <c r="P63" s="30">
        <v>4682.79</v>
      </c>
      <c r="S63" s="31">
        <f t="shared" ref="S63:S68" si="20">ROUND(ROUND(P63, 2)*I63, 2)</f>
        <v>151933.12</v>
      </c>
      <c r="V63" s="9">
        <f t="shared" ref="V63:V68" si="21">ROUND(ROUND(P63, 2)/1.2, 2)</f>
        <v>3902.33</v>
      </c>
      <c r="Y63" s="9">
        <f t="shared" si="9"/>
        <v>126610.93</v>
      </c>
      <c r="AD63" s="5" t="s">
        <v>250</v>
      </c>
      <c r="AE63" s="5" t="s">
        <v>251</v>
      </c>
      <c r="AF63" s="5" t="s">
        <v>205</v>
      </c>
      <c r="AK63" s="31">
        <f t="shared" si="5"/>
        <v>-1477.8699999999953</v>
      </c>
      <c r="AL63" s="31"/>
      <c r="AM63" s="31"/>
      <c r="AN63" s="33">
        <f t="shared" si="6"/>
        <v>-9.6334037085608754E-3</v>
      </c>
      <c r="AO63" s="31"/>
      <c r="AP63" s="31"/>
    </row>
    <row r="64" spans="1:42" ht="18" x14ac:dyDescent="0.3">
      <c r="A64" s="12" t="s">
        <v>252</v>
      </c>
      <c r="B64" s="12"/>
      <c r="C64" s="41" t="s">
        <v>197</v>
      </c>
      <c r="D64" s="17"/>
      <c r="E64" s="17"/>
      <c r="F64" s="28" t="s">
        <v>96</v>
      </c>
      <c r="G64" s="29">
        <v>25</v>
      </c>
      <c r="H64" s="29"/>
      <c r="I64" s="29">
        <v>772.5</v>
      </c>
      <c r="J64" s="30">
        <v>6.45</v>
      </c>
      <c r="M64" s="31">
        <f t="shared" si="19"/>
        <v>4982.63</v>
      </c>
      <c r="P64" s="30">
        <v>6.94</v>
      </c>
      <c r="S64" s="31">
        <f t="shared" si="20"/>
        <v>5361.15</v>
      </c>
      <c r="V64" s="9">
        <f t="shared" si="21"/>
        <v>5.78</v>
      </c>
      <c r="Y64" s="9">
        <f t="shared" si="9"/>
        <v>4467.63</v>
      </c>
      <c r="AD64" s="5" t="s">
        <v>253</v>
      </c>
      <c r="AE64" s="5" t="s">
        <v>254</v>
      </c>
      <c r="AF64" s="5" t="s">
        <v>200</v>
      </c>
      <c r="AK64" s="31">
        <f t="shared" si="5"/>
        <v>378.51999999999953</v>
      </c>
      <c r="AL64" s="31"/>
      <c r="AM64" s="31"/>
      <c r="AN64" s="33">
        <f t="shared" si="6"/>
        <v>7.59679125281226E-2</v>
      </c>
      <c r="AO64" s="31"/>
      <c r="AP64" s="31"/>
    </row>
    <row r="65" spans="1:42" ht="36" x14ac:dyDescent="0.3">
      <c r="A65" s="12" t="s">
        <v>255</v>
      </c>
      <c r="B65" s="12"/>
      <c r="C65" s="27" t="s">
        <v>238</v>
      </c>
      <c r="D65" s="17"/>
      <c r="E65" s="17"/>
      <c r="F65" s="28" t="s">
        <v>85</v>
      </c>
      <c r="G65" s="29">
        <v>1</v>
      </c>
      <c r="H65" s="29"/>
      <c r="I65" s="29">
        <v>30.9</v>
      </c>
      <c r="J65" s="30">
        <v>332.24</v>
      </c>
      <c r="M65" s="31">
        <f t="shared" si="19"/>
        <v>10266.219999999999</v>
      </c>
      <c r="P65" s="30">
        <v>332.24</v>
      </c>
      <c r="S65" s="31">
        <f t="shared" si="20"/>
        <v>10266.219999999999</v>
      </c>
      <c r="V65" s="9">
        <f t="shared" si="21"/>
        <v>276.87</v>
      </c>
      <c r="Y65" s="9">
        <f t="shared" si="9"/>
        <v>8555.18</v>
      </c>
      <c r="AD65" s="5" t="s">
        <v>256</v>
      </c>
      <c r="AE65" s="5" t="s">
        <v>257</v>
      </c>
      <c r="AF65" s="5" t="s">
        <v>241</v>
      </c>
      <c r="AK65" s="31">
        <f t="shared" si="5"/>
        <v>0</v>
      </c>
      <c r="AL65" s="31"/>
      <c r="AM65" s="31"/>
      <c r="AN65" s="33">
        <f t="shared" si="6"/>
        <v>0</v>
      </c>
      <c r="AO65" s="31"/>
      <c r="AP65" s="31"/>
    </row>
    <row r="66" spans="1:42" ht="36" x14ac:dyDescent="0.3">
      <c r="A66" s="12" t="s">
        <v>258</v>
      </c>
      <c r="B66" s="12"/>
      <c r="C66" s="27" t="s">
        <v>186</v>
      </c>
      <c r="D66" s="17"/>
      <c r="E66" s="17"/>
      <c r="F66" s="28" t="s">
        <v>187</v>
      </c>
      <c r="G66" s="29">
        <v>2.2000000000000002</v>
      </c>
      <c r="H66" s="29"/>
      <c r="I66" s="29">
        <v>67.98</v>
      </c>
      <c r="J66" s="30">
        <v>85.4</v>
      </c>
      <c r="M66" s="31">
        <f t="shared" si="19"/>
        <v>5805.49</v>
      </c>
      <c r="P66" s="30">
        <v>85.4</v>
      </c>
      <c r="S66" s="31">
        <f t="shared" si="20"/>
        <v>5805.49</v>
      </c>
      <c r="V66" s="9">
        <f t="shared" si="21"/>
        <v>71.17</v>
      </c>
      <c r="Y66" s="9">
        <f t="shared" si="9"/>
        <v>4837.91</v>
      </c>
      <c r="AD66" s="5" t="s">
        <v>259</v>
      </c>
      <c r="AE66" s="5" t="s">
        <v>260</v>
      </c>
      <c r="AF66" s="5" t="s">
        <v>190</v>
      </c>
      <c r="AK66" s="31">
        <f t="shared" si="5"/>
        <v>0</v>
      </c>
      <c r="AL66" s="31"/>
      <c r="AM66" s="31"/>
      <c r="AN66" s="33">
        <f t="shared" si="6"/>
        <v>0</v>
      </c>
      <c r="AO66" s="31"/>
      <c r="AP66" s="31"/>
    </row>
    <row r="67" spans="1:42" ht="18" x14ac:dyDescent="0.3">
      <c r="A67" s="12" t="s">
        <v>261</v>
      </c>
      <c r="B67" s="12"/>
      <c r="C67" s="27" t="s">
        <v>95</v>
      </c>
      <c r="D67" s="17"/>
      <c r="E67" s="17"/>
      <c r="F67" s="28" t="s">
        <v>96</v>
      </c>
      <c r="G67" s="29">
        <v>12</v>
      </c>
      <c r="H67" s="29"/>
      <c r="I67" s="29">
        <v>370.8</v>
      </c>
      <c r="J67" s="30">
        <v>6.38</v>
      </c>
      <c r="M67" s="31">
        <f t="shared" si="19"/>
        <v>2365.6999999999998</v>
      </c>
      <c r="P67" s="30">
        <v>6.38</v>
      </c>
      <c r="S67" s="31">
        <f t="shared" si="20"/>
        <v>2365.6999999999998</v>
      </c>
      <c r="V67" s="9">
        <f t="shared" si="21"/>
        <v>5.32</v>
      </c>
      <c r="Y67" s="9">
        <f t="shared" si="9"/>
        <v>1971.42</v>
      </c>
      <c r="AD67" s="5" t="s">
        <v>262</v>
      </c>
      <c r="AE67" s="5" t="s">
        <v>263</v>
      </c>
      <c r="AF67" s="5" t="s">
        <v>99</v>
      </c>
      <c r="AK67" s="31">
        <f t="shared" si="5"/>
        <v>0</v>
      </c>
      <c r="AL67" s="31"/>
      <c r="AM67" s="31"/>
      <c r="AN67" s="33">
        <f t="shared" si="6"/>
        <v>0</v>
      </c>
      <c r="AO67" s="31"/>
      <c r="AP67" s="31"/>
    </row>
    <row r="68" spans="1:42" ht="36" x14ac:dyDescent="0.3">
      <c r="A68" s="12" t="s">
        <v>264</v>
      </c>
      <c r="B68" s="12"/>
      <c r="C68" s="27" t="s">
        <v>84</v>
      </c>
      <c r="D68" s="17"/>
      <c r="E68" s="17"/>
      <c r="F68" s="28" t="s">
        <v>85</v>
      </c>
      <c r="G68" s="29">
        <v>1</v>
      </c>
      <c r="H68" s="29"/>
      <c r="I68" s="29">
        <v>30.9</v>
      </c>
      <c r="J68" s="30">
        <v>178.68</v>
      </c>
      <c r="M68" s="31">
        <f t="shared" si="19"/>
        <v>5521.21</v>
      </c>
      <c r="P68" s="30">
        <v>178.68</v>
      </c>
      <c r="S68" s="31">
        <f t="shared" si="20"/>
        <v>5521.21</v>
      </c>
      <c r="V68" s="9">
        <f t="shared" si="21"/>
        <v>148.9</v>
      </c>
      <c r="Y68" s="9">
        <f t="shared" si="9"/>
        <v>4601.01</v>
      </c>
      <c r="AD68" s="5" t="s">
        <v>265</v>
      </c>
      <c r="AE68" s="5" t="s">
        <v>266</v>
      </c>
      <c r="AF68" s="5" t="s">
        <v>88</v>
      </c>
      <c r="AK68" s="31">
        <f t="shared" si="5"/>
        <v>0</v>
      </c>
      <c r="AL68" s="31"/>
      <c r="AM68" s="31"/>
      <c r="AN68" s="33">
        <f t="shared" si="6"/>
        <v>0</v>
      </c>
      <c r="AO68" s="31"/>
      <c r="AP68" s="31"/>
    </row>
    <row r="69" spans="1:42" ht="54" x14ac:dyDescent="0.3">
      <c r="A69" s="12" t="s">
        <v>267</v>
      </c>
      <c r="B69" s="12" t="s">
        <v>268</v>
      </c>
      <c r="C69" s="16" t="s">
        <v>269</v>
      </c>
      <c r="D69" s="17"/>
      <c r="E69" s="17" t="s">
        <v>72</v>
      </c>
      <c r="F69" s="17" t="s">
        <v>79</v>
      </c>
      <c r="G69" s="18">
        <v>1</v>
      </c>
      <c r="H69" s="18"/>
      <c r="I69" s="18">
        <v>161.83000000000001</v>
      </c>
      <c r="J69" s="19">
        <v>0</v>
      </c>
      <c r="K69" s="20">
        <v>375</v>
      </c>
      <c r="L69" s="19">
        <f>J69+ROUND(K69, 2)</f>
        <v>375</v>
      </c>
      <c r="M69" s="19">
        <v>0</v>
      </c>
      <c r="N69" s="19">
        <v>60686.25</v>
      </c>
      <c r="O69" s="19">
        <f>M69+N69</f>
        <v>60686.25</v>
      </c>
      <c r="P69" s="19">
        <v>0</v>
      </c>
      <c r="Q69" s="20">
        <v>375</v>
      </c>
      <c r="R69" s="19">
        <f>P69+ROUND(Q69, 2)</f>
        <v>375</v>
      </c>
      <c r="S69" s="19">
        <v>0</v>
      </c>
      <c r="T69" s="19">
        <v>60686.25</v>
      </c>
      <c r="U69" s="19">
        <f>S69+T69</f>
        <v>60686.25</v>
      </c>
      <c r="V69" s="9"/>
      <c r="W69" s="9">
        <f>ROUND(Q69 / 1.2, 2)</f>
        <v>312.5</v>
      </c>
      <c r="X69" s="9">
        <f>ROUND(R69 / 1.2, 2)</f>
        <v>312.5</v>
      </c>
      <c r="Y69" s="9"/>
      <c r="Z69" s="9">
        <f>ROUND(T69 / 1.2, 2)</f>
        <v>50571.88</v>
      </c>
      <c r="AA69" s="9">
        <f>Y69+Z69</f>
        <v>50571.88</v>
      </c>
      <c r="AD69" s="5">
        <v>355116567</v>
      </c>
      <c r="AE69" s="5">
        <v>31684855</v>
      </c>
      <c r="AG69" s="5" t="s">
        <v>270</v>
      </c>
      <c r="AH69" s="5" t="s">
        <v>271</v>
      </c>
      <c r="AI69" s="5" t="s">
        <v>142</v>
      </c>
      <c r="AK69" s="19">
        <f t="shared" si="5"/>
        <v>0</v>
      </c>
      <c r="AL69" s="19">
        <f t="shared" ref="AL69:AM72" si="22">T69-N69</f>
        <v>0</v>
      </c>
      <c r="AM69" s="19">
        <f t="shared" si="22"/>
        <v>0</v>
      </c>
      <c r="AN69" s="22">
        <f t="shared" si="6"/>
        <v>0</v>
      </c>
      <c r="AO69" s="22">
        <f t="shared" ref="AO69:AP72" si="23">IFERROR(AL69/N69,0)</f>
        <v>0</v>
      </c>
      <c r="AP69" s="22">
        <f t="shared" si="23"/>
        <v>0</v>
      </c>
    </row>
    <row r="70" spans="1:42" ht="16.95" customHeight="1" x14ac:dyDescent="0.3">
      <c r="A70" s="12" t="s">
        <v>272</v>
      </c>
      <c r="B70" s="51" t="s">
        <v>273</v>
      </c>
      <c r="C70" s="110" t="s">
        <v>274</v>
      </c>
      <c r="D70" s="111"/>
      <c r="E70" s="111"/>
      <c r="F70" s="111"/>
      <c r="G70" s="111"/>
      <c r="H70" s="111"/>
      <c r="I70" s="112"/>
      <c r="M70" s="6">
        <f>SUM(M71)</f>
        <v>3148063.9</v>
      </c>
      <c r="N70" s="6">
        <f>SUM(N71)</f>
        <v>3881369.6000000001</v>
      </c>
      <c r="O70" s="6">
        <f>SUM(O71)</f>
        <v>7029433.5000000009</v>
      </c>
      <c r="S70" s="6">
        <f>SUM(S71)</f>
        <v>3068749.2600000002</v>
      </c>
      <c r="T70" s="6">
        <f>SUM(T71)</f>
        <v>4657643.5200000005</v>
      </c>
      <c r="U70" s="6">
        <f>SUM(U71)</f>
        <v>7726392.7800000003</v>
      </c>
      <c r="Y70" s="9">
        <f>SUM(Y71)</f>
        <v>2557291.06</v>
      </c>
      <c r="Z70" s="9">
        <f>SUM(Z71)</f>
        <v>3881369.6000000001</v>
      </c>
      <c r="AA70" s="9">
        <f>SUM(AA71)</f>
        <v>6438660.6600000001</v>
      </c>
      <c r="AD70" s="5">
        <v>355116568</v>
      </c>
      <c r="AE70" s="5">
        <v>31684851</v>
      </c>
      <c r="AK70" s="6">
        <f t="shared" si="5"/>
        <v>-79314.639999999665</v>
      </c>
      <c r="AL70" s="6">
        <f t="shared" si="22"/>
        <v>776273.92000000039</v>
      </c>
      <c r="AM70" s="6">
        <f t="shared" si="22"/>
        <v>696959.27999999933</v>
      </c>
      <c r="AN70" s="10">
        <f t="shared" si="6"/>
        <v>-2.5194736358432772E-2</v>
      </c>
      <c r="AO70" s="10">
        <f t="shared" si="23"/>
        <v>0.20000000000000009</v>
      </c>
      <c r="AP70" s="10">
        <f t="shared" si="23"/>
        <v>9.9148712339337045E-2</v>
      </c>
    </row>
    <row r="71" spans="1:42" ht="16.95" customHeight="1" x14ac:dyDescent="0.3">
      <c r="A71" s="12" t="s">
        <v>275</v>
      </c>
      <c r="B71" s="52" t="s">
        <v>276</v>
      </c>
      <c r="C71" s="113" t="s">
        <v>277</v>
      </c>
      <c r="D71" s="114"/>
      <c r="E71" s="114"/>
      <c r="F71" s="114"/>
      <c r="G71" s="114"/>
      <c r="H71" s="114"/>
      <c r="I71" s="115"/>
      <c r="M71" s="6">
        <f>SUM(M72,M78,M84,M90,M96,M102)</f>
        <v>3148063.9</v>
      </c>
      <c r="N71" s="6">
        <f>SUM(N72,N78,N84,N90,N96,N102)</f>
        <v>3881369.6000000001</v>
      </c>
      <c r="O71" s="6">
        <f>SUM(O72,O78,O84,O90,O96,O102)</f>
        <v>7029433.5000000009</v>
      </c>
      <c r="S71" s="6">
        <f>SUM(S72,S78,S84,S90,S96,S102)</f>
        <v>3068749.2600000002</v>
      </c>
      <c r="T71" s="6">
        <f>SUM(T72,T78,T84,T90,T96,T102)</f>
        <v>4657643.5200000005</v>
      </c>
      <c r="U71" s="6">
        <f>SUM(U72,U78,U84,U90,U96,U102)</f>
        <v>7726392.7800000003</v>
      </c>
      <c r="Y71" s="9">
        <f>SUM(Y72,Y78,Y84,Y90,Y96,Y102)</f>
        <v>2557291.06</v>
      </c>
      <c r="Z71" s="9">
        <f>SUM(Z72,Z78,Z84,Z90,Z96,Z102)</f>
        <v>3881369.6000000001</v>
      </c>
      <c r="AA71" s="9">
        <f>SUM(AA72,AA78,AA84,AA90,AA96,AA102)</f>
        <v>6438660.6600000001</v>
      </c>
      <c r="AD71" s="5">
        <v>355116569</v>
      </c>
      <c r="AE71" s="5">
        <v>31684846</v>
      </c>
      <c r="AK71" s="6">
        <f t="shared" si="5"/>
        <v>-79314.639999999665</v>
      </c>
      <c r="AL71" s="6">
        <f t="shared" si="22"/>
        <v>776273.92000000039</v>
      </c>
      <c r="AM71" s="6">
        <f t="shared" si="22"/>
        <v>696959.27999999933</v>
      </c>
      <c r="AN71" s="10">
        <f t="shared" si="6"/>
        <v>-2.5194736358432772E-2</v>
      </c>
      <c r="AO71" s="10">
        <f t="shared" si="23"/>
        <v>0.20000000000000009</v>
      </c>
      <c r="AP71" s="10">
        <f t="shared" si="23"/>
        <v>9.9148712339337045E-2</v>
      </c>
    </row>
    <row r="72" spans="1:42" ht="72" x14ac:dyDescent="0.3">
      <c r="A72" s="12" t="s">
        <v>278</v>
      </c>
      <c r="B72" s="12" t="s">
        <v>279</v>
      </c>
      <c r="C72" s="16" t="s">
        <v>280</v>
      </c>
      <c r="D72" s="17" t="s">
        <v>71</v>
      </c>
      <c r="E72" s="17" t="s">
        <v>72</v>
      </c>
      <c r="F72" s="17" t="s">
        <v>79</v>
      </c>
      <c r="G72" s="18">
        <v>1</v>
      </c>
      <c r="H72" s="18"/>
      <c r="I72" s="18">
        <v>128.30000000000001</v>
      </c>
      <c r="J72" s="19">
        <v>1294.1300000000001</v>
      </c>
      <c r="K72" s="20">
        <v>1648</v>
      </c>
      <c r="L72" s="19">
        <f>J72+ROUND(K72, 2)</f>
        <v>2942.13</v>
      </c>
      <c r="M72" s="19">
        <v>166036.88</v>
      </c>
      <c r="N72" s="19">
        <v>211438.4</v>
      </c>
      <c r="O72" s="19">
        <f>M72+N72</f>
        <v>377475.28</v>
      </c>
      <c r="P72" s="19">
        <v>1253.8900000000001</v>
      </c>
      <c r="Q72" s="20">
        <v>1977.6</v>
      </c>
      <c r="R72" s="19">
        <f>P72+ROUND(Q72, 2)</f>
        <v>3231.49</v>
      </c>
      <c r="S72" s="19">
        <v>160874.09</v>
      </c>
      <c r="T72" s="19">
        <v>253726.07999999999</v>
      </c>
      <c r="U72" s="19">
        <f>S72+T72</f>
        <v>414600.17</v>
      </c>
      <c r="V72" s="9">
        <f>ROUND(P72 / 1.2, 2)</f>
        <v>1044.9100000000001</v>
      </c>
      <c r="W72" s="9">
        <f>ROUND(Q72 / 1.2, 2)</f>
        <v>1648</v>
      </c>
      <c r="X72" s="9">
        <f>ROUND(R72 / 1.2, 2)</f>
        <v>2692.91</v>
      </c>
      <c r="Y72" s="9">
        <f>ROUND(S72 / 1.2, 2)</f>
        <v>134061.74</v>
      </c>
      <c r="Z72" s="9">
        <f>ROUND(T72 / 1.2, 2)</f>
        <v>211438.4</v>
      </c>
      <c r="AA72" s="9">
        <f>Y72+Z72</f>
        <v>345500.14</v>
      </c>
      <c r="AD72" s="5">
        <v>355116571</v>
      </c>
      <c r="AE72" s="5">
        <v>31684856</v>
      </c>
      <c r="AG72" s="5" t="s">
        <v>281</v>
      </c>
      <c r="AH72" s="5" t="s">
        <v>282</v>
      </c>
      <c r="AI72" s="5" t="s">
        <v>142</v>
      </c>
      <c r="AK72" s="19">
        <f t="shared" si="5"/>
        <v>-5162.7900000000081</v>
      </c>
      <c r="AL72" s="19">
        <f t="shared" si="22"/>
        <v>42287.679999999993</v>
      </c>
      <c r="AM72" s="19">
        <f t="shared" si="22"/>
        <v>37124.889999999956</v>
      </c>
      <c r="AN72" s="22">
        <f t="shared" si="6"/>
        <v>-3.1094236413018651E-2</v>
      </c>
      <c r="AO72" s="22">
        <f t="shared" si="23"/>
        <v>0.19999999999999998</v>
      </c>
      <c r="AP72" s="22">
        <f t="shared" si="23"/>
        <v>9.8350519800925643E-2</v>
      </c>
    </row>
    <row r="73" spans="1:42" ht="18" x14ac:dyDescent="0.3">
      <c r="A73" s="12" t="s">
        <v>283</v>
      </c>
      <c r="B73" s="12"/>
      <c r="C73" s="27" t="s">
        <v>95</v>
      </c>
      <c r="D73" s="17"/>
      <c r="E73" s="17"/>
      <c r="F73" s="28" t="s">
        <v>96</v>
      </c>
      <c r="G73" s="29">
        <v>1.71</v>
      </c>
      <c r="H73" s="29"/>
      <c r="I73" s="29">
        <v>219.393</v>
      </c>
      <c r="J73" s="30">
        <v>6.38</v>
      </c>
      <c r="M73" s="31">
        <f>ROUND(ROUND(J73, 2)*I73, 2)</f>
        <v>1399.73</v>
      </c>
      <c r="P73" s="30">
        <v>6.38</v>
      </c>
      <c r="S73" s="31">
        <f>ROUND(ROUND(P73, 2)*I73, 2)</f>
        <v>1399.73</v>
      </c>
      <c r="V73" s="9">
        <f>ROUND(ROUND(P73, 2)/1.2, 2)</f>
        <v>5.32</v>
      </c>
      <c r="Y73" s="9">
        <f t="shared" ref="Y73:Y107" si="24">ROUND(S73 / 1.2, 2)</f>
        <v>1166.44</v>
      </c>
      <c r="AD73" s="5" t="s">
        <v>284</v>
      </c>
      <c r="AE73" s="5" t="s">
        <v>285</v>
      </c>
      <c r="AF73" s="5" t="s">
        <v>99</v>
      </c>
      <c r="AK73" s="31">
        <f t="shared" si="5"/>
        <v>0</v>
      </c>
      <c r="AL73" s="31"/>
      <c r="AM73" s="31"/>
      <c r="AN73" s="33">
        <f t="shared" si="6"/>
        <v>0</v>
      </c>
      <c r="AO73" s="31"/>
      <c r="AP73" s="31"/>
    </row>
    <row r="74" spans="1:42" ht="36" x14ac:dyDescent="0.3">
      <c r="A74" s="12" t="s">
        <v>286</v>
      </c>
      <c r="B74" s="12"/>
      <c r="C74" s="27" t="s">
        <v>287</v>
      </c>
      <c r="D74" s="17"/>
      <c r="E74" s="17"/>
      <c r="F74" s="28" t="s">
        <v>85</v>
      </c>
      <c r="G74" s="29">
        <v>1</v>
      </c>
      <c r="H74" s="29"/>
      <c r="I74" s="29">
        <v>128.30000000000001</v>
      </c>
      <c r="J74" s="30">
        <v>171.81</v>
      </c>
      <c r="M74" s="31">
        <f>ROUND(ROUND(J74, 2)*I74, 2)</f>
        <v>22043.22</v>
      </c>
      <c r="P74" s="30">
        <v>171.81</v>
      </c>
      <c r="S74" s="31">
        <f>ROUND(ROUND(P74, 2)*I74, 2)</f>
        <v>22043.22</v>
      </c>
      <c r="V74" s="9">
        <f>ROUND(ROUND(P74, 2)/1.2, 2)</f>
        <v>143.18</v>
      </c>
      <c r="Y74" s="9">
        <f t="shared" si="24"/>
        <v>18369.349999999999</v>
      </c>
      <c r="AD74" s="5" t="s">
        <v>288</v>
      </c>
      <c r="AE74" s="5" t="s">
        <v>289</v>
      </c>
      <c r="AF74" s="5" t="s">
        <v>290</v>
      </c>
      <c r="AK74" s="31">
        <f t="shared" si="5"/>
        <v>0</v>
      </c>
      <c r="AL74" s="31"/>
      <c r="AM74" s="31"/>
      <c r="AN74" s="33">
        <f t="shared" si="6"/>
        <v>0</v>
      </c>
      <c r="AO74" s="31"/>
      <c r="AP74" s="31"/>
    </row>
    <row r="75" spans="1:42" ht="36" x14ac:dyDescent="0.3">
      <c r="A75" s="12" t="s">
        <v>291</v>
      </c>
      <c r="B75" s="12"/>
      <c r="C75" s="41" t="s">
        <v>292</v>
      </c>
      <c r="D75" s="17"/>
      <c r="E75" s="17"/>
      <c r="F75" s="28" t="s">
        <v>79</v>
      </c>
      <c r="G75" s="29">
        <v>1.02</v>
      </c>
      <c r="H75" s="29"/>
      <c r="I75" s="29">
        <v>130.86600000000001</v>
      </c>
      <c r="J75" s="30">
        <v>1063.06</v>
      </c>
      <c r="M75" s="31">
        <f>ROUND(ROUND(J75, 2)*I75, 2)</f>
        <v>139118.41</v>
      </c>
      <c r="P75" s="30">
        <v>1021.51</v>
      </c>
      <c r="S75" s="31">
        <f>ROUND(ROUND(P75, 2)*I75, 2)</f>
        <v>133680.93</v>
      </c>
      <c r="V75" s="9">
        <f>ROUND(ROUND(P75, 2)/1.2, 2)</f>
        <v>851.26</v>
      </c>
      <c r="Y75" s="9">
        <f t="shared" si="24"/>
        <v>111400.78</v>
      </c>
      <c r="AD75" s="5" t="s">
        <v>293</v>
      </c>
      <c r="AE75" s="5" t="s">
        <v>294</v>
      </c>
      <c r="AF75" s="5" t="s">
        <v>295</v>
      </c>
      <c r="AK75" s="31">
        <f t="shared" si="5"/>
        <v>-5437.4800000000105</v>
      </c>
      <c r="AL75" s="31"/>
      <c r="AM75" s="31"/>
      <c r="AN75" s="33">
        <f t="shared" si="6"/>
        <v>-3.9085265566218087E-2</v>
      </c>
      <c r="AO75" s="31"/>
      <c r="AP75" s="31"/>
    </row>
    <row r="76" spans="1:42" ht="36" x14ac:dyDescent="0.3">
      <c r="A76" s="12" t="s">
        <v>296</v>
      </c>
      <c r="B76" s="12"/>
      <c r="C76" s="27" t="s">
        <v>297</v>
      </c>
      <c r="D76" s="17"/>
      <c r="E76" s="17"/>
      <c r="F76" s="28" t="s">
        <v>85</v>
      </c>
      <c r="G76" s="29">
        <v>1</v>
      </c>
      <c r="H76" s="29"/>
      <c r="I76" s="29">
        <v>128.30000000000001</v>
      </c>
      <c r="J76" s="30">
        <v>11.19</v>
      </c>
      <c r="M76" s="31">
        <f>ROUND(ROUND(J76, 2)*I76, 2)</f>
        <v>1435.68</v>
      </c>
      <c r="P76" s="30">
        <v>11.19</v>
      </c>
      <c r="S76" s="31">
        <f>ROUND(ROUND(P76, 2)*I76, 2)</f>
        <v>1435.68</v>
      </c>
      <c r="V76" s="9">
        <f>ROUND(ROUND(P76, 2)/1.2, 2)</f>
        <v>9.33</v>
      </c>
      <c r="Y76" s="9">
        <f t="shared" si="24"/>
        <v>1196.4000000000001</v>
      </c>
      <c r="AD76" s="5" t="s">
        <v>298</v>
      </c>
      <c r="AE76" s="5" t="s">
        <v>299</v>
      </c>
      <c r="AF76" s="5" t="s">
        <v>300</v>
      </c>
      <c r="AK76" s="31">
        <f t="shared" si="5"/>
        <v>0</v>
      </c>
      <c r="AL76" s="31"/>
      <c r="AM76" s="31"/>
      <c r="AN76" s="33">
        <f t="shared" si="6"/>
        <v>0</v>
      </c>
      <c r="AO76" s="31"/>
      <c r="AP76" s="31"/>
    </row>
    <row r="77" spans="1:42" ht="18" x14ac:dyDescent="0.3">
      <c r="A77" s="12" t="s">
        <v>301</v>
      </c>
      <c r="B77" s="12"/>
      <c r="C77" s="41" t="s">
        <v>302</v>
      </c>
      <c r="D77" s="17"/>
      <c r="E77" s="17"/>
      <c r="F77" s="28" t="s">
        <v>96</v>
      </c>
      <c r="G77" s="29">
        <v>2</v>
      </c>
      <c r="H77" s="29"/>
      <c r="I77" s="29">
        <v>256.60000000000002</v>
      </c>
      <c r="J77" s="30">
        <v>7.95</v>
      </c>
      <c r="M77" s="31">
        <f>ROUND(ROUND(J77, 2)*I77, 2)</f>
        <v>2039.97</v>
      </c>
      <c r="P77" s="30">
        <v>9.02</v>
      </c>
      <c r="S77" s="31">
        <f>ROUND(ROUND(P77, 2)*I77, 2)</f>
        <v>2314.5300000000002</v>
      </c>
      <c r="V77" s="9">
        <f>ROUND(ROUND(P77, 2)/1.2, 2)</f>
        <v>7.52</v>
      </c>
      <c r="Y77" s="9">
        <f t="shared" si="24"/>
        <v>1928.78</v>
      </c>
      <c r="AD77" s="5" t="s">
        <v>303</v>
      </c>
      <c r="AE77" s="5" t="s">
        <v>304</v>
      </c>
      <c r="AF77" s="5" t="s">
        <v>305</v>
      </c>
      <c r="AK77" s="31">
        <f t="shared" si="5"/>
        <v>274.56000000000017</v>
      </c>
      <c r="AL77" s="31"/>
      <c r="AM77" s="31"/>
      <c r="AN77" s="33">
        <f t="shared" si="6"/>
        <v>0.13459021456197895</v>
      </c>
      <c r="AO77" s="31"/>
      <c r="AP77" s="31"/>
    </row>
    <row r="78" spans="1:42" ht="72" x14ac:dyDescent="0.3">
      <c r="A78" s="12" t="s">
        <v>306</v>
      </c>
      <c r="B78" s="12" t="s">
        <v>279</v>
      </c>
      <c r="C78" s="16" t="s">
        <v>280</v>
      </c>
      <c r="D78" s="17" t="s">
        <v>71</v>
      </c>
      <c r="E78" s="17" t="s">
        <v>72</v>
      </c>
      <c r="F78" s="17" t="s">
        <v>79</v>
      </c>
      <c r="G78" s="18">
        <v>1</v>
      </c>
      <c r="H78" s="18"/>
      <c r="I78" s="18">
        <v>317.60000000000002</v>
      </c>
      <c r="J78" s="19">
        <v>1388.44</v>
      </c>
      <c r="K78" s="20">
        <v>1648</v>
      </c>
      <c r="L78" s="19">
        <f>J78+ROUND(K78, 2)</f>
        <v>3036.44</v>
      </c>
      <c r="M78" s="19">
        <v>440968.54</v>
      </c>
      <c r="N78" s="19">
        <v>523404.79999999999</v>
      </c>
      <c r="O78" s="19">
        <f>M78+N78</f>
        <v>964373.34</v>
      </c>
      <c r="P78" s="19">
        <v>1362.75</v>
      </c>
      <c r="Q78" s="20">
        <v>1977.6</v>
      </c>
      <c r="R78" s="19">
        <f>P78+ROUND(Q78, 2)</f>
        <v>3340.35</v>
      </c>
      <c r="S78" s="19">
        <v>432809.4</v>
      </c>
      <c r="T78" s="19">
        <v>628085.76000000001</v>
      </c>
      <c r="U78" s="19">
        <f>S78+T78</f>
        <v>1060895.1600000001</v>
      </c>
      <c r="V78" s="9">
        <f>ROUND(P78 / 1.2, 2)</f>
        <v>1135.6300000000001</v>
      </c>
      <c r="W78" s="9">
        <f>ROUND(Q78 / 1.2, 2)</f>
        <v>1648</v>
      </c>
      <c r="X78" s="9">
        <f>ROUND(R78 / 1.2, 2)</f>
        <v>2783.63</v>
      </c>
      <c r="Y78" s="9">
        <f t="shared" si="24"/>
        <v>360674.5</v>
      </c>
      <c r="Z78" s="9">
        <f>ROUND(T78 / 1.2, 2)</f>
        <v>523404.79999999999</v>
      </c>
      <c r="AA78" s="9">
        <f>Y78+Z78</f>
        <v>884079.3</v>
      </c>
      <c r="AD78" s="5">
        <v>355116708</v>
      </c>
      <c r="AE78" s="5">
        <v>31684857</v>
      </c>
      <c r="AG78" s="5" t="s">
        <v>281</v>
      </c>
      <c r="AH78" s="5" t="s">
        <v>282</v>
      </c>
      <c r="AI78" s="5" t="s">
        <v>142</v>
      </c>
      <c r="AK78" s="19">
        <f t="shared" si="5"/>
        <v>-8159.1399999999558</v>
      </c>
      <c r="AL78" s="19">
        <f>T78-N78</f>
        <v>104680.96000000002</v>
      </c>
      <c r="AM78" s="19">
        <f>U78-O78</f>
        <v>96521.820000000182</v>
      </c>
      <c r="AN78" s="22">
        <f t="shared" si="6"/>
        <v>-1.8502771195423501E-2</v>
      </c>
      <c r="AO78" s="22">
        <f>IFERROR(AL78/N78,0)</f>
        <v>0.20000000000000004</v>
      </c>
      <c r="AP78" s="22">
        <f>IFERROR(AM78/O78,0)</f>
        <v>0.10008760715015223</v>
      </c>
    </row>
    <row r="79" spans="1:42" ht="18" x14ac:dyDescent="0.3">
      <c r="A79" s="12" t="s">
        <v>307</v>
      </c>
      <c r="B79" s="12"/>
      <c r="C79" s="41" t="s">
        <v>302</v>
      </c>
      <c r="D79" s="17"/>
      <c r="E79" s="17"/>
      <c r="F79" s="28" t="s">
        <v>96</v>
      </c>
      <c r="G79" s="29">
        <v>2</v>
      </c>
      <c r="H79" s="29"/>
      <c r="I79" s="29">
        <v>635.20000000000005</v>
      </c>
      <c r="J79" s="30">
        <v>7.95</v>
      </c>
      <c r="M79" s="31">
        <f>ROUND(ROUND(J79, 2)*I79, 2)</f>
        <v>5049.84</v>
      </c>
      <c r="P79" s="30">
        <v>9.02</v>
      </c>
      <c r="S79" s="31">
        <f>ROUND(ROUND(P79, 2)*I79, 2)</f>
        <v>5729.5</v>
      </c>
      <c r="V79" s="9">
        <f>ROUND(ROUND(P79, 2)/1.2, 2)</f>
        <v>7.52</v>
      </c>
      <c r="Y79" s="9">
        <f t="shared" si="24"/>
        <v>4774.58</v>
      </c>
      <c r="AD79" s="5" t="s">
        <v>308</v>
      </c>
      <c r="AE79" s="5" t="s">
        <v>309</v>
      </c>
      <c r="AF79" s="5" t="s">
        <v>305</v>
      </c>
      <c r="AK79" s="31">
        <f t="shared" si="5"/>
        <v>679.65999999999985</v>
      </c>
      <c r="AL79" s="31"/>
      <c r="AM79" s="31"/>
      <c r="AN79" s="33">
        <f t="shared" si="6"/>
        <v>0.13459040286424914</v>
      </c>
      <c r="AO79" s="31"/>
      <c r="AP79" s="31"/>
    </row>
    <row r="80" spans="1:42" ht="36" x14ac:dyDescent="0.3">
      <c r="A80" s="12" t="s">
        <v>310</v>
      </c>
      <c r="B80" s="12"/>
      <c r="C80" s="27" t="s">
        <v>297</v>
      </c>
      <c r="D80" s="17"/>
      <c r="E80" s="17"/>
      <c r="F80" s="28" t="s">
        <v>85</v>
      </c>
      <c r="G80" s="29">
        <v>1</v>
      </c>
      <c r="H80" s="29"/>
      <c r="I80" s="29">
        <v>317.60000000000002</v>
      </c>
      <c r="J80" s="30">
        <v>11.19</v>
      </c>
      <c r="M80" s="31">
        <f>ROUND(ROUND(J80, 2)*I80, 2)</f>
        <v>3553.94</v>
      </c>
      <c r="P80" s="30">
        <v>11.19</v>
      </c>
      <c r="S80" s="31">
        <f>ROUND(ROUND(P80, 2)*I80, 2)</f>
        <v>3553.94</v>
      </c>
      <c r="V80" s="9">
        <f>ROUND(ROUND(P80, 2)/1.2, 2)</f>
        <v>9.33</v>
      </c>
      <c r="Y80" s="9">
        <f t="shared" si="24"/>
        <v>2961.62</v>
      </c>
      <c r="AD80" s="5" t="s">
        <v>311</v>
      </c>
      <c r="AE80" s="5" t="s">
        <v>312</v>
      </c>
      <c r="AF80" s="5" t="s">
        <v>300</v>
      </c>
      <c r="AK80" s="31">
        <f t="shared" ref="AK80:AK143" si="25">S80-M80</f>
        <v>0</v>
      </c>
      <c r="AL80" s="31"/>
      <c r="AM80" s="31"/>
      <c r="AN80" s="33">
        <f t="shared" ref="AN80:AN143" si="26">IFERROR(AK80/M80,0)</f>
        <v>0</v>
      </c>
      <c r="AO80" s="31"/>
      <c r="AP80" s="31"/>
    </row>
    <row r="81" spans="1:42" ht="36" x14ac:dyDescent="0.3">
      <c r="A81" s="12" t="s">
        <v>313</v>
      </c>
      <c r="B81" s="12"/>
      <c r="C81" s="41" t="s">
        <v>314</v>
      </c>
      <c r="D81" s="17"/>
      <c r="E81" s="17"/>
      <c r="F81" s="28" t="s">
        <v>79</v>
      </c>
      <c r="G81" s="29">
        <v>1.02</v>
      </c>
      <c r="H81" s="29"/>
      <c r="I81" s="29">
        <v>323.952</v>
      </c>
      <c r="J81" s="30">
        <v>1155.52</v>
      </c>
      <c r="M81" s="31">
        <f>ROUND(ROUND(J81, 2)*I81, 2)</f>
        <v>374333.02</v>
      </c>
      <c r="P81" s="30">
        <v>1128.24</v>
      </c>
      <c r="S81" s="31">
        <f>ROUND(ROUND(P81, 2)*I81, 2)</f>
        <v>365495.6</v>
      </c>
      <c r="V81" s="9">
        <f>ROUND(ROUND(P81, 2)/1.2, 2)</f>
        <v>940.2</v>
      </c>
      <c r="Y81" s="9">
        <f t="shared" si="24"/>
        <v>304579.67</v>
      </c>
      <c r="AD81" s="5" t="s">
        <v>315</v>
      </c>
      <c r="AE81" s="5" t="s">
        <v>316</v>
      </c>
      <c r="AF81" s="5" t="s">
        <v>317</v>
      </c>
      <c r="AK81" s="31">
        <f t="shared" si="25"/>
        <v>-8837.4200000000419</v>
      </c>
      <c r="AL81" s="31"/>
      <c r="AM81" s="31"/>
      <c r="AN81" s="33">
        <f t="shared" si="26"/>
        <v>-2.3608443625945798E-2</v>
      </c>
      <c r="AO81" s="31"/>
      <c r="AP81" s="31"/>
    </row>
    <row r="82" spans="1:42" ht="36" x14ac:dyDescent="0.3">
      <c r="A82" s="12" t="s">
        <v>318</v>
      </c>
      <c r="B82" s="12"/>
      <c r="C82" s="27" t="s">
        <v>287</v>
      </c>
      <c r="D82" s="17"/>
      <c r="E82" s="17"/>
      <c r="F82" s="28" t="s">
        <v>85</v>
      </c>
      <c r="G82" s="29">
        <v>1</v>
      </c>
      <c r="H82" s="29"/>
      <c r="I82" s="29">
        <v>317.60000000000002</v>
      </c>
      <c r="J82" s="30">
        <v>171.81</v>
      </c>
      <c r="M82" s="31">
        <f>ROUND(ROUND(J82, 2)*I82, 2)</f>
        <v>54566.86</v>
      </c>
      <c r="P82" s="30">
        <v>171.81</v>
      </c>
      <c r="S82" s="31">
        <f>ROUND(ROUND(P82, 2)*I82, 2)</f>
        <v>54566.86</v>
      </c>
      <c r="V82" s="9">
        <f>ROUND(ROUND(P82, 2)/1.2, 2)</f>
        <v>143.18</v>
      </c>
      <c r="Y82" s="9">
        <f t="shared" si="24"/>
        <v>45472.38</v>
      </c>
      <c r="AD82" s="5" t="s">
        <v>319</v>
      </c>
      <c r="AE82" s="5" t="s">
        <v>320</v>
      </c>
      <c r="AF82" s="5" t="s">
        <v>290</v>
      </c>
      <c r="AK82" s="31">
        <f t="shared" si="25"/>
        <v>0</v>
      </c>
      <c r="AL82" s="31"/>
      <c r="AM82" s="31"/>
      <c r="AN82" s="33">
        <f t="shared" si="26"/>
        <v>0</v>
      </c>
      <c r="AO82" s="31"/>
      <c r="AP82" s="31"/>
    </row>
    <row r="83" spans="1:42" ht="18" x14ac:dyDescent="0.3">
      <c r="A83" s="12" t="s">
        <v>321</v>
      </c>
      <c r="B83" s="12"/>
      <c r="C83" s="27" t="s">
        <v>95</v>
      </c>
      <c r="D83" s="17"/>
      <c r="E83" s="17"/>
      <c r="F83" s="28" t="s">
        <v>96</v>
      </c>
      <c r="G83" s="29">
        <v>1.71</v>
      </c>
      <c r="H83" s="29"/>
      <c r="I83" s="29">
        <v>543.096</v>
      </c>
      <c r="J83" s="30">
        <v>6.38</v>
      </c>
      <c r="M83" s="31">
        <f>ROUND(ROUND(J83, 2)*I83, 2)</f>
        <v>3464.95</v>
      </c>
      <c r="P83" s="30">
        <v>6.38</v>
      </c>
      <c r="S83" s="31">
        <f>ROUND(ROUND(P83, 2)*I83, 2)</f>
        <v>3464.95</v>
      </c>
      <c r="V83" s="9">
        <f>ROUND(ROUND(P83, 2)/1.2, 2)</f>
        <v>5.32</v>
      </c>
      <c r="Y83" s="9">
        <f t="shared" si="24"/>
        <v>2887.46</v>
      </c>
      <c r="AD83" s="5" t="s">
        <v>322</v>
      </c>
      <c r="AE83" s="5" t="s">
        <v>323</v>
      </c>
      <c r="AF83" s="5" t="s">
        <v>99</v>
      </c>
      <c r="AK83" s="31">
        <f t="shared" si="25"/>
        <v>0</v>
      </c>
      <c r="AL83" s="31"/>
      <c r="AM83" s="31"/>
      <c r="AN83" s="33">
        <f t="shared" si="26"/>
        <v>0</v>
      </c>
      <c r="AO83" s="31"/>
      <c r="AP83" s="31"/>
    </row>
    <row r="84" spans="1:42" ht="72" x14ac:dyDescent="0.3">
      <c r="A84" s="12" t="s">
        <v>324</v>
      </c>
      <c r="B84" s="12" t="s">
        <v>279</v>
      </c>
      <c r="C84" s="16" t="s">
        <v>280</v>
      </c>
      <c r="D84" s="17" t="s">
        <v>71</v>
      </c>
      <c r="E84" s="17" t="s">
        <v>72</v>
      </c>
      <c r="F84" s="17" t="s">
        <v>79</v>
      </c>
      <c r="G84" s="18">
        <v>1</v>
      </c>
      <c r="H84" s="18"/>
      <c r="I84" s="18">
        <v>350.5</v>
      </c>
      <c r="J84" s="19">
        <v>1294.1300000000001</v>
      </c>
      <c r="K84" s="20">
        <v>1648</v>
      </c>
      <c r="L84" s="19">
        <f>J84+ROUND(K84, 2)</f>
        <v>2942.13</v>
      </c>
      <c r="M84" s="19">
        <v>453592.57</v>
      </c>
      <c r="N84" s="19">
        <v>577624</v>
      </c>
      <c r="O84" s="19">
        <f>M84+N84</f>
        <v>1031216.5700000001</v>
      </c>
      <c r="P84" s="19">
        <v>1253.8900000000001</v>
      </c>
      <c r="Q84" s="20">
        <v>1977.6</v>
      </c>
      <c r="R84" s="19">
        <f>P84+ROUND(Q84, 2)</f>
        <v>3231.49</v>
      </c>
      <c r="S84" s="19">
        <v>439488.45</v>
      </c>
      <c r="T84" s="19">
        <v>693148.8</v>
      </c>
      <c r="U84" s="19">
        <f>S84+T84</f>
        <v>1132637.25</v>
      </c>
      <c r="V84" s="9">
        <f>ROUND(P84 / 1.2, 2)</f>
        <v>1044.9100000000001</v>
      </c>
      <c r="W84" s="9">
        <f>ROUND(Q84 / 1.2, 2)</f>
        <v>1648</v>
      </c>
      <c r="X84" s="9">
        <f>ROUND(R84 / 1.2, 2)</f>
        <v>2692.91</v>
      </c>
      <c r="Y84" s="9">
        <f t="shared" si="24"/>
        <v>366240.38</v>
      </c>
      <c r="Z84" s="9">
        <f>ROUND(T84 / 1.2, 2)</f>
        <v>577624</v>
      </c>
      <c r="AA84" s="9">
        <f>Y84+Z84</f>
        <v>943864.38</v>
      </c>
      <c r="AD84" s="5">
        <v>355116709</v>
      </c>
      <c r="AE84" s="5">
        <v>31684858</v>
      </c>
      <c r="AG84" s="5" t="s">
        <v>281</v>
      </c>
      <c r="AH84" s="5" t="s">
        <v>282</v>
      </c>
      <c r="AI84" s="5" t="s">
        <v>142</v>
      </c>
      <c r="AK84" s="19">
        <f t="shared" si="25"/>
        <v>-14104.119999999995</v>
      </c>
      <c r="AL84" s="19">
        <f>T84-N84</f>
        <v>115524.80000000005</v>
      </c>
      <c r="AM84" s="19">
        <f>U84-O84</f>
        <v>101420.67999999993</v>
      </c>
      <c r="AN84" s="22">
        <f t="shared" si="26"/>
        <v>-3.1094248303053101E-2</v>
      </c>
      <c r="AO84" s="22">
        <f>IFERROR(AL84/N84,0)</f>
        <v>0.20000000000000009</v>
      </c>
      <c r="AP84" s="22">
        <f>IFERROR(AM84/O84,0)</f>
        <v>9.835051428624729E-2</v>
      </c>
    </row>
    <row r="85" spans="1:42" ht="18" x14ac:dyDescent="0.3">
      <c r="A85" s="12" t="s">
        <v>325</v>
      </c>
      <c r="B85" s="12"/>
      <c r="C85" s="27" t="s">
        <v>95</v>
      </c>
      <c r="D85" s="17"/>
      <c r="E85" s="17"/>
      <c r="F85" s="28" t="s">
        <v>96</v>
      </c>
      <c r="G85" s="29">
        <v>1.71</v>
      </c>
      <c r="H85" s="29"/>
      <c r="I85" s="29">
        <v>599.35500000000002</v>
      </c>
      <c r="J85" s="30">
        <v>6.38</v>
      </c>
      <c r="M85" s="31">
        <f>ROUND(ROUND(J85, 2)*I85, 2)</f>
        <v>3823.88</v>
      </c>
      <c r="P85" s="30">
        <v>6.38</v>
      </c>
      <c r="S85" s="31">
        <f>ROUND(ROUND(P85, 2)*I85, 2)</f>
        <v>3823.88</v>
      </c>
      <c r="V85" s="9">
        <f>ROUND(ROUND(P85, 2)/1.2, 2)</f>
        <v>5.32</v>
      </c>
      <c r="Y85" s="9">
        <f t="shared" si="24"/>
        <v>3186.57</v>
      </c>
      <c r="AD85" s="5" t="s">
        <v>326</v>
      </c>
      <c r="AE85" s="5" t="s">
        <v>327</v>
      </c>
      <c r="AF85" s="5" t="s">
        <v>99</v>
      </c>
      <c r="AK85" s="31">
        <f t="shared" si="25"/>
        <v>0</v>
      </c>
      <c r="AL85" s="31"/>
      <c r="AM85" s="31"/>
      <c r="AN85" s="33">
        <f t="shared" si="26"/>
        <v>0</v>
      </c>
      <c r="AO85" s="31"/>
      <c r="AP85" s="31"/>
    </row>
    <row r="86" spans="1:42" ht="36" x14ac:dyDescent="0.3">
      <c r="A86" s="12" t="s">
        <v>328</v>
      </c>
      <c r="B86" s="12"/>
      <c r="C86" s="27" t="s">
        <v>287</v>
      </c>
      <c r="D86" s="17"/>
      <c r="E86" s="17"/>
      <c r="F86" s="28" t="s">
        <v>85</v>
      </c>
      <c r="G86" s="29">
        <v>1</v>
      </c>
      <c r="H86" s="29"/>
      <c r="I86" s="29">
        <v>350.5</v>
      </c>
      <c r="J86" s="30">
        <v>171.81</v>
      </c>
      <c r="M86" s="31">
        <f>ROUND(ROUND(J86, 2)*I86, 2)</f>
        <v>60219.41</v>
      </c>
      <c r="P86" s="30">
        <v>171.81</v>
      </c>
      <c r="S86" s="31">
        <f>ROUND(ROUND(P86, 2)*I86, 2)</f>
        <v>60219.41</v>
      </c>
      <c r="V86" s="9">
        <f>ROUND(ROUND(P86, 2)/1.2, 2)</f>
        <v>143.18</v>
      </c>
      <c r="Y86" s="9">
        <f t="shared" si="24"/>
        <v>50182.84</v>
      </c>
      <c r="AD86" s="5" t="s">
        <v>329</v>
      </c>
      <c r="AE86" s="5" t="s">
        <v>330</v>
      </c>
      <c r="AF86" s="5" t="s">
        <v>290</v>
      </c>
      <c r="AK86" s="31">
        <f t="shared" si="25"/>
        <v>0</v>
      </c>
      <c r="AL86" s="31"/>
      <c r="AM86" s="31"/>
      <c r="AN86" s="33">
        <f t="shared" si="26"/>
        <v>0</v>
      </c>
      <c r="AO86" s="31"/>
      <c r="AP86" s="31"/>
    </row>
    <row r="87" spans="1:42" ht="36" x14ac:dyDescent="0.3">
      <c r="A87" s="12" t="s">
        <v>331</v>
      </c>
      <c r="B87" s="12"/>
      <c r="C87" s="41" t="s">
        <v>292</v>
      </c>
      <c r="D87" s="17"/>
      <c r="E87" s="17"/>
      <c r="F87" s="28" t="s">
        <v>79</v>
      </c>
      <c r="G87" s="29">
        <v>1.02</v>
      </c>
      <c r="H87" s="29"/>
      <c r="I87" s="29">
        <v>357.51</v>
      </c>
      <c r="J87" s="30">
        <v>1063.06</v>
      </c>
      <c r="M87" s="31">
        <f>ROUND(ROUND(J87, 2)*I87, 2)</f>
        <v>380054.58</v>
      </c>
      <c r="P87" s="30">
        <v>1021.51</v>
      </c>
      <c r="S87" s="31">
        <f>ROUND(ROUND(P87, 2)*I87, 2)</f>
        <v>365200.04</v>
      </c>
      <c r="V87" s="9">
        <f>ROUND(ROUND(P87, 2)/1.2, 2)</f>
        <v>851.26</v>
      </c>
      <c r="Y87" s="9">
        <f t="shared" si="24"/>
        <v>304333.37</v>
      </c>
      <c r="AD87" s="5" t="s">
        <v>332</v>
      </c>
      <c r="AE87" s="5" t="s">
        <v>333</v>
      </c>
      <c r="AF87" s="5" t="s">
        <v>295</v>
      </c>
      <c r="AK87" s="31">
        <f t="shared" si="25"/>
        <v>-14854.540000000037</v>
      </c>
      <c r="AL87" s="31"/>
      <c r="AM87" s="31"/>
      <c r="AN87" s="33">
        <f t="shared" si="26"/>
        <v>-3.9085280856239218E-2</v>
      </c>
      <c r="AO87" s="31"/>
      <c r="AP87" s="31"/>
    </row>
    <row r="88" spans="1:42" ht="36" x14ac:dyDescent="0.3">
      <c r="A88" s="12" t="s">
        <v>334</v>
      </c>
      <c r="B88" s="12"/>
      <c r="C88" s="27" t="s">
        <v>297</v>
      </c>
      <c r="D88" s="17"/>
      <c r="E88" s="17"/>
      <c r="F88" s="28" t="s">
        <v>85</v>
      </c>
      <c r="G88" s="29">
        <v>1</v>
      </c>
      <c r="H88" s="29"/>
      <c r="I88" s="29">
        <v>350.5</v>
      </c>
      <c r="J88" s="30">
        <v>11.19</v>
      </c>
      <c r="M88" s="31">
        <f>ROUND(ROUND(J88, 2)*I88, 2)</f>
        <v>3922.1</v>
      </c>
      <c r="P88" s="30">
        <v>11.19</v>
      </c>
      <c r="S88" s="31">
        <f>ROUND(ROUND(P88, 2)*I88, 2)</f>
        <v>3922.1</v>
      </c>
      <c r="V88" s="9">
        <f>ROUND(ROUND(P88, 2)/1.2, 2)</f>
        <v>9.33</v>
      </c>
      <c r="Y88" s="9">
        <f t="shared" si="24"/>
        <v>3268.42</v>
      </c>
      <c r="AD88" s="5" t="s">
        <v>335</v>
      </c>
      <c r="AE88" s="5" t="s">
        <v>336</v>
      </c>
      <c r="AF88" s="5" t="s">
        <v>300</v>
      </c>
      <c r="AK88" s="31">
        <f t="shared" si="25"/>
        <v>0</v>
      </c>
      <c r="AL88" s="31"/>
      <c r="AM88" s="31"/>
      <c r="AN88" s="33">
        <f t="shared" si="26"/>
        <v>0</v>
      </c>
      <c r="AO88" s="31"/>
      <c r="AP88" s="31"/>
    </row>
    <row r="89" spans="1:42" ht="18" x14ac:dyDescent="0.3">
      <c r="A89" s="12" t="s">
        <v>337</v>
      </c>
      <c r="B89" s="12"/>
      <c r="C89" s="41" t="s">
        <v>302</v>
      </c>
      <c r="D89" s="17"/>
      <c r="E89" s="17"/>
      <c r="F89" s="28" t="s">
        <v>96</v>
      </c>
      <c r="G89" s="29">
        <v>2</v>
      </c>
      <c r="H89" s="29"/>
      <c r="I89" s="29">
        <v>701</v>
      </c>
      <c r="J89" s="30">
        <v>7.95</v>
      </c>
      <c r="M89" s="31">
        <f>ROUND(ROUND(J89, 2)*I89, 2)</f>
        <v>5572.95</v>
      </c>
      <c r="P89" s="30">
        <v>9.02</v>
      </c>
      <c r="S89" s="31">
        <f>ROUND(ROUND(P89, 2)*I89, 2)</f>
        <v>6323.02</v>
      </c>
      <c r="V89" s="9">
        <f>ROUND(ROUND(P89, 2)/1.2, 2)</f>
        <v>7.52</v>
      </c>
      <c r="Y89" s="9">
        <f t="shared" si="24"/>
        <v>5269.18</v>
      </c>
      <c r="AD89" s="5" t="s">
        <v>338</v>
      </c>
      <c r="AE89" s="5" t="s">
        <v>339</v>
      </c>
      <c r="AF89" s="5" t="s">
        <v>305</v>
      </c>
      <c r="AK89" s="31">
        <f t="shared" si="25"/>
        <v>750.07000000000062</v>
      </c>
      <c r="AL89" s="31"/>
      <c r="AM89" s="31"/>
      <c r="AN89" s="33">
        <f t="shared" si="26"/>
        <v>0.13459119496855357</v>
      </c>
      <c r="AO89" s="31"/>
      <c r="AP89" s="31"/>
    </row>
    <row r="90" spans="1:42" ht="72" x14ac:dyDescent="0.3">
      <c r="A90" s="12" t="s">
        <v>340</v>
      </c>
      <c r="B90" s="12" t="s">
        <v>279</v>
      </c>
      <c r="C90" s="16" t="s">
        <v>280</v>
      </c>
      <c r="D90" s="17" t="s">
        <v>71</v>
      </c>
      <c r="E90" s="17" t="s">
        <v>72</v>
      </c>
      <c r="F90" s="17" t="s">
        <v>79</v>
      </c>
      <c r="G90" s="18">
        <v>1</v>
      </c>
      <c r="H90" s="18"/>
      <c r="I90" s="18">
        <v>543.29999999999995</v>
      </c>
      <c r="J90" s="19">
        <v>1388.44</v>
      </c>
      <c r="K90" s="20">
        <v>1648</v>
      </c>
      <c r="L90" s="19">
        <f>J90+ROUND(K90, 2)</f>
        <v>3036.44</v>
      </c>
      <c r="M90" s="19">
        <v>754339.45</v>
      </c>
      <c r="N90" s="19">
        <v>895358.4</v>
      </c>
      <c r="O90" s="19">
        <f>M90+N90</f>
        <v>1649697.85</v>
      </c>
      <c r="P90" s="19">
        <v>1362.77</v>
      </c>
      <c r="Q90" s="20">
        <v>1977.6</v>
      </c>
      <c r="R90" s="19">
        <f>P90+ROUND(Q90, 2)</f>
        <v>3340.37</v>
      </c>
      <c r="S90" s="19">
        <v>740392.94</v>
      </c>
      <c r="T90" s="19">
        <v>1074430.08</v>
      </c>
      <c r="U90" s="19">
        <f>S90+T90</f>
        <v>1814823.02</v>
      </c>
      <c r="V90" s="9">
        <f>ROUND(P90 / 1.2, 2)</f>
        <v>1135.6400000000001</v>
      </c>
      <c r="W90" s="9">
        <f>ROUND(Q90 / 1.2, 2)</f>
        <v>1648</v>
      </c>
      <c r="X90" s="9">
        <f>ROUND(R90 / 1.2, 2)</f>
        <v>2783.64</v>
      </c>
      <c r="Y90" s="9">
        <f t="shared" si="24"/>
        <v>616994.12</v>
      </c>
      <c r="Z90" s="9">
        <f>ROUND(T90 / 1.2, 2)</f>
        <v>895358.4</v>
      </c>
      <c r="AA90" s="9">
        <f>Y90+Z90</f>
        <v>1512352.52</v>
      </c>
      <c r="AD90" s="5">
        <v>355116710</v>
      </c>
      <c r="AE90" s="5">
        <v>31684859</v>
      </c>
      <c r="AG90" s="5" t="s">
        <v>281</v>
      </c>
      <c r="AH90" s="5" t="s">
        <v>282</v>
      </c>
      <c r="AI90" s="5" t="s">
        <v>142</v>
      </c>
      <c r="AK90" s="19">
        <f t="shared" si="25"/>
        <v>-13946.510000000009</v>
      </c>
      <c r="AL90" s="19">
        <f>T90-N90</f>
        <v>179071.68000000005</v>
      </c>
      <c r="AM90" s="19">
        <f>U90-O90</f>
        <v>165125.16999999993</v>
      </c>
      <c r="AN90" s="22">
        <f t="shared" si="26"/>
        <v>-1.8488374166298754E-2</v>
      </c>
      <c r="AO90" s="22">
        <f>IFERROR(AL90/N90,0)</f>
        <v>0.20000000000000004</v>
      </c>
      <c r="AP90" s="22">
        <f>IFERROR(AM90/O90,0)</f>
        <v>0.10009418997545515</v>
      </c>
    </row>
    <row r="91" spans="1:42" ht="18" x14ac:dyDescent="0.3">
      <c r="A91" s="12" t="s">
        <v>341</v>
      </c>
      <c r="B91" s="12"/>
      <c r="C91" s="41" t="s">
        <v>302</v>
      </c>
      <c r="D91" s="17"/>
      <c r="E91" s="17"/>
      <c r="F91" s="28" t="s">
        <v>96</v>
      </c>
      <c r="G91" s="29">
        <v>2</v>
      </c>
      <c r="H91" s="29"/>
      <c r="I91" s="29">
        <v>1086.5999999999999</v>
      </c>
      <c r="J91" s="30">
        <v>7.95</v>
      </c>
      <c r="M91" s="31">
        <f>ROUND(ROUND(J91, 2)*I91, 2)</f>
        <v>8638.4699999999993</v>
      </c>
      <c r="P91" s="30">
        <v>9.0299999999999994</v>
      </c>
      <c r="S91" s="31">
        <f>ROUND(ROUND(P91, 2)*I91, 2)</f>
        <v>9812</v>
      </c>
      <c r="V91" s="9">
        <f>ROUND(ROUND(P91, 2)/1.2, 2)</f>
        <v>7.53</v>
      </c>
      <c r="Y91" s="9">
        <f t="shared" si="24"/>
        <v>8176.67</v>
      </c>
      <c r="AD91" s="5" t="s">
        <v>342</v>
      </c>
      <c r="AE91" s="5" t="s">
        <v>343</v>
      </c>
      <c r="AF91" s="5" t="s">
        <v>305</v>
      </c>
      <c r="AK91" s="31">
        <f t="shared" si="25"/>
        <v>1173.5300000000007</v>
      </c>
      <c r="AL91" s="31"/>
      <c r="AM91" s="31"/>
      <c r="AN91" s="33">
        <f t="shared" si="26"/>
        <v>0.13584928812625394</v>
      </c>
      <c r="AO91" s="31"/>
      <c r="AP91" s="31"/>
    </row>
    <row r="92" spans="1:42" ht="36" x14ac:dyDescent="0.3">
      <c r="A92" s="12" t="s">
        <v>344</v>
      </c>
      <c r="B92" s="12"/>
      <c r="C92" s="27" t="s">
        <v>297</v>
      </c>
      <c r="D92" s="17"/>
      <c r="E92" s="17"/>
      <c r="F92" s="28" t="s">
        <v>85</v>
      </c>
      <c r="G92" s="29">
        <v>1</v>
      </c>
      <c r="H92" s="29"/>
      <c r="I92" s="29">
        <v>543.29999999999995</v>
      </c>
      <c r="J92" s="30">
        <v>11.19</v>
      </c>
      <c r="M92" s="31">
        <f>ROUND(ROUND(J92, 2)*I92, 2)</f>
        <v>6079.53</v>
      </c>
      <c r="P92" s="30">
        <v>11.19</v>
      </c>
      <c r="S92" s="31">
        <f>ROUND(ROUND(P92, 2)*I92, 2)</f>
        <v>6079.53</v>
      </c>
      <c r="V92" s="9">
        <f>ROUND(ROUND(P92, 2)/1.2, 2)</f>
        <v>9.33</v>
      </c>
      <c r="Y92" s="9">
        <f t="shared" si="24"/>
        <v>5066.28</v>
      </c>
      <c r="AD92" s="5" t="s">
        <v>345</v>
      </c>
      <c r="AE92" s="5" t="s">
        <v>346</v>
      </c>
      <c r="AF92" s="5" t="s">
        <v>300</v>
      </c>
      <c r="AK92" s="31">
        <f t="shared" si="25"/>
        <v>0</v>
      </c>
      <c r="AL92" s="31"/>
      <c r="AM92" s="31"/>
      <c r="AN92" s="33">
        <f t="shared" si="26"/>
        <v>0</v>
      </c>
      <c r="AO92" s="31"/>
      <c r="AP92" s="31"/>
    </row>
    <row r="93" spans="1:42" ht="36" x14ac:dyDescent="0.3">
      <c r="A93" s="12" t="s">
        <v>347</v>
      </c>
      <c r="B93" s="12"/>
      <c r="C93" s="41" t="s">
        <v>314</v>
      </c>
      <c r="D93" s="17"/>
      <c r="E93" s="17"/>
      <c r="F93" s="28" t="s">
        <v>79</v>
      </c>
      <c r="G93" s="29">
        <v>1.02</v>
      </c>
      <c r="H93" s="29"/>
      <c r="I93" s="29">
        <v>554.16600000000005</v>
      </c>
      <c r="J93" s="30">
        <v>1155.52</v>
      </c>
      <c r="M93" s="31">
        <f>ROUND(ROUND(J93, 2)*I93, 2)</f>
        <v>640349.9</v>
      </c>
      <c r="P93" s="30">
        <v>1128.24</v>
      </c>
      <c r="S93" s="31">
        <f>ROUND(ROUND(P93, 2)*I93, 2)</f>
        <v>625232.25</v>
      </c>
      <c r="V93" s="9">
        <f>ROUND(ROUND(P93, 2)/1.2, 2)</f>
        <v>940.2</v>
      </c>
      <c r="Y93" s="9">
        <f t="shared" si="24"/>
        <v>521026.88</v>
      </c>
      <c r="AD93" s="5" t="s">
        <v>348</v>
      </c>
      <c r="AE93" s="5" t="s">
        <v>349</v>
      </c>
      <c r="AF93" s="5" t="s">
        <v>317</v>
      </c>
      <c r="AK93" s="31">
        <f t="shared" si="25"/>
        <v>-15117.650000000023</v>
      </c>
      <c r="AL93" s="31"/>
      <c r="AM93" s="31"/>
      <c r="AN93" s="33">
        <f t="shared" si="26"/>
        <v>-2.3608420958604073E-2</v>
      </c>
      <c r="AO93" s="31"/>
      <c r="AP93" s="31"/>
    </row>
    <row r="94" spans="1:42" ht="36" x14ac:dyDescent="0.3">
      <c r="A94" s="12" t="s">
        <v>350</v>
      </c>
      <c r="B94" s="12"/>
      <c r="C94" s="27" t="s">
        <v>287</v>
      </c>
      <c r="D94" s="17"/>
      <c r="E94" s="17"/>
      <c r="F94" s="28" t="s">
        <v>85</v>
      </c>
      <c r="G94" s="29">
        <v>1</v>
      </c>
      <c r="H94" s="29"/>
      <c r="I94" s="29">
        <v>543.29999999999995</v>
      </c>
      <c r="J94" s="30">
        <v>171.81</v>
      </c>
      <c r="M94" s="31">
        <f>ROUND(ROUND(J94, 2)*I94, 2)</f>
        <v>93344.37</v>
      </c>
      <c r="P94" s="30">
        <v>171.81</v>
      </c>
      <c r="S94" s="31">
        <f>ROUND(ROUND(P94, 2)*I94, 2)</f>
        <v>93344.37</v>
      </c>
      <c r="V94" s="9">
        <f>ROUND(ROUND(P94, 2)/1.2, 2)</f>
        <v>143.18</v>
      </c>
      <c r="Y94" s="9">
        <f t="shared" si="24"/>
        <v>77786.98</v>
      </c>
      <c r="AD94" s="5" t="s">
        <v>351</v>
      </c>
      <c r="AE94" s="5" t="s">
        <v>352</v>
      </c>
      <c r="AF94" s="5" t="s">
        <v>290</v>
      </c>
      <c r="AK94" s="31">
        <f t="shared" si="25"/>
        <v>0</v>
      </c>
      <c r="AL94" s="31"/>
      <c r="AM94" s="31"/>
      <c r="AN94" s="33">
        <f t="shared" si="26"/>
        <v>0</v>
      </c>
      <c r="AO94" s="31"/>
      <c r="AP94" s="31"/>
    </row>
    <row r="95" spans="1:42" ht="18" x14ac:dyDescent="0.3">
      <c r="A95" s="12" t="s">
        <v>353</v>
      </c>
      <c r="B95" s="12"/>
      <c r="C95" s="27" t="s">
        <v>95</v>
      </c>
      <c r="D95" s="17"/>
      <c r="E95" s="17"/>
      <c r="F95" s="28" t="s">
        <v>96</v>
      </c>
      <c r="G95" s="29">
        <v>1.71</v>
      </c>
      <c r="H95" s="29"/>
      <c r="I95" s="29">
        <v>929.04300000000001</v>
      </c>
      <c r="J95" s="30">
        <v>6.38</v>
      </c>
      <c r="M95" s="31">
        <f>ROUND(ROUND(J95, 2)*I95, 2)</f>
        <v>5927.29</v>
      </c>
      <c r="P95" s="30">
        <v>6.38</v>
      </c>
      <c r="S95" s="31">
        <f>ROUND(ROUND(P95, 2)*I95, 2)</f>
        <v>5927.29</v>
      </c>
      <c r="V95" s="9">
        <f>ROUND(ROUND(P95, 2)/1.2, 2)</f>
        <v>5.32</v>
      </c>
      <c r="Y95" s="9">
        <f t="shared" si="24"/>
        <v>4939.41</v>
      </c>
      <c r="AD95" s="5" t="s">
        <v>354</v>
      </c>
      <c r="AE95" s="5" t="s">
        <v>355</v>
      </c>
      <c r="AF95" s="5" t="s">
        <v>99</v>
      </c>
      <c r="AK95" s="31">
        <f t="shared" si="25"/>
        <v>0</v>
      </c>
      <c r="AL95" s="31"/>
      <c r="AM95" s="31"/>
      <c r="AN95" s="33">
        <f t="shared" si="26"/>
        <v>0</v>
      </c>
      <c r="AO95" s="31"/>
      <c r="AP95" s="31"/>
    </row>
    <row r="96" spans="1:42" ht="72" x14ac:dyDescent="0.3">
      <c r="A96" s="12" t="s">
        <v>356</v>
      </c>
      <c r="B96" s="12" t="s">
        <v>279</v>
      </c>
      <c r="C96" s="16" t="s">
        <v>280</v>
      </c>
      <c r="D96" s="17" t="s">
        <v>71</v>
      </c>
      <c r="E96" s="17" t="s">
        <v>72</v>
      </c>
      <c r="F96" s="17" t="s">
        <v>79</v>
      </c>
      <c r="G96" s="18">
        <v>1</v>
      </c>
      <c r="H96" s="18"/>
      <c r="I96" s="18">
        <v>814.7</v>
      </c>
      <c r="J96" s="19">
        <v>1294.1300000000001</v>
      </c>
      <c r="K96" s="20">
        <v>1648</v>
      </c>
      <c r="L96" s="19">
        <f>J96+ROUND(K96, 2)</f>
        <v>2942.13</v>
      </c>
      <c r="M96" s="19">
        <v>1054327.71</v>
      </c>
      <c r="N96" s="19">
        <v>1342625.6</v>
      </c>
      <c r="O96" s="19">
        <f>M96+N96</f>
        <v>2396953.31</v>
      </c>
      <c r="P96" s="19">
        <v>1253.8900000000001</v>
      </c>
      <c r="Q96" s="20">
        <v>1977.6</v>
      </c>
      <c r="R96" s="19">
        <f>P96+ROUND(Q96, 2)</f>
        <v>3231.49</v>
      </c>
      <c r="S96" s="19">
        <v>1021544.18</v>
      </c>
      <c r="T96" s="19">
        <v>1611150.72</v>
      </c>
      <c r="U96" s="19">
        <f>S96+T96</f>
        <v>2632694.9</v>
      </c>
      <c r="V96" s="9">
        <f>ROUND(P96 / 1.2, 2)</f>
        <v>1044.9100000000001</v>
      </c>
      <c r="W96" s="9">
        <f>ROUND(Q96 / 1.2, 2)</f>
        <v>1648</v>
      </c>
      <c r="X96" s="9">
        <f>ROUND(R96 / 1.2, 2)</f>
        <v>2692.91</v>
      </c>
      <c r="Y96" s="9">
        <f t="shared" si="24"/>
        <v>851286.82</v>
      </c>
      <c r="Z96" s="9">
        <f>ROUND(T96 / 1.2, 2)</f>
        <v>1342625.6</v>
      </c>
      <c r="AA96" s="9">
        <f>Y96+Z96</f>
        <v>2193912.42</v>
      </c>
      <c r="AD96" s="5">
        <v>355116711</v>
      </c>
      <c r="AE96" s="5">
        <v>31709554</v>
      </c>
      <c r="AG96" s="5" t="s">
        <v>281</v>
      </c>
      <c r="AH96" s="5" t="s">
        <v>282</v>
      </c>
      <c r="AI96" s="5" t="s">
        <v>142</v>
      </c>
      <c r="AK96" s="19">
        <f t="shared" si="25"/>
        <v>-32783.529999999912</v>
      </c>
      <c r="AL96" s="19">
        <f>T96-N96</f>
        <v>268525.11999999988</v>
      </c>
      <c r="AM96" s="19">
        <f>U96-O96</f>
        <v>235741.58999999985</v>
      </c>
      <c r="AN96" s="22">
        <f t="shared" si="26"/>
        <v>-3.1094250572243722E-2</v>
      </c>
      <c r="AO96" s="22">
        <f>IFERROR(AL96/N96,0)</f>
        <v>0.1999999999999999</v>
      </c>
      <c r="AP96" s="22">
        <f>IFERROR(AM96/O96,0)</f>
        <v>9.835051396975264E-2</v>
      </c>
    </row>
    <row r="97" spans="1:42" ht="18" x14ac:dyDescent="0.3">
      <c r="A97" s="12" t="s">
        <v>357</v>
      </c>
      <c r="B97" s="12"/>
      <c r="C97" s="27" t="s">
        <v>95</v>
      </c>
      <c r="D97" s="17"/>
      <c r="E97" s="17"/>
      <c r="F97" s="28" t="s">
        <v>96</v>
      </c>
      <c r="G97" s="29">
        <v>1.71</v>
      </c>
      <c r="H97" s="29"/>
      <c r="I97" s="29">
        <v>1393.1369999999999</v>
      </c>
      <c r="J97" s="30">
        <v>6.38</v>
      </c>
      <c r="M97" s="31">
        <f>ROUND(ROUND(J97, 2)*I97, 2)</f>
        <v>8888.2099999999991</v>
      </c>
      <c r="P97" s="30">
        <v>6.38</v>
      </c>
      <c r="S97" s="31">
        <f>ROUND(ROUND(P97, 2)*I97, 2)</f>
        <v>8888.2099999999991</v>
      </c>
      <c r="V97" s="9">
        <f>ROUND(ROUND(P97, 2)/1.2, 2)</f>
        <v>5.32</v>
      </c>
      <c r="Y97" s="9">
        <f t="shared" si="24"/>
        <v>7406.84</v>
      </c>
      <c r="AD97" s="5" t="s">
        <v>358</v>
      </c>
      <c r="AE97" s="5" t="s">
        <v>359</v>
      </c>
      <c r="AF97" s="5" t="s">
        <v>99</v>
      </c>
      <c r="AK97" s="31">
        <f t="shared" si="25"/>
        <v>0</v>
      </c>
      <c r="AL97" s="31"/>
      <c r="AM97" s="31"/>
      <c r="AN97" s="33">
        <f t="shared" si="26"/>
        <v>0</v>
      </c>
      <c r="AO97" s="31"/>
      <c r="AP97" s="31"/>
    </row>
    <row r="98" spans="1:42" ht="36" x14ac:dyDescent="0.3">
      <c r="A98" s="12" t="s">
        <v>360</v>
      </c>
      <c r="B98" s="12"/>
      <c r="C98" s="27" t="s">
        <v>287</v>
      </c>
      <c r="D98" s="17"/>
      <c r="E98" s="17"/>
      <c r="F98" s="28" t="s">
        <v>85</v>
      </c>
      <c r="G98" s="29">
        <v>1</v>
      </c>
      <c r="H98" s="29"/>
      <c r="I98" s="29">
        <v>814.7</v>
      </c>
      <c r="J98" s="30">
        <v>171.81</v>
      </c>
      <c r="M98" s="31">
        <f>ROUND(ROUND(J98, 2)*I98, 2)</f>
        <v>139973.60999999999</v>
      </c>
      <c r="P98" s="30">
        <v>171.81</v>
      </c>
      <c r="S98" s="31">
        <f>ROUND(ROUND(P98, 2)*I98, 2)</f>
        <v>139973.60999999999</v>
      </c>
      <c r="V98" s="9">
        <f>ROUND(ROUND(P98, 2)/1.2, 2)</f>
        <v>143.18</v>
      </c>
      <c r="Y98" s="9">
        <f t="shared" si="24"/>
        <v>116644.68</v>
      </c>
      <c r="AD98" s="5" t="s">
        <v>361</v>
      </c>
      <c r="AE98" s="5" t="s">
        <v>362</v>
      </c>
      <c r="AF98" s="5" t="s">
        <v>290</v>
      </c>
      <c r="AK98" s="31">
        <f t="shared" si="25"/>
        <v>0</v>
      </c>
      <c r="AL98" s="31"/>
      <c r="AM98" s="31"/>
      <c r="AN98" s="33">
        <f t="shared" si="26"/>
        <v>0</v>
      </c>
      <c r="AO98" s="31"/>
      <c r="AP98" s="31"/>
    </row>
    <row r="99" spans="1:42" ht="36" x14ac:dyDescent="0.3">
      <c r="A99" s="12" t="s">
        <v>363</v>
      </c>
      <c r="B99" s="12"/>
      <c r="C99" s="41" t="s">
        <v>292</v>
      </c>
      <c r="D99" s="17"/>
      <c r="E99" s="17"/>
      <c r="F99" s="28" t="s">
        <v>79</v>
      </c>
      <c r="G99" s="29">
        <v>1.02</v>
      </c>
      <c r="H99" s="29"/>
      <c r="I99" s="29">
        <v>830.99400000000003</v>
      </c>
      <c r="J99" s="30">
        <v>1063.06</v>
      </c>
      <c r="M99" s="31">
        <f>ROUND(ROUND(J99, 2)*I99, 2)</f>
        <v>883396.48</v>
      </c>
      <c r="P99" s="30">
        <v>1021.51</v>
      </c>
      <c r="S99" s="31">
        <f>ROUND(ROUND(P99, 2)*I99, 2)</f>
        <v>848868.68</v>
      </c>
      <c r="V99" s="9">
        <f>ROUND(ROUND(P99, 2)/1.2, 2)</f>
        <v>851.26</v>
      </c>
      <c r="Y99" s="9">
        <f t="shared" si="24"/>
        <v>707390.57</v>
      </c>
      <c r="AD99" s="5" t="s">
        <v>364</v>
      </c>
      <c r="AE99" s="5" t="s">
        <v>365</v>
      </c>
      <c r="AF99" s="5" t="s">
        <v>295</v>
      </c>
      <c r="AK99" s="31">
        <f t="shared" si="25"/>
        <v>-34527.79999999993</v>
      </c>
      <c r="AL99" s="31"/>
      <c r="AM99" s="31"/>
      <c r="AN99" s="33">
        <f t="shared" si="26"/>
        <v>-3.9085281390299327E-2</v>
      </c>
      <c r="AO99" s="31"/>
      <c r="AP99" s="31"/>
    </row>
    <row r="100" spans="1:42" ht="36" x14ac:dyDescent="0.3">
      <c r="A100" s="12" t="s">
        <v>366</v>
      </c>
      <c r="B100" s="12"/>
      <c r="C100" s="27" t="s">
        <v>297</v>
      </c>
      <c r="D100" s="17"/>
      <c r="E100" s="17"/>
      <c r="F100" s="28" t="s">
        <v>85</v>
      </c>
      <c r="G100" s="29">
        <v>1</v>
      </c>
      <c r="H100" s="29"/>
      <c r="I100" s="29">
        <v>814.7</v>
      </c>
      <c r="J100" s="30">
        <v>11.19</v>
      </c>
      <c r="M100" s="31">
        <f>ROUND(ROUND(J100, 2)*I100, 2)</f>
        <v>9116.49</v>
      </c>
      <c r="P100" s="30">
        <v>11.19</v>
      </c>
      <c r="S100" s="31">
        <f>ROUND(ROUND(P100, 2)*I100, 2)</f>
        <v>9116.49</v>
      </c>
      <c r="V100" s="9">
        <f>ROUND(ROUND(P100, 2)/1.2, 2)</f>
        <v>9.33</v>
      </c>
      <c r="Y100" s="9">
        <f t="shared" si="24"/>
        <v>7597.08</v>
      </c>
      <c r="AD100" s="5" t="s">
        <v>367</v>
      </c>
      <c r="AE100" s="5" t="s">
        <v>368</v>
      </c>
      <c r="AF100" s="5" t="s">
        <v>300</v>
      </c>
      <c r="AK100" s="31">
        <f t="shared" si="25"/>
        <v>0</v>
      </c>
      <c r="AL100" s="31"/>
      <c r="AM100" s="31"/>
      <c r="AN100" s="33">
        <f t="shared" si="26"/>
        <v>0</v>
      </c>
      <c r="AO100" s="31"/>
      <c r="AP100" s="31"/>
    </row>
    <row r="101" spans="1:42" ht="18" x14ac:dyDescent="0.3">
      <c r="A101" s="12" t="s">
        <v>369</v>
      </c>
      <c r="B101" s="12"/>
      <c r="C101" s="41" t="s">
        <v>302</v>
      </c>
      <c r="D101" s="17"/>
      <c r="E101" s="17"/>
      <c r="F101" s="28" t="s">
        <v>96</v>
      </c>
      <c r="G101" s="29">
        <v>2</v>
      </c>
      <c r="H101" s="29"/>
      <c r="I101" s="29">
        <v>1629.4</v>
      </c>
      <c r="J101" s="30">
        <v>7.95</v>
      </c>
      <c r="M101" s="31">
        <f>ROUND(ROUND(J101, 2)*I101, 2)</f>
        <v>12953.73</v>
      </c>
      <c r="P101" s="30">
        <v>9.02</v>
      </c>
      <c r="S101" s="31">
        <f>ROUND(ROUND(P101, 2)*I101, 2)</f>
        <v>14697.19</v>
      </c>
      <c r="V101" s="9">
        <f>ROUND(ROUND(P101, 2)/1.2, 2)</f>
        <v>7.52</v>
      </c>
      <c r="Y101" s="9">
        <f t="shared" si="24"/>
        <v>12247.66</v>
      </c>
      <c r="AD101" s="5" t="s">
        <v>370</v>
      </c>
      <c r="AE101" s="5" t="s">
        <v>371</v>
      </c>
      <c r="AF101" s="5" t="s">
        <v>305</v>
      </c>
      <c r="AK101" s="31">
        <f t="shared" si="25"/>
        <v>1743.4600000000009</v>
      </c>
      <c r="AL101" s="31"/>
      <c r="AM101" s="31"/>
      <c r="AN101" s="33">
        <f t="shared" si="26"/>
        <v>0.13459134936423725</v>
      </c>
      <c r="AO101" s="31"/>
      <c r="AP101" s="31"/>
    </row>
    <row r="102" spans="1:42" ht="72" x14ac:dyDescent="0.3">
      <c r="A102" s="12" t="s">
        <v>372</v>
      </c>
      <c r="B102" s="12" t="s">
        <v>279</v>
      </c>
      <c r="C102" s="16" t="s">
        <v>280</v>
      </c>
      <c r="D102" s="17" t="s">
        <v>71</v>
      </c>
      <c r="E102" s="17" t="s">
        <v>72</v>
      </c>
      <c r="F102" s="17" t="s">
        <v>79</v>
      </c>
      <c r="G102" s="18">
        <v>1</v>
      </c>
      <c r="H102" s="18"/>
      <c r="I102" s="18">
        <v>200.8</v>
      </c>
      <c r="J102" s="19">
        <v>1388.44</v>
      </c>
      <c r="K102" s="20">
        <v>1648</v>
      </c>
      <c r="L102" s="19">
        <f>J102+ROUND(K102, 2)</f>
        <v>3036.44</v>
      </c>
      <c r="M102" s="19">
        <v>278798.75</v>
      </c>
      <c r="N102" s="19">
        <v>330918.40000000002</v>
      </c>
      <c r="O102" s="19">
        <f>M102+N102</f>
        <v>609717.15</v>
      </c>
      <c r="P102" s="19">
        <v>1362.75</v>
      </c>
      <c r="Q102" s="20">
        <v>1977.6</v>
      </c>
      <c r="R102" s="19">
        <f>P102+ROUND(Q102, 2)</f>
        <v>3340.35</v>
      </c>
      <c r="S102" s="19">
        <v>273640.2</v>
      </c>
      <c r="T102" s="19">
        <v>397102.08000000002</v>
      </c>
      <c r="U102" s="19">
        <f>S102+T102</f>
        <v>670742.28</v>
      </c>
      <c r="V102" s="9">
        <f>ROUND(P102 / 1.2, 2)</f>
        <v>1135.6300000000001</v>
      </c>
      <c r="W102" s="9">
        <f>ROUND(Q102 / 1.2, 2)</f>
        <v>1648</v>
      </c>
      <c r="X102" s="9">
        <f>ROUND(R102 / 1.2, 2)</f>
        <v>2783.63</v>
      </c>
      <c r="Y102" s="9">
        <f t="shared" si="24"/>
        <v>228033.5</v>
      </c>
      <c r="Z102" s="9">
        <f>ROUND(T102 / 1.2, 2)</f>
        <v>330918.40000000002</v>
      </c>
      <c r="AA102" s="9">
        <f>Y102+Z102</f>
        <v>558951.9</v>
      </c>
      <c r="AD102" s="5">
        <v>355116712</v>
      </c>
      <c r="AE102" s="5">
        <v>31709555</v>
      </c>
      <c r="AG102" s="5" t="s">
        <v>281</v>
      </c>
      <c r="AH102" s="5" t="s">
        <v>282</v>
      </c>
      <c r="AI102" s="5" t="s">
        <v>142</v>
      </c>
      <c r="AK102" s="19">
        <f t="shared" si="25"/>
        <v>-5158.5499999999884</v>
      </c>
      <c r="AL102" s="19">
        <f>T102-N102</f>
        <v>66183.679999999993</v>
      </c>
      <c r="AM102" s="19">
        <f>U102-O102</f>
        <v>61025.130000000005</v>
      </c>
      <c r="AN102" s="22">
        <f t="shared" si="26"/>
        <v>-1.850277305762665E-2</v>
      </c>
      <c r="AO102" s="22">
        <f>IFERROR(AL102/N102,0)</f>
        <v>0.19999999999999996</v>
      </c>
      <c r="AP102" s="22">
        <f>IFERROR(AM102/O102,0)</f>
        <v>0.10008760619575816</v>
      </c>
    </row>
    <row r="103" spans="1:42" ht="18" x14ac:dyDescent="0.3">
      <c r="A103" s="12" t="s">
        <v>373</v>
      </c>
      <c r="B103" s="12"/>
      <c r="C103" s="41" t="s">
        <v>302</v>
      </c>
      <c r="D103" s="17"/>
      <c r="E103" s="17"/>
      <c r="F103" s="28" t="s">
        <v>96</v>
      </c>
      <c r="G103" s="29">
        <v>2</v>
      </c>
      <c r="H103" s="29"/>
      <c r="I103" s="29">
        <v>401.6</v>
      </c>
      <c r="J103" s="30">
        <v>7.95</v>
      </c>
      <c r="M103" s="31">
        <f>ROUND(ROUND(J103, 2)*I103, 2)</f>
        <v>3192.72</v>
      </c>
      <c r="P103" s="30">
        <v>9.02</v>
      </c>
      <c r="S103" s="31">
        <f>ROUND(ROUND(P103, 2)*I103, 2)</f>
        <v>3622.43</v>
      </c>
      <c r="V103" s="9">
        <f>ROUND(ROUND(P103, 2)/1.2, 2)</f>
        <v>7.52</v>
      </c>
      <c r="Y103" s="9">
        <f t="shared" si="24"/>
        <v>3018.69</v>
      </c>
      <c r="AD103" s="5" t="s">
        <v>374</v>
      </c>
      <c r="AE103" s="5" t="s">
        <v>375</v>
      </c>
      <c r="AF103" s="5" t="s">
        <v>305</v>
      </c>
      <c r="AK103" s="31">
        <f t="shared" si="25"/>
        <v>429.71000000000004</v>
      </c>
      <c r="AL103" s="31"/>
      <c r="AM103" s="31"/>
      <c r="AN103" s="33">
        <f t="shared" si="26"/>
        <v>0.13459056854343635</v>
      </c>
      <c r="AO103" s="31"/>
      <c r="AP103" s="31"/>
    </row>
    <row r="104" spans="1:42" ht="36" x14ac:dyDescent="0.3">
      <c r="A104" s="12" t="s">
        <v>376</v>
      </c>
      <c r="B104" s="12"/>
      <c r="C104" s="27" t="s">
        <v>297</v>
      </c>
      <c r="D104" s="17"/>
      <c r="E104" s="17"/>
      <c r="F104" s="28" t="s">
        <v>85</v>
      </c>
      <c r="G104" s="29">
        <v>1</v>
      </c>
      <c r="H104" s="29"/>
      <c r="I104" s="29">
        <v>200.8</v>
      </c>
      <c r="J104" s="30">
        <v>11.19</v>
      </c>
      <c r="M104" s="31">
        <f>ROUND(ROUND(J104, 2)*I104, 2)</f>
        <v>2246.9499999999998</v>
      </c>
      <c r="P104" s="30">
        <v>11.19</v>
      </c>
      <c r="S104" s="31">
        <f>ROUND(ROUND(P104, 2)*I104, 2)</f>
        <v>2246.9499999999998</v>
      </c>
      <c r="V104" s="9">
        <f>ROUND(ROUND(P104, 2)/1.2, 2)</f>
        <v>9.33</v>
      </c>
      <c r="Y104" s="9">
        <f t="shared" si="24"/>
        <v>1872.46</v>
      </c>
      <c r="AD104" s="5" t="s">
        <v>377</v>
      </c>
      <c r="AE104" s="5" t="s">
        <v>378</v>
      </c>
      <c r="AF104" s="5" t="s">
        <v>300</v>
      </c>
      <c r="AK104" s="31">
        <f t="shared" si="25"/>
        <v>0</v>
      </c>
      <c r="AL104" s="31"/>
      <c r="AM104" s="31"/>
      <c r="AN104" s="33">
        <f t="shared" si="26"/>
        <v>0</v>
      </c>
      <c r="AO104" s="31"/>
      <c r="AP104" s="31"/>
    </row>
    <row r="105" spans="1:42" ht="36" x14ac:dyDescent="0.3">
      <c r="A105" s="12" t="s">
        <v>379</v>
      </c>
      <c r="B105" s="12"/>
      <c r="C105" s="41" t="s">
        <v>314</v>
      </c>
      <c r="D105" s="17"/>
      <c r="E105" s="17"/>
      <c r="F105" s="28" t="s">
        <v>79</v>
      </c>
      <c r="G105" s="29">
        <v>1.02</v>
      </c>
      <c r="H105" s="29"/>
      <c r="I105" s="29">
        <v>204.816</v>
      </c>
      <c r="J105" s="30">
        <v>1155.52</v>
      </c>
      <c r="M105" s="31">
        <f>ROUND(ROUND(J105, 2)*I105, 2)</f>
        <v>236668.98</v>
      </c>
      <c r="P105" s="30">
        <v>1128.24</v>
      </c>
      <c r="S105" s="31">
        <f>ROUND(ROUND(P105, 2)*I105, 2)</f>
        <v>231081.60000000001</v>
      </c>
      <c r="V105" s="9">
        <f>ROUND(ROUND(P105, 2)/1.2, 2)</f>
        <v>940.2</v>
      </c>
      <c r="Y105" s="9">
        <f t="shared" si="24"/>
        <v>192568</v>
      </c>
      <c r="AD105" s="5" t="s">
        <v>380</v>
      </c>
      <c r="AE105" s="5" t="s">
        <v>381</v>
      </c>
      <c r="AF105" s="5" t="s">
        <v>317</v>
      </c>
      <c r="AK105" s="31">
        <f t="shared" si="25"/>
        <v>-5587.3800000000047</v>
      </c>
      <c r="AL105" s="31"/>
      <c r="AM105" s="31"/>
      <c r="AN105" s="33">
        <f t="shared" si="26"/>
        <v>-2.3608417123359406E-2</v>
      </c>
      <c r="AO105" s="31"/>
      <c r="AP105" s="31"/>
    </row>
    <row r="106" spans="1:42" ht="36" x14ac:dyDescent="0.3">
      <c r="A106" s="12" t="s">
        <v>382</v>
      </c>
      <c r="B106" s="12"/>
      <c r="C106" s="27" t="s">
        <v>287</v>
      </c>
      <c r="D106" s="17"/>
      <c r="E106" s="17"/>
      <c r="F106" s="28" t="s">
        <v>85</v>
      </c>
      <c r="G106" s="29">
        <v>1</v>
      </c>
      <c r="H106" s="29"/>
      <c r="I106" s="29">
        <v>200.8</v>
      </c>
      <c r="J106" s="30">
        <v>171.81</v>
      </c>
      <c r="M106" s="31">
        <f>ROUND(ROUND(J106, 2)*I106, 2)</f>
        <v>34499.449999999997</v>
      </c>
      <c r="P106" s="30">
        <v>171.81</v>
      </c>
      <c r="S106" s="31">
        <f>ROUND(ROUND(P106, 2)*I106, 2)</f>
        <v>34499.449999999997</v>
      </c>
      <c r="V106" s="9">
        <f>ROUND(ROUND(P106, 2)/1.2, 2)</f>
        <v>143.18</v>
      </c>
      <c r="Y106" s="9">
        <f t="shared" si="24"/>
        <v>28749.54</v>
      </c>
      <c r="AD106" s="5" t="s">
        <v>383</v>
      </c>
      <c r="AE106" s="5" t="s">
        <v>384</v>
      </c>
      <c r="AF106" s="5" t="s">
        <v>290</v>
      </c>
      <c r="AK106" s="31">
        <f t="shared" si="25"/>
        <v>0</v>
      </c>
      <c r="AL106" s="31"/>
      <c r="AM106" s="31"/>
      <c r="AN106" s="33">
        <f t="shared" si="26"/>
        <v>0</v>
      </c>
      <c r="AO106" s="31"/>
      <c r="AP106" s="31"/>
    </row>
    <row r="107" spans="1:42" ht="18" x14ac:dyDescent="0.3">
      <c r="A107" s="12" t="s">
        <v>385</v>
      </c>
      <c r="B107" s="12"/>
      <c r="C107" s="27" t="s">
        <v>95</v>
      </c>
      <c r="D107" s="17"/>
      <c r="E107" s="17"/>
      <c r="F107" s="28" t="s">
        <v>96</v>
      </c>
      <c r="G107" s="29">
        <v>1.71</v>
      </c>
      <c r="H107" s="29"/>
      <c r="I107" s="29">
        <v>343.36799999999999</v>
      </c>
      <c r="J107" s="30">
        <v>6.38</v>
      </c>
      <c r="M107" s="31">
        <f>ROUND(ROUND(J107, 2)*I107, 2)</f>
        <v>2190.69</v>
      </c>
      <c r="P107" s="30">
        <v>6.38</v>
      </c>
      <c r="S107" s="31">
        <f>ROUND(ROUND(P107, 2)*I107, 2)</f>
        <v>2190.69</v>
      </c>
      <c r="V107" s="9">
        <f>ROUND(ROUND(P107, 2)/1.2, 2)</f>
        <v>5.32</v>
      </c>
      <c r="Y107" s="9">
        <f t="shared" si="24"/>
        <v>1825.58</v>
      </c>
      <c r="AD107" s="5" t="s">
        <v>386</v>
      </c>
      <c r="AE107" s="5" t="s">
        <v>387</v>
      </c>
      <c r="AF107" s="5" t="s">
        <v>99</v>
      </c>
      <c r="AK107" s="31">
        <f t="shared" si="25"/>
        <v>0</v>
      </c>
      <c r="AL107" s="31"/>
      <c r="AM107" s="31"/>
      <c r="AN107" s="33">
        <f t="shared" si="26"/>
        <v>0</v>
      </c>
      <c r="AO107" s="31"/>
      <c r="AP107" s="31"/>
    </row>
    <row r="108" spans="1:42" ht="16.95" customHeight="1" x14ac:dyDescent="0.3">
      <c r="A108" s="12" t="s">
        <v>388</v>
      </c>
      <c r="B108" s="51" t="s">
        <v>389</v>
      </c>
      <c r="C108" s="110" t="s">
        <v>108</v>
      </c>
      <c r="D108" s="111"/>
      <c r="E108" s="111"/>
      <c r="F108" s="111"/>
      <c r="G108" s="111"/>
      <c r="H108" s="111"/>
      <c r="I108" s="112"/>
      <c r="M108" s="6">
        <f>SUM(M109,M114,M119)</f>
        <v>130408.81</v>
      </c>
      <c r="N108" s="6">
        <f>SUM(N109,N114,N119)</f>
        <v>86843.860000000015</v>
      </c>
      <c r="O108" s="6">
        <f>SUM(O109,O114,O119)</f>
        <v>217252.67</v>
      </c>
      <c r="S108" s="6">
        <f>SUM(S109,S114,S119)</f>
        <v>130971.37000000001</v>
      </c>
      <c r="T108" s="6">
        <f>SUM(T109,T114,T119)</f>
        <v>104212.64</v>
      </c>
      <c r="U108" s="6">
        <f>SUM(U109,U114,U119)</f>
        <v>235184.01</v>
      </c>
      <c r="Y108" s="9">
        <f>SUM(Y109,Y114,Y119)</f>
        <v>109142.81</v>
      </c>
      <c r="Z108" s="9">
        <f>SUM(Z109,Z114,Z119)</f>
        <v>86843.87000000001</v>
      </c>
      <c r="AA108" s="9">
        <f>SUM(AA109,AA114,AA119)</f>
        <v>195986.68</v>
      </c>
      <c r="AD108" s="5">
        <v>355116572</v>
      </c>
      <c r="AE108" s="5">
        <v>31709550</v>
      </c>
      <c r="AK108" s="6">
        <f t="shared" si="25"/>
        <v>562.56000000001222</v>
      </c>
      <c r="AL108" s="6">
        <f>T108-N108</f>
        <v>17368.779999999984</v>
      </c>
      <c r="AM108" s="6">
        <f>U108-O108</f>
        <v>17931.339999999997</v>
      </c>
      <c r="AN108" s="10">
        <f t="shared" si="26"/>
        <v>4.3138189820151893E-3</v>
      </c>
      <c r="AO108" s="10">
        <f>IFERROR(AL108/N108,0)</f>
        <v>0.20000009211935055</v>
      </c>
      <c r="AP108" s="10">
        <f>IFERROR(AM108/O108,0)</f>
        <v>8.2536799202513805E-2</v>
      </c>
    </row>
    <row r="109" spans="1:42" ht="108" x14ac:dyDescent="0.3">
      <c r="A109" s="12" t="s">
        <v>390</v>
      </c>
      <c r="B109" s="12" t="s">
        <v>391</v>
      </c>
      <c r="C109" s="16" t="s">
        <v>111</v>
      </c>
      <c r="D109" s="17" t="s">
        <v>392</v>
      </c>
      <c r="E109" s="17" t="s">
        <v>393</v>
      </c>
      <c r="F109" s="17" t="s">
        <v>112</v>
      </c>
      <c r="G109" s="18">
        <v>1</v>
      </c>
      <c r="H109" s="18"/>
      <c r="I109" s="18">
        <v>0.58899999999999997</v>
      </c>
      <c r="J109" s="19">
        <v>90145.84</v>
      </c>
      <c r="K109" s="20">
        <v>60058</v>
      </c>
      <c r="L109" s="19">
        <f>J109+ROUND(K109, 2)</f>
        <v>150203.84</v>
      </c>
      <c r="M109" s="19">
        <v>53095.9</v>
      </c>
      <c r="N109" s="19">
        <v>35374.160000000003</v>
      </c>
      <c r="O109" s="19">
        <f>M109+N109</f>
        <v>88470.06</v>
      </c>
      <c r="P109" s="19">
        <v>90464.21</v>
      </c>
      <c r="Q109" s="20">
        <v>72069.600000000006</v>
      </c>
      <c r="R109" s="19">
        <f>P109+ROUND(Q109, 2)</f>
        <v>162533.81</v>
      </c>
      <c r="S109" s="19">
        <v>53283.42</v>
      </c>
      <c r="T109" s="19">
        <v>42448.99</v>
      </c>
      <c r="U109" s="19">
        <f>S109+T109</f>
        <v>95732.41</v>
      </c>
      <c r="V109" s="9">
        <f>ROUND(P109 / 1.2, 2)</f>
        <v>75386.84</v>
      </c>
      <c r="W109" s="9">
        <f>ROUND(Q109 / 1.2, 2)</f>
        <v>60058</v>
      </c>
      <c r="X109" s="9">
        <f>ROUND(R109 / 1.2, 2)</f>
        <v>135444.84</v>
      </c>
      <c r="Y109" s="9">
        <f>ROUND(S109 / 1.2, 2)</f>
        <v>44402.85</v>
      </c>
      <c r="Z109" s="9">
        <f>ROUND(T109 / 1.2, 2)</f>
        <v>35374.160000000003</v>
      </c>
      <c r="AA109" s="9">
        <f>Y109+Z109</f>
        <v>79777.010000000009</v>
      </c>
      <c r="AD109" s="5">
        <v>355116574</v>
      </c>
      <c r="AE109" s="5">
        <v>31709557</v>
      </c>
      <c r="AG109" s="5" t="s">
        <v>113</v>
      </c>
      <c r="AH109" s="5" t="s">
        <v>394</v>
      </c>
      <c r="AI109" s="5" t="s">
        <v>142</v>
      </c>
      <c r="AK109" s="19">
        <f t="shared" si="25"/>
        <v>187.5199999999968</v>
      </c>
      <c r="AL109" s="19">
        <f>T109-N109</f>
        <v>7074.8299999999945</v>
      </c>
      <c r="AM109" s="19">
        <f>U109-O109</f>
        <v>7262.3500000000058</v>
      </c>
      <c r="AN109" s="22">
        <f t="shared" si="26"/>
        <v>3.531722788388497E-3</v>
      </c>
      <c r="AO109" s="22">
        <f>IFERROR(AL109/N109,0)</f>
        <v>0.19999994346155481</v>
      </c>
      <c r="AP109" s="22">
        <f>IFERROR(AM109/O109,0)</f>
        <v>8.2088222840585909E-2</v>
      </c>
    </row>
    <row r="110" spans="1:42" ht="18" x14ac:dyDescent="0.3">
      <c r="A110" s="12" t="s">
        <v>395</v>
      </c>
      <c r="B110" s="12"/>
      <c r="C110" s="27" t="s">
        <v>116</v>
      </c>
      <c r="D110" s="17"/>
      <c r="E110" s="17"/>
      <c r="F110" s="28" t="s">
        <v>112</v>
      </c>
      <c r="G110" s="29">
        <v>1.03</v>
      </c>
      <c r="H110" s="39"/>
      <c r="I110" s="39">
        <v>1.2999999999999999E-2</v>
      </c>
      <c r="J110" s="30">
        <v>90475.16</v>
      </c>
      <c r="M110" s="31">
        <f>ROUND(ROUND(J110, 2)*I110, 2)</f>
        <v>1176.18</v>
      </c>
      <c r="P110" s="30">
        <v>90475.16</v>
      </c>
      <c r="S110" s="31">
        <f>ROUND(ROUND(P110, 2)*I110, 2)</f>
        <v>1176.18</v>
      </c>
      <c r="V110" s="9">
        <f>ROUND(ROUND(P110, 2)/1.2, 2)</f>
        <v>75395.97</v>
      </c>
      <c r="Y110" s="9">
        <f t="shared" ref="Y110:Y123" si="27">ROUND(S110 / 1.2, 2)</f>
        <v>980.15</v>
      </c>
      <c r="AD110" s="5" t="s">
        <v>396</v>
      </c>
      <c r="AE110" s="5" t="s">
        <v>397</v>
      </c>
      <c r="AF110" s="5" t="s">
        <v>119</v>
      </c>
      <c r="AK110" s="31">
        <f t="shared" si="25"/>
        <v>0</v>
      </c>
      <c r="AL110" s="31"/>
      <c r="AM110" s="31"/>
      <c r="AN110" s="33">
        <f t="shared" si="26"/>
        <v>0</v>
      </c>
      <c r="AO110" s="31"/>
      <c r="AP110" s="31"/>
    </row>
    <row r="111" spans="1:42" ht="18" x14ac:dyDescent="0.3">
      <c r="A111" s="12" t="s">
        <v>398</v>
      </c>
      <c r="B111" s="12"/>
      <c r="C111" s="27" t="s">
        <v>121</v>
      </c>
      <c r="D111" s="17"/>
      <c r="E111" s="17"/>
      <c r="F111" s="28" t="s">
        <v>112</v>
      </c>
      <c r="G111" s="29">
        <v>1.03</v>
      </c>
      <c r="H111" s="39"/>
      <c r="I111" s="39">
        <v>0.59299999999999997</v>
      </c>
      <c r="J111" s="30">
        <v>84640.9</v>
      </c>
      <c r="M111" s="31">
        <f>ROUND(ROUND(J111, 2)*I111, 2)</f>
        <v>50192.05</v>
      </c>
      <c r="P111" s="30">
        <v>84640.9</v>
      </c>
      <c r="S111" s="31">
        <f>ROUND(ROUND(P111, 2)*I111, 2)</f>
        <v>50192.05</v>
      </c>
      <c r="V111" s="9">
        <f>ROUND(ROUND(P111, 2)/1.2, 2)</f>
        <v>70534.080000000002</v>
      </c>
      <c r="Y111" s="9">
        <f t="shared" si="27"/>
        <v>41826.71</v>
      </c>
      <c r="AD111" s="5" t="s">
        <v>399</v>
      </c>
      <c r="AE111" s="5" t="s">
        <v>400</v>
      </c>
      <c r="AF111" s="5" t="s">
        <v>124</v>
      </c>
      <c r="AK111" s="31">
        <f t="shared" si="25"/>
        <v>0</v>
      </c>
      <c r="AL111" s="31"/>
      <c r="AM111" s="31"/>
      <c r="AN111" s="33">
        <f t="shared" si="26"/>
        <v>0</v>
      </c>
      <c r="AO111" s="31"/>
      <c r="AP111" s="31"/>
    </row>
    <row r="112" spans="1:42" ht="36" x14ac:dyDescent="0.3">
      <c r="A112" s="12" t="s">
        <v>401</v>
      </c>
      <c r="B112" s="12"/>
      <c r="C112" s="27" t="s">
        <v>126</v>
      </c>
      <c r="D112" s="17"/>
      <c r="E112" s="17"/>
      <c r="F112" s="28" t="s">
        <v>85</v>
      </c>
      <c r="G112" s="29">
        <v>1</v>
      </c>
      <c r="H112" s="29"/>
      <c r="I112" s="29">
        <v>0.58899999999999997</v>
      </c>
      <c r="J112" s="30">
        <v>2933.23</v>
      </c>
      <c r="M112" s="31">
        <f>ROUND(ROUND(J112, 2)*I112, 2)</f>
        <v>1727.67</v>
      </c>
      <c r="P112" s="30">
        <v>2933.23</v>
      </c>
      <c r="S112" s="31">
        <f>ROUND(ROUND(P112, 2)*I112, 2)</f>
        <v>1727.67</v>
      </c>
      <c r="V112" s="9">
        <f>ROUND(ROUND(P112, 2)/1.2, 2)</f>
        <v>2444.36</v>
      </c>
      <c r="Y112" s="9">
        <f t="shared" si="27"/>
        <v>1439.73</v>
      </c>
      <c r="AD112" s="5" t="s">
        <v>402</v>
      </c>
      <c r="AE112" s="5" t="s">
        <v>403</v>
      </c>
      <c r="AF112" s="5" t="s">
        <v>129</v>
      </c>
      <c r="AK112" s="31">
        <f t="shared" si="25"/>
        <v>0</v>
      </c>
      <c r="AL112" s="31"/>
      <c r="AM112" s="31"/>
      <c r="AN112" s="33">
        <f t="shared" si="26"/>
        <v>0</v>
      </c>
      <c r="AO112" s="31"/>
      <c r="AP112" s="31"/>
    </row>
    <row r="113" spans="1:42" ht="18" x14ac:dyDescent="0.3">
      <c r="A113" s="12" t="s">
        <v>404</v>
      </c>
      <c r="B113" s="12"/>
      <c r="C113" s="27" t="s">
        <v>405</v>
      </c>
      <c r="D113" s="17"/>
      <c r="E113" s="17" t="s">
        <v>406</v>
      </c>
      <c r="F113" s="28" t="s">
        <v>102</v>
      </c>
      <c r="G113" s="29">
        <v>1</v>
      </c>
      <c r="H113" s="39"/>
      <c r="I113" s="39">
        <v>4</v>
      </c>
      <c r="J113" s="30">
        <v>0</v>
      </c>
      <c r="M113" s="31">
        <f>ROUND(ROUND(J113, 2)*I113, 2)</f>
        <v>0</v>
      </c>
      <c r="P113" s="30">
        <v>46.88</v>
      </c>
      <c r="S113" s="31">
        <f>ROUND(ROUND(P113, 2)*I113, 2)</f>
        <v>187.52</v>
      </c>
      <c r="V113" s="9">
        <f>ROUND(ROUND(P113, 2)/1.2, 2)</f>
        <v>39.07</v>
      </c>
      <c r="Y113" s="9">
        <f t="shared" si="27"/>
        <v>156.27000000000001</v>
      </c>
      <c r="AD113" s="5" t="s">
        <v>407</v>
      </c>
      <c r="AE113" s="5" t="s">
        <v>408</v>
      </c>
      <c r="AF113" s="5" t="s">
        <v>409</v>
      </c>
      <c r="AK113" s="31">
        <f t="shared" si="25"/>
        <v>187.52</v>
      </c>
      <c r="AL113" s="31"/>
      <c r="AM113" s="31"/>
      <c r="AN113" s="33">
        <f t="shared" si="26"/>
        <v>0</v>
      </c>
      <c r="AO113" s="31"/>
      <c r="AP113" s="31"/>
    </row>
    <row r="114" spans="1:42" ht="108" x14ac:dyDescent="0.3">
      <c r="A114" s="12" t="s">
        <v>410</v>
      </c>
      <c r="B114" s="12" t="s">
        <v>391</v>
      </c>
      <c r="C114" s="16" t="s">
        <v>111</v>
      </c>
      <c r="D114" s="17" t="s">
        <v>392</v>
      </c>
      <c r="E114" s="17" t="s">
        <v>411</v>
      </c>
      <c r="F114" s="17" t="s">
        <v>112</v>
      </c>
      <c r="G114" s="18">
        <v>1</v>
      </c>
      <c r="H114" s="18"/>
      <c r="I114" s="18">
        <v>0.373</v>
      </c>
      <c r="J114" s="19">
        <v>90242.31</v>
      </c>
      <c r="K114" s="20">
        <v>60058</v>
      </c>
      <c r="L114" s="19">
        <f>J114+ROUND(K114, 2)</f>
        <v>150300.31</v>
      </c>
      <c r="M114" s="19">
        <v>33660.379999999997</v>
      </c>
      <c r="N114" s="19">
        <v>22401.63</v>
      </c>
      <c r="O114" s="19">
        <f>M114+N114</f>
        <v>56062.009999999995</v>
      </c>
      <c r="P114" s="19">
        <v>90745.04</v>
      </c>
      <c r="Q114" s="20">
        <v>72069.600000000006</v>
      </c>
      <c r="R114" s="19">
        <f>P114+ROUND(Q114, 2)</f>
        <v>162814.64000000001</v>
      </c>
      <c r="S114" s="19">
        <v>33847.9</v>
      </c>
      <c r="T114" s="19">
        <v>26881.96</v>
      </c>
      <c r="U114" s="19">
        <f>S114+T114</f>
        <v>60729.86</v>
      </c>
      <c r="V114" s="9">
        <f>ROUND(P114 / 1.2, 2)</f>
        <v>75620.87</v>
      </c>
      <c r="W114" s="9">
        <f>ROUND(Q114 / 1.2, 2)</f>
        <v>60058</v>
      </c>
      <c r="X114" s="9">
        <f>ROUND(R114 / 1.2, 2)</f>
        <v>135678.87</v>
      </c>
      <c r="Y114" s="9">
        <f t="shared" si="27"/>
        <v>28206.58</v>
      </c>
      <c r="Z114" s="9">
        <f>ROUND(T114 / 1.2, 2)</f>
        <v>22401.63</v>
      </c>
      <c r="AA114" s="9">
        <f>Y114+Z114</f>
        <v>50608.210000000006</v>
      </c>
      <c r="AD114" s="5">
        <v>355116713</v>
      </c>
      <c r="AE114" s="5">
        <v>31709558</v>
      </c>
      <c r="AG114" s="5" t="s">
        <v>113</v>
      </c>
      <c r="AH114" s="5" t="s">
        <v>394</v>
      </c>
      <c r="AI114" s="5" t="s">
        <v>142</v>
      </c>
      <c r="AK114" s="19">
        <f t="shared" si="25"/>
        <v>187.52000000000407</v>
      </c>
      <c r="AL114" s="19">
        <f>T114-N114</f>
        <v>4480.3299999999981</v>
      </c>
      <c r="AM114" s="19">
        <f>U114-O114</f>
        <v>4667.8500000000058</v>
      </c>
      <c r="AN114" s="22">
        <f t="shared" si="26"/>
        <v>5.5709412668545066E-3</v>
      </c>
      <c r="AO114" s="22">
        <f>IFERROR(AL114/N114,0)</f>
        <v>0.20000017855843516</v>
      </c>
      <c r="AP114" s="22">
        <f>IFERROR(AM114/O114,0)</f>
        <v>8.3262266194166185E-2</v>
      </c>
    </row>
    <row r="115" spans="1:42" ht="18" x14ac:dyDescent="0.3">
      <c r="A115" s="12" t="s">
        <v>412</v>
      </c>
      <c r="B115" s="12"/>
      <c r="C115" s="27" t="s">
        <v>405</v>
      </c>
      <c r="D115" s="17"/>
      <c r="E115" s="17" t="s">
        <v>406</v>
      </c>
      <c r="F115" s="28" t="s">
        <v>102</v>
      </c>
      <c r="G115" s="29">
        <v>1</v>
      </c>
      <c r="H115" s="39"/>
      <c r="I115" s="39">
        <v>4</v>
      </c>
      <c r="J115" s="30">
        <v>0</v>
      </c>
      <c r="M115" s="31">
        <f>ROUND(ROUND(J115, 2)*I115, 2)</f>
        <v>0</v>
      </c>
      <c r="P115" s="30">
        <v>46.88</v>
      </c>
      <c r="S115" s="31">
        <f>ROUND(ROUND(P115, 2)*I115, 2)</f>
        <v>187.52</v>
      </c>
      <c r="V115" s="9">
        <f>ROUND(ROUND(P115, 2)/1.2, 2)</f>
        <v>39.07</v>
      </c>
      <c r="Y115" s="9">
        <f t="shared" si="27"/>
        <v>156.27000000000001</v>
      </c>
      <c r="AD115" s="5" t="s">
        <v>413</v>
      </c>
      <c r="AE115" s="5" t="s">
        <v>414</v>
      </c>
      <c r="AF115" s="5" t="s">
        <v>409</v>
      </c>
      <c r="AK115" s="31">
        <f t="shared" si="25"/>
        <v>187.52</v>
      </c>
      <c r="AL115" s="31"/>
      <c r="AM115" s="31"/>
      <c r="AN115" s="33">
        <f t="shared" si="26"/>
        <v>0</v>
      </c>
      <c r="AO115" s="31"/>
      <c r="AP115" s="31"/>
    </row>
    <row r="116" spans="1:42" ht="36" x14ac:dyDescent="0.3">
      <c r="A116" s="12" t="s">
        <v>415</v>
      </c>
      <c r="B116" s="12"/>
      <c r="C116" s="27" t="s">
        <v>126</v>
      </c>
      <c r="D116" s="17"/>
      <c r="E116" s="17"/>
      <c r="F116" s="28" t="s">
        <v>85</v>
      </c>
      <c r="G116" s="29">
        <v>1</v>
      </c>
      <c r="H116" s="29"/>
      <c r="I116" s="29">
        <v>0.373</v>
      </c>
      <c r="J116" s="30">
        <v>2933.23</v>
      </c>
      <c r="M116" s="31">
        <f>ROUND(ROUND(J116, 2)*I116, 2)</f>
        <v>1094.0899999999999</v>
      </c>
      <c r="P116" s="30">
        <v>2933.23</v>
      </c>
      <c r="S116" s="31">
        <f>ROUND(ROUND(P116, 2)*I116, 2)</f>
        <v>1094.0899999999999</v>
      </c>
      <c r="V116" s="9">
        <f>ROUND(ROUND(P116, 2)/1.2, 2)</f>
        <v>2444.36</v>
      </c>
      <c r="Y116" s="9">
        <f t="shared" si="27"/>
        <v>911.74</v>
      </c>
      <c r="AD116" s="5" t="s">
        <v>416</v>
      </c>
      <c r="AE116" s="5" t="s">
        <v>417</v>
      </c>
      <c r="AF116" s="5" t="s">
        <v>129</v>
      </c>
      <c r="AK116" s="31">
        <f t="shared" si="25"/>
        <v>0</v>
      </c>
      <c r="AL116" s="31"/>
      <c r="AM116" s="31"/>
      <c r="AN116" s="33">
        <f t="shared" si="26"/>
        <v>0</v>
      </c>
      <c r="AO116" s="31"/>
      <c r="AP116" s="31"/>
    </row>
    <row r="117" spans="1:42" ht="18" x14ac:dyDescent="0.3">
      <c r="A117" s="12" t="s">
        <v>418</v>
      </c>
      <c r="B117" s="12"/>
      <c r="C117" s="27" t="s">
        <v>121</v>
      </c>
      <c r="D117" s="17"/>
      <c r="E117" s="17"/>
      <c r="F117" s="28" t="s">
        <v>112</v>
      </c>
      <c r="G117" s="29">
        <v>1.03</v>
      </c>
      <c r="H117" s="39"/>
      <c r="I117" s="39">
        <v>0.373</v>
      </c>
      <c r="J117" s="30">
        <v>84640.9</v>
      </c>
      <c r="M117" s="31">
        <f>ROUND(ROUND(J117, 2)*I117, 2)</f>
        <v>31571.06</v>
      </c>
      <c r="P117" s="30">
        <v>84640.9</v>
      </c>
      <c r="S117" s="31">
        <f>ROUND(ROUND(P117, 2)*I117, 2)</f>
        <v>31571.06</v>
      </c>
      <c r="V117" s="9">
        <f>ROUND(ROUND(P117, 2)/1.2, 2)</f>
        <v>70534.080000000002</v>
      </c>
      <c r="Y117" s="9">
        <f t="shared" si="27"/>
        <v>26309.22</v>
      </c>
      <c r="AD117" s="5" t="s">
        <v>419</v>
      </c>
      <c r="AE117" s="5" t="s">
        <v>420</v>
      </c>
      <c r="AF117" s="5" t="s">
        <v>124</v>
      </c>
      <c r="AK117" s="31">
        <f t="shared" si="25"/>
        <v>0</v>
      </c>
      <c r="AL117" s="31"/>
      <c r="AM117" s="31"/>
      <c r="AN117" s="33">
        <f t="shared" si="26"/>
        <v>0</v>
      </c>
      <c r="AO117" s="31"/>
      <c r="AP117" s="31"/>
    </row>
    <row r="118" spans="1:42" ht="18" x14ac:dyDescent="0.3">
      <c r="A118" s="12" t="s">
        <v>421</v>
      </c>
      <c r="B118" s="12"/>
      <c r="C118" s="27" t="s">
        <v>116</v>
      </c>
      <c r="D118" s="17"/>
      <c r="E118" s="17"/>
      <c r="F118" s="28" t="s">
        <v>112</v>
      </c>
      <c r="G118" s="29">
        <v>1.03</v>
      </c>
      <c r="H118" s="39"/>
      <c r="I118" s="39">
        <v>1.0999999999999999E-2</v>
      </c>
      <c r="J118" s="30">
        <v>90475.16</v>
      </c>
      <c r="M118" s="31">
        <f>ROUND(ROUND(J118, 2)*I118, 2)</f>
        <v>995.23</v>
      </c>
      <c r="P118" s="30">
        <v>90475.16</v>
      </c>
      <c r="S118" s="31">
        <f>ROUND(ROUND(P118, 2)*I118, 2)</f>
        <v>995.23</v>
      </c>
      <c r="V118" s="9">
        <f>ROUND(ROUND(P118, 2)/1.2, 2)</f>
        <v>75395.97</v>
      </c>
      <c r="Y118" s="9">
        <f t="shared" si="27"/>
        <v>829.36</v>
      </c>
      <c r="AD118" s="5" t="s">
        <v>422</v>
      </c>
      <c r="AE118" s="5" t="s">
        <v>423</v>
      </c>
      <c r="AF118" s="5" t="s">
        <v>119</v>
      </c>
      <c r="AK118" s="31">
        <f t="shared" si="25"/>
        <v>0</v>
      </c>
      <c r="AL118" s="31"/>
      <c r="AM118" s="31"/>
      <c r="AN118" s="33">
        <f t="shared" si="26"/>
        <v>0</v>
      </c>
      <c r="AO118" s="31"/>
      <c r="AP118" s="31"/>
    </row>
    <row r="119" spans="1:42" ht="108" x14ac:dyDescent="0.3">
      <c r="A119" s="12" t="s">
        <v>424</v>
      </c>
      <c r="B119" s="12" t="s">
        <v>391</v>
      </c>
      <c r="C119" s="16" t="s">
        <v>111</v>
      </c>
      <c r="D119" s="17" t="s">
        <v>392</v>
      </c>
      <c r="E119" s="17" t="s">
        <v>425</v>
      </c>
      <c r="F119" s="17" t="s">
        <v>112</v>
      </c>
      <c r="G119" s="18">
        <v>1</v>
      </c>
      <c r="H119" s="18"/>
      <c r="I119" s="18">
        <v>0.48399999999999999</v>
      </c>
      <c r="J119" s="19">
        <v>90191.18</v>
      </c>
      <c r="K119" s="20">
        <v>60058</v>
      </c>
      <c r="L119" s="19">
        <f>J119+ROUND(K119, 2)</f>
        <v>150249.18</v>
      </c>
      <c r="M119" s="19">
        <v>43652.53</v>
      </c>
      <c r="N119" s="19">
        <v>29068.07</v>
      </c>
      <c r="O119" s="19">
        <f>M119+N119</f>
        <v>72720.600000000006</v>
      </c>
      <c r="P119" s="19">
        <v>90578.62</v>
      </c>
      <c r="Q119" s="20">
        <v>72069.600000000006</v>
      </c>
      <c r="R119" s="19">
        <f>P119+ROUND(Q119, 2)</f>
        <v>162648.22</v>
      </c>
      <c r="S119" s="19">
        <v>43840.05</v>
      </c>
      <c r="T119" s="19">
        <v>34881.69</v>
      </c>
      <c r="U119" s="19">
        <f>S119+T119</f>
        <v>78721.740000000005</v>
      </c>
      <c r="V119" s="9">
        <f>ROUND(P119 / 1.2, 2)</f>
        <v>75482.179999999993</v>
      </c>
      <c r="W119" s="9">
        <f>ROUND(Q119 / 1.2, 2)</f>
        <v>60058</v>
      </c>
      <c r="X119" s="9">
        <f>ROUND(R119 / 1.2, 2)</f>
        <v>135540.18</v>
      </c>
      <c r="Y119" s="9">
        <f t="shared" si="27"/>
        <v>36533.379999999997</v>
      </c>
      <c r="Z119" s="9">
        <f>ROUND(T119 / 1.2, 2)</f>
        <v>29068.080000000002</v>
      </c>
      <c r="AA119" s="9">
        <f>Y119+Z119</f>
        <v>65601.459999999992</v>
      </c>
      <c r="AD119" s="5">
        <v>355116714</v>
      </c>
      <c r="AE119" s="5">
        <v>31709559</v>
      </c>
      <c r="AG119" s="5" t="s">
        <v>113</v>
      </c>
      <c r="AH119" s="5" t="s">
        <v>394</v>
      </c>
      <c r="AI119" s="5" t="s">
        <v>142</v>
      </c>
      <c r="AK119" s="19">
        <f t="shared" si="25"/>
        <v>187.52000000000407</v>
      </c>
      <c r="AL119" s="19">
        <f>T119-N119</f>
        <v>5813.6200000000026</v>
      </c>
      <c r="AM119" s="19">
        <f>U119-O119</f>
        <v>6001.1399999999994</v>
      </c>
      <c r="AN119" s="22">
        <f t="shared" si="26"/>
        <v>4.295741850472449E-3</v>
      </c>
      <c r="AO119" s="22">
        <f>IFERROR(AL119/N119,0)</f>
        <v>0.20000020641205291</v>
      </c>
      <c r="AP119" s="22">
        <f>IFERROR(AM119/O119,0)</f>
        <v>8.2523246507867076E-2</v>
      </c>
    </row>
    <row r="120" spans="1:42" ht="18" x14ac:dyDescent="0.3">
      <c r="A120" s="12" t="s">
        <v>426</v>
      </c>
      <c r="B120" s="12"/>
      <c r="C120" s="27" t="s">
        <v>116</v>
      </c>
      <c r="D120" s="17"/>
      <c r="E120" s="17"/>
      <c r="F120" s="28" t="s">
        <v>112</v>
      </c>
      <c r="G120" s="29">
        <v>1.03</v>
      </c>
      <c r="H120" s="39"/>
      <c r="I120" s="39">
        <v>1.4E-2</v>
      </c>
      <c r="J120" s="30">
        <v>90475.16</v>
      </c>
      <c r="M120" s="31">
        <f>ROUND(ROUND(J120, 2)*I120, 2)</f>
        <v>1266.6500000000001</v>
      </c>
      <c r="P120" s="30">
        <v>90475.16</v>
      </c>
      <c r="S120" s="31">
        <f>ROUND(ROUND(P120, 2)*I120, 2)</f>
        <v>1266.6500000000001</v>
      </c>
      <c r="V120" s="9">
        <f>ROUND(ROUND(P120, 2)/1.2, 2)</f>
        <v>75395.97</v>
      </c>
      <c r="Y120" s="9">
        <f t="shared" si="27"/>
        <v>1055.54</v>
      </c>
      <c r="AD120" s="5" t="s">
        <v>427</v>
      </c>
      <c r="AE120" s="5" t="s">
        <v>428</v>
      </c>
      <c r="AF120" s="5" t="s">
        <v>119</v>
      </c>
      <c r="AK120" s="31">
        <f t="shared" si="25"/>
        <v>0</v>
      </c>
      <c r="AL120" s="31"/>
      <c r="AM120" s="31"/>
      <c r="AN120" s="33">
        <f t="shared" si="26"/>
        <v>0</v>
      </c>
      <c r="AO120" s="31"/>
      <c r="AP120" s="31"/>
    </row>
    <row r="121" spans="1:42" ht="18" x14ac:dyDescent="0.3">
      <c r="A121" s="12" t="s">
        <v>429</v>
      </c>
      <c r="B121" s="12"/>
      <c r="C121" s="27" t="s">
        <v>121</v>
      </c>
      <c r="D121" s="17"/>
      <c r="E121" s="17"/>
      <c r="F121" s="28" t="s">
        <v>112</v>
      </c>
      <c r="G121" s="29">
        <v>1.03</v>
      </c>
      <c r="H121" s="39"/>
      <c r="I121" s="39">
        <v>0.48399999999999999</v>
      </c>
      <c r="J121" s="30">
        <v>84640.9</v>
      </c>
      <c r="M121" s="31">
        <f>ROUND(ROUND(J121, 2)*I121, 2)</f>
        <v>40966.199999999997</v>
      </c>
      <c r="P121" s="30">
        <v>84640.9</v>
      </c>
      <c r="S121" s="31">
        <f>ROUND(ROUND(P121, 2)*I121, 2)</f>
        <v>40966.199999999997</v>
      </c>
      <c r="V121" s="9">
        <f>ROUND(ROUND(P121, 2)/1.2, 2)</f>
        <v>70534.080000000002</v>
      </c>
      <c r="Y121" s="9">
        <f t="shared" si="27"/>
        <v>34138.5</v>
      </c>
      <c r="AD121" s="5" t="s">
        <v>430</v>
      </c>
      <c r="AE121" s="5" t="s">
        <v>431</v>
      </c>
      <c r="AF121" s="5" t="s">
        <v>124</v>
      </c>
      <c r="AK121" s="31">
        <f t="shared" si="25"/>
        <v>0</v>
      </c>
      <c r="AL121" s="31"/>
      <c r="AM121" s="31"/>
      <c r="AN121" s="33">
        <f t="shared" si="26"/>
        <v>0</v>
      </c>
      <c r="AO121" s="31"/>
      <c r="AP121" s="31"/>
    </row>
    <row r="122" spans="1:42" ht="36" x14ac:dyDescent="0.3">
      <c r="A122" s="12" t="s">
        <v>432</v>
      </c>
      <c r="B122" s="12"/>
      <c r="C122" s="27" t="s">
        <v>126</v>
      </c>
      <c r="D122" s="17"/>
      <c r="E122" s="17"/>
      <c r="F122" s="28" t="s">
        <v>85</v>
      </c>
      <c r="G122" s="29">
        <v>1</v>
      </c>
      <c r="H122" s="29"/>
      <c r="I122" s="29">
        <v>0.48399999999999999</v>
      </c>
      <c r="J122" s="30">
        <v>2933.23</v>
      </c>
      <c r="M122" s="31">
        <f>ROUND(ROUND(J122, 2)*I122, 2)</f>
        <v>1419.68</v>
      </c>
      <c r="P122" s="30">
        <v>2933.23</v>
      </c>
      <c r="S122" s="31">
        <f>ROUND(ROUND(P122, 2)*I122, 2)</f>
        <v>1419.68</v>
      </c>
      <c r="V122" s="9">
        <f>ROUND(ROUND(P122, 2)/1.2, 2)</f>
        <v>2444.36</v>
      </c>
      <c r="Y122" s="9">
        <f t="shared" si="27"/>
        <v>1183.07</v>
      </c>
      <c r="AD122" s="5" t="s">
        <v>433</v>
      </c>
      <c r="AE122" s="5" t="s">
        <v>434</v>
      </c>
      <c r="AF122" s="5" t="s">
        <v>129</v>
      </c>
      <c r="AK122" s="31">
        <f t="shared" si="25"/>
        <v>0</v>
      </c>
      <c r="AL122" s="31"/>
      <c r="AM122" s="31"/>
      <c r="AN122" s="33">
        <f t="shared" si="26"/>
        <v>0</v>
      </c>
      <c r="AO122" s="31"/>
      <c r="AP122" s="31"/>
    </row>
    <row r="123" spans="1:42" ht="18" x14ac:dyDescent="0.3">
      <c r="A123" s="12" t="s">
        <v>435</v>
      </c>
      <c r="B123" s="12"/>
      <c r="C123" s="27" t="s">
        <v>405</v>
      </c>
      <c r="D123" s="17"/>
      <c r="E123" s="17" t="s">
        <v>406</v>
      </c>
      <c r="F123" s="28" t="s">
        <v>102</v>
      </c>
      <c r="G123" s="29">
        <v>1</v>
      </c>
      <c r="H123" s="39"/>
      <c r="I123" s="39">
        <v>4</v>
      </c>
      <c r="J123" s="30">
        <v>0</v>
      </c>
      <c r="M123" s="31">
        <f>ROUND(ROUND(J123, 2)*I123, 2)</f>
        <v>0</v>
      </c>
      <c r="P123" s="30">
        <v>46.88</v>
      </c>
      <c r="S123" s="31">
        <f>ROUND(ROUND(P123, 2)*I123, 2)</f>
        <v>187.52</v>
      </c>
      <c r="V123" s="9">
        <f>ROUND(ROUND(P123, 2)/1.2, 2)</f>
        <v>39.07</v>
      </c>
      <c r="Y123" s="9">
        <f t="shared" si="27"/>
        <v>156.27000000000001</v>
      </c>
      <c r="AD123" s="5" t="s">
        <v>436</v>
      </c>
      <c r="AE123" s="5" t="s">
        <v>437</v>
      </c>
      <c r="AF123" s="5" t="s">
        <v>409</v>
      </c>
      <c r="AK123" s="31">
        <f t="shared" si="25"/>
        <v>187.52</v>
      </c>
      <c r="AL123" s="31"/>
      <c r="AM123" s="31"/>
      <c r="AN123" s="33">
        <f t="shared" si="26"/>
        <v>0</v>
      </c>
      <c r="AO123" s="31"/>
      <c r="AP123" s="31"/>
    </row>
    <row r="124" spans="1:42" ht="16.95" customHeight="1" x14ac:dyDescent="0.3">
      <c r="A124" s="12" t="s">
        <v>438</v>
      </c>
      <c r="B124" s="50" t="s">
        <v>439</v>
      </c>
      <c r="C124" s="116" t="s">
        <v>440</v>
      </c>
      <c r="D124" s="117"/>
      <c r="E124" s="117"/>
      <c r="F124" s="117"/>
      <c r="G124" s="117"/>
      <c r="H124" s="117"/>
      <c r="I124" s="118"/>
      <c r="M124" s="6">
        <f>SUM(M125,M147)</f>
        <v>685091.63</v>
      </c>
      <c r="N124" s="6">
        <f>SUM(N125,N147)</f>
        <v>997743.44</v>
      </c>
      <c r="O124" s="6">
        <f>SUM(O125,O147)</f>
        <v>1682835.07</v>
      </c>
      <c r="S124" s="6">
        <f>SUM(S125,S147)</f>
        <v>930686.75</v>
      </c>
      <c r="T124" s="6">
        <f>SUM(T125,T147)</f>
        <v>1197292.1300000001</v>
      </c>
      <c r="U124" s="6">
        <f>SUM(U125,U147)</f>
        <v>2127978.88</v>
      </c>
      <c r="Y124" s="9">
        <f>SUM(Y125,Y147)</f>
        <v>775572.29</v>
      </c>
      <c r="Z124" s="9">
        <f>SUM(Z125,Z147)</f>
        <v>997743.45</v>
      </c>
      <c r="AA124" s="9">
        <f>SUM(AA125,AA147)</f>
        <v>1773315.7400000002</v>
      </c>
      <c r="AD124" s="5">
        <v>355116575</v>
      </c>
      <c r="AE124" s="5">
        <v>31712104</v>
      </c>
      <c r="AK124" s="6">
        <f t="shared" si="25"/>
        <v>245595.12</v>
      </c>
      <c r="AL124" s="6">
        <f t="shared" ref="AL124:AM126" si="28">T124-N124</f>
        <v>199548.69000000018</v>
      </c>
      <c r="AM124" s="6">
        <f t="shared" si="28"/>
        <v>445143.80999999982</v>
      </c>
      <c r="AN124" s="10">
        <f t="shared" si="26"/>
        <v>0.35848506863235213</v>
      </c>
      <c r="AO124" s="10">
        <f t="shared" ref="AO124:AP126" si="29">IFERROR(AL124/N124,0)</f>
        <v>0.2000000020045235</v>
      </c>
      <c r="AP124" s="10">
        <f t="shared" si="29"/>
        <v>0.26452016477170265</v>
      </c>
    </row>
    <row r="125" spans="1:42" ht="16.95" customHeight="1" x14ac:dyDescent="0.3">
      <c r="A125" s="12" t="s">
        <v>441</v>
      </c>
      <c r="B125" s="51" t="s">
        <v>442</v>
      </c>
      <c r="C125" s="110" t="s">
        <v>443</v>
      </c>
      <c r="D125" s="111"/>
      <c r="E125" s="111"/>
      <c r="F125" s="111"/>
      <c r="G125" s="111"/>
      <c r="H125" s="111"/>
      <c r="I125" s="112"/>
      <c r="M125" s="6">
        <f>SUM(M126,M133,M140)</f>
        <v>195109.13</v>
      </c>
      <c r="N125" s="6">
        <f>SUM(N126,N133,N140)</f>
        <v>267987.44</v>
      </c>
      <c r="O125" s="6">
        <f>SUM(O126,O133,O140)</f>
        <v>463096.57</v>
      </c>
      <c r="S125" s="6">
        <f>SUM(S126,S133,S140)</f>
        <v>193933.57</v>
      </c>
      <c r="T125" s="6">
        <f>SUM(T126,T133,T140)</f>
        <v>321584.93</v>
      </c>
      <c r="U125" s="6">
        <f>SUM(U126,U133,U140)</f>
        <v>515518.5</v>
      </c>
      <c r="Y125" s="9">
        <f>SUM(Y126,Y133,Y140)</f>
        <v>161611.31</v>
      </c>
      <c r="Z125" s="9">
        <f>SUM(Z126,Z133,Z140)</f>
        <v>267987.44</v>
      </c>
      <c r="AA125" s="9">
        <f>SUM(AA126,AA133,AA140)</f>
        <v>429598.75</v>
      </c>
      <c r="AD125" s="5">
        <v>355116576</v>
      </c>
      <c r="AE125" s="5">
        <v>31712106</v>
      </c>
      <c r="AK125" s="6">
        <f t="shared" si="25"/>
        <v>-1175.5599999999977</v>
      </c>
      <c r="AL125" s="6">
        <f t="shared" si="28"/>
        <v>53597.489999999991</v>
      </c>
      <c r="AM125" s="6">
        <f t="shared" si="28"/>
        <v>52421.929999999993</v>
      </c>
      <c r="AN125" s="10">
        <f t="shared" si="26"/>
        <v>-6.0251409044773949E-3</v>
      </c>
      <c r="AO125" s="10">
        <f t="shared" si="29"/>
        <v>0.20000000746303628</v>
      </c>
      <c r="AP125" s="10">
        <f t="shared" si="29"/>
        <v>0.11319870065114063</v>
      </c>
    </row>
    <row r="126" spans="1:42" ht="54" x14ac:dyDescent="0.3">
      <c r="A126" s="12" t="s">
        <v>444</v>
      </c>
      <c r="B126" s="12" t="s">
        <v>445</v>
      </c>
      <c r="C126" s="16" t="s">
        <v>446</v>
      </c>
      <c r="D126" s="17"/>
      <c r="E126" s="17" t="s">
        <v>393</v>
      </c>
      <c r="F126" s="17" t="s">
        <v>73</v>
      </c>
      <c r="G126" s="18">
        <v>1</v>
      </c>
      <c r="H126" s="18"/>
      <c r="I126" s="18">
        <v>11.7</v>
      </c>
      <c r="J126" s="19">
        <v>5905.24</v>
      </c>
      <c r="K126" s="20">
        <v>8111</v>
      </c>
      <c r="L126" s="19">
        <f>J126+ROUND(K126, 2)</f>
        <v>14016.24</v>
      </c>
      <c r="M126" s="19">
        <v>69091.31</v>
      </c>
      <c r="N126" s="19">
        <v>94898.7</v>
      </c>
      <c r="O126" s="19">
        <f>M126+N126</f>
        <v>163990.01</v>
      </c>
      <c r="P126" s="19">
        <v>5869.66</v>
      </c>
      <c r="Q126" s="20">
        <v>9733.2000000000007</v>
      </c>
      <c r="R126" s="19">
        <f>P126+ROUND(Q126, 2)</f>
        <v>15602.86</v>
      </c>
      <c r="S126" s="19">
        <v>68675.02</v>
      </c>
      <c r="T126" s="19">
        <v>113878.44</v>
      </c>
      <c r="U126" s="19">
        <f>S126+T126</f>
        <v>182553.46000000002</v>
      </c>
      <c r="V126" s="9">
        <f>ROUND(P126 / 1.2, 2)</f>
        <v>4891.38</v>
      </c>
      <c r="W126" s="9">
        <f>ROUND(Q126 / 1.2, 2)</f>
        <v>8111</v>
      </c>
      <c r="X126" s="9">
        <f>ROUND(R126 / 1.2, 2)</f>
        <v>13002.38</v>
      </c>
      <c r="Y126" s="9">
        <f>ROUND(S126 / 1.2, 2)</f>
        <v>57229.18</v>
      </c>
      <c r="Z126" s="9">
        <f>ROUND(T126 / 1.2, 2)</f>
        <v>94898.7</v>
      </c>
      <c r="AA126" s="9">
        <f>Y126+Z126</f>
        <v>152127.88</v>
      </c>
      <c r="AD126" s="5">
        <v>355116578</v>
      </c>
      <c r="AE126" s="5">
        <v>31712111</v>
      </c>
      <c r="AG126" s="5" t="s">
        <v>447</v>
      </c>
      <c r="AH126" s="5" t="s">
        <v>448</v>
      </c>
      <c r="AI126" s="5" t="s">
        <v>449</v>
      </c>
      <c r="AK126" s="19">
        <f t="shared" si="25"/>
        <v>-416.2899999999936</v>
      </c>
      <c r="AL126" s="19">
        <f t="shared" si="28"/>
        <v>18979.740000000005</v>
      </c>
      <c r="AM126" s="19">
        <f t="shared" si="28"/>
        <v>18563.450000000012</v>
      </c>
      <c r="AN126" s="22">
        <f t="shared" si="26"/>
        <v>-6.0252150378968588E-3</v>
      </c>
      <c r="AO126" s="22">
        <f t="shared" si="29"/>
        <v>0.20000000000000007</v>
      </c>
      <c r="AP126" s="22">
        <f t="shared" si="29"/>
        <v>0.11319866374787105</v>
      </c>
    </row>
    <row r="127" spans="1:42" ht="18" x14ac:dyDescent="0.3">
      <c r="A127" s="12" t="s">
        <v>450</v>
      </c>
      <c r="B127" s="12"/>
      <c r="C127" s="27" t="s">
        <v>95</v>
      </c>
      <c r="D127" s="17"/>
      <c r="E127" s="17"/>
      <c r="F127" s="28" t="s">
        <v>96</v>
      </c>
      <c r="G127" s="29">
        <v>12</v>
      </c>
      <c r="H127" s="29"/>
      <c r="I127" s="29">
        <v>140.4</v>
      </c>
      <c r="J127" s="30">
        <v>6.38</v>
      </c>
      <c r="M127" s="31">
        <f t="shared" ref="M127:M132" si="30">ROUND(ROUND(J127, 2)*I127, 2)</f>
        <v>895.75</v>
      </c>
      <c r="P127" s="30">
        <v>6.38</v>
      </c>
      <c r="S127" s="31">
        <f t="shared" ref="S127:S132" si="31">ROUND(ROUND(P127, 2)*I127, 2)</f>
        <v>895.75</v>
      </c>
      <c r="V127" s="9">
        <f t="shared" ref="V127:V132" si="32">ROUND(ROUND(P127, 2)/1.2, 2)</f>
        <v>5.32</v>
      </c>
      <c r="Y127" s="9">
        <f t="shared" ref="Y127:Y146" si="33">ROUND(S127 / 1.2, 2)</f>
        <v>746.46</v>
      </c>
      <c r="AD127" s="5" t="s">
        <v>451</v>
      </c>
      <c r="AE127" s="5" t="s">
        <v>452</v>
      </c>
      <c r="AF127" s="5" t="s">
        <v>99</v>
      </c>
      <c r="AK127" s="31">
        <f t="shared" si="25"/>
        <v>0</v>
      </c>
      <c r="AL127" s="31"/>
      <c r="AM127" s="31"/>
      <c r="AN127" s="33">
        <f t="shared" si="26"/>
        <v>0</v>
      </c>
      <c r="AO127" s="31"/>
      <c r="AP127" s="31"/>
    </row>
    <row r="128" spans="1:42" ht="36" x14ac:dyDescent="0.3">
      <c r="A128" s="12" t="s">
        <v>453</v>
      </c>
      <c r="B128" s="12"/>
      <c r="C128" s="27" t="s">
        <v>84</v>
      </c>
      <c r="D128" s="17"/>
      <c r="E128" s="17"/>
      <c r="F128" s="28" t="s">
        <v>85</v>
      </c>
      <c r="G128" s="29">
        <v>1</v>
      </c>
      <c r="H128" s="29"/>
      <c r="I128" s="29">
        <v>11.7</v>
      </c>
      <c r="J128" s="30">
        <v>178.68</v>
      </c>
      <c r="M128" s="31">
        <f t="shared" si="30"/>
        <v>2090.56</v>
      </c>
      <c r="P128" s="30">
        <v>178.68</v>
      </c>
      <c r="S128" s="31">
        <f t="shared" si="31"/>
        <v>2090.56</v>
      </c>
      <c r="V128" s="9">
        <f t="shared" si="32"/>
        <v>148.9</v>
      </c>
      <c r="Y128" s="9">
        <f t="shared" si="33"/>
        <v>1742.13</v>
      </c>
      <c r="AD128" s="5" t="s">
        <v>454</v>
      </c>
      <c r="AE128" s="5" t="s">
        <v>455</v>
      </c>
      <c r="AF128" s="5" t="s">
        <v>88</v>
      </c>
      <c r="AK128" s="31">
        <f t="shared" si="25"/>
        <v>0</v>
      </c>
      <c r="AL128" s="31"/>
      <c r="AM128" s="31"/>
      <c r="AN128" s="33">
        <f t="shared" si="26"/>
        <v>0</v>
      </c>
      <c r="AO128" s="31"/>
      <c r="AP128" s="31"/>
    </row>
    <row r="129" spans="1:42" ht="36" x14ac:dyDescent="0.3">
      <c r="A129" s="12" t="s">
        <v>456</v>
      </c>
      <c r="B129" s="12"/>
      <c r="C129" s="27" t="s">
        <v>186</v>
      </c>
      <c r="D129" s="17"/>
      <c r="E129" s="17"/>
      <c r="F129" s="28" t="s">
        <v>187</v>
      </c>
      <c r="G129" s="29">
        <v>2.2000000000000002</v>
      </c>
      <c r="H129" s="29"/>
      <c r="I129" s="29">
        <v>25.74</v>
      </c>
      <c r="J129" s="30">
        <v>85.4</v>
      </c>
      <c r="M129" s="31">
        <f t="shared" si="30"/>
        <v>2198.1999999999998</v>
      </c>
      <c r="P129" s="30">
        <v>85.4</v>
      </c>
      <c r="S129" s="31">
        <f t="shared" si="31"/>
        <v>2198.1999999999998</v>
      </c>
      <c r="V129" s="9">
        <f t="shared" si="32"/>
        <v>71.17</v>
      </c>
      <c r="Y129" s="9">
        <f t="shared" si="33"/>
        <v>1831.83</v>
      </c>
      <c r="AD129" s="5" t="s">
        <v>457</v>
      </c>
      <c r="AE129" s="5" t="s">
        <v>458</v>
      </c>
      <c r="AF129" s="5" t="s">
        <v>190</v>
      </c>
      <c r="AK129" s="31">
        <f t="shared" si="25"/>
        <v>0</v>
      </c>
      <c r="AL129" s="31"/>
      <c r="AM129" s="31"/>
      <c r="AN129" s="33">
        <f t="shared" si="26"/>
        <v>0</v>
      </c>
      <c r="AO129" s="31"/>
      <c r="AP129" s="31"/>
    </row>
    <row r="130" spans="1:42" ht="18" x14ac:dyDescent="0.3">
      <c r="A130" s="12" t="s">
        <v>459</v>
      </c>
      <c r="B130" s="12"/>
      <c r="C130" s="41" t="s">
        <v>197</v>
      </c>
      <c r="D130" s="17"/>
      <c r="E130" s="17"/>
      <c r="F130" s="28" t="s">
        <v>96</v>
      </c>
      <c r="G130" s="29">
        <v>25</v>
      </c>
      <c r="H130" s="29"/>
      <c r="I130" s="29">
        <v>292.5</v>
      </c>
      <c r="J130" s="30">
        <v>6.45</v>
      </c>
      <c r="M130" s="31">
        <f t="shared" si="30"/>
        <v>1886.63</v>
      </c>
      <c r="P130" s="30">
        <v>6.94</v>
      </c>
      <c r="S130" s="31">
        <f t="shared" si="31"/>
        <v>2029.95</v>
      </c>
      <c r="V130" s="9">
        <f t="shared" si="32"/>
        <v>5.78</v>
      </c>
      <c r="Y130" s="9">
        <f t="shared" si="33"/>
        <v>1691.63</v>
      </c>
      <c r="AD130" s="5" t="s">
        <v>460</v>
      </c>
      <c r="AE130" s="5" t="s">
        <v>461</v>
      </c>
      <c r="AF130" s="5" t="s">
        <v>200</v>
      </c>
      <c r="AK130" s="31">
        <f t="shared" si="25"/>
        <v>143.31999999999994</v>
      </c>
      <c r="AL130" s="31"/>
      <c r="AM130" s="31"/>
      <c r="AN130" s="33">
        <f t="shared" si="26"/>
        <v>7.5966140684712913E-2</v>
      </c>
      <c r="AO130" s="31"/>
      <c r="AP130" s="31"/>
    </row>
    <row r="131" spans="1:42" ht="18" x14ac:dyDescent="0.3">
      <c r="A131" s="12" t="s">
        <v>462</v>
      </c>
      <c r="B131" s="12"/>
      <c r="C131" s="41" t="s">
        <v>463</v>
      </c>
      <c r="D131" s="17"/>
      <c r="E131" s="17"/>
      <c r="F131" s="28" t="s">
        <v>73</v>
      </c>
      <c r="G131" s="29">
        <v>1.05</v>
      </c>
      <c r="H131" s="39"/>
      <c r="I131" s="39">
        <v>12.285</v>
      </c>
      <c r="J131" s="30">
        <v>4728.34</v>
      </c>
      <c r="M131" s="31">
        <f t="shared" si="30"/>
        <v>58087.66</v>
      </c>
      <c r="P131" s="30">
        <v>4682.79</v>
      </c>
      <c r="S131" s="31">
        <f t="shared" si="31"/>
        <v>57528.08</v>
      </c>
      <c r="V131" s="9">
        <f t="shared" si="32"/>
        <v>3902.33</v>
      </c>
      <c r="Y131" s="9">
        <f t="shared" si="33"/>
        <v>47940.07</v>
      </c>
      <c r="AD131" s="5" t="s">
        <v>464</v>
      </c>
      <c r="AE131" s="5" t="s">
        <v>465</v>
      </c>
      <c r="AF131" s="5" t="s">
        <v>466</v>
      </c>
      <c r="AK131" s="31">
        <f t="shared" si="25"/>
        <v>-559.58000000000175</v>
      </c>
      <c r="AL131" s="31"/>
      <c r="AM131" s="31"/>
      <c r="AN131" s="33">
        <f t="shared" si="26"/>
        <v>-9.6333713563259687E-3</v>
      </c>
      <c r="AO131" s="31"/>
      <c r="AP131" s="31"/>
    </row>
    <row r="132" spans="1:42" ht="36" x14ac:dyDescent="0.3">
      <c r="A132" s="12" t="s">
        <v>467</v>
      </c>
      <c r="B132" s="12"/>
      <c r="C132" s="27" t="s">
        <v>192</v>
      </c>
      <c r="D132" s="17"/>
      <c r="E132" s="17"/>
      <c r="F132" s="28" t="s">
        <v>85</v>
      </c>
      <c r="G132" s="29">
        <v>1</v>
      </c>
      <c r="H132" s="29"/>
      <c r="I132" s="29">
        <v>11.7</v>
      </c>
      <c r="J132" s="30">
        <v>336.11</v>
      </c>
      <c r="M132" s="31">
        <f t="shared" si="30"/>
        <v>3932.49</v>
      </c>
      <c r="P132" s="30">
        <v>336.11</v>
      </c>
      <c r="S132" s="31">
        <f t="shared" si="31"/>
        <v>3932.49</v>
      </c>
      <c r="V132" s="9">
        <f t="shared" si="32"/>
        <v>280.08999999999997</v>
      </c>
      <c r="Y132" s="9">
        <f t="shared" si="33"/>
        <v>3277.08</v>
      </c>
      <c r="AD132" s="5" t="s">
        <v>468</v>
      </c>
      <c r="AE132" s="5" t="s">
        <v>469</v>
      </c>
      <c r="AF132" s="5" t="s">
        <v>195</v>
      </c>
      <c r="AK132" s="31">
        <f t="shared" si="25"/>
        <v>0</v>
      </c>
      <c r="AL132" s="31"/>
      <c r="AM132" s="31"/>
      <c r="AN132" s="33">
        <f t="shared" si="26"/>
        <v>0</v>
      </c>
      <c r="AO132" s="31"/>
      <c r="AP132" s="31"/>
    </row>
    <row r="133" spans="1:42" ht="54" x14ac:dyDescent="0.3">
      <c r="A133" s="12" t="s">
        <v>470</v>
      </c>
      <c r="B133" s="12" t="s">
        <v>445</v>
      </c>
      <c r="C133" s="16" t="s">
        <v>446</v>
      </c>
      <c r="D133" s="17"/>
      <c r="E133" s="17" t="s">
        <v>411</v>
      </c>
      <c r="F133" s="17" t="s">
        <v>73</v>
      </c>
      <c r="G133" s="18">
        <v>1</v>
      </c>
      <c r="H133" s="18"/>
      <c r="I133" s="18">
        <v>9.5399999999999991</v>
      </c>
      <c r="J133" s="19">
        <v>5905.24</v>
      </c>
      <c r="K133" s="20">
        <v>8111</v>
      </c>
      <c r="L133" s="19">
        <f>J133+ROUND(K133, 2)</f>
        <v>14016.24</v>
      </c>
      <c r="M133" s="19">
        <v>56335.99</v>
      </c>
      <c r="N133" s="19">
        <v>77378.94</v>
      </c>
      <c r="O133" s="19">
        <f>M133+N133</f>
        <v>133714.93</v>
      </c>
      <c r="P133" s="19">
        <v>5869.66</v>
      </c>
      <c r="Q133" s="20">
        <v>9733.2000000000007</v>
      </c>
      <c r="R133" s="19">
        <f>P133+ROUND(Q133, 2)</f>
        <v>15602.86</v>
      </c>
      <c r="S133" s="19">
        <v>55996.56</v>
      </c>
      <c r="T133" s="19">
        <v>92854.73</v>
      </c>
      <c r="U133" s="19">
        <f>S133+T133</f>
        <v>148851.28999999998</v>
      </c>
      <c r="V133" s="9">
        <f>ROUND(P133 / 1.2, 2)</f>
        <v>4891.38</v>
      </c>
      <c r="W133" s="9">
        <f>ROUND(Q133 / 1.2, 2)</f>
        <v>8111</v>
      </c>
      <c r="X133" s="9">
        <f>ROUND(R133 / 1.2, 2)</f>
        <v>13002.38</v>
      </c>
      <c r="Y133" s="9">
        <f t="shared" si="33"/>
        <v>46663.8</v>
      </c>
      <c r="Z133" s="9">
        <f>ROUND(T133 / 1.2, 2)</f>
        <v>77378.94</v>
      </c>
      <c r="AA133" s="9">
        <f>Y133+Z133</f>
        <v>124042.74</v>
      </c>
      <c r="AD133" s="5">
        <v>355116715</v>
      </c>
      <c r="AE133" s="5">
        <v>31712112</v>
      </c>
      <c r="AG133" s="5" t="s">
        <v>447</v>
      </c>
      <c r="AH133" s="5" t="s">
        <v>448</v>
      </c>
      <c r="AI133" s="5" t="s">
        <v>449</v>
      </c>
      <c r="AK133" s="19">
        <f t="shared" si="25"/>
        <v>-339.43000000000029</v>
      </c>
      <c r="AL133" s="19">
        <f>T133-N133</f>
        <v>15475.789999999994</v>
      </c>
      <c r="AM133" s="19">
        <f>U133-O133</f>
        <v>15136.359999999986</v>
      </c>
      <c r="AN133" s="22">
        <f t="shared" si="26"/>
        <v>-6.0251004730723697E-3</v>
      </c>
      <c r="AO133" s="22">
        <f>IFERROR(AL133/N133,0)</f>
        <v>0.20000002584682594</v>
      </c>
      <c r="AP133" s="22">
        <f>IFERROR(AM133/O133,0)</f>
        <v>0.1131987280702311</v>
      </c>
    </row>
    <row r="134" spans="1:42" ht="36" x14ac:dyDescent="0.3">
      <c r="A134" s="12" t="s">
        <v>471</v>
      </c>
      <c r="B134" s="12"/>
      <c r="C134" s="27" t="s">
        <v>192</v>
      </c>
      <c r="D134" s="17"/>
      <c r="E134" s="17"/>
      <c r="F134" s="28" t="s">
        <v>85</v>
      </c>
      <c r="G134" s="29">
        <v>1</v>
      </c>
      <c r="H134" s="29"/>
      <c r="I134" s="29">
        <v>9.5399999999999991</v>
      </c>
      <c r="J134" s="30">
        <v>336.11</v>
      </c>
      <c r="M134" s="31">
        <f t="shared" ref="M134:M139" si="34">ROUND(ROUND(J134, 2)*I134, 2)</f>
        <v>3206.49</v>
      </c>
      <c r="P134" s="30">
        <v>336.11</v>
      </c>
      <c r="S134" s="31">
        <f t="shared" ref="S134:S139" si="35">ROUND(ROUND(P134, 2)*I134, 2)</f>
        <v>3206.49</v>
      </c>
      <c r="V134" s="9">
        <f t="shared" ref="V134:V139" si="36">ROUND(ROUND(P134, 2)/1.2, 2)</f>
        <v>280.08999999999997</v>
      </c>
      <c r="Y134" s="9">
        <f t="shared" si="33"/>
        <v>2672.08</v>
      </c>
      <c r="AD134" s="5" t="s">
        <v>472</v>
      </c>
      <c r="AE134" s="5" t="s">
        <v>473</v>
      </c>
      <c r="AF134" s="5" t="s">
        <v>195</v>
      </c>
      <c r="AK134" s="31">
        <f t="shared" si="25"/>
        <v>0</v>
      </c>
      <c r="AL134" s="31"/>
      <c r="AM134" s="31"/>
      <c r="AN134" s="33">
        <f t="shared" si="26"/>
        <v>0</v>
      </c>
      <c r="AO134" s="31"/>
      <c r="AP134" s="31"/>
    </row>
    <row r="135" spans="1:42" ht="18" x14ac:dyDescent="0.3">
      <c r="A135" s="12" t="s">
        <v>474</v>
      </c>
      <c r="B135" s="12"/>
      <c r="C135" s="41" t="s">
        <v>463</v>
      </c>
      <c r="D135" s="17"/>
      <c r="E135" s="17"/>
      <c r="F135" s="28" t="s">
        <v>73</v>
      </c>
      <c r="G135" s="29">
        <v>1.05</v>
      </c>
      <c r="H135" s="39"/>
      <c r="I135" s="39">
        <v>10.016999999999999</v>
      </c>
      <c r="J135" s="30">
        <v>4728.34</v>
      </c>
      <c r="M135" s="31">
        <f t="shared" si="34"/>
        <v>47363.78</v>
      </c>
      <c r="P135" s="30">
        <v>4682.79</v>
      </c>
      <c r="S135" s="31">
        <f t="shared" si="35"/>
        <v>46907.51</v>
      </c>
      <c r="V135" s="9">
        <f t="shared" si="36"/>
        <v>3902.33</v>
      </c>
      <c r="Y135" s="9">
        <f t="shared" si="33"/>
        <v>39089.589999999997</v>
      </c>
      <c r="AD135" s="5" t="s">
        <v>475</v>
      </c>
      <c r="AE135" s="5" t="s">
        <v>476</v>
      </c>
      <c r="AF135" s="5" t="s">
        <v>466</v>
      </c>
      <c r="AK135" s="31">
        <f t="shared" si="25"/>
        <v>-456.2699999999968</v>
      </c>
      <c r="AL135" s="31"/>
      <c r="AM135" s="31"/>
      <c r="AN135" s="33">
        <f t="shared" si="26"/>
        <v>-9.6333105170237007E-3</v>
      </c>
      <c r="AO135" s="31"/>
      <c r="AP135" s="31"/>
    </row>
    <row r="136" spans="1:42" ht="18" x14ac:dyDescent="0.3">
      <c r="A136" s="12" t="s">
        <v>477</v>
      </c>
      <c r="B136" s="12"/>
      <c r="C136" s="41" t="s">
        <v>197</v>
      </c>
      <c r="D136" s="17"/>
      <c r="E136" s="17"/>
      <c r="F136" s="28" t="s">
        <v>96</v>
      </c>
      <c r="G136" s="29">
        <v>25</v>
      </c>
      <c r="H136" s="29"/>
      <c r="I136" s="29">
        <v>238.5</v>
      </c>
      <c r="J136" s="30">
        <v>6.45</v>
      </c>
      <c r="M136" s="31">
        <f t="shared" si="34"/>
        <v>1538.33</v>
      </c>
      <c r="P136" s="30">
        <v>6.94</v>
      </c>
      <c r="S136" s="31">
        <f t="shared" si="35"/>
        <v>1655.19</v>
      </c>
      <c r="V136" s="9">
        <f t="shared" si="36"/>
        <v>5.78</v>
      </c>
      <c r="Y136" s="9">
        <f t="shared" si="33"/>
        <v>1379.33</v>
      </c>
      <c r="AD136" s="5" t="s">
        <v>478</v>
      </c>
      <c r="AE136" s="5" t="s">
        <v>479</v>
      </c>
      <c r="AF136" s="5" t="s">
        <v>200</v>
      </c>
      <c r="AK136" s="31">
        <f t="shared" si="25"/>
        <v>116.86000000000013</v>
      </c>
      <c r="AL136" s="31"/>
      <c r="AM136" s="31"/>
      <c r="AN136" s="33">
        <f t="shared" si="26"/>
        <v>7.5965495049826845E-2</v>
      </c>
      <c r="AO136" s="31"/>
      <c r="AP136" s="31"/>
    </row>
    <row r="137" spans="1:42" ht="36" x14ac:dyDescent="0.3">
      <c r="A137" s="12" t="s">
        <v>480</v>
      </c>
      <c r="B137" s="12"/>
      <c r="C137" s="27" t="s">
        <v>186</v>
      </c>
      <c r="D137" s="17"/>
      <c r="E137" s="17"/>
      <c r="F137" s="28" t="s">
        <v>187</v>
      </c>
      <c r="G137" s="29">
        <v>2.2000000000000002</v>
      </c>
      <c r="H137" s="29"/>
      <c r="I137" s="29">
        <v>20.988</v>
      </c>
      <c r="J137" s="30">
        <v>85.4</v>
      </c>
      <c r="M137" s="31">
        <f t="shared" si="34"/>
        <v>1792.38</v>
      </c>
      <c r="P137" s="30">
        <v>85.4</v>
      </c>
      <c r="S137" s="31">
        <f t="shared" si="35"/>
        <v>1792.38</v>
      </c>
      <c r="V137" s="9">
        <f t="shared" si="36"/>
        <v>71.17</v>
      </c>
      <c r="Y137" s="9">
        <f t="shared" si="33"/>
        <v>1493.65</v>
      </c>
      <c r="AD137" s="5" t="s">
        <v>481</v>
      </c>
      <c r="AE137" s="5" t="s">
        <v>482</v>
      </c>
      <c r="AF137" s="5" t="s">
        <v>190</v>
      </c>
      <c r="AK137" s="31">
        <f t="shared" si="25"/>
        <v>0</v>
      </c>
      <c r="AL137" s="31"/>
      <c r="AM137" s="31"/>
      <c r="AN137" s="33">
        <f t="shared" si="26"/>
        <v>0</v>
      </c>
      <c r="AO137" s="31"/>
      <c r="AP137" s="31"/>
    </row>
    <row r="138" spans="1:42" ht="36" x14ac:dyDescent="0.3">
      <c r="A138" s="12" t="s">
        <v>483</v>
      </c>
      <c r="B138" s="12"/>
      <c r="C138" s="27" t="s">
        <v>84</v>
      </c>
      <c r="D138" s="17"/>
      <c r="E138" s="17"/>
      <c r="F138" s="28" t="s">
        <v>85</v>
      </c>
      <c r="G138" s="29">
        <v>1</v>
      </c>
      <c r="H138" s="29"/>
      <c r="I138" s="29">
        <v>9.5399999999999991</v>
      </c>
      <c r="J138" s="30">
        <v>178.68</v>
      </c>
      <c r="M138" s="31">
        <f t="shared" si="34"/>
        <v>1704.61</v>
      </c>
      <c r="P138" s="30">
        <v>178.68</v>
      </c>
      <c r="S138" s="31">
        <f t="shared" si="35"/>
        <v>1704.61</v>
      </c>
      <c r="V138" s="9">
        <f t="shared" si="36"/>
        <v>148.9</v>
      </c>
      <c r="Y138" s="9">
        <f t="shared" si="33"/>
        <v>1420.51</v>
      </c>
      <c r="AD138" s="5" t="s">
        <v>484</v>
      </c>
      <c r="AE138" s="5" t="s">
        <v>485</v>
      </c>
      <c r="AF138" s="5" t="s">
        <v>88</v>
      </c>
      <c r="AK138" s="31">
        <f t="shared" si="25"/>
        <v>0</v>
      </c>
      <c r="AL138" s="31"/>
      <c r="AM138" s="31"/>
      <c r="AN138" s="33">
        <f t="shared" si="26"/>
        <v>0</v>
      </c>
      <c r="AO138" s="31"/>
      <c r="AP138" s="31"/>
    </row>
    <row r="139" spans="1:42" ht="18" x14ac:dyDescent="0.3">
      <c r="A139" s="12" t="s">
        <v>486</v>
      </c>
      <c r="B139" s="12"/>
      <c r="C139" s="27" t="s">
        <v>95</v>
      </c>
      <c r="D139" s="17"/>
      <c r="E139" s="17"/>
      <c r="F139" s="28" t="s">
        <v>96</v>
      </c>
      <c r="G139" s="29">
        <v>12</v>
      </c>
      <c r="H139" s="29"/>
      <c r="I139" s="29">
        <v>114.48</v>
      </c>
      <c r="J139" s="30">
        <v>6.38</v>
      </c>
      <c r="M139" s="31">
        <f t="shared" si="34"/>
        <v>730.38</v>
      </c>
      <c r="P139" s="30">
        <v>6.38</v>
      </c>
      <c r="S139" s="31">
        <f t="shared" si="35"/>
        <v>730.38</v>
      </c>
      <c r="V139" s="9">
        <f t="shared" si="36"/>
        <v>5.32</v>
      </c>
      <c r="Y139" s="9">
        <f t="shared" si="33"/>
        <v>608.65</v>
      </c>
      <c r="AD139" s="5" t="s">
        <v>487</v>
      </c>
      <c r="AE139" s="5" t="s">
        <v>488</v>
      </c>
      <c r="AF139" s="5" t="s">
        <v>99</v>
      </c>
      <c r="AK139" s="31">
        <f t="shared" si="25"/>
        <v>0</v>
      </c>
      <c r="AL139" s="31"/>
      <c r="AM139" s="31"/>
      <c r="AN139" s="33">
        <f t="shared" si="26"/>
        <v>0</v>
      </c>
      <c r="AO139" s="31"/>
      <c r="AP139" s="31"/>
    </row>
    <row r="140" spans="1:42" ht="54" x14ac:dyDescent="0.3">
      <c r="A140" s="12" t="s">
        <v>489</v>
      </c>
      <c r="B140" s="12" t="s">
        <v>445</v>
      </c>
      <c r="C140" s="16" t="s">
        <v>446</v>
      </c>
      <c r="D140" s="17"/>
      <c r="E140" s="17" t="s">
        <v>425</v>
      </c>
      <c r="F140" s="17" t="s">
        <v>73</v>
      </c>
      <c r="G140" s="18">
        <v>1</v>
      </c>
      <c r="H140" s="18"/>
      <c r="I140" s="18">
        <v>11.8</v>
      </c>
      <c r="J140" s="19">
        <v>5905.24</v>
      </c>
      <c r="K140" s="20">
        <v>8111</v>
      </c>
      <c r="L140" s="19">
        <f>J140+ROUND(K140, 2)</f>
        <v>14016.24</v>
      </c>
      <c r="M140" s="19">
        <v>69681.83</v>
      </c>
      <c r="N140" s="19">
        <v>95709.8</v>
      </c>
      <c r="O140" s="19">
        <f>M140+N140</f>
        <v>165391.63</v>
      </c>
      <c r="P140" s="19">
        <v>5869.66</v>
      </c>
      <c r="Q140" s="20">
        <v>9733.2000000000007</v>
      </c>
      <c r="R140" s="19">
        <f>P140+ROUND(Q140, 2)</f>
        <v>15602.86</v>
      </c>
      <c r="S140" s="19">
        <v>69261.990000000005</v>
      </c>
      <c r="T140" s="19">
        <v>114851.76</v>
      </c>
      <c r="U140" s="19">
        <f>S140+T140</f>
        <v>184113.75</v>
      </c>
      <c r="V140" s="9">
        <f>ROUND(P140 / 1.2, 2)</f>
        <v>4891.38</v>
      </c>
      <c r="W140" s="9">
        <f>ROUND(Q140 / 1.2, 2)</f>
        <v>8111</v>
      </c>
      <c r="X140" s="9">
        <f>ROUND(R140 / 1.2, 2)</f>
        <v>13002.38</v>
      </c>
      <c r="Y140" s="9">
        <f t="shared" si="33"/>
        <v>57718.33</v>
      </c>
      <c r="Z140" s="9">
        <f>ROUND(T140 / 1.2, 2)</f>
        <v>95709.8</v>
      </c>
      <c r="AA140" s="9">
        <f>Y140+Z140</f>
        <v>153428.13</v>
      </c>
      <c r="AD140" s="5">
        <v>355116716</v>
      </c>
      <c r="AE140" s="5">
        <v>31712113</v>
      </c>
      <c r="AG140" s="5" t="s">
        <v>447</v>
      </c>
      <c r="AH140" s="5" t="s">
        <v>448</v>
      </c>
      <c r="AI140" s="5" t="s">
        <v>449</v>
      </c>
      <c r="AK140" s="19">
        <f t="shared" si="25"/>
        <v>-419.83999999999651</v>
      </c>
      <c r="AL140" s="19">
        <f>T140-N140</f>
        <v>19141.959999999992</v>
      </c>
      <c r="AM140" s="19">
        <f>U140-O140</f>
        <v>18722.119999999995</v>
      </c>
      <c r="AN140" s="22">
        <f t="shared" si="26"/>
        <v>-6.0251000870671237E-3</v>
      </c>
      <c r="AO140" s="22">
        <f>IFERROR(AL140/N140,0)</f>
        <v>0.1999999999999999</v>
      </c>
      <c r="AP140" s="22">
        <f>IFERROR(AM140/O140,0)</f>
        <v>0.11319871507403365</v>
      </c>
    </row>
    <row r="141" spans="1:42" ht="18" x14ac:dyDescent="0.3">
      <c r="A141" s="12" t="s">
        <v>490</v>
      </c>
      <c r="B141" s="12"/>
      <c r="C141" s="27" t="s">
        <v>95</v>
      </c>
      <c r="D141" s="17"/>
      <c r="E141" s="17"/>
      <c r="F141" s="28" t="s">
        <v>96</v>
      </c>
      <c r="G141" s="29">
        <v>12</v>
      </c>
      <c r="H141" s="29"/>
      <c r="I141" s="29">
        <v>141.6</v>
      </c>
      <c r="J141" s="30">
        <v>6.38</v>
      </c>
      <c r="M141" s="31">
        <f t="shared" ref="M141:M146" si="37">ROUND(ROUND(J141, 2)*I141, 2)</f>
        <v>903.41</v>
      </c>
      <c r="P141" s="30">
        <v>6.38</v>
      </c>
      <c r="S141" s="31">
        <f t="shared" ref="S141:S146" si="38">ROUND(ROUND(P141, 2)*I141, 2)</f>
        <v>903.41</v>
      </c>
      <c r="V141" s="9">
        <f t="shared" ref="V141:V146" si="39">ROUND(ROUND(P141, 2)/1.2, 2)</f>
        <v>5.32</v>
      </c>
      <c r="Y141" s="9">
        <f t="shared" si="33"/>
        <v>752.84</v>
      </c>
      <c r="AD141" s="5" t="s">
        <v>491</v>
      </c>
      <c r="AE141" s="5" t="s">
        <v>492</v>
      </c>
      <c r="AF141" s="5" t="s">
        <v>99</v>
      </c>
      <c r="AK141" s="31">
        <f t="shared" si="25"/>
        <v>0</v>
      </c>
      <c r="AL141" s="31"/>
      <c r="AM141" s="31"/>
      <c r="AN141" s="33">
        <f t="shared" si="26"/>
        <v>0</v>
      </c>
      <c r="AO141" s="31"/>
      <c r="AP141" s="31"/>
    </row>
    <row r="142" spans="1:42" ht="36" x14ac:dyDescent="0.3">
      <c r="A142" s="12" t="s">
        <v>493</v>
      </c>
      <c r="B142" s="12"/>
      <c r="C142" s="27" t="s">
        <v>84</v>
      </c>
      <c r="D142" s="17"/>
      <c r="E142" s="17"/>
      <c r="F142" s="28" t="s">
        <v>85</v>
      </c>
      <c r="G142" s="29">
        <v>1</v>
      </c>
      <c r="H142" s="29"/>
      <c r="I142" s="29">
        <v>11.8</v>
      </c>
      <c r="J142" s="30">
        <v>178.68</v>
      </c>
      <c r="M142" s="31">
        <f t="shared" si="37"/>
        <v>2108.42</v>
      </c>
      <c r="P142" s="30">
        <v>178.68</v>
      </c>
      <c r="S142" s="31">
        <f t="shared" si="38"/>
        <v>2108.42</v>
      </c>
      <c r="V142" s="9">
        <f t="shared" si="39"/>
        <v>148.9</v>
      </c>
      <c r="Y142" s="9">
        <f t="shared" si="33"/>
        <v>1757.02</v>
      </c>
      <c r="AD142" s="5" t="s">
        <v>494</v>
      </c>
      <c r="AE142" s="5" t="s">
        <v>495</v>
      </c>
      <c r="AF142" s="5" t="s">
        <v>88</v>
      </c>
      <c r="AK142" s="31">
        <f t="shared" si="25"/>
        <v>0</v>
      </c>
      <c r="AL142" s="31"/>
      <c r="AM142" s="31"/>
      <c r="AN142" s="33">
        <f t="shared" si="26"/>
        <v>0</v>
      </c>
      <c r="AO142" s="31"/>
      <c r="AP142" s="31"/>
    </row>
    <row r="143" spans="1:42" ht="36" x14ac:dyDescent="0.3">
      <c r="A143" s="12" t="s">
        <v>496</v>
      </c>
      <c r="B143" s="12"/>
      <c r="C143" s="27" t="s">
        <v>186</v>
      </c>
      <c r="D143" s="17"/>
      <c r="E143" s="17"/>
      <c r="F143" s="28" t="s">
        <v>187</v>
      </c>
      <c r="G143" s="29">
        <v>2.2000000000000002</v>
      </c>
      <c r="H143" s="29"/>
      <c r="I143" s="29">
        <v>25.96</v>
      </c>
      <c r="J143" s="30">
        <v>85.4</v>
      </c>
      <c r="M143" s="31">
        <f t="shared" si="37"/>
        <v>2216.98</v>
      </c>
      <c r="P143" s="30">
        <v>85.4</v>
      </c>
      <c r="S143" s="31">
        <f t="shared" si="38"/>
        <v>2216.98</v>
      </c>
      <c r="V143" s="9">
        <f t="shared" si="39"/>
        <v>71.17</v>
      </c>
      <c r="Y143" s="9">
        <f t="shared" si="33"/>
        <v>1847.48</v>
      </c>
      <c r="AD143" s="5" t="s">
        <v>497</v>
      </c>
      <c r="AE143" s="5" t="s">
        <v>498</v>
      </c>
      <c r="AF143" s="5" t="s">
        <v>190</v>
      </c>
      <c r="AK143" s="31">
        <f t="shared" si="25"/>
        <v>0</v>
      </c>
      <c r="AL143" s="31"/>
      <c r="AM143" s="31"/>
      <c r="AN143" s="33">
        <f t="shared" si="26"/>
        <v>0</v>
      </c>
      <c r="AO143" s="31"/>
      <c r="AP143" s="31"/>
    </row>
    <row r="144" spans="1:42" ht="18" x14ac:dyDescent="0.3">
      <c r="A144" s="12" t="s">
        <v>499</v>
      </c>
      <c r="B144" s="12"/>
      <c r="C144" s="41" t="s">
        <v>197</v>
      </c>
      <c r="D144" s="17"/>
      <c r="E144" s="17"/>
      <c r="F144" s="28" t="s">
        <v>96</v>
      </c>
      <c r="G144" s="29">
        <v>25</v>
      </c>
      <c r="H144" s="29"/>
      <c r="I144" s="29">
        <v>295</v>
      </c>
      <c r="J144" s="30">
        <v>6.45</v>
      </c>
      <c r="M144" s="31">
        <f t="shared" si="37"/>
        <v>1902.75</v>
      </c>
      <c r="P144" s="30">
        <v>6.94</v>
      </c>
      <c r="S144" s="31">
        <f t="shared" si="38"/>
        <v>2047.3</v>
      </c>
      <c r="V144" s="9">
        <f t="shared" si="39"/>
        <v>5.78</v>
      </c>
      <c r="Y144" s="9">
        <f t="shared" si="33"/>
        <v>1706.08</v>
      </c>
      <c r="AD144" s="5" t="s">
        <v>500</v>
      </c>
      <c r="AE144" s="5" t="s">
        <v>501</v>
      </c>
      <c r="AF144" s="5" t="s">
        <v>200</v>
      </c>
      <c r="AK144" s="31">
        <f t="shared" ref="AK144:AK207" si="40">S144-M144</f>
        <v>144.54999999999995</v>
      </c>
      <c r="AL144" s="31"/>
      <c r="AM144" s="31"/>
      <c r="AN144" s="33">
        <f t="shared" ref="AN144:AN207" si="41">IFERROR(AK144/M144,0)</f>
        <v>7.5968992248061987E-2</v>
      </c>
      <c r="AO144" s="31"/>
      <c r="AP144" s="31"/>
    </row>
    <row r="145" spans="1:42" ht="18" x14ac:dyDescent="0.3">
      <c r="A145" s="12" t="s">
        <v>502</v>
      </c>
      <c r="B145" s="12"/>
      <c r="C145" s="41" t="s">
        <v>463</v>
      </c>
      <c r="D145" s="17"/>
      <c r="E145" s="17"/>
      <c r="F145" s="28" t="s">
        <v>73</v>
      </c>
      <c r="G145" s="29">
        <v>1.05</v>
      </c>
      <c r="H145" s="39"/>
      <c r="I145" s="39">
        <v>12.39</v>
      </c>
      <c r="J145" s="30">
        <v>4728.34</v>
      </c>
      <c r="M145" s="31">
        <f t="shared" si="37"/>
        <v>58584.13</v>
      </c>
      <c r="P145" s="30">
        <v>4682.79</v>
      </c>
      <c r="S145" s="31">
        <f t="shared" si="38"/>
        <v>58019.77</v>
      </c>
      <c r="V145" s="9">
        <f t="shared" si="39"/>
        <v>3902.33</v>
      </c>
      <c r="Y145" s="9">
        <f t="shared" si="33"/>
        <v>48349.81</v>
      </c>
      <c r="AD145" s="5" t="s">
        <v>503</v>
      </c>
      <c r="AE145" s="5" t="s">
        <v>504</v>
      </c>
      <c r="AF145" s="5" t="s">
        <v>466</v>
      </c>
      <c r="AK145" s="31">
        <f t="shared" si="40"/>
        <v>-564.36000000000058</v>
      </c>
      <c r="AL145" s="31"/>
      <c r="AM145" s="31"/>
      <c r="AN145" s="33">
        <f t="shared" si="41"/>
        <v>-9.6333256122434624E-3</v>
      </c>
      <c r="AO145" s="31"/>
      <c r="AP145" s="31"/>
    </row>
    <row r="146" spans="1:42" ht="36" x14ac:dyDescent="0.3">
      <c r="A146" s="12" t="s">
        <v>505</v>
      </c>
      <c r="B146" s="12"/>
      <c r="C146" s="27" t="s">
        <v>192</v>
      </c>
      <c r="D146" s="17"/>
      <c r="E146" s="17"/>
      <c r="F146" s="28" t="s">
        <v>85</v>
      </c>
      <c r="G146" s="29">
        <v>1</v>
      </c>
      <c r="H146" s="29"/>
      <c r="I146" s="29">
        <v>11.8</v>
      </c>
      <c r="J146" s="30">
        <v>336.11</v>
      </c>
      <c r="M146" s="31">
        <f t="shared" si="37"/>
        <v>3966.1</v>
      </c>
      <c r="P146" s="30">
        <v>336.11</v>
      </c>
      <c r="S146" s="31">
        <f t="shared" si="38"/>
        <v>3966.1</v>
      </c>
      <c r="V146" s="9">
        <f t="shared" si="39"/>
        <v>280.08999999999997</v>
      </c>
      <c r="Y146" s="9">
        <f t="shared" si="33"/>
        <v>3305.08</v>
      </c>
      <c r="AD146" s="5" t="s">
        <v>506</v>
      </c>
      <c r="AE146" s="5" t="s">
        <v>507</v>
      </c>
      <c r="AF146" s="5" t="s">
        <v>195</v>
      </c>
      <c r="AK146" s="31">
        <f t="shared" si="40"/>
        <v>0</v>
      </c>
      <c r="AL146" s="31"/>
      <c r="AM146" s="31"/>
      <c r="AN146" s="33">
        <f t="shared" si="41"/>
        <v>0</v>
      </c>
      <c r="AO146" s="31"/>
      <c r="AP146" s="31"/>
    </row>
    <row r="147" spans="1:42" ht="16.95" customHeight="1" x14ac:dyDescent="0.3">
      <c r="A147" s="12" t="s">
        <v>508</v>
      </c>
      <c r="B147" s="51" t="s">
        <v>509</v>
      </c>
      <c r="C147" s="110" t="s">
        <v>108</v>
      </c>
      <c r="D147" s="111"/>
      <c r="E147" s="111"/>
      <c r="F147" s="111"/>
      <c r="G147" s="111"/>
      <c r="H147" s="111"/>
      <c r="I147" s="112"/>
      <c r="M147" s="6">
        <f>SUM(M148,M151)</f>
        <v>489982.5</v>
      </c>
      <c r="N147" s="6">
        <f>SUM(N148,N151)</f>
        <v>729756</v>
      </c>
      <c r="O147" s="6">
        <f>SUM(O148,O151)</f>
        <v>1219738.5</v>
      </c>
      <c r="S147" s="6">
        <f>SUM(S148,S151)</f>
        <v>736753.18</v>
      </c>
      <c r="T147" s="6">
        <f>SUM(T148,T151)</f>
        <v>875707.20000000007</v>
      </c>
      <c r="U147" s="6">
        <f>SUM(U148,U151)</f>
        <v>1612460.38</v>
      </c>
      <c r="Y147" s="9">
        <f>SUM(Y148,Y151)</f>
        <v>613960.98</v>
      </c>
      <c r="Z147" s="9">
        <f>SUM(Z148,Z151)</f>
        <v>729756.01</v>
      </c>
      <c r="AA147" s="9">
        <f>SUM(AA148,AA151)</f>
        <v>1343716.9900000002</v>
      </c>
      <c r="AD147" s="5">
        <v>355116579</v>
      </c>
      <c r="AE147" s="5">
        <v>32099310</v>
      </c>
      <c r="AK147" s="6">
        <f t="shared" si="40"/>
        <v>246770.68000000005</v>
      </c>
      <c r="AL147" s="6">
        <f>T147-N147</f>
        <v>145951.20000000007</v>
      </c>
      <c r="AM147" s="6">
        <f>U147-O147</f>
        <v>392721.87999999989</v>
      </c>
      <c r="AN147" s="10">
        <f t="shared" si="41"/>
        <v>0.50363161949661472</v>
      </c>
      <c r="AO147" s="10">
        <f>IFERROR(AL147/N147,0)</f>
        <v>0.20000000000000009</v>
      </c>
      <c r="AP147" s="10">
        <f>IFERROR(AM147/O147,0)</f>
        <v>0.32197219322010406</v>
      </c>
    </row>
    <row r="148" spans="1:42" ht="72" x14ac:dyDescent="0.3">
      <c r="A148" s="12" t="s">
        <v>510</v>
      </c>
      <c r="B148" s="12" t="s">
        <v>511</v>
      </c>
      <c r="C148" s="16" t="s">
        <v>512</v>
      </c>
      <c r="D148" s="17" t="s">
        <v>71</v>
      </c>
      <c r="E148" s="17" t="s">
        <v>513</v>
      </c>
      <c r="F148" s="17" t="s">
        <v>112</v>
      </c>
      <c r="G148" s="18">
        <v>1</v>
      </c>
      <c r="H148" s="18"/>
      <c r="I148" s="18">
        <v>4.7729999999999997</v>
      </c>
      <c r="J148" s="19">
        <v>72590</v>
      </c>
      <c r="K148" s="20">
        <v>108112</v>
      </c>
      <c r="L148" s="19">
        <f>J148+ROUND(K148, 2)</f>
        <v>180702</v>
      </c>
      <c r="M148" s="19">
        <v>346472.07</v>
      </c>
      <c r="N148" s="19">
        <v>516018.58</v>
      </c>
      <c r="O148" s="19">
        <f>M148+N148</f>
        <v>862490.65</v>
      </c>
      <c r="P148" s="19">
        <v>109216.72</v>
      </c>
      <c r="Q148" s="20">
        <v>129734.39999999999</v>
      </c>
      <c r="R148" s="19">
        <f>P148+ROUND(Q148, 2)</f>
        <v>238951.12</v>
      </c>
      <c r="S148" s="19">
        <v>521291.4</v>
      </c>
      <c r="T148" s="19">
        <v>619222.29</v>
      </c>
      <c r="U148" s="19">
        <f>S148+T148</f>
        <v>1140513.69</v>
      </c>
      <c r="V148" s="9">
        <f>ROUND(P148 / 1.2, 2)</f>
        <v>91013.93</v>
      </c>
      <c r="W148" s="9">
        <f>ROUND(Q148 / 1.2, 2)</f>
        <v>108112</v>
      </c>
      <c r="X148" s="9">
        <f>ROUND(R148 / 1.2, 2)</f>
        <v>199125.93</v>
      </c>
      <c r="Y148" s="9">
        <f>ROUND(S148 / 1.2, 2)</f>
        <v>434409.5</v>
      </c>
      <c r="Z148" s="9">
        <f>ROUND(T148 / 1.2, 2)</f>
        <v>516018.58</v>
      </c>
      <c r="AA148" s="9">
        <f>Y148+Z148</f>
        <v>950428.08000000007</v>
      </c>
      <c r="AD148" s="5">
        <v>355116581</v>
      </c>
      <c r="AE148" s="5">
        <v>32099320</v>
      </c>
      <c r="AG148" s="5" t="s">
        <v>514</v>
      </c>
      <c r="AH148" s="5" t="s">
        <v>515</v>
      </c>
      <c r="AI148" s="5" t="s">
        <v>449</v>
      </c>
      <c r="AK148" s="19">
        <f t="shared" si="40"/>
        <v>174819.33000000002</v>
      </c>
      <c r="AL148" s="19">
        <f>T148-N148</f>
        <v>103203.71000000002</v>
      </c>
      <c r="AM148" s="19">
        <f>U148-O148</f>
        <v>278023.03999999992</v>
      </c>
      <c r="AN148" s="22">
        <f t="shared" si="41"/>
        <v>0.50456976228993011</v>
      </c>
      <c r="AO148" s="22">
        <f>IFERROR(AL148/N148,0)</f>
        <v>0.19999998837251173</v>
      </c>
      <c r="AP148" s="22">
        <f>IFERROR(AM148/O148,0)</f>
        <v>0.32234904807373843</v>
      </c>
    </row>
    <row r="149" spans="1:42" ht="54" x14ac:dyDescent="0.3">
      <c r="A149" s="12" t="s">
        <v>516</v>
      </c>
      <c r="B149" s="12"/>
      <c r="C149" s="27" t="s">
        <v>517</v>
      </c>
      <c r="D149" s="17"/>
      <c r="E149" s="17"/>
      <c r="F149" s="28" t="s">
        <v>112</v>
      </c>
      <c r="G149" s="29">
        <v>1</v>
      </c>
      <c r="H149" s="29"/>
      <c r="I149" s="29">
        <v>4.7729999999999997</v>
      </c>
      <c r="J149" s="30">
        <v>72590</v>
      </c>
      <c r="M149" s="31">
        <f>ROUND(ROUND(J149, 2)*I149, 2)</f>
        <v>346472.07</v>
      </c>
      <c r="P149" s="30">
        <v>72590</v>
      </c>
      <c r="S149" s="31">
        <f>ROUND(ROUND(P149, 2)*I149, 2)</f>
        <v>346472.07</v>
      </c>
      <c r="V149" s="9">
        <f>ROUND(ROUND(P149, 2)/1.2, 2)</f>
        <v>60491.67</v>
      </c>
      <c r="Y149" s="9">
        <f>ROUND(S149 / 1.2, 2)</f>
        <v>288726.73</v>
      </c>
      <c r="AD149" s="5" t="s">
        <v>518</v>
      </c>
      <c r="AE149" s="5" t="s">
        <v>519</v>
      </c>
      <c r="AF149" s="5" t="s">
        <v>520</v>
      </c>
      <c r="AK149" s="31">
        <f t="shared" si="40"/>
        <v>0</v>
      </c>
      <c r="AL149" s="31"/>
      <c r="AM149" s="31"/>
      <c r="AN149" s="33">
        <f t="shared" si="41"/>
        <v>0</v>
      </c>
      <c r="AO149" s="31"/>
      <c r="AP149" s="31"/>
    </row>
    <row r="150" spans="1:42" ht="18" x14ac:dyDescent="0.3">
      <c r="A150" s="12" t="s">
        <v>521</v>
      </c>
      <c r="B150" s="12"/>
      <c r="C150" s="27" t="s">
        <v>522</v>
      </c>
      <c r="D150" s="17"/>
      <c r="E150" s="17" t="s">
        <v>523</v>
      </c>
      <c r="F150" s="28" t="s">
        <v>102</v>
      </c>
      <c r="G150" s="29">
        <v>1</v>
      </c>
      <c r="H150" s="39"/>
      <c r="I150" s="39">
        <v>622</v>
      </c>
      <c r="J150" s="30">
        <v>0</v>
      </c>
      <c r="M150" s="31">
        <f>ROUND(ROUND(J150, 2)*I150, 2)</f>
        <v>0</v>
      </c>
      <c r="P150" s="30">
        <v>281.06</v>
      </c>
      <c r="S150" s="31">
        <f>ROUND(ROUND(P150, 2)*I150, 2)</f>
        <v>174819.32</v>
      </c>
      <c r="V150" s="9">
        <f>ROUND(ROUND(P150, 2)/1.2, 2)</f>
        <v>234.22</v>
      </c>
      <c r="Y150" s="9">
        <f>ROUND(S150 / 1.2, 2)</f>
        <v>145682.76999999999</v>
      </c>
      <c r="AD150" s="5" t="s">
        <v>524</v>
      </c>
      <c r="AE150" s="5" t="s">
        <v>525</v>
      </c>
      <c r="AF150" s="5" t="s">
        <v>526</v>
      </c>
      <c r="AK150" s="31">
        <f t="shared" si="40"/>
        <v>174819.32</v>
      </c>
      <c r="AL150" s="31"/>
      <c r="AM150" s="31"/>
      <c r="AN150" s="33">
        <f t="shared" si="41"/>
        <v>0</v>
      </c>
      <c r="AO150" s="31"/>
      <c r="AP150" s="31"/>
    </row>
    <row r="151" spans="1:42" ht="72" x14ac:dyDescent="0.3">
      <c r="A151" s="12" t="s">
        <v>527</v>
      </c>
      <c r="B151" s="12" t="s">
        <v>511</v>
      </c>
      <c r="C151" s="16" t="s">
        <v>512</v>
      </c>
      <c r="D151" s="17" t="s">
        <v>71</v>
      </c>
      <c r="E151" s="17" t="s">
        <v>528</v>
      </c>
      <c r="F151" s="17" t="s">
        <v>112</v>
      </c>
      <c r="G151" s="18">
        <v>1</v>
      </c>
      <c r="H151" s="18"/>
      <c r="I151" s="18">
        <v>1.9770000000000001</v>
      </c>
      <c r="J151" s="19">
        <v>72590</v>
      </c>
      <c r="K151" s="20">
        <v>108112</v>
      </c>
      <c r="L151" s="19">
        <f>J151+ROUND(K151, 2)</f>
        <v>180702</v>
      </c>
      <c r="M151" s="19">
        <v>143510.43</v>
      </c>
      <c r="N151" s="19">
        <v>213737.42</v>
      </c>
      <c r="O151" s="19">
        <f>M151+N151</f>
        <v>357247.85</v>
      </c>
      <c r="P151" s="19">
        <v>108984.21</v>
      </c>
      <c r="Q151" s="20">
        <v>129734.39999999999</v>
      </c>
      <c r="R151" s="19">
        <f>P151+ROUND(Q151, 2)</f>
        <v>238718.61</v>
      </c>
      <c r="S151" s="19">
        <v>215461.78</v>
      </c>
      <c r="T151" s="19">
        <v>256484.91</v>
      </c>
      <c r="U151" s="19">
        <f>S151+T151</f>
        <v>471946.69</v>
      </c>
      <c r="V151" s="9">
        <f>ROUND(P151 / 1.2, 2)</f>
        <v>90820.18</v>
      </c>
      <c r="W151" s="9">
        <f>ROUND(Q151 / 1.2, 2)</f>
        <v>108112</v>
      </c>
      <c r="X151" s="9">
        <f>ROUND(R151 / 1.2, 2)</f>
        <v>198932.18</v>
      </c>
      <c r="Y151" s="9">
        <f>ROUND(S151 / 1.2, 2)</f>
        <v>179551.48</v>
      </c>
      <c r="Z151" s="9">
        <f>ROUND(T151 / 1.2, 2)</f>
        <v>213737.43</v>
      </c>
      <c r="AA151" s="9">
        <f>Y151+Z151</f>
        <v>393288.91000000003</v>
      </c>
      <c r="AD151" s="5">
        <v>355116717</v>
      </c>
      <c r="AE151" s="5">
        <v>32099319</v>
      </c>
      <c r="AG151" s="5" t="s">
        <v>514</v>
      </c>
      <c r="AH151" s="5" t="s">
        <v>515</v>
      </c>
      <c r="AI151" s="5" t="s">
        <v>449</v>
      </c>
      <c r="AK151" s="19">
        <f t="shared" si="40"/>
        <v>71951.350000000006</v>
      </c>
      <c r="AL151" s="19">
        <f>T151-N151</f>
        <v>42747.489999999991</v>
      </c>
      <c r="AM151" s="19">
        <f>U151-O151</f>
        <v>114698.84000000003</v>
      </c>
      <c r="AN151" s="22">
        <f t="shared" si="41"/>
        <v>0.50136669508968801</v>
      </c>
      <c r="AO151" s="22">
        <f>IFERROR(AL151/N151,0)</f>
        <v>0.20000002807182751</v>
      </c>
      <c r="AP151" s="22">
        <f>IFERROR(AM151/O151,0)</f>
        <v>0.32106236608561822</v>
      </c>
    </row>
    <row r="152" spans="1:42" ht="18" x14ac:dyDescent="0.3">
      <c r="A152" s="12" t="s">
        <v>529</v>
      </c>
      <c r="B152" s="12"/>
      <c r="C152" s="27" t="s">
        <v>522</v>
      </c>
      <c r="D152" s="17"/>
      <c r="E152" s="17" t="s">
        <v>523</v>
      </c>
      <c r="F152" s="28" t="s">
        <v>102</v>
      </c>
      <c r="G152" s="29">
        <v>1</v>
      </c>
      <c r="H152" s="39"/>
      <c r="I152" s="39">
        <v>256</v>
      </c>
      <c r="J152" s="30">
        <v>0</v>
      </c>
      <c r="M152" s="31">
        <f>ROUND(ROUND(J152, 2)*I152, 2)</f>
        <v>0</v>
      </c>
      <c r="P152" s="30">
        <v>281.06</v>
      </c>
      <c r="S152" s="31">
        <f>ROUND(ROUND(P152, 2)*I152, 2)</f>
        <v>71951.360000000001</v>
      </c>
      <c r="V152" s="9">
        <f>ROUND(ROUND(P152, 2)/1.2, 2)</f>
        <v>234.22</v>
      </c>
      <c r="Y152" s="9">
        <f>ROUND(S152 / 1.2, 2)</f>
        <v>59959.47</v>
      </c>
      <c r="AD152" s="5" t="s">
        <v>530</v>
      </c>
      <c r="AE152" s="5" t="s">
        <v>531</v>
      </c>
      <c r="AF152" s="5" t="s">
        <v>526</v>
      </c>
      <c r="AK152" s="31">
        <f t="shared" si="40"/>
        <v>71951.360000000001</v>
      </c>
      <c r="AL152" s="31"/>
      <c r="AM152" s="31"/>
      <c r="AN152" s="33">
        <f t="shared" si="41"/>
        <v>0</v>
      </c>
      <c r="AO152" s="31"/>
      <c r="AP152" s="31"/>
    </row>
    <row r="153" spans="1:42" ht="54" x14ac:dyDescent="0.3">
      <c r="A153" s="12" t="s">
        <v>532</v>
      </c>
      <c r="B153" s="12"/>
      <c r="C153" s="27" t="s">
        <v>517</v>
      </c>
      <c r="D153" s="17"/>
      <c r="E153" s="17"/>
      <c r="F153" s="28" t="s">
        <v>112</v>
      </c>
      <c r="G153" s="29">
        <v>1</v>
      </c>
      <c r="H153" s="29"/>
      <c r="I153" s="29">
        <v>1.9770000000000001</v>
      </c>
      <c r="J153" s="30">
        <v>72590</v>
      </c>
      <c r="M153" s="31">
        <f>ROUND(ROUND(J153, 2)*I153, 2)</f>
        <v>143510.43</v>
      </c>
      <c r="P153" s="30">
        <v>72590</v>
      </c>
      <c r="S153" s="31">
        <f>ROUND(ROUND(P153, 2)*I153, 2)</f>
        <v>143510.43</v>
      </c>
      <c r="V153" s="9">
        <f>ROUND(ROUND(P153, 2)/1.2, 2)</f>
        <v>60491.67</v>
      </c>
      <c r="Y153" s="9">
        <f>ROUND(S153 / 1.2, 2)</f>
        <v>119592.03</v>
      </c>
      <c r="AD153" s="5" t="s">
        <v>533</v>
      </c>
      <c r="AE153" s="5" t="s">
        <v>534</v>
      </c>
      <c r="AF153" s="5" t="s">
        <v>520</v>
      </c>
      <c r="AK153" s="31">
        <f t="shared" si="40"/>
        <v>0</v>
      </c>
      <c r="AL153" s="31"/>
      <c r="AM153" s="31"/>
      <c r="AN153" s="33">
        <f t="shared" si="41"/>
        <v>0</v>
      </c>
      <c r="AO153" s="31"/>
      <c r="AP153" s="31"/>
    </row>
    <row r="154" spans="1:42" ht="16.95" customHeight="1" x14ac:dyDescent="0.3">
      <c r="A154" s="12" t="s">
        <v>535</v>
      </c>
      <c r="B154" s="50" t="s">
        <v>536</v>
      </c>
      <c r="C154" s="116" t="s">
        <v>537</v>
      </c>
      <c r="D154" s="117"/>
      <c r="E154" s="117"/>
      <c r="F154" s="117"/>
      <c r="G154" s="117"/>
      <c r="H154" s="117"/>
      <c r="I154" s="118"/>
      <c r="M154" s="6">
        <f t="shared" ref="M154:O155" si="42">SUM(M155)</f>
        <v>2501487.92</v>
      </c>
      <c r="N154" s="6">
        <f t="shared" si="42"/>
        <v>1130862.3999999999</v>
      </c>
      <c r="O154" s="6">
        <f t="shared" si="42"/>
        <v>3632350.32</v>
      </c>
      <c r="S154" s="6">
        <f t="shared" ref="S154:U155" si="43">SUM(S155)</f>
        <v>2501487.92</v>
      </c>
      <c r="T154" s="6">
        <f t="shared" si="43"/>
        <v>1357034.88</v>
      </c>
      <c r="U154" s="6">
        <f t="shared" si="43"/>
        <v>3858522.8</v>
      </c>
      <c r="Y154" s="9">
        <f t="shared" ref="Y154:AA155" si="44">SUM(Y155)</f>
        <v>2084573.27</v>
      </c>
      <c r="Z154" s="9">
        <f t="shared" si="44"/>
        <v>1130862.3999999999</v>
      </c>
      <c r="AA154" s="9">
        <f t="shared" si="44"/>
        <v>3215435.67</v>
      </c>
      <c r="AD154" s="5">
        <v>355116582</v>
      </c>
      <c r="AE154" s="5">
        <v>32101369</v>
      </c>
      <c r="AK154" s="6">
        <f t="shared" si="40"/>
        <v>0</v>
      </c>
      <c r="AL154" s="6">
        <f t="shared" ref="AL154:AM156" si="45">T154-N154</f>
        <v>226172.47999999998</v>
      </c>
      <c r="AM154" s="6">
        <f t="shared" si="45"/>
        <v>226172.47999999998</v>
      </c>
      <c r="AN154" s="10">
        <f t="shared" si="41"/>
        <v>0</v>
      </c>
      <c r="AO154" s="10">
        <f t="shared" ref="AO154:AP156" si="46">IFERROR(AL154/N154,0)</f>
        <v>0.2</v>
      </c>
      <c r="AP154" s="10">
        <f t="shared" si="46"/>
        <v>6.2266152786716891E-2</v>
      </c>
    </row>
    <row r="155" spans="1:42" ht="16.95" customHeight="1" x14ac:dyDescent="0.3">
      <c r="A155" s="12" t="s">
        <v>538</v>
      </c>
      <c r="B155" s="51" t="s">
        <v>539</v>
      </c>
      <c r="C155" s="110" t="s">
        <v>540</v>
      </c>
      <c r="D155" s="111"/>
      <c r="E155" s="111"/>
      <c r="F155" s="111"/>
      <c r="G155" s="111"/>
      <c r="H155" s="111"/>
      <c r="I155" s="112"/>
      <c r="M155" s="6">
        <f t="shared" si="42"/>
        <v>2501487.92</v>
      </c>
      <c r="N155" s="6">
        <f t="shared" si="42"/>
        <v>1130862.3999999999</v>
      </c>
      <c r="O155" s="6">
        <f t="shared" si="42"/>
        <v>3632350.32</v>
      </c>
      <c r="S155" s="6">
        <f t="shared" si="43"/>
        <v>2501487.92</v>
      </c>
      <c r="T155" s="6">
        <f t="shared" si="43"/>
        <v>1357034.88</v>
      </c>
      <c r="U155" s="6">
        <f t="shared" si="43"/>
        <v>3858522.8</v>
      </c>
      <c r="Y155" s="9">
        <f t="shared" si="44"/>
        <v>2084573.27</v>
      </c>
      <c r="Z155" s="9">
        <f t="shared" si="44"/>
        <v>1130862.3999999999</v>
      </c>
      <c r="AA155" s="9">
        <f t="shared" si="44"/>
        <v>3215435.67</v>
      </c>
      <c r="AD155" s="5">
        <v>355116583</v>
      </c>
      <c r="AE155" s="5">
        <v>32101367</v>
      </c>
      <c r="AK155" s="6">
        <f t="shared" si="40"/>
        <v>0</v>
      </c>
      <c r="AL155" s="6">
        <f t="shared" si="45"/>
        <v>226172.47999999998</v>
      </c>
      <c r="AM155" s="6">
        <f t="shared" si="45"/>
        <v>226172.47999999998</v>
      </c>
      <c r="AN155" s="10">
        <f t="shared" si="41"/>
        <v>0</v>
      </c>
      <c r="AO155" s="10">
        <f t="shared" si="46"/>
        <v>0.2</v>
      </c>
      <c r="AP155" s="10">
        <f t="shared" si="46"/>
        <v>6.2266152786716891E-2</v>
      </c>
    </row>
    <row r="156" spans="1:42" ht="36" x14ac:dyDescent="0.3">
      <c r="A156" s="12" t="s">
        <v>541</v>
      </c>
      <c r="B156" s="12" t="s">
        <v>542</v>
      </c>
      <c r="C156" s="16" t="s">
        <v>543</v>
      </c>
      <c r="D156" s="17" t="s">
        <v>71</v>
      </c>
      <c r="E156" s="17" t="s">
        <v>544</v>
      </c>
      <c r="F156" s="17" t="s">
        <v>73</v>
      </c>
      <c r="G156" s="18">
        <v>1</v>
      </c>
      <c r="H156" s="18"/>
      <c r="I156" s="18">
        <v>184.48</v>
      </c>
      <c r="J156" s="19">
        <v>13559.67</v>
      </c>
      <c r="K156" s="20">
        <v>6130</v>
      </c>
      <c r="L156" s="19">
        <f>J156+ROUND(K156, 2)</f>
        <v>19689.669999999998</v>
      </c>
      <c r="M156" s="19">
        <v>2501487.92</v>
      </c>
      <c r="N156" s="19">
        <v>1130862.3999999999</v>
      </c>
      <c r="O156" s="19">
        <f>M156+N156</f>
        <v>3632350.32</v>
      </c>
      <c r="P156" s="19">
        <v>13559.67</v>
      </c>
      <c r="Q156" s="20">
        <v>7356</v>
      </c>
      <c r="R156" s="19">
        <f>P156+ROUND(Q156, 2)</f>
        <v>20915.669999999998</v>
      </c>
      <c r="S156" s="19">
        <v>2501487.92</v>
      </c>
      <c r="T156" s="19">
        <v>1357034.88</v>
      </c>
      <c r="U156" s="19">
        <f>S156+T156</f>
        <v>3858522.8</v>
      </c>
      <c r="V156" s="9">
        <f>ROUND(P156 / 1.2, 2)</f>
        <v>11299.73</v>
      </c>
      <c r="W156" s="9">
        <f>ROUND(Q156 / 1.2, 2)</f>
        <v>6130</v>
      </c>
      <c r="X156" s="9">
        <f>ROUND(R156 / 1.2, 2)</f>
        <v>17429.73</v>
      </c>
      <c r="Y156" s="9">
        <f>ROUND(S156 / 1.2, 2)</f>
        <v>2084573.27</v>
      </c>
      <c r="Z156" s="9">
        <f>ROUND(T156 / 1.2, 2)</f>
        <v>1130862.3999999999</v>
      </c>
      <c r="AA156" s="9">
        <f>Y156+Z156</f>
        <v>3215435.67</v>
      </c>
      <c r="AD156" s="5">
        <v>355116585</v>
      </c>
      <c r="AE156" s="5">
        <v>32101378</v>
      </c>
      <c r="AG156" s="5" t="s">
        <v>545</v>
      </c>
      <c r="AH156" s="5" t="s">
        <v>546</v>
      </c>
      <c r="AI156" s="5" t="s">
        <v>547</v>
      </c>
      <c r="AK156" s="19">
        <f t="shared" si="40"/>
        <v>0</v>
      </c>
      <c r="AL156" s="19">
        <f t="shared" si="45"/>
        <v>226172.47999999998</v>
      </c>
      <c r="AM156" s="19">
        <f t="shared" si="45"/>
        <v>226172.47999999998</v>
      </c>
      <c r="AN156" s="22">
        <f t="shared" si="41"/>
        <v>0</v>
      </c>
      <c r="AO156" s="22">
        <f t="shared" si="46"/>
        <v>0.2</v>
      </c>
      <c r="AP156" s="22">
        <f t="shared" si="46"/>
        <v>6.2266152786716891E-2</v>
      </c>
    </row>
    <row r="157" spans="1:42" ht="18" x14ac:dyDescent="0.3">
      <c r="A157" s="12" t="s">
        <v>548</v>
      </c>
      <c r="B157" s="12"/>
      <c r="C157" s="27" t="s">
        <v>78</v>
      </c>
      <c r="D157" s="17"/>
      <c r="E157" s="17"/>
      <c r="F157" s="28" t="s">
        <v>79</v>
      </c>
      <c r="G157" s="29">
        <v>4.2</v>
      </c>
      <c r="H157" s="29"/>
      <c r="I157" s="29">
        <v>774.81600000000003</v>
      </c>
      <c r="J157" s="30">
        <v>269.41000000000003</v>
      </c>
      <c r="M157" s="31">
        <f>ROUND(ROUND(J157, 2)*I157, 2)</f>
        <v>208743.18</v>
      </c>
      <c r="P157" s="30">
        <v>269.41000000000003</v>
      </c>
      <c r="S157" s="31">
        <f>ROUND(ROUND(P157, 2)*I157, 2)</f>
        <v>208743.18</v>
      </c>
      <c r="V157" s="9">
        <f>ROUND(ROUND(P157, 2)/1.2, 2)</f>
        <v>224.51</v>
      </c>
      <c r="Y157" s="9">
        <f>ROUND(S157 / 1.2, 2)</f>
        <v>173952.65</v>
      </c>
      <c r="AD157" s="5" t="s">
        <v>549</v>
      </c>
      <c r="AE157" s="5" t="s">
        <v>550</v>
      </c>
      <c r="AF157" s="5" t="s">
        <v>82</v>
      </c>
      <c r="AK157" s="31">
        <f t="shared" si="40"/>
        <v>0</v>
      </c>
      <c r="AL157" s="31"/>
      <c r="AM157" s="31"/>
      <c r="AN157" s="33">
        <f t="shared" si="41"/>
        <v>0</v>
      </c>
      <c r="AO157" s="31"/>
      <c r="AP157" s="31"/>
    </row>
    <row r="158" spans="1:42" ht="18" x14ac:dyDescent="0.3">
      <c r="A158" s="12" t="s">
        <v>551</v>
      </c>
      <c r="B158" s="12"/>
      <c r="C158" s="27" t="s">
        <v>552</v>
      </c>
      <c r="D158" s="17"/>
      <c r="E158" s="17"/>
      <c r="F158" s="28" t="s">
        <v>96</v>
      </c>
      <c r="G158" s="29">
        <v>445</v>
      </c>
      <c r="H158" s="29"/>
      <c r="I158" s="29">
        <v>82093.600000000006</v>
      </c>
      <c r="J158" s="30">
        <v>6.27</v>
      </c>
      <c r="M158" s="31">
        <f>ROUND(ROUND(J158, 2)*I158, 2)</f>
        <v>514726.87</v>
      </c>
      <c r="P158" s="30">
        <v>6.27</v>
      </c>
      <c r="S158" s="31">
        <f>ROUND(ROUND(P158, 2)*I158, 2)</f>
        <v>514726.87</v>
      </c>
      <c r="V158" s="9">
        <f>ROUND(ROUND(P158, 2)/1.2, 2)</f>
        <v>5.23</v>
      </c>
      <c r="Y158" s="9">
        <f>ROUND(S158 / 1.2, 2)</f>
        <v>428939.06</v>
      </c>
      <c r="AD158" s="5" t="s">
        <v>553</v>
      </c>
      <c r="AE158" s="5" t="s">
        <v>554</v>
      </c>
      <c r="AF158" s="5" t="s">
        <v>555</v>
      </c>
      <c r="AK158" s="31">
        <f t="shared" si="40"/>
        <v>0</v>
      </c>
      <c r="AL158" s="31"/>
      <c r="AM158" s="31"/>
      <c r="AN158" s="33">
        <f t="shared" si="41"/>
        <v>0</v>
      </c>
      <c r="AO158" s="31"/>
      <c r="AP158" s="31"/>
    </row>
    <row r="159" spans="1:42" ht="36" x14ac:dyDescent="0.3">
      <c r="A159" s="12" t="s">
        <v>556</v>
      </c>
      <c r="B159" s="12"/>
      <c r="C159" s="27" t="s">
        <v>557</v>
      </c>
      <c r="D159" s="17"/>
      <c r="E159" s="17" t="s">
        <v>558</v>
      </c>
      <c r="F159" s="28" t="s">
        <v>102</v>
      </c>
      <c r="G159" s="29">
        <v>395</v>
      </c>
      <c r="H159" s="29"/>
      <c r="I159" s="29">
        <v>72869.600000000006</v>
      </c>
      <c r="J159" s="30">
        <v>24.4</v>
      </c>
      <c r="M159" s="31">
        <f>ROUND(ROUND(J159, 2)*I159, 2)</f>
        <v>1778018.24</v>
      </c>
      <c r="P159" s="30">
        <v>24.4</v>
      </c>
      <c r="S159" s="31">
        <f>ROUND(ROUND(P159, 2)*I159, 2)</f>
        <v>1778018.24</v>
      </c>
      <c r="V159" s="9">
        <f>ROUND(ROUND(P159, 2)/1.2, 2)</f>
        <v>20.329999999999998</v>
      </c>
      <c r="Y159" s="9">
        <f>ROUND(S159 / 1.2, 2)</f>
        <v>1481681.87</v>
      </c>
      <c r="AD159" s="5" t="s">
        <v>559</v>
      </c>
      <c r="AE159" s="5" t="s">
        <v>560</v>
      </c>
      <c r="AF159" s="5" t="s">
        <v>561</v>
      </c>
      <c r="AK159" s="31">
        <f t="shared" si="40"/>
        <v>0</v>
      </c>
      <c r="AL159" s="31"/>
      <c r="AM159" s="31"/>
      <c r="AN159" s="33">
        <f t="shared" si="41"/>
        <v>0</v>
      </c>
      <c r="AO159" s="31"/>
      <c r="AP159" s="31"/>
    </row>
    <row r="160" spans="1:42" ht="16.95" customHeight="1" x14ac:dyDescent="0.3">
      <c r="A160" s="12" t="s">
        <v>562</v>
      </c>
      <c r="B160" s="48" t="s">
        <v>563</v>
      </c>
      <c r="C160" s="107" t="s">
        <v>564</v>
      </c>
      <c r="D160" s="108"/>
      <c r="E160" s="108"/>
      <c r="F160" s="108"/>
      <c r="G160" s="108"/>
      <c r="H160" s="108"/>
      <c r="I160" s="109"/>
      <c r="M160" s="6">
        <f t="shared" ref="M160:O161" si="47">SUM(M161)</f>
        <v>47215436.839999989</v>
      </c>
      <c r="N160" s="6">
        <f t="shared" si="47"/>
        <v>85200897.469999984</v>
      </c>
      <c r="O160" s="6">
        <f t="shared" si="47"/>
        <v>132416334.30999999</v>
      </c>
      <c r="S160" s="6">
        <f t="shared" ref="S160:U161" si="48">SUM(S161)</f>
        <v>63362460.109999992</v>
      </c>
      <c r="T160" s="6">
        <f t="shared" si="48"/>
        <v>103486652.20999999</v>
      </c>
      <c r="U160" s="6">
        <f t="shared" si="48"/>
        <v>166849112.32000002</v>
      </c>
      <c r="Y160" s="9">
        <f t="shared" ref="Y160:AA161" si="49">SUM(Y161)</f>
        <v>52802050.209999986</v>
      </c>
      <c r="Z160" s="9">
        <f t="shared" si="49"/>
        <v>86238876.859999985</v>
      </c>
      <c r="AA160" s="9">
        <f t="shared" si="49"/>
        <v>139040927.06999999</v>
      </c>
      <c r="AD160" s="5">
        <v>355116586</v>
      </c>
      <c r="AE160" s="5">
        <v>27137811</v>
      </c>
      <c r="AK160" s="6">
        <f t="shared" si="40"/>
        <v>16147023.270000003</v>
      </c>
      <c r="AL160" s="6">
        <f t="shared" ref="AL160:AM165" si="50">T160-N160</f>
        <v>18285754.74000001</v>
      </c>
      <c r="AM160" s="6">
        <f t="shared" si="50"/>
        <v>34432778.010000035</v>
      </c>
      <c r="AN160" s="10">
        <f t="shared" si="41"/>
        <v>0.34198610350080599</v>
      </c>
      <c r="AO160" s="10">
        <f t="shared" ref="AO160:AP165" si="51">IFERROR(AL160/N160,0)</f>
        <v>0.2146192737751218</v>
      </c>
      <c r="AP160" s="10">
        <f t="shared" si="51"/>
        <v>0.26003421850803865</v>
      </c>
    </row>
    <row r="161" spans="1:42" ht="16.95" customHeight="1" x14ac:dyDescent="0.3">
      <c r="A161" s="12" t="s">
        <v>565</v>
      </c>
      <c r="B161" s="49" t="s">
        <v>566</v>
      </c>
      <c r="C161" s="101" t="s">
        <v>567</v>
      </c>
      <c r="D161" s="102"/>
      <c r="E161" s="102"/>
      <c r="F161" s="102"/>
      <c r="G161" s="102"/>
      <c r="H161" s="102"/>
      <c r="I161" s="103"/>
      <c r="M161" s="6">
        <f t="shared" si="47"/>
        <v>47215436.839999989</v>
      </c>
      <c r="N161" s="6">
        <f t="shared" si="47"/>
        <v>85200897.469999984</v>
      </c>
      <c r="O161" s="6">
        <f t="shared" si="47"/>
        <v>132416334.30999999</v>
      </c>
      <c r="S161" s="6">
        <f t="shared" si="48"/>
        <v>63362460.109999992</v>
      </c>
      <c r="T161" s="6">
        <f t="shared" si="48"/>
        <v>103486652.20999999</v>
      </c>
      <c r="U161" s="6">
        <f t="shared" si="48"/>
        <v>166849112.32000002</v>
      </c>
      <c r="Y161" s="9">
        <f t="shared" si="49"/>
        <v>52802050.209999986</v>
      </c>
      <c r="Z161" s="9">
        <f t="shared" si="49"/>
        <v>86238876.859999985</v>
      </c>
      <c r="AA161" s="9">
        <f t="shared" si="49"/>
        <v>139040927.06999999</v>
      </c>
      <c r="AD161" s="5">
        <v>355116587</v>
      </c>
      <c r="AE161" s="5">
        <v>27137817</v>
      </c>
      <c r="AK161" s="6">
        <f t="shared" si="40"/>
        <v>16147023.270000003</v>
      </c>
      <c r="AL161" s="6">
        <f t="shared" si="50"/>
        <v>18285754.74000001</v>
      </c>
      <c r="AM161" s="6">
        <f t="shared" si="50"/>
        <v>34432778.010000035</v>
      </c>
      <c r="AN161" s="10">
        <f t="shared" si="41"/>
        <v>0.34198610350080599</v>
      </c>
      <c r="AO161" s="10">
        <f t="shared" si="51"/>
        <v>0.2146192737751218</v>
      </c>
      <c r="AP161" s="10">
        <f t="shared" si="51"/>
        <v>0.26003421850803865</v>
      </c>
    </row>
    <row r="162" spans="1:42" ht="16.95" customHeight="1" x14ac:dyDescent="0.3">
      <c r="A162" s="12" t="s">
        <v>568</v>
      </c>
      <c r="B162" s="50" t="s">
        <v>569</v>
      </c>
      <c r="C162" s="116" t="s">
        <v>570</v>
      </c>
      <c r="D162" s="117"/>
      <c r="E162" s="117"/>
      <c r="F162" s="117"/>
      <c r="G162" s="117"/>
      <c r="H162" s="117"/>
      <c r="I162" s="118"/>
      <c r="M162" s="6">
        <f>SUM(M163,M434,M929,M1121,M1239,M1344)</f>
        <v>47215436.839999989</v>
      </c>
      <c r="N162" s="6">
        <f>SUM(N163,N434,N929,N1121,N1239,N1344)</f>
        <v>85200897.469999984</v>
      </c>
      <c r="O162" s="6">
        <f>SUM(O163,O434,O929,O1121,O1239,O1344)</f>
        <v>132416334.30999999</v>
      </c>
      <c r="S162" s="6">
        <f>SUM(S163,S434,S929,S1121,S1239,S1344)</f>
        <v>63362460.109999992</v>
      </c>
      <c r="T162" s="6">
        <f>SUM(T163,T434,T929,T1121,T1239,T1344)</f>
        <v>103486652.20999999</v>
      </c>
      <c r="U162" s="6">
        <f>SUM(U163,U434,U929,U1121,U1239,U1344)</f>
        <v>166849112.32000002</v>
      </c>
      <c r="Y162" s="9">
        <f>SUM(Y163,Y434,Y929,Y1121,Y1239,Y1344)</f>
        <v>52802050.209999986</v>
      </c>
      <c r="Z162" s="9">
        <f>SUM(Z163,Z434,Z929,Z1121,Z1239,Z1344)</f>
        <v>86238876.859999985</v>
      </c>
      <c r="AA162" s="9">
        <f>SUM(AA163,AA434,AA929,AA1121,AA1239,AA1344)</f>
        <v>139040927.06999999</v>
      </c>
      <c r="AD162" s="5">
        <v>355116588</v>
      </c>
      <c r="AE162" s="5">
        <v>27137837</v>
      </c>
      <c r="AK162" s="6">
        <f t="shared" si="40"/>
        <v>16147023.270000003</v>
      </c>
      <c r="AL162" s="6">
        <f t="shared" si="50"/>
        <v>18285754.74000001</v>
      </c>
      <c r="AM162" s="6">
        <f t="shared" si="50"/>
        <v>34432778.010000035</v>
      </c>
      <c r="AN162" s="10">
        <f t="shared" si="41"/>
        <v>0.34198610350080599</v>
      </c>
      <c r="AO162" s="10">
        <f t="shared" si="51"/>
        <v>0.2146192737751218</v>
      </c>
      <c r="AP162" s="10">
        <f t="shared" si="51"/>
        <v>0.26003421850803865</v>
      </c>
    </row>
    <row r="163" spans="1:42" ht="16.95" customHeight="1" x14ac:dyDescent="0.3">
      <c r="A163" s="12" t="s">
        <v>571</v>
      </c>
      <c r="B163" s="51" t="s">
        <v>572</v>
      </c>
      <c r="C163" s="110" t="s">
        <v>573</v>
      </c>
      <c r="D163" s="111"/>
      <c r="E163" s="111"/>
      <c r="F163" s="111"/>
      <c r="G163" s="111"/>
      <c r="H163" s="111"/>
      <c r="I163" s="112"/>
      <c r="M163" s="6">
        <f>SUM(M164,M266,M305)</f>
        <v>14941375.02</v>
      </c>
      <c r="N163" s="6">
        <f>SUM(N164,N266,N305)</f>
        <v>20883427.969999999</v>
      </c>
      <c r="O163" s="6">
        <f>SUM(O164,O266,O305)</f>
        <v>35824802.989999995</v>
      </c>
      <c r="S163" s="6">
        <f>SUM(S164,S266,S305)</f>
        <v>33127126.469999999</v>
      </c>
      <c r="T163" s="6">
        <f>SUM(T164,T266,T305)</f>
        <v>24904883.030000001</v>
      </c>
      <c r="U163" s="6">
        <f>SUM(U164,U266,U305)</f>
        <v>58032009.5</v>
      </c>
      <c r="Y163" s="9">
        <f>SUM(Y164,Y266,Y305)</f>
        <v>27605938.769999996</v>
      </c>
      <c r="Z163" s="9">
        <f>SUM(Z164,Z266,Z305)</f>
        <v>20754069.200000003</v>
      </c>
      <c r="AA163" s="9">
        <f>SUM(AA164,AA266,AA305)</f>
        <v>48360007.969999999</v>
      </c>
      <c r="AD163" s="5">
        <v>355116589</v>
      </c>
      <c r="AE163" s="5">
        <v>27137842</v>
      </c>
      <c r="AK163" s="6">
        <f t="shared" si="40"/>
        <v>18185751.449999999</v>
      </c>
      <c r="AL163" s="6">
        <f t="shared" si="50"/>
        <v>4021455.0600000024</v>
      </c>
      <c r="AM163" s="6">
        <f t="shared" si="50"/>
        <v>22207206.510000005</v>
      </c>
      <c r="AN163" s="10">
        <f t="shared" si="41"/>
        <v>1.217140418847475</v>
      </c>
      <c r="AO163" s="10">
        <f t="shared" si="51"/>
        <v>0.19256680779501367</v>
      </c>
      <c r="AP163" s="10">
        <f t="shared" si="51"/>
        <v>0.61988356268696987</v>
      </c>
    </row>
    <row r="164" spans="1:42" ht="16.95" customHeight="1" x14ac:dyDescent="0.3">
      <c r="A164" s="12" t="s">
        <v>574</v>
      </c>
      <c r="B164" s="52" t="s">
        <v>575</v>
      </c>
      <c r="C164" s="113" t="s">
        <v>576</v>
      </c>
      <c r="D164" s="114"/>
      <c r="E164" s="114"/>
      <c r="F164" s="114"/>
      <c r="G164" s="114"/>
      <c r="H164" s="114"/>
      <c r="I164" s="115"/>
      <c r="M164" s="6">
        <f>SUM(M165,M168,M172,M175,M178,M180,M182,M190,M198,M204,M210,M216,M222,M228,M234,M242,M248,M254,M260)</f>
        <v>9670962.1099999994</v>
      </c>
      <c r="N164" s="6">
        <f>SUM(N165,N168,N172,N175,N178,N180,N182,N190,N198,N204,N210,N216,N222,N228,N234,N242,N248,N254,N260)</f>
        <v>12175528.02</v>
      </c>
      <c r="O164" s="6">
        <f>SUM(O165,O168,O172,O175,O178,O180,O182,O190,O198,O204,O210,O216,O222,O228,O234,O242,O248,O254,O260)</f>
        <v>21846490.129999999</v>
      </c>
      <c r="S164" s="6">
        <f>SUM(S165,S168,S172,S175,S178,S180,S182,S190,S198,S204,S210,S216,S222,S228,S234,S242,S248,S254,S260)</f>
        <v>9592175.6500000004</v>
      </c>
      <c r="T164" s="6">
        <f>SUM(T165,T168,T172,T175,T178,T180,T182,T190,T198,T204,T210,T216,T222,T228,T234,T242,T248,T254,T260)</f>
        <v>14549243.539999999</v>
      </c>
      <c r="U164" s="6">
        <f>SUM(U165,U168,U172,U175,U178,U180,U182,U190,U198,U204,U210,U216,U222,U228,U234,U242,U248,U254,U260)</f>
        <v>24141419.189999998</v>
      </c>
      <c r="Y164" s="9">
        <f>SUM(Y165,Y168,Y172,Y175,Y178,Y180,Y182,Y190,Y198,Y204,Y210,Y216,Y222,Y228,Y234,Y242,Y248,Y254,Y260)</f>
        <v>7993479.7200000007</v>
      </c>
      <c r="Z164" s="9">
        <f>SUM(Z165,Z168,Z172,Z175,Z178,Z180,Z182,Z190,Z198,Z204,Z210,Z216,Z222,Z228,Z234,Z242,Z248,Z254,Z260)</f>
        <v>12124369.620000001</v>
      </c>
      <c r="AA164" s="9">
        <f>SUM(AA165,AA168,AA172,AA175,AA178,AA180,AA182,AA190,AA198,AA204,AA210,AA216,AA222,AA228,AA234,AA242,AA248,AA254,AA260)</f>
        <v>20117849.340000004</v>
      </c>
      <c r="AD164" s="5">
        <v>355116590</v>
      </c>
      <c r="AE164" s="5">
        <v>27137833</v>
      </c>
      <c r="AK164" s="6">
        <f t="shared" si="40"/>
        <v>-78786.459999999031</v>
      </c>
      <c r="AL164" s="6">
        <f t="shared" si="50"/>
        <v>2373715.5199999996</v>
      </c>
      <c r="AM164" s="6">
        <f t="shared" si="50"/>
        <v>2294929.0599999987</v>
      </c>
      <c r="AN164" s="10">
        <f t="shared" si="41"/>
        <v>-8.1467034100497614E-3</v>
      </c>
      <c r="AO164" s="10">
        <f t="shared" si="51"/>
        <v>0.19495791197727452</v>
      </c>
      <c r="AP164" s="10">
        <f t="shared" si="51"/>
        <v>0.10504795261590145</v>
      </c>
    </row>
    <row r="165" spans="1:42" ht="54" x14ac:dyDescent="0.3">
      <c r="A165" s="12" t="s">
        <v>577</v>
      </c>
      <c r="B165" s="12" t="s">
        <v>578</v>
      </c>
      <c r="C165" s="16" t="s">
        <v>579</v>
      </c>
      <c r="D165" s="17" t="s">
        <v>580</v>
      </c>
      <c r="E165" s="17" t="s">
        <v>581</v>
      </c>
      <c r="F165" s="17" t="s">
        <v>79</v>
      </c>
      <c r="G165" s="18">
        <v>1</v>
      </c>
      <c r="H165" s="18"/>
      <c r="I165" s="18">
        <v>0</v>
      </c>
      <c r="J165" s="19">
        <v>177.36</v>
      </c>
      <c r="K165" s="20">
        <v>388</v>
      </c>
      <c r="L165" s="19">
        <f>J165+ROUND(K165, 2)</f>
        <v>565.36</v>
      </c>
      <c r="M165" s="19">
        <v>0</v>
      </c>
      <c r="N165" s="19">
        <v>0</v>
      </c>
      <c r="O165" s="19">
        <f>M165+N165</f>
        <v>0</v>
      </c>
      <c r="P165" s="19">
        <v>177.36</v>
      </c>
      <c r="Q165" s="20">
        <v>388</v>
      </c>
      <c r="R165" s="19">
        <f>P165+ROUND(Q165, 2)</f>
        <v>565.36</v>
      </c>
      <c r="S165" s="19">
        <v>0</v>
      </c>
      <c r="T165" s="19">
        <v>0</v>
      </c>
      <c r="U165" s="19">
        <f>S165+T165</f>
        <v>0</v>
      </c>
      <c r="V165" s="9">
        <f>ROUND(P165 / 1.2, 2)</f>
        <v>147.80000000000001</v>
      </c>
      <c r="W165" s="9">
        <f>ROUND(Q165 / 1.2, 2)</f>
        <v>323.33</v>
      </c>
      <c r="X165" s="9">
        <f>ROUND(R165 / 1.2, 2)</f>
        <v>471.13</v>
      </c>
      <c r="Y165" s="9">
        <f>ROUND(S165 / 1.2, 2)</f>
        <v>0</v>
      </c>
      <c r="Z165" s="9">
        <f>ROUND(T165 / 1.2, 2)</f>
        <v>0</v>
      </c>
      <c r="AA165" s="9">
        <f>Y165+Z165</f>
        <v>0</v>
      </c>
      <c r="AD165" s="5">
        <v>355116592</v>
      </c>
      <c r="AE165" s="5">
        <v>27137860</v>
      </c>
      <c r="AG165" s="5" t="s">
        <v>582</v>
      </c>
      <c r="AH165" s="5" t="s">
        <v>583</v>
      </c>
      <c r="AI165" s="5" t="s">
        <v>584</v>
      </c>
      <c r="AK165" s="19">
        <f t="shared" si="40"/>
        <v>0</v>
      </c>
      <c r="AL165" s="19">
        <f t="shared" si="50"/>
        <v>0</v>
      </c>
      <c r="AM165" s="19">
        <f t="shared" si="50"/>
        <v>0</v>
      </c>
      <c r="AN165" s="22">
        <f t="shared" si="41"/>
        <v>0</v>
      </c>
      <c r="AO165" s="22">
        <f t="shared" si="51"/>
        <v>0</v>
      </c>
      <c r="AP165" s="22">
        <f t="shared" si="51"/>
        <v>0</v>
      </c>
    </row>
    <row r="166" spans="1:42" ht="36" x14ac:dyDescent="0.3">
      <c r="A166" s="12" t="s">
        <v>585</v>
      </c>
      <c r="B166" s="12"/>
      <c r="C166" s="41" t="s">
        <v>586</v>
      </c>
      <c r="D166" s="17"/>
      <c r="E166" s="17"/>
      <c r="F166" s="28" t="s">
        <v>96</v>
      </c>
      <c r="G166" s="29">
        <v>1.6</v>
      </c>
      <c r="H166" s="39"/>
      <c r="I166" s="39">
        <v>0</v>
      </c>
      <c r="J166" s="30">
        <v>9.67</v>
      </c>
      <c r="M166" s="31">
        <f>ROUND(ROUND(J166, 2)*I166, 2)</f>
        <v>0</v>
      </c>
      <c r="P166" s="30">
        <v>9.67</v>
      </c>
      <c r="S166" s="31">
        <f>ROUND(ROUND(P166, 2)*I166, 2)</f>
        <v>0</v>
      </c>
      <c r="V166" s="9">
        <f>ROUND(ROUND(P166, 2)/1.2, 2)</f>
        <v>8.06</v>
      </c>
      <c r="Y166" s="9">
        <f t="shared" ref="Y166:Y197" si="52">ROUND(S166 / 1.2, 2)</f>
        <v>0</v>
      </c>
      <c r="AD166" s="5" t="s">
        <v>587</v>
      </c>
      <c r="AE166" s="5" t="s">
        <v>588</v>
      </c>
      <c r="AF166" s="5" t="s">
        <v>589</v>
      </c>
      <c r="AK166" s="31">
        <f t="shared" si="40"/>
        <v>0</v>
      </c>
      <c r="AL166" s="31"/>
      <c r="AM166" s="31"/>
      <c r="AN166" s="33">
        <f t="shared" si="41"/>
        <v>0</v>
      </c>
      <c r="AO166" s="31"/>
      <c r="AP166" s="31"/>
    </row>
    <row r="167" spans="1:42" ht="36" x14ac:dyDescent="0.3">
      <c r="A167" s="12" t="s">
        <v>590</v>
      </c>
      <c r="B167" s="12"/>
      <c r="C167" s="27" t="s">
        <v>591</v>
      </c>
      <c r="D167" s="17"/>
      <c r="E167" s="17"/>
      <c r="F167" s="28" t="s">
        <v>96</v>
      </c>
      <c r="G167" s="29">
        <v>0.255</v>
      </c>
      <c r="H167" s="39"/>
      <c r="I167" s="39">
        <v>0</v>
      </c>
      <c r="J167" s="30">
        <v>88.8</v>
      </c>
      <c r="M167" s="31">
        <f>ROUND(ROUND(J167, 2)*I167, 2)</f>
        <v>0</v>
      </c>
      <c r="P167" s="30">
        <v>88.8</v>
      </c>
      <c r="S167" s="31">
        <f>ROUND(ROUND(P167, 2)*I167, 2)</f>
        <v>0</v>
      </c>
      <c r="V167" s="9">
        <f>ROUND(ROUND(P167, 2)/1.2, 2)</f>
        <v>74</v>
      </c>
      <c r="Y167" s="9">
        <f t="shared" si="52"/>
        <v>0</v>
      </c>
      <c r="AD167" s="5" t="s">
        <v>592</v>
      </c>
      <c r="AE167" s="5" t="s">
        <v>593</v>
      </c>
      <c r="AF167" s="5" t="s">
        <v>594</v>
      </c>
      <c r="AK167" s="31">
        <f t="shared" si="40"/>
        <v>0</v>
      </c>
      <c r="AL167" s="31"/>
      <c r="AM167" s="31"/>
      <c r="AN167" s="33">
        <f t="shared" si="41"/>
        <v>0</v>
      </c>
      <c r="AO167" s="31"/>
      <c r="AP167" s="31"/>
    </row>
    <row r="168" spans="1:42" ht="54" x14ac:dyDescent="0.3">
      <c r="A168" s="12" t="s">
        <v>595</v>
      </c>
      <c r="B168" s="12" t="s">
        <v>578</v>
      </c>
      <c r="C168" s="16" t="s">
        <v>596</v>
      </c>
      <c r="D168" s="17" t="s">
        <v>580</v>
      </c>
      <c r="E168" s="17" t="s">
        <v>597</v>
      </c>
      <c r="F168" s="17" t="s">
        <v>79</v>
      </c>
      <c r="G168" s="18">
        <v>1</v>
      </c>
      <c r="H168" s="18"/>
      <c r="I168" s="18">
        <v>0</v>
      </c>
      <c r="J168" s="19">
        <v>172.99</v>
      </c>
      <c r="K168" s="20">
        <v>400</v>
      </c>
      <c r="L168" s="19">
        <f>J168+ROUND(K168, 2)</f>
        <v>572.99</v>
      </c>
      <c r="M168" s="19">
        <v>0</v>
      </c>
      <c r="N168" s="19">
        <v>0</v>
      </c>
      <c r="O168" s="19">
        <f>M168+N168</f>
        <v>0</v>
      </c>
      <c r="P168" s="19">
        <v>172.99</v>
      </c>
      <c r="Q168" s="20">
        <v>400</v>
      </c>
      <c r="R168" s="19">
        <f>P168+ROUND(Q168, 2)</f>
        <v>572.99</v>
      </c>
      <c r="S168" s="19">
        <v>0</v>
      </c>
      <c r="T168" s="19">
        <v>0</v>
      </c>
      <c r="U168" s="19">
        <f>S168+T168</f>
        <v>0</v>
      </c>
      <c r="V168" s="9">
        <f>ROUND(P168 / 1.2, 2)</f>
        <v>144.16</v>
      </c>
      <c r="W168" s="9">
        <f>ROUND(Q168 / 1.2, 2)</f>
        <v>333.33</v>
      </c>
      <c r="X168" s="9">
        <f>ROUND(R168 / 1.2, 2)</f>
        <v>477.49</v>
      </c>
      <c r="Y168" s="9">
        <f t="shared" si="52"/>
        <v>0</v>
      </c>
      <c r="Z168" s="9">
        <f>ROUND(T168 / 1.2, 2)</f>
        <v>0</v>
      </c>
      <c r="AA168" s="9">
        <f>Y168+Z168</f>
        <v>0</v>
      </c>
      <c r="AD168" s="5">
        <v>355116718</v>
      </c>
      <c r="AE168" s="5">
        <v>27137954</v>
      </c>
      <c r="AG168" s="5" t="s">
        <v>582</v>
      </c>
      <c r="AH168" s="5" t="s">
        <v>583</v>
      </c>
      <c r="AI168" s="5" t="s">
        <v>584</v>
      </c>
      <c r="AK168" s="19">
        <f t="shared" si="40"/>
        <v>0</v>
      </c>
      <c r="AL168" s="19">
        <f>T168-N168</f>
        <v>0</v>
      </c>
      <c r="AM168" s="19">
        <f>U168-O168</f>
        <v>0</v>
      </c>
      <c r="AN168" s="22">
        <f t="shared" si="41"/>
        <v>0</v>
      </c>
      <c r="AO168" s="22">
        <f>IFERROR(AL168/N168,0)</f>
        <v>0</v>
      </c>
      <c r="AP168" s="22">
        <f>IFERROR(AM168/O168,0)</f>
        <v>0</v>
      </c>
    </row>
    <row r="169" spans="1:42" ht="36" x14ac:dyDescent="0.3">
      <c r="A169" s="12" t="s">
        <v>598</v>
      </c>
      <c r="B169" s="12"/>
      <c r="C169" s="27" t="s">
        <v>591</v>
      </c>
      <c r="D169" s="17"/>
      <c r="E169" s="17"/>
      <c r="F169" s="28" t="s">
        <v>96</v>
      </c>
      <c r="G169" s="29">
        <v>0.255</v>
      </c>
      <c r="H169" s="39"/>
      <c r="I169" s="39">
        <v>0</v>
      </c>
      <c r="J169" s="30">
        <v>88.8</v>
      </c>
      <c r="M169" s="31">
        <f>ROUND(ROUND(J169, 2)*I169, 2)</f>
        <v>0</v>
      </c>
      <c r="P169" s="30">
        <v>88.8</v>
      </c>
      <c r="S169" s="31">
        <f>ROUND(ROUND(P169, 2)*I169, 2)</f>
        <v>0</v>
      </c>
      <c r="V169" s="9">
        <f>ROUND(ROUND(P169, 2)/1.2, 2)</f>
        <v>74</v>
      </c>
      <c r="Y169" s="9">
        <f t="shared" si="52"/>
        <v>0</v>
      </c>
      <c r="AD169" s="5" t="s">
        <v>599</v>
      </c>
      <c r="AE169" s="5" t="s">
        <v>600</v>
      </c>
      <c r="AF169" s="5" t="s">
        <v>594</v>
      </c>
      <c r="AK169" s="31">
        <f t="shared" si="40"/>
        <v>0</v>
      </c>
      <c r="AL169" s="31"/>
      <c r="AM169" s="31"/>
      <c r="AN169" s="33">
        <f t="shared" si="41"/>
        <v>0</v>
      </c>
      <c r="AO169" s="31"/>
      <c r="AP169" s="31"/>
    </row>
    <row r="170" spans="1:42" ht="18" x14ac:dyDescent="0.3">
      <c r="A170" s="12" t="s">
        <v>601</v>
      </c>
      <c r="B170" s="12"/>
      <c r="C170" s="27" t="s">
        <v>602</v>
      </c>
      <c r="D170" s="17"/>
      <c r="E170" s="17"/>
      <c r="F170" s="28" t="s">
        <v>187</v>
      </c>
      <c r="G170" s="29">
        <v>1</v>
      </c>
      <c r="H170" s="39"/>
      <c r="I170" s="39">
        <v>0</v>
      </c>
      <c r="J170" s="30">
        <v>10.4</v>
      </c>
      <c r="M170" s="31">
        <f>ROUND(ROUND(J170, 2)*I170, 2)</f>
        <v>0</v>
      </c>
      <c r="P170" s="30">
        <v>10.4</v>
      </c>
      <c r="S170" s="31">
        <f>ROUND(ROUND(P170, 2)*I170, 2)</f>
        <v>0</v>
      </c>
      <c r="V170" s="9">
        <f>ROUND(ROUND(P170, 2)/1.2, 2)</f>
        <v>8.67</v>
      </c>
      <c r="Y170" s="9">
        <f t="shared" si="52"/>
        <v>0</v>
      </c>
      <c r="AD170" s="5" t="s">
        <v>603</v>
      </c>
      <c r="AE170" s="5" t="s">
        <v>604</v>
      </c>
      <c r="AF170" s="5" t="s">
        <v>605</v>
      </c>
      <c r="AK170" s="31">
        <f t="shared" si="40"/>
        <v>0</v>
      </c>
      <c r="AL170" s="31"/>
      <c r="AM170" s="31"/>
      <c r="AN170" s="33">
        <f t="shared" si="41"/>
        <v>0</v>
      </c>
      <c r="AO170" s="31"/>
      <c r="AP170" s="31"/>
    </row>
    <row r="171" spans="1:42" ht="36" x14ac:dyDescent="0.3">
      <c r="A171" s="12" t="s">
        <v>606</v>
      </c>
      <c r="B171" s="12"/>
      <c r="C171" s="41" t="s">
        <v>586</v>
      </c>
      <c r="D171" s="17"/>
      <c r="E171" s="17"/>
      <c r="F171" s="28" t="s">
        <v>96</v>
      </c>
      <c r="G171" s="29">
        <v>1.6</v>
      </c>
      <c r="H171" s="39"/>
      <c r="I171" s="39">
        <v>0</v>
      </c>
      <c r="J171" s="30">
        <v>9.07</v>
      </c>
      <c r="M171" s="31">
        <f>ROUND(ROUND(J171, 2)*I171, 2)</f>
        <v>0</v>
      </c>
      <c r="P171" s="30">
        <v>9.07</v>
      </c>
      <c r="S171" s="31">
        <f>ROUND(ROUND(P171, 2)*I171, 2)</f>
        <v>0</v>
      </c>
      <c r="V171" s="9">
        <f>ROUND(ROUND(P171, 2)/1.2, 2)</f>
        <v>7.56</v>
      </c>
      <c r="Y171" s="9">
        <f t="shared" si="52"/>
        <v>0</v>
      </c>
      <c r="AD171" s="5" t="s">
        <v>607</v>
      </c>
      <c r="AE171" s="5" t="s">
        <v>608</v>
      </c>
      <c r="AF171" s="5" t="s">
        <v>589</v>
      </c>
      <c r="AK171" s="31">
        <f t="shared" si="40"/>
        <v>0</v>
      </c>
      <c r="AL171" s="31"/>
      <c r="AM171" s="31"/>
      <c r="AN171" s="33">
        <f t="shared" si="41"/>
        <v>0</v>
      </c>
      <c r="AO171" s="31"/>
      <c r="AP171" s="31"/>
    </row>
    <row r="172" spans="1:42" ht="54" x14ac:dyDescent="0.3">
      <c r="A172" s="12" t="s">
        <v>609</v>
      </c>
      <c r="B172" s="12" t="s">
        <v>578</v>
      </c>
      <c r="C172" s="16" t="s">
        <v>596</v>
      </c>
      <c r="D172" s="17" t="s">
        <v>580</v>
      </c>
      <c r="E172" s="17" t="s">
        <v>581</v>
      </c>
      <c r="F172" s="17" t="s">
        <v>79</v>
      </c>
      <c r="G172" s="18">
        <v>1</v>
      </c>
      <c r="H172" s="18"/>
      <c r="I172" s="18">
        <v>4263.2</v>
      </c>
      <c r="J172" s="19">
        <v>170.54</v>
      </c>
      <c r="K172" s="20">
        <v>400</v>
      </c>
      <c r="L172" s="19">
        <f>J172+ROUND(K172, 2)</f>
        <v>570.54</v>
      </c>
      <c r="M172" s="19">
        <v>727046.13</v>
      </c>
      <c r="N172" s="19">
        <v>1705280</v>
      </c>
      <c r="O172" s="19">
        <f>M172+N172</f>
        <v>2432326.13</v>
      </c>
      <c r="P172" s="19">
        <v>177.36</v>
      </c>
      <c r="Q172" s="20">
        <v>465.6</v>
      </c>
      <c r="R172" s="19">
        <f>P172+ROUND(Q172, 2)</f>
        <v>642.96</v>
      </c>
      <c r="S172" s="19">
        <v>756121.15</v>
      </c>
      <c r="T172" s="19">
        <v>1984945.92</v>
      </c>
      <c r="U172" s="19">
        <f>S172+T172</f>
        <v>2741067.07</v>
      </c>
      <c r="V172" s="9">
        <f>ROUND(P172 / 1.2, 2)</f>
        <v>147.80000000000001</v>
      </c>
      <c r="W172" s="9">
        <f>ROUND(Q172 / 1.2, 2)</f>
        <v>388</v>
      </c>
      <c r="X172" s="9">
        <f>ROUND(R172 / 1.2, 2)</f>
        <v>535.79999999999995</v>
      </c>
      <c r="Y172" s="9">
        <f t="shared" si="52"/>
        <v>630100.96</v>
      </c>
      <c r="Z172" s="9">
        <f>ROUND(T172 / 1.2, 2)</f>
        <v>1654121.6</v>
      </c>
      <c r="AA172" s="9">
        <f>Y172+Z172</f>
        <v>2284222.56</v>
      </c>
      <c r="AD172" s="5">
        <v>355116719</v>
      </c>
      <c r="AE172" s="5">
        <v>28647831</v>
      </c>
      <c r="AG172" s="5" t="s">
        <v>582</v>
      </c>
      <c r="AH172" s="5" t="s">
        <v>583</v>
      </c>
      <c r="AI172" s="5" t="s">
        <v>584</v>
      </c>
      <c r="AK172" s="19">
        <f t="shared" si="40"/>
        <v>29075.020000000019</v>
      </c>
      <c r="AL172" s="19">
        <f>T172-N172</f>
        <v>279665.91999999993</v>
      </c>
      <c r="AM172" s="19">
        <f>U172-O172</f>
        <v>308740.93999999994</v>
      </c>
      <c r="AN172" s="22">
        <f t="shared" si="41"/>
        <v>3.9990612425101581E-2</v>
      </c>
      <c r="AO172" s="22">
        <f>IFERROR(AL172/N172,0)</f>
        <v>0.16399999999999995</v>
      </c>
      <c r="AP172" s="22">
        <f>IFERROR(AM172/O172,0)</f>
        <v>0.12693237810178026</v>
      </c>
    </row>
    <row r="173" spans="1:42" ht="36" x14ac:dyDescent="0.3">
      <c r="A173" s="12" t="s">
        <v>610</v>
      </c>
      <c r="B173" s="12"/>
      <c r="C173" s="41" t="s">
        <v>586</v>
      </c>
      <c r="D173" s="17"/>
      <c r="E173" s="17"/>
      <c r="F173" s="28" t="s">
        <v>96</v>
      </c>
      <c r="G173" s="29">
        <v>1.6</v>
      </c>
      <c r="H173" s="39"/>
      <c r="I173" s="39">
        <v>68211.199999999997</v>
      </c>
      <c r="J173" s="30">
        <v>9.2200000000000006</v>
      </c>
      <c r="M173" s="31">
        <f>ROUND(ROUND(J173, 2)*I173, 2)</f>
        <v>628907.26</v>
      </c>
      <c r="P173" s="30">
        <v>9.67</v>
      </c>
      <c r="S173" s="31">
        <f>ROUND(ROUND(P173, 2)*I173, 2)</f>
        <v>659602.30000000005</v>
      </c>
      <c r="V173" s="9">
        <f>ROUND(ROUND(P173, 2)/1.2, 2)</f>
        <v>8.06</v>
      </c>
      <c r="Y173" s="9">
        <f t="shared" si="52"/>
        <v>549668.57999999996</v>
      </c>
      <c r="AD173" s="5" t="s">
        <v>611</v>
      </c>
      <c r="AE173" s="5" t="s">
        <v>612</v>
      </c>
      <c r="AF173" s="5" t="s">
        <v>589</v>
      </c>
      <c r="AK173" s="31">
        <f t="shared" si="40"/>
        <v>30695.040000000037</v>
      </c>
      <c r="AL173" s="31"/>
      <c r="AM173" s="31"/>
      <c r="AN173" s="33">
        <f t="shared" si="41"/>
        <v>4.8806941742094115E-2</v>
      </c>
      <c r="AO173" s="31"/>
      <c r="AP173" s="31"/>
    </row>
    <row r="174" spans="1:42" ht="36" x14ac:dyDescent="0.3">
      <c r="A174" s="12" t="s">
        <v>613</v>
      </c>
      <c r="B174" s="12"/>
      <c r="C174" s="27" t="s">
        <v>591</v>
      </c>
      <c r="D174" s="17"/>
      <c r="E174" s="17"/>
      <c r="F174" s="28" t="s">
        <v>96</v>
      </c>
      <c r="G174" s="29">
        <v>0.255</v>
      </c>
      <c r="H174" s="39"/>
      <c r="I174" s="39">
        <v>1087.116</v>
      </c>
      <c r="J174" s="30">
        <v>90.28</v>
      </c>
      <c r="M174" s="31">
        <f>ROUND(ROUND(J174, 2)*I174, 2)</f>
        <v>98144.83</v>
      </c>
      <c r="P174" s="30">
        <v>88.8</v>
      </c>
      <c r="S174" s="31">
        <f>ROUND(ROUND(P174, 2)*I174, 2)</f>
        <v>96535.9</v>
      </c>
      <c r="V174" s="9">
        <f>ROUND(ROUND(P174, 2)/1.2, 2)</f>
        <v>74</v>
      </c>
      <c r="Y174" s="9">
        <f t="shared" si="52"/>
        <v>80446.58</v>
      </c>
      <c r="AD174" s="5" t="s">
        <v>614</v>
      </c>
      <c r="AE174" s="5" t="s">
        <v>615</v>
      </c>
      <c r="AF174" s="5" t="s">
        <v>594</v>
      </c>
      <c r="AK174" s="31">
        <f t="shared" si="40"/>
        <v>-1608.9300000000076</v>
      </c>
      <c r="AL174" s="31"/>
      <c r="AM174" s="31"/>
      <c r="AN174" s="33">
        <f t="shared" si="41"/>
        <v>-1.6393425919633338E-2</v>
      </c>
      <c r="AO174" s="31"/>
      <c r="AP174" s="31"/>
    </row>
    <row r="175" spans="1:42" ht="54" x14ac:dyDescent="0.3">
      <c r="A175" s="12" t="s">
        <v>616</v>
      </c>
      <c r="B175" s="12" t="s">
        <v>578</v>
      </c>
      <c r="C175" s="16" t="s">
        <v>596</v>
      </c>
      <c r="D175" s="17" t="s">
        <v>580</v>
      </c>
      <c r="E175" s="17" t="s">
        <v>597</v>
      </c>
      <c r="F175" s="17" t="s">
        <v>79</v>
      </c>
      <c r="G175" s="18">
        <v>1</v>
      </c>
      <c r="H175" s="18"/>
      <c r="I175" s="18">
        <v>3740.2</v>
      </c>
      <c r="J175" s="19">
        <v>170.54</v>
      </c>
      <c r="K175" s="20">
        <v>400</v>
      </c>
      <c r="L175" s="19">
        <f>J175+ROUND(K175, 2)</f>
        <v>570.54</v>
      </c>
      <c r="M175" s="19">
        <v>637853.71</v>
      </c>
      <c r="N175" s="19">
        <v>1496080</v>
      </c>
      <c r="O175" s="19">
        <f>M175+N175</f>
        <v>2133933.71</v>
      </c>
      <c r="P175" s="19">
        <v>177.36</v>
      </c>
      <c r="Q175" s="20">
        <v>480</v>
      </c>
      <c r="R175" s="19">
        <f>P175+ROUND(Q175, 2)</f>
        <v>657.36</v>
      </c>
      <c r="S175" s="19">
        <v>663361.87</v>
      </c>
      <c r="T175" s="19">
        <v>1795296</v>
      </c>
      <c r="U175" s="19">
        <f>S175+T175</f>
        <v>2458657.87</v>
      </c>
      <c r="V175" s="9">
        <f>ROUND(P175 / 1.2, 2)</f>
        <v>147.80000000000001</v>
      </c>
      <c r="W175" s="9">
        <f>ROUND(Q175 / 1.2, 2)</f>
        <v>400</v>
      </c>
      <c r="X175" s="9">
        <f>ROUND(R175 / 1.2, 2)</f>
        <v>547.79999999999995</v>
      </c>
      <c r="Y175" s="9">
        <f t="shared" si="52"/>
        <v>552801.56000000006</v>
      </c>
      <c r="Z175" s="9">
        <f>ROUND(T175 / 1.2, 2)</f>
        <v>1496080</v>
      </c>
      <c r="AA175" s="9">
        <f>Y175+Z175</f>
        <v>2048881.56</v>
      </c>
      <c r="AD175" s="5">
        <v>355116720</v>
      </c>
      <c r="AE175" s="5">
        <v>28653996</v>
      </c>
      <c r="AG175" s="5" t="s">
        <v>582</v>
      </c>
      <c r="AH175" s="5" t="s">
        <v>583</v>
      </c>
      <c r="AI175" s="5" t="s">
        <v>584</v>
      </c>
      <c r="AK175" s="19">
        <f t="shared" si="40"/>
        <v>25508.160000000033</v>
      </c>
      <c r="AL175" s="19">
        <f>T175-N175</f>
        <v>299216</v>
      </c>
      <c r="AM175" s="19">
        <f>U175-O175</f>
        <v>324724.16000000015</v>
      </c>
      <c r="AN175" s="22">
        <f t="shared" si="41"/>
        <v>3.9990611640402678E-2</v>
      </c>
      <c r="AO175" s="22">
        <f>IFERROR(AL175/N175,0)</f>
        <v>0.2</v>
      </c>
      <c r="AP175" s="22">
        <f>IFERROR(AM175/O175,0)</f>
        <v>0.15217162486270491</v>
      </c>
    </row>
    <row r="176" spans="1:42" ht="36" x14ac:dyDescent="0.3">
      <c r="A176" s="12" t="s">
        <v>617</v>
      </c>
      <c r="B176" s="12"/>
      <c r="C176" s="27" t="s">
        <v>591</v>
      </c>
      <c r="D176" s="17"/>
      <c r="E176" s="17"/>
      <c r="F176" s="28" t="s">
        <v>96</v>
      </c>
      <c r="G176" s="29">
        <v>0.255</v>
      </c>
      <c r="H176" s="39"/>
      <c r="I176" s="39">
        <v>953.75099999999998</v>
      </c>
      <c r="J176" s="30">
        <v>90.28</v>
      </c>
      <c r="M176" s="31">
        <f>ROUND(ROUND(J176, 2)*I176, 2)</f>
        <v>86104.639999999999</v>
      </c>
      <c r="P176" s="30">
        <v>88.8</v>
      </c>
      <c r="S176" s="31">
        <f>ROUND(ROUND(P176, 2)*I176, 2)</f>
        <v>84693.09</v>
      </c>
      <c r="V176" s="9">
        <f>ROUND(ROUND(P176, 2)/1.2, 2)</f>
        <v>74</v>
      </c>
      <c r="Y176" s="9">
        <f t="shared" si="52"/>
        <v>70577.58</v>
      </c>
      <c r="AD176" s="5" t="s">
        <v>618</v>
      </c>
      <c r="AE176" s="5" t="s">
        <v>619</v>
      </c>
      <c r="AF176" s="5" t="s">
        <v>594</v>
      </c>
      <c r="AK176" s="31">
        <f t="shared" si="40"/>
        <v>-1411.5500000000029</v>
      </c>
      <c r="AL176" s="31"/>
      <c r="AM176" s="31"/>
      <c r="AN176" s="33">
        <f t="shared" si="41"/>
        <v>-1.6393425487871535E-2</v>
      </c>
      <c r="AO176" s="31"/>
      <c r="AP176" s="31"/>
    </row>
    <row r="177" spans="1:42" ht="36" x14ac:dyDescent="0.3">
      <c r="A177" s="12" t="s">
        <v>620</v>
      </c>
      <c r="B177" s="12"/>
      <c r="C177" s="41" t="s">
        <v>586</v>
      </c>
      <c r="D177" s="17"/>
      <c r="E177" s="17"/>
      <c r="F177" s="28" t="s">
        <v>96</v>
      </c>
      <c r="G177" s="29">
        <v>1.6</v>
      </c>
      <c r="H177" s="39"/>
      <c r="I177" s="39">
        <v>59843.199999999997</v>
      </c>
      <c r="J177" s="30">
        <v>9.2200000000000006</v>
      </c>
      <c r="M177" s="31">
        <f>ROUND(ROUND(J177, 2)*I177, 2)</f>
        <v>551754.30000000005</v>
      </c>
      <c r="P177" s="30">
        <v>9.67</v>
      </c>
      <c r="S177" s="31">
        <f>ROUND(ROUND(P177, 2)*I177, 2)</f>
        <v>578683.74</v>
      </c>
      <c r="V177" s="9">
        <f>ROUND(ROUND(P177, 2)/1.2, 2)</f>
        <v>8.06</v>
      </c>
      <c r="Y177" s="9">
        <f t="shared" si="52"/>
        <v>482236.45</v>
      </c>
      <c r="AD177" s="5" t="s">
        <v>621</v>
      </c>
      <c r="AE177" s="5" t="s">
        <v>622</v>
      </c>
      <c r="AF177" s="5" t="s">
        <v>589</v>
      </c>
      <c r="AK177" s="31">
        <f t="shared" si="40"/>
        <v>26929.439999999944</v>
      </c>
      <c r="AL177" s="31"/>
      <c r="AM177" s="31"/>
      <c r="AN177" s="33">
        <f t="shared" si="41"/>
        <v>4.8806941785501157E-2</v>
      </c>
      <c r="AO177" s="31"/>
      <c r="AP177" s="31"/>
    </row>
    <row r="178" spans="1:42" ht="54" x14ac:dyDescent="0.3">
      <c r="A178" s="12" t="s">
        <v>623</v>
      </c>
      <c r="B178" s="12" t="s">
        <v>624</v>
      </c>
      <c r="C178" s="16" t="s">
        <v>625</v>
      </c>
      <c r="D178" s="17"/>
      <c r="E178" s="17" t="s">
        <v>626</v>
      </c>
      <c r="F178" s="17" t="s">
        <v>73</v>
      </c>
      <c r="G178" s="18">
        <v>1</v>
      </c>
      <c r="H178" s="18"/>
      <c r="I178" s="18">
        <v>0</v>
      </c>
      <c r="J178" s="19">
        <v>12597</v>
      </c>
      <c r="K178" s="20">
        <v>54984</v>
      </c>
      <c r="L178" s="19">
        <f>J178+ROUND(K178, 2)</f>
        <v>67581</v>
      </c>
      <c r="M178" s="19">
        <v>0</v>
      </c>
      <c r="N178" s="19">
        <v>0</v>
      </c>
      <c r="O178" s="19">
        <f>M178+N178</f>
        <v>0</v>
      </c>
      <c r="P178" s="19">
        <v>12597</v>
      </c>
      <c r="Q178" s="20">
        <v>54984</v>
      </c>
      <c r="R178" s="19">
        <f>P178+ROUND(Q178, 2)</f>
        <v>67581</v>
      </c>
      <c r="S178" s="19">
        <v>0</v>
      </c>
      <c r="T178" s="19">
        <v>0</v>
      </c>
      <c r="U178" s="19">
        <f>S178+T178</f>
        <v>0</v>
      </c>
      <c r="V178" s="9">
        <f>ROUND(P178 / 1.2, 2)</f>
        <v>10497.5</v>
      </c>
      <c r="W178" s="9">
        <f>ROUND(Q178 / 1.2, 2)</f>
        <v>45820</v>
      </c>
      <c r="X178" s="9">
        <f>ROUND(R178 / 1.2, 2)</f>
        <v>56317.5</v>
      </c>
      <c r="Y178" s="9">
        <f t="shared" si="52"/>
        <v>0</v>
      </c>
      <c r="Z178" s="9">
        <f>ROUND(T178 / 1.2, 2)</f>
        <v>0</v>
      </c>
      <c r="AA178" s="9">
        <f>Y178+Z178</f>
        <v>0</v>
      </c>
      <c r="AD178" s="5">
        <v>355116594</v>
      </c>
      <c r="AE178" s="5">
        <v>27138047</v>
      </c>
      <c r="AG178" s="5" t="s">
        <v>627</v>
      </c>
      <c r="AH178" s="5" t="s">
        <v>628</v>
      </c>
      <c r="AI178" s="5" t="s">
        <v>584</v>
      </c>
      <c r="AK178" s="19">
        <f t="shared" si="40"/>
        <v>0</v>
      </c>
      <c r="AL178" s="19">
        <f>T178-N178</f>
        <v>0</v>
      </c>
      <c r="AM178" s="19">
        <f>U178-O178</f>
        <v>0</v>
      </c>
      <c r="AN178" s="22">
        <f t="shared" si="41"/>
        <v>0</v>
      </c>
      <c r="AO178" s="22">
        <f>IFERROR(AL178/N178,0)</f>
        <v>0</v>
      </c>
      <c r="AP178" s="22">
        <f>IFERROR(AM178/O178,0)</f>
        <v>0</v>
      </c>
    </row>
    <row r="179" spans="1:42" ht="18" x14ac:dyDescent="0.3">
      <c r="A179" s="12" t="s">
        <v>629</v>
      </c>
      <c r="B179" s="12"/>
      <c r="C179" s="27" t="s">
        <v>630</v>
      </c>
      <c r="D179" s="17"/>
      <c r="E179" s="17"/>
      <c r="F179" s="28" t="s">
        <v>96</v>
      </c>
      <c r="G179" s="29">
        <v>1700</v>
      </c>
      <c r="H179" s="39"/>
      <c r="I179" s="39">
        <v>0</v>
      </c>
      <c r="J179" s="30">
        <v>7.41</v>
      </c>
      <c r="M179" s="31">
        <f>ROUND(ROUND(J179, 2)*I179, 2)</f>
        <v>0</v>
      </c>
      <c r="P179" s="30">
        <v>7.41</v>
      </c>
      <c r="S179" s="31">
        <f>ROUND(ROUND(P179, 2)*I179, 2)</f>
        <v>0</v>
      </c>
      <c r="V179" s="9">
        <f>ROUND(ROUND(P179, 2)/1.2, 2)</f>
        <v>6.18</v>
      </c>
      <c r="Y179" s="9">
        <f t="shared" si="52"/>
        <v>0</v>
      </c>
      <c r="AD179" s="5" t="s">
        <v>631</v>
      </c>
      <c r="AE179" s="5" t="s">
        <v>632</v>
      </c>
      <c r="AF179" s="5" t="s">
        <v>633</v>
      </c>
      <c r="AK179" s="31">
        <f t="shared" si="40"/>
        <v>0</v>
      </c>
      <c r="AL179" s="31"/>
      <c r="AM179" s="31"/>
      <c r="AN179" s="33">
        <f t="shared" si="41"/>
        <v>0</v>
      </c>
      <c r="AO179" s="31"/>
      <c r="AP179" s="31"/>
    </row>
    <row r="180" spans="1:42" ht="54" x14ac:dyDescent="0.3">
      <c r="A180" s="12" t="s">
        <v>634</v>
      </c>
      <c r="B180" s="12" t="s">
        <v>624</v>
      </c>
      <c r="C180" s="16" t="s">
        <v>625</v>
      </c>
      <c r="D180" s="17"/>
      <c r="E180" s="17" t="s">
        <v>626</v>
      </c>
      <c r="F180" s="17" t="s">
        <v>73</v>
      </c>
      <c r="G180" s="18">
        <v>1</v>
      </c>
      <c r="H180" s="18"/>
      <c r="I180" s="18">
        <v>2.88</v>
      </c>
      <c r="J180" s="19">
        <v>12818</v>
      </c>
      <c r="K180" s="20">
        <v>54984</v>
      </c>
      <c r="L180" s="19">
        <f>J180+ROUND(K180, 2)</f>
        <v>67802</v>
      </c>
      <c r="M180" s="19">
        <v>36915.839999999997</v>
      </c>
      <c r="N180" s="19">
        <v>158353.92000000001</v>
      </c>
      <c r="O180" s="19">
        <f>M180+N180</f>
        <v>195269.76000000001</v>
      </c>
      <c r="P180" s="19">
        <v>12597</v>
      </c>
      <c r="Q180" s="20">
        <v>65980.800000000003</v>
      </c>
      <c r="R180" s="19">
        <f>P180+ROUND(Q180, 2)</f>
        <v>78577.8</v>
      </c>
      <c r="S180" s="19">
        <v>36279.360000000001</v>
      </c>
      <c r="T180" s="19">
        <v>190024.7</v>
      </c>
      <c r="U180" s="19">
        <f>S180+T180</f>
        <v>226304.06</v>
      </c>
      <c r="V180" s="9">
        <f>ROUND(P180 / 1.2, 2)</f>
        <v>10497.5</v>
      </c>
      <c r="W180" s="9">
        <f>ROUND(Q180 / 1.2, 2)</f>
        <v>54984</v>
      </c>
      <c r="X180" s="9">
        <f>ROUND(R180 / 1.2, 2)</f>
        <v>65481.5</v>
      </c>
      <c r="Y180" s="9">
        <f t="shared" si="52"/>
        <v>30232.799999999999</v>
      </c>
      <c r="Z180" s="9">
        <f>ROUND(T180 / 1.2, 2)</f>
        <v>158353.92000000001</v>
      </c>
      <c r="AA180" s="9">
        <f>Y180+Z180</f>
        <v>188586.72</v>
      </c>
      <c r="AD180" s="5">
        <v>355116721</v>
      </c>
      <c r="AE180" s="5">
        <v>28654002</v>
      </c>
      <c r="AG180" s="5" t="s">
        <v>627</v>
      </c>
      <c r="AH180" s="5" t="s">
        <v>628</v>
      </c>
      <c r="AI180" s="5" t="s">
        <v>584</v>
      </c>
      <c r="AK180" s="19">
        <f t="shared" si="40"/>
        <v>-636.47999999999593</v>
      </c>
      <c r="AL180" s="19">
        <f>T180-N180</f>
        <v>31670.78</v>
      </c>
      <c r="AM180" s="19">
        <f>U180-O180</f>
        <v>31034.299999999988</v>
      </c>
      <c r="AN180" s="22">
        <f t="shared" si="41"/>
        <v>-1.724137931034472E-2</v>
      </c>
      <c r="AO180" s="22">
        <f>IFERROR(AL180/N180,0)</f>
        <v>0.1999999747401264</v>
      </c>
      <c r="AP180" s="22">
        <f>IFERROR(AM180/O180,0)</f>
        <v>0.15893039454752228</v>
      </c>
    </row>
    <row r="181" spans="1:42" ht="18" x14ac:dyDescent="0.3">
      <c r="A181" s="12" t="s">
        <v>635</v>
      </c>
      <c r="B181" s="12"/>
      <c r="C181" s="27" t="s">
        <v>630</v>
      </c>
      <c r="D181" s="17"/>
      <c r="E181" s="17"/>
      <c r="F181" s="28" t="s">
        <v>96</v>
      </c>
      <c r="G181" s="29">
        <v>1700</v>
      </c>
      <c r="H181" s="39"/>
      <c r="I181" s="39">
        <v>4896</v>
      </c>
      <c r="J181" s="30">
        <v>7.54</v>
      </c>
      <c r="M181" s="31">
        <f>ROUND(ROUND(J181, 2)*I181, 2)</f>
        <v>36915.839999999997</v>
      </c>
      <c r="P181" s="30">
        <v>7.41</v>
      </c>
      <c r="S181" s="31">
        <f>ROUND(ROUND(P181, 2)*I181, 2)</f>
        <v>36279.360000000001</v>
      </c>
      <c r="V181" s="9">
        <f>ROUND(ROUND(P181, 2)/1.2, 2)</f>
        <v>6.18</v>
      </c>
      <c r="Y181" s="9">
        <f t="shared" si="52"/>
        <v>30232.799999999999</v>
      </c>
      <c r="AD181" s="5" t="s">
        <v>636</v>
      </c>
      <c r="AE181" s="5" t="s">
        <v>637</v>
      </c>
      <c r="AF181" s="5" t="s">
        <v>633</v>
      </c>
      <c r="AK181" s="31">
        <f t="shared" si="40"/>
        <v>-636.47999999999593</v>
      </c>
      <c r="AL181" s="31"/>
      <c r="AM181" s="31"/>
      <c r="AN181" s="33">
        <f t="shared" si="41"/>
        <v>-1.724137931034472E-2</v>
      </c>
      <c r="AO181" s="31"/>
      <c r="AP181" s="31"/>
    </row>
    <row r="182" spans="1:42" ht="54" x14ac:dyDescent="0.3">
      <c r="A182" s="12" t="s">
        <v>638</v>
      </c>
      <c r="B182" s="12" t="s">
        <v>639</v>
      </c>
      <c r="C182" s="16" t="s">
        <v>640</v>
      </c>
      <c r="D182" s="17"/>
      <c r="E182" s="17" t="s">
        <v>641</v>
      </c>
      <c r="F182" s="17" t="s">
        <v>79</v>
      </c>
      <c r="G182" s="18">
        <v>1</v>
      </c>
      <c r="H182" s="18"/>
      <c r="I182" s="18">
        <v>0</v>
      </c>
      <c r="J182" s="19">
        <v>0</v>
      </c>
      <c r="K182" s="20">
        <v>941</v>
      </c>
      <c r="L182" s="19">
        <f>J182+ROUND(K182, 2)</f>
        <v>941</v>
      </c>
      <c r="M182" s="19">
        <v>0</v>
      </c>
      <c r="N182" s="19">
        <v>0</v>
      </c>
      <c r="O182" s="19">
        <f>M182+N182</f>
        <v>0</v>
      </c>
      <c r="P182" s="19">
        <v>423.37</v>
      </c>
      <c r="Q182" s="20">
        <v>855</v>
      </c>
      <c r="R182" s="19">
        <f>P182+ROUND(Q182, 2)</f>
        <v>1278.3699999999999</v>
      </c>
      <c r="S182" s="19">
        <v>0</v>
      </c>
      <c r="T182" s="19">
        <v>0</v>
      </c>
      <c r="U182" s="19">
        <f>S182+T182</f>
        <v>0</v>
      </c>
      <c r="V182" s="9">
        <f>ROUND(P182 / 1.2, 2)</f>
        <v>352.81</v>
      </c>
      <c r="W182" s="9">
        <f>ROUND(Q182 / 1.2, 2)</f>
        <v>712.5</v>
      </c>
      <c r="X182" s="9">
        <f>ROUND(R182 / 1.2, 2)</f>
        <v>1065.31</v>
      </c>
      <c r="Y182" s="9">
        <f t="shared" si="52"/>
        <v>0</v>
      </c>
      <c r="Z182" s="9">
        <f>ROUND(T182 / 1.2, 2)</f>
        <v>0</v>
      </c>
      <c r="AA182" s="9">
        <f>Y182+Z182</f>
        <v>0</v>
      </c>
      <c r="AD182" s="5">
        <v>355116596</v>
      </c>
      <c r="AE182" s="5">
        <v>27137935</v>
      </c>
      <c r="AG182" s="5" t="s">
        <v>642</v>
      </c>
      <c r="AH182" s="5" t="s">
        <v>643</v>
      </c>
      <c r="AI182" s="5" t="s">
        <v>584</v>
      </c>
      <c r="AK182" s="19">
        <f t="shared" si="40"/>
        <v>0</v>
      </c>
      <c r="AL182" s="19">
        <f>T182-N182</f>
        <v>0</v>
      </c>
      <c r="AM182" s="19">
        <f>U182-O182</f>
        <v>0</v>
      </c>
      <c r="AN182" s="22">
        <f t="shared" si="41"/>
        <v>0</v>
      </c>
      <c r="AO182" s="22">
        <f>IFERROR(AL182/N182,0)</f>
        <v>0</v>
      </c>
      <c r="AP182" s="22">
        <f>IFERROR(AM182/O182,0)</f>
        <v>0</v>
      </c>
    </row>
    <row r="183" spans="1:42" ht="18" x14ac:dyDescent="0.3">
      <c r="A183" s="12" t="s">
        <v>644</v>
      </c>
      <c r="B183" s="12"/>
      <c r="C183" s="27" t="s">
        <v>645</v>
      </c>
      <c r="D183" s="17"/>
      <c r="E183" s="17"/>
      <c r="F183" s="28" t="s">
        <v>102</v>
      </c>
      <c r="G183" s="29">
        <v>8</v>
      </c>
      <c r="H183" s="39"/>
      <c r="I183" s="39">
        <v>0</v>
      </c>
      <c r="J183" s="30">
        <v>2.5</v>
      </c>
      <c r="M183" s="31">
        <f t="shared" ref="M183:M189" si="53">ROUND(ROUND(J183, 2)*I183, 2)</f>
        <v>0</v>
      </c>
      <c r="P183" s="30">
        <v>2.5</v>
      </c>
      <c r="S183" s="31">
        <f t="shared" ref="S183:S189" si="54">ROUND(ROUND(P183, 2)*I183, 2)</f>
        <v>0</v>
      </c>
      <c r="V183" s="9">
        <f t="shared" ref="V183:V189" si="55">ROUND(ROUND(P183, 2)/1.2, 2)</f>
        <v>2.08</v>
      </c>
      <c r="Y183" s="9">
        <f t="shared" si="52"/>
        <v>0</v>
      </c>
      <c r="AD183" s="5" t="s">
        <v>646</v>
      </c>
      <c r="AE183" s="5" t="s">
        <v>647</v>
      </c>
      <c r="AF183" s="5" t="s">
        <v>648</v>
      </c>
      <c r="AK183" s="31">
        <f t="shared" si="40"/>
        <v>0</v>
      </c>
      <c r="AL183" s="31"/>
      <c r="AM183" s="31"/>
      <c r="AN183" s="33">
        <f t="shared" si="41"/>
        <v>0</v>
      </c>
      <c r="AO183" s="31"/>
      <c r="AP183" s="31"/>
    </row>
    <row r="184" spans="1:42" ht="18" x14ac:dyDescent="0.3">
      <c r="A184" s="12" t="s">
        <v>649</v>
      </c>
      <c r="B184" s="12"/>
      <c r="C184" s="27" t="s">
        <v>650</v>
      </c>
      <c r="D184" s="17"/>
      <c r="E184" s="17"/>
      <c r="F184" s="28" t="s">
        <v>96</v>
      </c>
      <c r="G184" s="29">
        <v>1E-3</v>
      </c>
      <c r="H184" s="39"/>
      <c r="I184" s="39">
        <v>0</v>
      </c>
      <c r="J184" s="30">
        <v>208.33</v>
      </c>
      <c r="M184" s="31">
        <f t="shared" si="53"/>
        <v>0</v>
      </c>
      <c r="P184" s="30">
        <v>208.33</v>
      </c>
      <c r="S184" s="31">
        <f t="shared" si="54"/>
        <v>0</v>
      </c>
      <c r="V184" s="9">
        <f t="shared" si="55"/>
        <v>173.61</v>
      </c>
      <c r="Y184" s="9">
        <f t="shared" si="52"/>
        <v>0</v>
      </c>
      <c r="AD184" s="5" t="s">
        <v>651</v>
      </c>
      <c r="AE184" s="5" t="s">
        <v>652</v>
      </c>
      <c r="AF184" s="5" t="s">
        <v>653</v>
      </c>
      <c r="AK184" s="31">
        <f t="shared" si="40"/>
        <v>0</v>
      </c>
      <c r="AL184" s="31"/>
      <c r="AM184" s="31"/>
      <c r="AN184" s="33">
        <f t="shared" si="41"/>
        <v>0</v>
      </c>
      <c r="AO184" s="31"/>
      <c r="AP184" s="31"/>
    </row>
    <row r="185" spans="1:42" ht="18" x14ac:dyDescent="0.3">
      <c r="A185" s="12" t="s">
        <v>654</v>
      </c>
      <c r="B185" s="12"/>
      <c r="C185" s="27" t="s">
        <v>655</v>
      </c>
      <c r="D185" s="17"/>
      <c r="E185" s="17"/>
      <c r="F185" s="28" t="s">
        <v>79</v>
      </c>
      <c r="G185" s="29">
        <v>1.1000000000000001</v>
      </c>
      <c r="H185" s="39"/>
      <c r="I185" s="39">
        <v>0</v>
      </c>
      <c r="J185" s="30">
        <v>155.01</v>
      </c>
      <c r="M185" s="31">
        <f t="shared" si="53"/>
        <v>0</v>
      </c>
      <c r="P185" s="30">
        <v>155.01</v>
      </c>
      <c r="S185" s="31">
        <f t="shared" si="54"/>
        <v>0</v>
      </c>
      <c r="V185" s="9">
        <f t="shared" si="55"/>
        <v>129.18</v>
      </c>
      <c r="Y185" s="9">
        <f t="shared" si="52"/>
        <v>0</v>
      </c>
      <c r="AD185" s="5" t="s">
        <v>656</v>
      </c>
      <c r="AE185" s="5" t="s">
        <v>657</v>
      </c>
      <c r="AF185" s="5" t="s">
        <v>658</v>
      </c>
      <c r="AK185" s="31">
        <f t="shared" si="40"/>
        <v>0</v>
      </c>
      <c r="AL185" s="31"/>
      <c r="AM185" s="31"/>
      <c r="AN185" s="33">
        <f t="shared" si="41"/>
        <v>0</v>
      </c>
      <c r="AO185" s="31"/>
      <c r="AP185" s="31"/>
    </row>
    <row r="186" spans="1:42" ht="18" x14ac:dyDescent="0.3">
      <c r="A186" s="12" t="s">
        <v>659</v>
      </c>
      <c r="B186" s="12"/>
      <c r="C186" s="27" t="s">
        <v>660</v>
      </c>
      <c r="D186" s="17"/>
      <c r="E186" s="17"/>
      <c r="F186" s="28" t="s">
        <v>96</v>
      </c>
      <c r="G186" s="29">
        <v>0.32</v>
      </c>
      <c r="H186" s="39"/>
      <c r="I186" s="39">
        <v>0</v>
      </c>
      <c r="J186" s="30">
        <v>7.5</v>
      </c>
      <c r="M186" s="31">
        <f t="shared" si="53"/>
        <v>0</v>
      </c>
      <c r="P186" s="30">
        <v>7.5</v>
      </c>
      <c r="S186" s="31">
        <f t="shared" si="54"/>
        <v>0</v>
      </c>
      <c r="V186" s="9">
        <f t="shared" si="55"/>
        <v>6.25</v>
      </c>
      <c r="Y186" s="9">
        <f t="shared" si="52"/>
        <v>0</v>
      </c>
      <c r="AD186" s="5" t="s">
        <v>661</v>
      </c>
      <c r="AE186" s="5" t="s">
        <v>662</v>
      </c>
      <c r="AF186" s="5" t="s">
        <v>663</v>
      </c>
      <c r="AK186" s="31">
        <f t="shared" si="40"/>
        <v>0</v>
      </c>
      <c r="AL186" s="31"/>
      <c r="AM186" s="31"/>
      <c r="AN186" s="33">
        <f t="shared" si="41"/>
        <v>0</v>
      </c>
      <c r="AO186" s="31"/>
      <c r="AP186" s="31"/>
    </row>
    <row r="187" spans="1:42" ht="18" x14ac:dyDescent="0.3">
      <c r="A187" s="12" t="s">
        <v>664</v>
      </c>
      <c r="B187" s="12"/>
      <c r="C187" s="27" t="s">
        <v>665</v>
      </c>
      <c r="D187" s="17"/>
      <c r="E187" s="17"/>
      <c r="F187" s="28" t="s">
        <v>73</v>
      </c>
      <c r="G187" s="29">
        <v>1E-3</v>
      </c>
      <c r="H187" s="39"/>
      <c r="I187" s="39">
        <v>0</v>
      </c>
      <c r="J187" s="30">
        <v>1600</v>
      </c>
      <c r="M187" s="31">
        <f t="shared" si="53"/>
        <v>0</v>
      </c>
      <c r="P187" s="30">
        <v>1600</v>
      </c>
      <c r="S187" s="31">
        <f t="shared" si="54"/>
        <v>0</v>
      </c>
      <c r="V187" s="9">
        <f t="shared" si="55"/>
        <v>1333.33</v>
      </c>
      <c r="Y187" s="9">
        <f t="shared" si="52"/>
        <v>0</v>
      </c>
      <c r="AD187" s="5" t="s">
        <v>666</v>
      </c>
      <c r="AE187" s="5" t="s">
        <v>667</v>
      </c>
      <c r="AF187" s="5" t="s">
        <v>668</v>
      </c>
      <c r="AK187" s="31">
        <f t="shared" si="40"/>
        <v>0</v>
      </c>
      <c r="AL187" s="31"/>
      <c r="AM187" s="31"/>
      <c r="AN187" s="33">
        <f t="shared" si="41"/>
        <v>0</v>
      </c>
      <c r="AO187" s="31"/>
      <c r="AP187" s="31"/>
    </row>
    <row r="188" spans="1:42" ht="18" x14ac:dyDescent="0.3">
      <c r="A188" s="12" t="s">
        <v>669</v>
      </c>
      <c r="B188" s="12"/>
      <c r="C188" s="27" t="s">
        <v>602</v>
      </c>
      <c r="D188" s="17"/>
      <c r="E188" s="17"/>
      <c r="F188" s="28" t="s">
        <v>187</v>
      </c>
      <c r="G188" s="29">
        <v>1</v>
      </c>
      <c r="H188" s="39"/>
      <c r="I188" s="39">
        <v>0</v>
      </c>
      <c r="J188" s="30">
        <v>10.4</v>
      </c>
      <c r="M188" s="31">
        <f t="shared" si="53"/>
        <v>0</v>
      </c>
      <c r="P188" s="30">
        <v>10.4</v>
      </c>
      <c r="S188" s="31">
        <f t="shared" si="54"/>
        <v>0</v>
      </c>
      <c r="V188" s="9">
        <f t="shared" si="55"/>
        <v>8.67</v>
      </c>
      <c r="Y188" s="9">
        <f t="shared" si="52"/>
        <v>0</v>
      </c>
      <c r="AD188" s="5" t="s">
        <v>670</v>
      </c>
      <c r="AE188" s="5" t="s">
        <v>671</v>
      </c>
      <c r="AF188" s="5" t="s">
        <v>605</v>
      </c>
      <c r="AK188" s="31">
        <f t="shared" si="40"/>
        <v>0</v>
      </c>
      <c r="AL188" s="31"/>
      <c r="AM188" s="31"/>
      <c r="AN188" s="33">
        <f t="shared" si="41"/>
        <v>0</v>
      </c>
      <c r="AO188" s="31"/>
      <c r="AP188" s="31"/>
    </row>
    <row r="189" spans="1:42" ht="36" x14ac:dyDescent="0.3">
      <c r="A189" s="12" t="s">
        <v>672</v>
      </c>
      <c r="B189" s="12"/>
      <c r="C189" s="27" t="s">
        <v>591</v>
      </c>
      <c r="D189" s="17"/>
      <c r="E189" s="17"/>
      <c r="F189" s="28" t="s">
        <v>96</v>
      </c>
      <c r="G189" s="29">
        <v>0.2</v>
      </c>
      <c r="H189" s="29"/>
      <c r="I189" s="29">
        <v>0</v>
      </c>
      <c r="J189" s="30">
        <v>88.8</v>
      </c>
      <c r="M189" s="31">
        <f t="shared" si="53"/>
        <v>0</v>
      </c>
      <c r="P189" s="30">
        <v>88.8</v>
      </c>
      <c r="S189" s="31">
        <f t="shared" si="54"/>
        <v>0</v>
      </c>
      <c r="V189" s="9">
        <f t="shared" si="55"/>
        <v>74</v>
      </c>
      <c r="Y189" s="9">
        <f t="shared" si="52"/>
        <v>0</v>
      </c>
      <c r="AD189" s="5" t="s">
        <v>673</v>
      </c>
      <c r="AE189" s="5" t="s">
        <v>674</v>
      </c>
      <c r="AF189" s="5" t="s">
        <v>594</v>
      </c>
      <c r="AK189" s="31">
        <f t="shared" si="40"/>
        <v>0</v>
      </c>
      <c r="AL189" s="31"/>
      <c r="AM189" s="31"/>
      <c r="AN189" s="33">
        <f t="shared" si="41"/>
        <v>0</v>
      </c>
      <c r="AO189" s="31"/>
      <c r="AP189" s="31"/>
    </row>
    <row r="190" spans="1:42" ht="36" x14ac:dyDescent="0.3">
      <c r="A190" s="12" t="s">
        <v>675</v>
      </c>
      <c r="B190" s="12" t="s">
        <v>639</v>
      </c>
      <c r="C190" s="16" t="s">
        <v>640</v>
      </c>
      <c r="D190" s="17"/>
      <c r="E190" s="17" t="s">
        <v>676</v>
      </c>
      <c r="F190" s="17" t="s">
        <v>79</v>
      </c>
      <c r="G190" s="18">
        <v>1</v>
      </c>
      <c r="H190" s="18"/>
      <c r="I190" s="18">
        <v>0</v>
      </c>
      <c r="J190" s="19">
        <v>0</v>
      </c>
      <c r="K190" s="20">
        <v>941</v>
      </c>
      <c r="L190" s="19">
        <f>J190+ROUND(K190, 2)</f>
        <v>941</v>
      </c>
      <c r="M190" s="19">
        <v>0</v>
      </c>
      <c r="N190" s="19">
        <v>0</v>
      </c>
      <c r="O190" s="19">
        <f>M190+N190</f>
        <v>0</v>
      </c>
      <c r="P190" s="19">
        <v>465.33</v>
      </c>
      <c r="Q190" s="20">
        <v>855</v>
      </c>
      <c r="R190" s="19">
        <f>P190+ROUND(Q190, 2)</f>
        <v>1320.33</v>
      </c>
      <c r="S190" s="19">
        <v>0</v>
      </c>
      <c r="T190" s="19">
        <v>0</v>
      </c>
      <c r="U190" s="19">
        <f>S190+T190</f>
        <v>0</v>
      </c>
      <c r="V190" s="9">
        <f>ROUND(P190 / 1.2, 2)</f>
        <v>387.78</v>
      </c>
      <c r="W190" s="9">
        <f>ROUND(Q190 / 1.2, 2)</f>
        <v>712.5</v>
      </c>
      <c r="X190" s="9">
        <f>ROUND(R190 / 1.2, 2)</f>
        <v>1100.28</v>
      </c>
      <c r="Y190" s="9">
        <f t="shared" si="52"/>
        <v>0</v>
      </c>
      <c r="Z190" s="9">
        <f>ROUND(T190 / 1.2, 2)</f>
        <v>0</v>
      </c>
      <c r="AA190" s="9">
        <f>Y190+Z190</f>
        <v>0</v>
      </c>
      <c r="AD190" s="5">
        <v>355116722</v>
      </c>
      <c r="AE190" s="5">
        <v>27137936</v>
      </c>
      <c r="AG190" s="5" t="s">
        <v>642</v>
      </c>
      <c r="AH190" s="5" t="s">
        <v>643</v>
      </c>
      <c r="AI190" s="5" t="s">
        <v>584</v>
      </c>
      <c r="AK190" s="19">
        <f t="shared" si="40"/>
        <v>0</v>
      </c>
      <c r="AL190" s="19">
        <f>T190-N190</f>
        <v>0</v>
      </c>
      <c r="AM190" s="19">
        <f>U190-O190</f>
        <v>0</v>
      </c>
      <c r="AN190" s="22">
        <f t="shared" si="41"/>
        <v>0</v>
      </c>
      <c r="AO190" s="22">
        <f>IFERROR(AL190/N190,0)</f>
        <v>0</v>
      </c>
      <c r="AP190" s="22">
        <f>IFERROR(AM190/O190,0)</f>
        <v>0</v>
      </c>
    </row>
    <row r="191" spans="1:42" ht="36" x14ac:dyDescent="0.3">
      <c r="A191" s="12" t="s">
        <v>677</v>
      </c>
      <c r="B191" s="12"/>
      <c r="C191" s="27" t="s">
        <v>591</v>
      </c>
      <c r="D191" s="17"/>
      <c r="E191" s="17"/>
      <c r="F191" s="28" t="s">
        <v>96</v>
      </c>
      <c r="G191" s="29">
        <v>0.2</v>
      </c>
      <c r="H191" s="29"/>
      <c r="I191" s="29">
        <v>0</v>
      </c>
      <c r="J191" s="30">
        <v>88.8</v>
      </c>
      <c r="M191" s="31">
        <f t="shared" ref="M191:M197" si="56">ROUND(ROUND(J191, 2)*I191, 2)</f>
        <v>0</v>
      </c>
      <c r="P191" s="30">
        <v>88.8</v>
      </c>
      <c r="S191" s="31">
        <f t="shared" ref="S191:S197" si="57">ROUND(ROUND(P191, 2)*I191, 2)</f>
        <v>0</v>
      </c>
      <c r="V191" s="9">
        <f t="shared" ref="V191:V197" si="58">ROUND(ROUND(P191, 2)/1.2, 2)</f>
        <v>74</v>
      </c>
      <c r="Y191" s="9">
        <f t="shared" si="52"/>
        <v>0</v>
      </c>
      <c r="AD191" s="5" t="s">
        <v>678</v>
      </c>
      <c r="AE191" s="5" t="s">
        <v>679</v>
      </c>
      <c r="AF191" s="5" t="s">
        <v>594</v>
      </c>
      <c r="AK191" s="31">
        <f t="shared" si="40"/>
        <v>0</v>
      </c>
      <c r="AL191" s="31"/>
      <c r="AM191" s="31"/>
      <c r="AN191" s="33">
        <f t="shared" si="41"/>
        <v>0</v>
      </c>
      <c r="AO191" s="31"/>
      <c r="AP191" s="31"/>
    </row>
    <row r="192" spans="1:42" ht="18" x14ac:dyDescent="0.3">
      <c r="A192" s="12" t="s">
        <v>680</v>
      </c>
      <c r="B192" s="12"/>
      <c r="C192" s="27" t="s">
        <v>602</v>
      </c>
      <c r="D192" s="17"/>
      <c r="E192" s="17"/>
      <c r="F192" s="28" t="s">
        <v>187</v>
      </c>
      <c r="G192" s="29">
        <v>1</v>
      </c>
      <c r="H192" s="39"/>
      <c r="I192" s="39">
        <v>0</v>
      </c>
      <c r="J192" s="30">
        <v>10.4</v>
      </c>
      <c r="M192" s="31">
        <f t="shared" si="56"/>
        <v>0</v>
      </c>
      <c r="P192" s="30">
        <v>10.4</v>
      </c>
      <c r="S192" s="31">
        <f t="shared" si="57"/>
        <v>0</v>
      </c>
      <c r="V192" s="9">
        <f t="shared" si="58"/>
        <v>8.67</v>
      </c>
      <c r="Y192" s="9">
        <f t="shared" si="52"/>
        <v>0</v>
      </c>
      <c r="AD192" s="5" t="s">
        <v>681</v>
      </c>
      <c r="AE192" s="5" t="s">
        <v>682</v>
      </c>
      <c r="AF192" s="5" t="s">
        <v>605</v>
      </c>
      <c r="AK192" s="31">
        <f t="shared" si="40"/>
        <v>0</v>
      </c>
      <c r="AL192" s="31"/>
      <c r="AM192" s="31"/>
      <c r="AN192" s="33">
        <f t="shared" si="41"/>
        <v>0</v>
      </c>
      <c r="AO192" s="31"/>
      <c r="AP192" s="31"/>
    </row>
    <row r="193" spans="1:42" ht="18" x14ac:dyDescent="0.3">
      <c r="A193" s="12" t="s">
        <v>683</v>
      </c>
      <c r="B193" s="12"/>
      <c r="C193" s="27" t="s">
        <v>665</v>
      </c>
      <c r="D193" s="17"/>
      <c r="E193" s="17"/>
      <c r="F193" s="28" t="s">
        <v>73</v>
      </c>
      <c r="G193" s="29">
        <v>1E-3</v>
      </c>
      <c r="H193" s="39"/>
      <c r="I193" s="39">
        <v>0</v>
      </c>
      <c r="J193" s="30">
        <v>1600</v>
      </c>
      <c r="M193" s="31">
        <f t="shared" si="56"/>
        <v>0</v>
      </c>
      <c r="P193" s="30">
        <v>1600</v>
      </c>
      <c r="S193" s="31">
        <f t="shared" si="57"/>
        <v>0</v>
      </c>
      <c r="V193" s="9">
        <f t="shared" si="58"/>
        <v>1333.33</v>
      </c>
      <c r="Y193" s="9">
        <f t="shared" si="52"/>
        <v>0</v>
      </c>
      <c r="AD193" s="5" t="s">
        <v>684</v>
      </c>
      <c r="AE193" s="5" t="s">
        <v>685</v>
      </c>
      <c r="AF193" s="5" t="s">
        <v>668</v>
      </c>
      <c r="AK193" s="31">
        <f t="shared" si="40"/>
        <v>0</v>
      </c>
      <c r="AL193" s="31"/>
      <c r="AM193" s="31"/>
      <c r="AN193" s="33">
        <f t="shared" si="41"/>
        <v>0</v>
      </c>
      <c r="AO193" s="31"/>
      <c r="AP193" s="31"/>
    </row>
    <row r="194" spans="1:42" ht="18" x14ac:dyDescent="0.3">
      <c r="A194" s="12" t="s">
        <v>686</v>
      </c>
      <c r="B194" s="12"/>
      <c r="C194" s="27" t="s">
        <v>660</v>
      </c>
      <c r="D194" s="17"/>
      <c r="E194" s="17"/>
      <c r="F194" s="28" t="s">
        <v>96</v>
      </c>
      <c r="G194" s="29">
        <v>0.32</v>
      </c>
      <c r="H194" s="39"/>
      <c r="I194" s="39">
        <v>0</v>
      </c>
      <c r="J194" s="30">
        <v>7.5</v>
      </c>
      <c r="M194" s="31">
        <f t="shared" si="56"/>
        <v>0</v>
      </c>
      <c r="P194" s="30">
        <v>7.5</v>
      </c>
      <c r="S194" s="31">
        <f t="shared" si="57"/>
        <v>0</v>
      </c>
      <c r="V194" s="9">
        <f t="shared" si="58"/>
        <v>6.25</v>
      </c>
      <c r="Y194" s="9">
        <f t="shared" si="52"/>
        <v>0</v>
      </c>
      <c r="AD194" s="5" t="s">
        <v>687</v>
      </c>
      <c r="AE194" s="5" t="s">
        <v>688</v>
      </c>
      <c r="AF194" s="5" t="s">
        <v>663</v>
      </c>
      <c r="AK194" s="31">
        <f t="shared" si="40"/>
        <v>0</v>
      </c>
      <c r="AL194" s="31"/>
      <c r="AM194" s="31"/>
      <c r="AN194" s="33">
        <f t="shared" si="41"/>
        <v>0</v>
      </c>
      <c r="AO194" s="31"/>
      <c r="AP194" s="31"/>
    </row>
    <row r="195" spans="1:42" ht="18" x14ac:dyDescent="0.3">
      <c r="A195" s="12" t="s">
        <v>689</v>
      </c>
      <c r="B195" s="12"/>
      <c r="C195" s="27" t="s">
        <v>655</v>
      </c>
      <c r="D195" s="17"/>
      <c r="E195" s="17"/>
      <c r="F195" s="28" t="s">
        <v>79</v>
      </c>
      <c r="G195" s="29">
        <v>1.1000000000000001</v>
      </c>
      <c r="H195" s="39"/>
      <c r="I195" s="39">
        <v>0</v>
      </c>
      <c r="J195" s="30">
        <v>155.01</v>
      </c>
      <c r="M195" s="31">
        <f t="shared" si="56"/>
        <v>0</v>
      </c>
      <c r="P195" s="30">
        <v>155.01</v>
      </c>
      <c r="S195" s="31">
        <f t="shared" si="57"/>
        <v>0</v>
      </c>
      <c r="V195" s="9">
        <f t="shared" si="58"/>
        <v>129.18</v>
      </c>
      <c r="Y195" s="9">
        <f t="shared" si="52"/>
        <v>0</v>
      </c>
      <c r="AD195" s="5" t="s">
        <v>690</v>
      </c>
      <c r="AE195" s="5" t="s">
        <v>691</v>
      </c>
      <c r="AF195" s="5" t="s">
        <v>658</v>
      </c>
      <c r="AK195" s="31">
        <f t="shared" si="40"/>
        <v>0</v>
      </c>
      <c r="AL195" s="31"/>
      <c r="AM195" s="31"/>
      <c r="AN195" s="33">
        <f t="shared" si="41"/>
        <v>0</v>
      </c>
      <c r="AO195" s="31"/>
      <c r="AP195" s="31"/>
    </row>
    <row r="196" spans="1:42" ht="18" x14ac:dyDescent="0.3">
      <c r="A196" s="12" t="s">
        <v>692</v>
      </c>
      <c r="B196" s="12"/>
      <c r="C196" s="27" t="s">
        <v>650</v>
      </c>
      <c r="D196" s="17"/>
      <c r="E196" s="17"/>
      <c r="F196" s="28" t="s">
        <v>96</v>
      </c>
      <c r="G196" s="29">
        <v>1E-3</v>
      </c>
      <c r="H196" s="39"/>
      <c r="I196" s="39">
        <v>0</v>
      </c>
      <c r="J196" s="30">
        <v>208.33</v>
      </c>
      <c r="M196" s="31">
        <f t="shared" si="56"/>
        <v>0</v>
      </c>
      <c r="P196" s="30">
        <v>208.33</v>
      </c>
      <c r="S196" s="31">
        <f t="shared" si="57"/>
        <v>0</v>
      </c>
      <c r="V196" s="9">
        <f t="shared" si="58"/>
        <v>173.61</v>
      </c>
      <c r="Y196" s="9">
        <f t="shared" si="52"/>
        <v>0</v>
      </c>
      <c r="AD196" s="5" t="s">
        <v>693</v>
      </c>
      <c r="AE196" s="5" t="s">
        <v>694</v>
      </c>
      <c r="AF196" s="5" t="s">
        <v>653</v>
      </c>
      <c r="AK196" s="31">
        <f t="shared" si="40"/>
        <v>0</v>
      </c>
      <c r="AL196" s="31"/>
      <c r="AM196" s="31"/>
      <c r="AN196" s="33">
        <f t="shared" si="41"/>
        <v>0</v>
      </c>
      <c r="AO196" s="31"/>
      <c r="AP196" s="31"/>
    </row>
    <row r="197" spans="1:42" ht="18" x14ac:dyDescent="0.3">
      <c r="A197" s="12" t="s">
        <v>695</v>
      </c>
      <c r="B197" s="12"/>
      <c r="C197" s="27" t="s">
        <v>645</v>
      </c>
      <c r="D197" s="17"/>
      <c r="E197" s="17"/>
      <c r="F197" s="28" t="s">
        <v>102</v>
      </c>
      <c r="G197" s="29">
        <v>8</v>
      </c>
      <c r="H197" s="39"/>
      <c r="I197" s="39">
        <v>0</v>
      </c>
      <c r="J197" s="30">
        <v>2.5</v>
      </c>
      <c r="M197" s="31">
        <f t="shared" si="56"/>
        <v>0</v>
      </c>
      <c r="P197" s="30">
        <v>2.5</v>
      </c>
      <c r="S197" s="31">
        <f t="shared" si="57"/>
        <v>0</v>
      </c>
      <c r="V197" s="9">
        <f t="shared" si="58"/>
        <v>2.08</v>
      </c>
      <c r="Y197" s="9">
        <f t="shared" si="52"/>
        <v>0</v>
      </c>
      <c r="AD197" s="5" t="s">
        <v>696</v>
      </c>
      <c r="AE197" s="5" t="s">
        <v>697</v>
      </c>
      <c r="AF197" s="5" t="s">
        <v>648</v>
      </c>
      <c r="AK197" s="31">
        <f t="shared" si="40"/>
        <v>0</v>
      </c>
      <c r="AL197" s="31"/>
      <c r="AM197" s="31"/>
      <c r="AN197" s="33">
        <f t="shared" si="41"/>
        <v>0</v>
      </c>
      <c r="AO197" s="31"/>
      <c r="AP197" s="31"/>
    </row>
    <row r="198" spans="1:42" ht="36" x14ac:dyDescent="0.3">
      <c r="A198" s="12" t="s">
        <v>698</v>
      </c>
      <c r="B198" s="12" t="s">
        <v>639</v>
      </c>
      <c r="C198" s="16" t="s">
        <v>699</v>
      </c>
      <c r="D198" s="17"/>
      <c r="E198" s="17" t="s">
        <v>700</v>
      </c>
      <c r="F198" s="17" t="s">
        <v>79</v>
      </c>
      <c r="G198" s="18">
        <v>1</v>
      </c>
      <c r="H198" s="18"/>
      <c r="I198" s="18">
        <v>0</v>
      </c>
      <c r="J198" s="19">
        <v>878.71</v>
      </c>
      <c r="K198" s="20">
        <v>941</v>
      </c>
      <c r="L198" s="19">
        <f>J198+ROUND(K198, 2)</f>
        <v>1819.71</v>
      </c>
      <c r="M198" s="19">
        <v>0</v>
      </c>
      <c r="N198" s="19">
        <v>0</v>
      </c>
      <c r="O198" s="19">
        <f>M198+N198</f>
        <v>0</v>
      </c>
      <c r="P198" s="19">
        <v>878.71</v>
      </c>
      <c r="Q198" s="20">
        <v>941</v>
      </c>
      <c r="R198" s="19">
        <f>P198+ROUND(Q198, 2)</f>
        <v>1819.71</v>
      </c>
      <c r="S198" s="19">
        <v>0</v>
      </c>
      <c r="T198" s="19">
        <v>0</v>
      </c>
      <c r="U198" s="19">
        <f>S198+T198</f>
        <v>0</v>
      </c>
      <c r="V198" s="9">
        <f>ROUND(P198 / 1.2, 2)</f>
        <v>732.26</v>
      </c>
      <c r="W198" s="9">
        <f>ROUND(Q198 / 1.2, 2)</f>
        <v>784.17</v>
      </c>
      <c r="X198" s="9">
        <f>ROUND(R198 / 1.2, 2)</f>
        <v>1516.43</v>
      </c>
      <c r="Y198" s="9">
        <f t="shared" ref="Y198:Y229" si="59">ROUND(S198 / 1.2, 2)</f>
        <v>0</v>
      </c>
      <c r="Z198" s="9">
        <f>ROUND(T198 / 1.2, 2)</f>
        <v>0</v>
      </c>
      <c r="AA198" s="9">
        <f>Y198+Z198</f>
        <v>0</v>
      </c>
      <c r="AD198" s="5">
        <v>355116723</v>
      </c>
      <c r="AE198" s="5">
        <v>27138011</v>
      </c>
      <c r="AG198" s="5" t="s">
        <v>642</v>
      </c>
      <c r="AH198" s="5" t="s">
        <v>643</v>
      </c>
      <c r="AI198" s="5" t="s">
        <v>584</v>
      </c>
      <c r="AK198" s="19">
        <f t="shared" si="40"/>
        <v>0</v>
      </c>
      <c r="AL198" s="19">
        <f>T198-N198</f>
        <v>0</v>
      </c>
      <c r="AM198" s="19">
        <f>U198-O198</f>
        <v>0</v>
      </c>
      <c r="AN198" s="22">
        <f t="shared" si="41"/>
        <v>0</v>
      </c>
      <c r="AO198" s="22">
        <f>IFERROR(AL198/N198,0)</f>
        <v>0</v>
      </c>
      <c r="AP198" s="22">
        <f>IFERROR(AM198/O198,0)</f>
        <v>0</v>
      </c>
    </row>
    <row r="199" spans="1:42" ht="18" x14ac:dyDescent="0.3">
      <c r="A199" s="12" t="s">
        <v>701</v>
      </c>
      <c r="B199" s="12"/>
      <c r="C199" s="27" t="s">
        <v>645</v>
      </c>
      <c r="D199" s="17"/>
      <c r="E199" s="17"/>
      <c r="F199" s="28" t="s">
        <v>102</v>
      </c>
      <c r="G199" s="29">
        <v>8</v>
      </c>
      <c r="H199" s="39"/>
      <c r="I199" s="39">
        <v>0</v>
      </c>
      <c r="J199" s="30">
        <v>2.5</v>
      </c>
      <c r="M199" s="31">
        <f>ROUND(ROUND(J199, 2)*I199, 2)</f>
        <v>0</v>
      </c>
      <c r="P199" s="30">
        <v>2.5</v>
      </c>
      <c r="S199" s="31">
        <f>ROUND(ROUND(P199, 2)*I199, 2)</f>
        <v>0</v>
      </c>
      <c r="V199" s="9">
        <f>ROUND(ROUND(P199, 2)/1.2, 2)</f>
        <v>2.08</v>
      </c>
      <c r="Y199" s="9">
        <f t="shared" si="59"/>
        <v>0</v>
      </c>
      <c r="AD199" s="5" t="s">
        <v>702</v>
      </c>
      <c r="AE199" s="5" t="s">
        <v>703</v>
      </c>
      <c r="AF199" s="5" t="s">
        <v>648</v>
      </c>
      <c r="AK199" s="31">
        <f t="shared" si="40"/>
        <v>0</v>
      </c>
      <c r="AL199" s="31"/>
      <c r="AM199" s="31"/>
      <c r="AN199" s="33">
        <f t="shared" si="41"/>
        <v>0</v>
      </c>
      <c r="AO199" s="31"/>
      <c r="AP199" s="31"/>
    </row>
    <row r="200" spans="1:42" ht="18" x14ac:dyDescent="0.3">
      <c r="A200" s="12" t="s">
        <v>704</v>
      </c>
      <c r="B200" s="12"/>
      <c r="C200" s="27" t="s">
        <v>705</v>
      </c>
      <c r="D200" s="17"/>
      <c r="E200" s="17"/>
      <c r="F200" s="28" t="s">
        <v>96</v>
      </c>
      <c r="G200" s="29">
        <v>1.8</v>
      </c>
      <c r="H200" s="39"/>
      <c r="I200" s="39">
        <v>0</v>
      </c>
      <c r="J200" s="30">
        <v>6.17</v>
      </c>
      <c r="M200" s="31">
        <f>ROUND(ROUND(J200, 2)*I200, 2)</f>
        <v>0</v>
      </c>
      <c r="P200" s="30">
        <v>6.17</v>
      </c>
      <c r="S200" s="31">
        <f>ROUND(ROUND(P200, 2)*I200, 2)</f>
        <v>0</v>
      </c>
      <c r="V200" s="9">
        <f>ROUND(ROUND(P200, 2)/1.2, 2)</f>
        <v>5.14</v>
      </c>
      <c r="Y200" s="9">
        <f t="shared" si="59"/>
        <v>0</v>
      </c>
      <c r="AD200" s="5" t="s">
        <v>706</v>
      </c>
      <c r="AE200" s="5" t="s">
        <v>707</v>
      </c>
      <c r="AF200" s="5" t="s">
        <v>708</v>
      </c>
      <c r="AK200" s="31">
        <f t="shared" si="40"/>
        <v>0</v>
      </c>
      <c r="AL200" s="31"/>
      <c r="AM200" s="31"/>
      <c r="AN200" s="33">
        <f t="shared" si="41"/>
        <v>0</v>
      </c>
      <c r="AO200" s="31"/>
      <c r="AP200" s="31"/>
    </row>
    <row r="201" spans="1:42" ht="18" x14ac:dyDescent="0.3">
      <c r="A201" s="12" t="s">
        <v>709</v>
      </c>
      <c r="B201" s="12"/>
      <c r="C201" s="27" t="s">
        <v>655</v>
      </c>
      <c r="D201" s="17"/>
      <c r="E201" s="17"/>
      <c r="F201" s="28" t="s">
        <v>79</v>
      </c>
      <c r="G201" s="29">
        <v>1.1000000000000001</v>
      </c>
      <c r="H201" s="39"/>
      <c r="I201" s="39">
        <v>0</v>
      </c>
      <c r="J201" s="30">
        <v>155.01</v>
      </c>
      <c r="M201" s="31">
        <f>ROUND(ROUND(J201, 2)*I201, 2)</f>
        <v>0</v>
      </c>
      <c r="P201" s="30">
        <v>155.01</v>
      </c>
      <c r="S201" s="31">
        <f>ROUND(ROUND(P201, 2)*I201, 2)</f>
        <v>0</v>
      </c>
      <c r="V201" s="9">
        <f>ROUND(ROUND(P201, 2)/1.2, 2)</f>
        <v>129.18</v>
      </c>
      <c r="Y201" s="9">
        <f t="shared" si="59"/>
        <v>0</v>
      </c>
      <c r="AD201" s="5" t="s">
        <v>710</v>
      </c>
      <c r="AE201" s="5" t="s">
        <v>711</v>
      </c>
      <c r="AF201" s="5" t="s">
        <v>658</v>
      </c>
      <c r="AK201" s="31">
        <f t="shared" si="40"/>
        <v>0</v>
      </c>
      <c r="AL201" s="31"/>
      <c r="AM201" s="31"/>
      <c r="AN201" s="33">
        <f t="shared" si="41"/>
        <v>0</v>
      </c>
      <c r="AO201" s="31"/>
      <c r="AP201" s="31"/>
    </row>
    <row r="202" spans="1:42" ht="18" x14ac:dyDescent="0.3">
      <c r="A202" s="12" t="s">
        <v>712</v>
      </c>
      <c r="B202" s="12"/>
      <c r="C202" s="27" t="s">
        <v>602</v>
      </c>
      <c r="D202" s="17"/>
      <c r="E202" s="17"/>
      <c r="F202" s="28" t="s">
        <v>187</v>
      </c>
      <c r="G202" s="29">
        <v>1</v>
      </c>
      <c r="H202" s="39"/>
      <c r="I202" s="39">
        <v>0</v>
      </c>
      <c r="J202" s="30">
        <v>10.4</v>
      </c>
      <c r="M202" s="31">
        <f>ROUND(ROUND(J202, 2)*I202, 2)</f>
        <v>0</v>
      </c>
      <c r="P202" s="30">
        <v>10.4</v>
      </c>
      <c r="S202" s="31">
        <f>ROUND(ROUND(P202, 2)*I202, 2)</f>
        <v>0</v>
      </c>
      <c r="V202" s="9">
        <f>ROUND(ROUND(P202, 2)/1.2, 2)</f>
        <v>8.67</v>
      </c>
      <c r="Y202" s="9">
        <f t="shared" si="59"/>
        <v>0</v>
      </c>
      <c r="AD202" s="5" t="s">
        <v>713</v>
      </c>
      <c r="AE202" s="5" t="s">
        <v>714</v>
      </c>
      <c r="AF202" s="5" t="s">
        <v>605</v>
      </c>
      <c r="AK202" s="31">
        <f t="shared" si="40"/>
        <v>0</v>
      </c>
      <c r="AL202" s="31"/>
      <c r="AM202" s="31"/>
      <c r="AN202" s="33">
        <f t="shared" si="41"/>
        <v>0</v>
      </c>
      <c r="AO202" s="31"/>
      <c r="AP202" s="31"/>
    </row>
    <row r="203" spans="1:42" ht="36" x14ac:dyDescent="0.3">
      <c r="A203" s="12" t="s">
        <v>715</v>
      </c>
      <c r="B203" s="12"/>
      <c r="C203" s="27" t="s">
        <v>591</v>
      </c>
      <c r="D203" s="17"/>
      <c r="E203" s="17"/>
      <c r="F203" s="28" t="s">
        <v>96</v>
      </c>
      <c r="G203" s="29">
        <v>0.2</v>
      </c>
      <c r="H203" s="29"/>
      <c r="I203" s="29">
        <v>0</v>
      </c>
      <c r="J203" s="30">
        <v>88.8</v>
      </c>
      <c r="M203" s="31">
        <f>ROUND(ROUND(J203, 2)*I203, 2)</f>
        <v>0</v>
      </c>
      <c r="P203" s="30">
        <v>88.8</v>
      </c>
      <c r="S203" s="31">
        <f>ROUND(ROUND(P203, 2)*I203, 2)</f>
        <v>0</v>
      </c>
      <c r="V203" s="9">
        <f>ROUND(ROUND(P203, 2)/1.2, 2)</f>
        <v>74</v>
      </c>
      <c r="Y203" s="9">
        <f t="shared" si="59"/>
        <v>0</v>
      </c>
      <c r="AD203" s="5" t="s">
        <v>716</v>
      </c>
      <c r="AE203" s="5" t="s">
        <v>717</v>
      </c>
      <c r="AF203" s="5" t="s">
        <v>594</v>
      </c>
      <c r="AK203" s="31">
        <f t="shared" si="40"/>
        <v>0</v>
      </c>
      <c r="AL203" s="31"/>
      <c r="AM203" s="31"/>
      <c r="AN203" s="33">
        <f t="shared" si="41"/>
        <v>0</v>
      </c>
      <c r="AO203" s="31"/>
      <c r="AP203" s="31"/>
    </row>
    <row r="204" spans="1:42" ht="36" x14ac:dyDescent="0.3">
      <c r="A204" s="12" t="s">
        <v>718</v>
      </c>
      <c r="B204" s="12" t="s">
        <v>639</v>
      </c>
      <c r="C204" s="16" t="s">
        <v>699</v>
      </c>
      <c r="D204" s="17"/>
      <c r="E204" s="17" t="s">
        <v>719</v>
      </c>
      <c r="F204" s="17" t="s">
        <v>79</v>
      </c>
      <c r="G204" s="18">
        <v>1</v>
      </c>
      <c r="H204" s="18"/>
      <c r="I204" s="18">
        <v>0</v>
      </c>
      <c r="J204" s="19">
        <v>879.19</v>
      </c>
      <c r="K204" s="20">
        <v>941</v>
      </c>
      <c r="L204" s="19">
        <f>J204+ROUND(K204, 2)</f>
        <v>1820.19</v>
      </c>
      <c r="M204" s="19">
        <v>0</v>
      </c>
      <c r="N204" s="19">
        <v>0</v>
      </c>
      <c r="O204" s="19">
        <f>M204+N204</f>
        <v>0</v>
      </c>
      <c r="P204" s="19">
        <v>879.19</v>
      </c>
      <c r="Q204" s="20">
        <v>941</v>
      </c>
      <c r="R204" s="19">
        <f>P204+ROUND(Q204, 2)</f>
        <v>1820.19</v>
      </c>
      <c r="S204" s="19">
        <v>0</v>
      </c>
      <c r="T204" s="19">
        <v>0</v>
      </c>
      <c r="U204" s="19">
        <f>S204+T204</f>
        <v>0</v>
      </c>
      <c r="V204" s="9">
        <f>ROUND(P204 / 1.2, 2)</f>
        <v>732.66</v>
      </c>
      <c r="W204" s="9">
        <f>ROUND(Q204 / 1.2, 2)</f>
        <v>784.17</v>
      </c>
      <c r="X204" s="9">
        <f>ROUND(R204 / 1.2, 2)</f>
        <v>1516.83</v>
      </c>
      <c r="Y204" s="9">
        <f t="shared" si="59"/>
        <v>0</v>
      </c>
      <c r="Z204" s="9">
        <f>ROUND(T204 / 1.2, 2)</f>
        <v>0</v>
      </c>
      <c r="AA204" s="9">
        <f>Y204+Z204</f>
        <v>0</v>
      </c>
      <c r="AD204" s="5">
        <v>355116724</v>
      </c>
      <c r="AE204" s="5">
        <v>27137939</v>
      </c>
      <c r="AG204" s="5" t="s">
        <v>642</v>
      </c>
      <c r="AH204" s="5" t="s">
        <v>643</v>
      </c>
      <c r="AI204" s="5" t="s">
        <v>584</v>
      </c>
      <c r="AK204" s="19">
        <f t="shared" si="40"/>
        <v>0</v>
      </c>
      <c r="AL204" s="19">
        <f>T204-N204</f>
        <v>0</v>
      </c>
      <c r="AM204" s="19">
        <f>U204-O204</f>
        <v>0</v>
      </c>
      <c r="AN204" s="22">
        <f t="shared" si="41"/>
        <v>0</v>
      </c>
      <c r="AO204" s="22">
        <f>IFERROR(AL204/N204,0)</f>
        <v>0</v>
      </c>
      <c r="AP204" s="22">
        <f>IFERROR(AM204/O204,0)</f>
        <v>0</v>
      </c>
    </row>
    <row r="205" spans="1:42" ht="36" x14ac:dyDescent="0.3">
      <c r="A205" s="12" t="s">
        <v>720</v>
      </c>
      <c r="B205" s="12"/>
      <c r="C205" s="27" t="s">
        <v>591</v>
      </c>
      <c r="D205" s="17"/>
      <c r="E205" s="17"/>
      <c r="F205" s="28" t="s">
        <v>96</v>
      </c>
      <c r="G205" s="29">
        <v>0.2</v>
      </c>
      <c r="H205" s="29"/>
      <c r="I205" s="29">
        <v>0</v>
      </c>
      <c r="J205" s="30">
        <v>88.8</v>
      </c>
      <c r="M205" s="31">
        <f>ROUND(ROUND(J205, 2)*I205, 2)</f>
        <v>0</v>
      </c>
      <c r="P205" s="30">
        <v>88.8</v>
      </c>
      <c r="S205" s="31">
        <f>ROUND(ROUND(P205, 2)*I205, 2)</f>
        <v>0</v>
      </c>
      <c r="V205" s="9">
        <f>ROUND(ROUND(P205, 2)/1.2, 2)</f>
        <v>74</v>
      </c>
      <c r="Y205" s="9">
        <f t="shared" si="59"/>
        <v>0</v>
      </c>
      <c r="AD205" s="5" t="s">
        <v>721</v>
      </c>
      <c r="AE205" s="5" t="s">
        <v>722</v>
      </c>
      <c r="AF205" s="5" t="s">
        <v>594</v>
      </c>
      <c r="AK205" s="31">
        <f t="shared" si="40"/>
        <v>0</v>
      </c>
      <c r="AL205" s="31"/>
      <c r="AM205" s="31"/>
      <c r="AN205" s="33">
        <f t="shared" si="41"/>
        <v>0</v>
      </c>
      <c r="AO205" s="31"/>
      <c r="AP205" s="31"/>
    </row>
    <row r="206" spans="1:42" ht="18" x14ac:dyDescent="0.3">
      <c r="A206" s="12" t="s">
        <v>723</v>
      </c>
      <c r="B206" s="12"/>
      <c r="C206" s="27" t="s">
        <v>602</v>
      </c>
      <c r="D206" s="17"/>
      <c r="E206" s="17"/>
      <c r="F206" s="28" t="s">
        <v>187</v>
      </c>
      <c r="G206" s="29">
        <v>1</v>
      </c>
      <c r="H206" s="39"/>
      <c r="I206" s="39">
        <v>0</v>
      </c>
      <c r="J206" s="30">
        <v>10.4</v>
      </c>
      <c r="M206" s="31">
        <f>ROUND(ROUND(J206, 2)*I206, 2)</f>
        <v>0</v>
      </c>
      <c r="P206" s="30">
        <v>10.4</v>
      </c>
      <c r="S206" s="31">
        <f>ROUND(ROUND(P206, 2)*I206, 2)</f>
        <v>0</v>
      </c>
      <c r="V206" s="9">
        <f>ROUND(ROUND(P206, 2)/1.2, 2)</f>
        <v>8.67</v>
      </c>
      <c r="Y206" s="9">
        <f t="shared" si="59"/>
        <v>0</v>
      </c>
      <c r="AD206" s="5" t="s">
        <v>724</v>
      </c>
      <c r="AE206" s="5" t="s">
        <v>725</v>
      </c>
      <c r="AF206" s="5" t="s">
        <v>605</v>
      </c>
      <c r="AK206" s="31">
        <f t="shared" si="40"/>
        <v>0</v>
      </c>
      <c r="AL206" s="31"/>
      <c r="AM206" s="31"/>
      <c r="AN206" s="33">
        <f t="shared" si="41"/>
        <v>0</v>
      </c>
      <c r="AO206" s="31"/>
      <c r="AP206" s="31"/>
    </row>
    <row r="207" spans="1:42" ht="18" x14ac:dyDescent="0.3">
      <c r="A207" s="12" t="s">
        <v>726</v>
      </c>
      <c r="B207" s="12"/>
      <c r="C207" s="27" t="s">
        <v>655</v>
      </c>
      <c r="D207" s="17"/>
      <c r="E207" s="17"/>
      <c r="F207" s="28" t="s">
        <v>79</v>
      </c>
      <c r="G207" s="29">
        <v>1.1000000000000001</v>
      </c>
      <c r="H207" s="39"/>
      <c r="I207" s="39">
        <v>0</v>
      </c>
      <c r="J207" s="30">
        <v>155.01</v>
      </c>
      <c r="M207" s="31">
        <f>ROUND(ROUND(J207, 2)*I207, 2)</f>
        <v>0</v>
      </c>
      <c r="P207" s="30">
        <v>155.01</v>
      </c>
      <c r="S207" s="31">
        <f>ROUND(ROUND(P207, 2)*I207, 2)</f>
        <v>0</v>
      </c>
      <c r="V207" s="9">
        <f>ROUND(ROUND(P207, 2)/1.2, 2)</f>
        <v>129.18</v>
      </c>
      <c r="Y207" s="9">
        <f t="shared" si="59"/>
        <v>0</v>
      </c>
      <c r="AD207" s="5" t="s">
        <v>727</v>
      </c>
      <c r="AE207" s="5" t="s">
        <v>728</v>
      </c>
      <c r="AF207" s="5" t="s">
        <v>658</v>
      </c>
      <c r="AK207" s="31">
        <f t="shared" si="40"/>
        <v>0</v>
      </c>
      <c r="AL207" s="31"/>
      <c r="AM207" s="31"/>
      <c r="AN207" s="33">
        <f t="shared" si="41"/>
        <v>0</v>
      </c>
      <c r="AO207" s="31"/>
      <c r="AP207" s="31"/>
    </row>
    <row r="208" spans="1:42" ht="18" x14ac:dyDescent="0.3">
      <c r="A208" s="12" t="s">
        <v>729</v>
      </c>
      <c r="B208" s="12"/>
      <c r="C208" s="27" t="s">
        <v>705</v>
      </c>
      <c r="D208" s="17"/>
      <c r="E208" s="17"/>
      <c r="F208" s="28" t="s">
        <v>96</v>
      </c>
      <c r="G208" s="29">
        <v>1.8</v>
      </c>
      <c r="H208" s="39"/>
      <c r="I208" s="39">
        <v>0</v>
      </c>
      <c r="J208" s="30">
        <v>6.17</v>
      </c>
      <c r="M208" s="31">
        <f>ROUND(ROUND(J208, 2)*I208, 2)</f>
        <v>0</v>
      </c>
      <c r="P208" s="30">
        <v>6.17</v>
      </c>
      <c r="S208" s="31">
        <f>ROUND(ROUND(P208, 2)*I208, 2)</f>
        <v>0</v>
      </c>
      <c r="V208" s="9">
        <f>ROUND(ROUND(P208, 2)/1.2, 2)</f>
        <v>5.14</v>
      </c>
      <c r="Y208" s="9">
        <f t="shared" si="59"/>
        <v>0</v>
      </c>
      <c r="AD208" s="5" t="s">
        <v>730</v>
      </c>
      <c r="AE208" s="5" t="s">
        <v>731</v>
      </c>
      <c r="AF208" s="5" t="s">
        <v>708</v>
      </c>
      <c r="AK208" s="31">
        <f t="shared" ref="AK208:AK271" si="60">S208-M208</f>
        <v>0</v>
      </c>
      <c r="AL208" s="31"/>
      <c r="AM208" s="31"/>
      <c r="AN208" s="33">
        <f t="shared" ref="AN208:AN271" si="61">IFERROR(AK208/M208,0)</f>
        <v>0</v>
      </c>
      <c r="AO208" s="31"/>
      <c r="AP208" s="31"/>
    </row>
    <row r="209" spans="1:42" ht="18" x14ac:dyDescent="0.3">
      <c r="A209" s="12" t="s">
        <v>732</v>
      </c>
      <c r="B209" s="12"/>
      <c r="C209" s="27" t="s">
        <v>645</v>
      </c>
      <c r="D209" s="17"/>
      <c r="E209" s="17"/>
      <c r="F209" s="28" t="s">
        <v>102</v>
      </c>
      <c r="G209" s="29">
        <v>8</v>
      </c>
      <c r="H209" s="39"/>
      <c r="I209" s="39">
        <v>0</v>
      </c>
      <c r="J209" s="30">
        <v>2.5</v>
      </c>
      <c r="M209" s="31">
        <f>ROUND(ROUND(J209, 2)*I209, 2)</f>
        <v>0</v>
      </c>
      <c r="P209" s="30">
        <v>2.5</v>
      </c>
      <c r="S209" s="31">
        <f>ROUND(ROUND(P209, 2)*I209, 2)</f>
        <v>0</v>
      </c>
      <c r="V209" s="9">
        <f>ROUND(ROUND(P209, 2)/1.2, 2)</f>
        <v>2.08</v>
      </c>
      <c r="Y209" s="9">
        <f t="shared" si="59"/>
        <v>0</v>
      </c>
      <c r="AD209" s="5" t="s">
        <v>733</v>
      </c>
      <c r="AE209" s="5" t="s">
        <v>734</v>
      </c>
      <c r="AF209" s="5" t="s">
        <v>648</v>
      </c>
      <c r="AK209" s="31">
        <f t="shared" si="60"/>
        <v>0</v>
      </c>
      <c r="AL209" s="31"/>
      <c r="AM209" s="31"/>
      <c r="AN209" s="33">
        <f t="shared" si="61"/>
        <v>0</v>
      </c>
      <c r="AO209" s="31"/>
      <c r="AP209" s="31"/>
    </row>
    <row r="210" spans="1:42" ht="36" x14ac:dyDescent="0.3">
      <c r="A210" s="12" t="s">
        <v>735</v>
      </c>
      <c r="B210" s="12" t="s">
        <v>639</v>
      </c>
      <c r="C210" s="16" t="s">
        <v>699</v>
      </c>
      <c r="D210" s="17"/>
      <c r="E210" s="17" t="s">
        <v>736</v>
      </c>
      <c r="F210" s="17" t="s">
        <v>79</v>
      </c>
      <c r="G210" s="18">
        <v>1</v>
      </c>
      <c r="H210" s="18"/>
      <c r="I210" s="18">
        <v>0</v>
      </c>
      <c r="J210" s="19">
        <v>768.25</v>
      </c>
      <c r="K210" s="20">
        <v>941</v>
      </c>
      <c r="L210" s="19">
        <f>J210+ROUND(K210, 2)</f>
        <v>1709.25</v>
      </c>
      <c r="M210" s="19">
        <v>0</v>
      </c>
      <c r="N210" s="19">
        <v>0</v>
      </c>
      <c r="O210" s="19">
        <f>M210+N210</f>
        <v>0</v>
      </c>
      <c r="P210" s="19">
        <v>768.25</v>
      </c>
      <c r="Q210" s="20">
        <v>941</v>
      </c>
      <c r="R210" s="19">
        <f>P210+ROUND(Q210, 2)</f>
        <v>1709.25</v>
      </c>
      <c r="S210" s="19">
        <v>0</v>
      </c>
      <c r="T210" s="19">
        <v>0</v>
      </c>
      <c r="U210" s="19">
        <f>S210+T210</f>
        <v>0</v>
      </c>
      <c r="V210" s="9">
        <f>ROUND(P210 / 1.2, 2)</f>
        <v>640.21</v>
      </c>
      <c r="W210" s="9">
        <f>ROUND(Q210 / 1.2, 2)</f>
        <v>784.17</v>
      </c>
      <c r="X210" s="9">
        <f>ROUND(R210 / 1.2, 2)</f>
        <v>1424.38</v>
      </c>
      <c r="Y210" s="9">
        <f t="shared" si="59"/>
        <v>0</v>
      </c>
      <c r="Z210" s="9">
        <f>ROUND(T210 / 1.2, 2)</f>
        <v>0</v>
      </c>
      <c r="AA210" s="9">
        <f>Y210+Z210</f>
        <v>0</v>
      </c>
      <c r="AD210" s="5">
        <v>355116725</v>
      </c>
      <c r="AE210" s="5">
        <v>27137938</v>
      </c>
      <c r="AG210" s="5" t="s">
        <v>642</v>
      </c>
      <c r="AH210" s="5" t="s">
        <v>643</v>
      </c>
      <c r="AI210" s="5" t="s">
        <v>584</v>
      </c>
      <c r="AK210" s="19">
        <f t="shared" si="60"/>
        <v>0</v>
      </c>
      <c r="AL210" s="19">
        <f>T210-N210</f>
        <v>0</v>
      </c>
      <c r="AM210" s="19">
        <f>U210-O210</f>
        <v>0</v>
      </c>
      <c r="AN210" s="22">
        <f t="shared" si="61"/>
        <v>0</v>
      </c>
      <c r="AO210" s="22">
        <f>IFERROR(AL210/N210,0)</f>
        <v>0</v>
      </c>
      <c r="AP210" s="22">
        <f>IFERROR(AM210/O210,0)</f>
        <v>0</v>
      </c>
    </row>
    <row r="211" spans="1:42" ht="18" x14ac:dyDescent="0.3">
      <c r="A211" s="12" t="s">
        <v>737</v>
      </c>
      <c r="B211" s="12"/>
      <c r="C211" s="27" t="s">
        <v>645</v>
      </c>
      <c r="D211" s="17"/>
      <c r="E211" s="17"/>
      <c r="F211" s="28" t="s">
        <v>102</v>
      </c>
      <c r="G211" s="29">
        <v>8</v>
      </c>
      <c r="H211" s="39"/>
      <c r="I211" s="39">
        <v>0</v>
      </c>
      <c r="J211" s="30">
        <v>2.5</v>
      </c>
      <c r="M211" s="31">
        <f>ROUND(ROUND(J211, 2)*I211, 2)</f>
        <v>0</v>
      </c>
      <c r="P211" s="30">
        <v>2.5</v>
      </c>
      <c r="S211" s="31">
        <f>ROUND(ROUND(P211, 2)*I211, 2)</f>
        <v>0</v>
      </c>
      <c r="V211" s="9">
        <f>ROUND(ROUND(P211, 2)/1.2, 2)</f>
        <v>2.08</v>
      </c>
      <c r="Y211" s="9">
        <f t="shared" si="59"/>
        <v>0</v>
      </c>
      <c r="AD211" s="5" t="s">
        <v>738</v>
      </c>
      <c r="AE211" s="5" t="s">
        <v>739</v>
      </c>
      <c r="AF211" s="5" t="s">
        <v>648</v>
      </c>
      <c r="AK211" s="31">
        <f t="shared" si="60"/>
        <v>0</v>
      </c>
      <c r="AL211" s="31"/>
      <c r="AM211" s="31"/>
      <c r="AN211" s="33">
        <f t="shared" si="61"/>
        <v>0</v>
      </c>
      <c r="AO211" s="31"/>
      <c r="AP211" s="31"/>
    </row>
    <row r="212" spans="1:42" ht="18" x14ac:dyDescent="0.3">
      <c r="A212" s="12" t="s">
        <v>740</v>
      </c>
      <c r="B212" s="12"/>
      <c r="C212" s="27" t="s">
        <v>705</v>
      </c>
      <c r="D212" s="17"/>
      <c r="E212" s="17"/>
      <c r="F212" s="28" t="s">
        <v>96</v>
      </c>
      <c r="G212" s="29">
        <v>1.8</v>
      </c>
      <c r="H212" s="39"/>
      <c r="I212" s="39">
        <v>0</v>
      </c>
      <c r="J212" s="30">
        <v>6.17</v>
      </c>
      <c r="M212" s="31">
        <f>ROUND(ROUND(J212, 2)*I212, 2)</f>
        <v>0</v>
      </c>
      <c r="P212" s="30">
        <v>6.17</v>
      </c>
      <c r="S212" s="31">
        <f>ROUND(ROUND(P212, 2)*I212, 2)</f>
        <v>0</v>
      </c>
      <c r="V212" s="9">
        <f>ROUND(ROUND(P212, 2)/1.2, 2)</f>
        <v>5.14</v>
      </c>
      <c r="Y212" s="9">
        <f t="shared" si="59"/>
        <v>0</v>
      </c>
      <c r="AD212" s="5" t="s">
        <v>741</v>
      </c>
      <c r="AE212" s="5" t="s">
        <v>742</v>
      </c>
      <c r="AF212" s="5" t="s">
        <v>708</v>
      </c>
      <c r="AK212" s="31">
        <f t="shared" si="60"/>
        <v>0</v>
      </c>
      <c r="AL212" s="31"/>
      <c r="AM212" s="31"/>
      <c r="AN212" s="33">
        <f t="shared" si="61"/>
        <v>0</v>
      </c>
      <c r="AO212" s="31"/>
      <c r="AP212" s="31"/>
    </row>
    <row r="213" spans="1:42" ht="18" x14ac:dyDescent="0.3">
      <c r="A213" s="12" t="s">
        <v>743</v>
      </c>
      <c r="B213" s="12"/>
      <c r="C213" s="27" t="s">
        <v>655</v>
      </c>
      <c r="D213" s="17"/>
      <c r="E213" s="17"/>
      <c r="F213" s="28" t="s">
        <v>79</v>
      </c>
      <c r="G213" s="29">
        <v>1.1000000000000001</v>
      </c>
      <c r="H213" s="39"/>
      <c r="I213" s="39">
        <v>0</v>
      </c>
      <c r="J213" s="30">
        <v>155.01</v>
      </c>
      <c r="M213" s="31">
        <f>ROUND(ROUND(J213, 2)*I213, 2)</f>
        <v>0</v>
      </c>
      <c r="P213" s="30">
        <v>155.01</v>
      </c>
      <c r="S213" s="31">
        <f>ROUND(ROUND(P213, 2)*I213, 2)</f>
        <v>0</v>
      </c>
      <c r="V213" s="9">
        <f>ROUND(ROUND(P213, 2)/1.2, 2)</f>
        <v>129.18</v>
      </c>
      <c r="Y213" s="9">
        <f t="shared" si="59"/>
        <v>0</v>
      </c>
      <c r="AD213" s="5" t="s">
        <v>744</v>
      </c>
      <c r="AE213" s="5" t="s">
        <v>745</v>
      </c>
      <c r="AF213" s="5" t="s">
        <v>658</v>
      </c>
      <c r="AK213" s="31">
        <f t="shared" si="60"/>
        <v>0</v>
      </c>
      <c r="AL213" s="31"/>
      <c r="AM213" s="31"/>
      <c r="AN213" s="33">
        <f t="shared" si="61"/>
        <v>0</v>
      </c>
      <c r="AO213" s="31"/>
      <c r="AP213" s="31"/>
    </row>
    <row r="214" spans="1:42" ht="18" x14ac:dyDescent="0.3">
      <c r="A214" s="12" t="s">
        <v>746</v>
      </c>
      <c r="B214" s="12"/>
      <c r="C214" s="27" t="s">
        <v>602</v>
      </c>
      <c r="D214" s="17"/>
      <c r="E214" s="17"/>
      <c r="F214" s="28" t="s">
        <v>187</v>
      </c>
      <c r="G214" s="29">
        <v>1</v>
      </c>
      <c r="H214" s="39"/>
      <c r="I214" s="39">
        <v>0</v>
      </c>
      <c r="J214" s="30">
        <v>10.4</v>
      </c>
      <c r="M214" s="31">
        <f>ROUND(ROUND(J214, 2)*I214, 2)</f>
        <v>0</v>
      </c>
      <c r="P214" s="30">
        <v>10.4</v>
      </c>
      <c r="S214" s="31">
        <f>ROUND(ROUND(P214, 2)*I214, 2)</f>
        <v>0</v>
      </c>
      <c r="V214" s="9">
        <f>ROUND(ROUND(P214, 2)/1.2, 2)</f>
        <v>8.67</v>
      </c>
      <c r="Y214" s="9">
        <f t="shared" si="59"/>
        <v>0</v>
      </c>
      <c r="AD214" s="5" t="s">
        <v>747</v>
      </c>
      <c r="AE214" s="5" t="s">
        <v>748</v>
      </c>
      <c r="AF214" s="5" t="s">
        <v>605</v>
      </c>
      <c r="AK214" s="31">
        <f t="shared" si="60"/>
        <v>0</v>
      </c>
      <c r="AL214" s="31"/>
      <c r="AM214" s="31"/>
      <c r="AN214" s="33">
        <f t="shared" si="61"/>
        <v>0</v>
      </c>
      <c r="AO214" s="31"/>
      <c r="AP214" s="31"/>
    </row>
    <row r="215" spans="1:42" ht="36" x14ac:dyDescent="0.3">
      <c r="A215" s="12" t="s">
        <v>749</v>
      </c>
      <c r="B215" s="12"/>
      <c r="C215" s="27" t="s">
        <v>591</v>
      </c>
      <c r="D215" s="17"/>
      <c r="E215" s="17"/>
      <c r="F215" s="28" t="s">
        <v>96</v>
      </c>
      <c r="G215" s="29">
        <v>0.2</v>
      </c>
      <c r="H215" s="29"/>
      <c r="I215" s="29">
        <v>0</v>
      </c>
      <c r="J215" s="30">
        <v>88.8</v>
      </c>
      <c r="M215" s="31">
        <f>ROUND(ROUND(J215, 2)*I215, 2)</f>
        <v>0</v>
      </c>
      <c r="P215" s="30">
        <v>88.8</v>
      </c>
      <c r="S215" s="31">
        <f>ROUND(ROUND(P215, 2)*I215, 2)</f>
        <v>0</v>
      </c>
      <c r="V215" s="9">
        <f>ROUND(ROUND(P215, 2)/1.2, 2)</f>
        <v>74</v>
      </c>
      <c r="Y215" s="9">
        <f t="shared" si="59"/>
        <v>0</v>
      </c>
      <c r="AD215" s="5" t="s">
        <v>750</v>
      </c>
      <c r="AE215" s="5" t="s">
        <v>751</v>
      </c>
      <c r="AF215" s="5" t="s">
        <v>594</v>
      </c>
      <c r="AK215" s="31">
        <f t="shared" si="60"/>
        <v>0</v>
      </c>
      <c r="AL215" s="31"/>
      <c r="AM215" s="31"/>
      <c r="AN215" s="33">
        <f t="shared" si="61"/>
        <v>0</v>
      </c>
      <c r="AO215" s="31"/>
      <c r="AP215" s="31"/>
    </row>
    <row r="216" spans="1:42" ht="36" x14ac:dyDescent="0.3">
      <c r="A216" s="12" t="s">
        <v>752</v>
      </c>
      <c r="B216" s="12" t="s">
        <v>639</v>
      </c>
      <c r="C216" s="16" t="s">
        <v>699</v>
      </c>
      <c r="D216" s="17"/>
      <c r="E216" s="17" t="s">
        <v>700</v>
      </c>
      <c r="F216" s="17" t="s">
        <v>79</v>
      </c>
      <c r="G216" s="18">
        <v>1</v>
      </c>
      <c r="H216" s="18"/>
      <c r="I216" s="18">
        <v>239.9</v>
      </c>
      <c r="J216" s="19">
        <v>893.04</v>
      </c>
      <c r="K216" s="20">
        <v>941</v>
      </c>
      <c r="L216" s="19">
        <f>J216+ROUND(K216, 2)</f>
        <v>1834.04</v>
      </c>
      <c r="M216" s="19">
        <v>214240.3</v>
      </c>
      <c r="N216" s="19">
        <v>225745.9</v>
      </c>
      <c r="O216" s="19">
        <f>M216+N216</f>
        <v>439986.19999999995</v>
      </c>
      <c r="P216" s="19">
        <v>878.71</v>
      </c>
      <c r="Q216" s="20">
        <v>1129.2</v>
      </c>
      <c r="R216" s="19">
        <f>P216+ROUND(Q216, 2)</f>
        <v>2007.91</v>
      </c>
      <c r="S216" s="19">
        <v>210802.53</v>
      </c>
      <c r="T216" s="19">
        <v>270895.08</v>
      </c>
      <c r="U216" s="19">
        <f>S216+T216</f>
        <v>481697.61</v>
      </c>
      <c r="V216" s="9">
        <f>ROUND(P216 / 1.2, 2)</f>
        <v>732.26</v>
      </c>
      <c r="W216" s="9">
        <f>ROUND(Q216 / 1.2, 2)</f>
        <v>941</v>
      </c>
      <c r="X216" s="9">
        <f>ROUND(R216 / 1.2, 2)</f>
        <v>1673.26</v>
      </c>
      <c r="Y216" s="9">
        <f t="shared" si="59"/>
        <v>175668.78</v>
      </c>
      <c r="Z216" s="9">
        <f>ROUND(T216 / 1.2, 2)</f>
        <v>225745.9</v>
      </c>
      <c r="AA216" s="9">
        <f>Y216+Z216</f>
        <v>401414.68</v>
      </c>
      <c r="AD216" s="5">
        <v>355116726</v>
      </c>
      <c r="AE216" s="5">
        <v>28653998</v>
      </c>
      <c r="AG216" s="5" t="s">
        <v>642</v>
      </c>
      <c r="AH216" s="5" t="s">
        <v>643</v>
      </c>
      <c r="AI216" s="5" t="s">
        <v>584</v>
      </c>
      <c r="AK216" s="19">
        <f t="shared" si="60"/>
        <v>-3437.7699999999895</v>
      </c>
      <c r="AL216" s="19">
        <f>T216-N216</f>
        <v>45149.180000000022</v>
      </c>
      <c r="AM216" s="19">
        <f>U216-O216</f>
        <v>41711.410000000033</v>
      </c>
      <c r="AN216" s="22">
        <f t="shared" si="61"/>
        <v>-1.6046327418324142E-2</v>
      </c>
      <c r="AO216" s="22">
        <f>IFERROR(AL216/N216,0)</f>
        <v>0.20000000000000009</v>
      </c>
      <c r="AP216" s="22">
        <f>IFERROR(AM216/O216,0)</f>
        <v>9.4801632414834913E-2</v>
      </c>
    </row>
    <row r="217" spans="1:42" ht="36" x14ac:dyDescent="0.3">
      <c r="A217" s="12" t="s">
        <v>753</v>
      </c>
      <c r="B217" s="12"/>
      <c r="C217" s="27" t="s">
        <v>591</v>
      </c>
      <c r="D217" s="17"/>
      <c r="E217" s="17"/>
      <c r="F217" s="28" t="s">
        <v>96</v>
      </c>
      <c r="G217" s="29">
        <v>0.2</v>
      </c>
      <c r="H217" s="29"/>
      <c r="I217" s="29">
        <v>47.98</v>
      </c>
      <c r="J217" s="30">
        <v>90.28</v>
      </c>
      <c r="M217" s="31">
        <f>ROUND(ROUND(J217, 2)*I217, 2)</f>
        <v>4331.63</v>
      </c>
      <c r="P217" s="30">
        <v>88.8</v>
      </c>
      <c r="S217" s="31">
        <f>ROUND(ROUND(P217, 2)*I217, 2)</f>
        <v>4260.62</v>
      </c>
      <c r="V217" s="9">
        <f>ROUND(ROUND(P217, 2)/1.2, 2)</f>
        <v>74</v>
      </c>
      <c r="Y217" s="9">
        <f t="shared" si="59"/>
        <v>3550.52</v>
      </c>
      <c r="AD217" s="5" t="s">
        <v>754</v>
      </c>
      <c r="AE217" s="5" t="s">
        <v>755</v>
      </c>
      <c r="AF217" s="5" t="s">
        <v>594</v>
      </c>
      <c r="AK217" s="31">
        <f t="shared" si="60"/>
        <v>-71.010000000000218</v>
      </c>
      <c r="AL217" s="31"/>
      <c r="AM217" s="31"/>
      <c r="AN217" s="33">
        <f t="shared" si="61"/>
        <v>-1.6393366931155295E-2</v>
      </c>
      <c r="AO217" s="31"/>
      <c r="AP217" s="31"/>
    </row>
    <row r="218" spans="1:42" ht="18" x14ac:dyDescent="0.3">
      <c r="A218" s="12" t="s">
        <v>756</v>
      </c>
      <c r="B218" s="12"/>
      <c r="C218" s="27" t="s">
        <v>602</v>
      </c>
      <c r="D218" s="17"/>
      <c r="E218" s="17"/>
      <c r="F218" s="28" t="s">
        <v>187</v>
      </c>
      <c r="G218" s="29">
        <v>1</v>
      </c>
      <c r="H218" s="39"/>
      <c r="I218" s="39">
        <v>94</v>
      </c>
      <c r="J218" s="30">
        <v>10.58</v>
      </c>
      <c r="M218" s="31">
        <f>ROUND(ROUND(J218, 2)*I218, 2)</f>
        <v>994.52</v>
      </c>
      <c r="P218" s="30">
        <v>10.4</v>
      </c>
      <c r="S218" s="31">
        <f>ROUND(ROUND(P218, 2)*I218, 2)</f>
        <v>977.6</v>
      </c>
      <c r="V218" s="9">
        <f>ROUND(ROUND(P218, 2)/1.2, 2)</f>
        <v>8.67</v>
      </c>
      <c r="Y218" s="9">
        <f t="shared" si="59"/>
        <v>814.67</v>
      </c>
      <c r="AD218" s="5" t="s">
        <v>757</v>
      </c>
      <c r="AE218" s="5" t="s">
        <v>758</v>
      </c>
      <c r="AF218" s="5" t="s">
        <v>605</v>
      </c>
      <c r="AK218" s="31">
        <f t="shared" si="60"/>
        <v>-16.919999999999959</v>
      </c>
      <c r="AL218" s="31"/>
      <c r="AM218" s="31"/>
      <c r="AN218" s="33">
        <f t="shared" si="61"/>
        <v>-1.7013232514177652E-2</v>
      </c>
      <c r="AO218" s="31"/>
      <c r="AP218" s="31"/>
    </row>
    <row r="219" spans="1:42" ht="18" x14ac:dyDescent="0.3">
      <c r="A219" s="12" t="s">
        <v>759</v>
      </c>
      <c r="B219" s="12"/>
      <c r="C219" s="27" t="s">
        <v>655</v>
      </c>
      <c r="D219" s="17"/>
      <c r="E219" s="17"/>
      <c r="F219" s="28" t="s">
        <v>79</v>
      </c>
      <c r="G219" s="29">
        <v>1.1000000000000001</v>
      </c>
      <c r="H219" s="39"/>
      <c r="I219" s="39">
        <v>263.89</v>
      </c>
      <c r="J219" s="30">
        <v>157.6</v>
      </c>
      <c r="M219" s="31">
        <f>ROUND(ROUND(J219, 2)*I219, 2)</f>
        <v>41589.06</v>
      </c>
      <c r="P219" s="30">
        <v>155.01</v>
      </c>
      <c r="S219" s="31">
        <f>ROUND(ROUND(P219, 2)*I219, 2)</f>
        <v>40905.589999999997</v>
      </c>
      <c r="V219" s="9">
        <f>ROUND(ROUND(P219, 2)/1.2, 2)</f>
        <v>129.18</v>
      </c>
      <c r="Y219" s="9">
        <f t="shared" si="59"/>
        <v>34087.99</v>
      </c>
      <c r="AD219" s="5" t="s">
        <v>760</v>
      </c>
      <c r="AE219" s="5" t="s">
        <v>761</v>
      </c>
      <c r="AF219" s="5" t="s">
        <v>658</v>
      </c>
      <c r="AK219" s="31">
        <f t="shared" si="60"/>
        <v>-683.47000000000116</v>
      </c>
      <c r="AL219" s="31"/>
      <c r="AM219" s="31"/>
      <c r="AN219" s="33">
        <f t="shared" si="61"/>
        <v>-1.6433889104490489E-2</v>
      </c>
      <c r="AO219" s="31"/>
      <c r="AP219" s="31"/>
    </row>
    <row r="220" spans="1:42" ht="18" x14ac:dyDescent="0.3">
      <c r="A220" s="12" t="s">
        <v>762</v>
      </c>
      <c r="B220" s="12"/>
      <c r="C220" s="27" t="s">
        <v>705</v>
      </c>
      <c r="D220" s="17"/>
      <c r="E220" s="17"/>
      <c r="F220" s="28" t="s">
        <v>96</v>
      </c>
      <c r="G220" s="29">
        <v>1.8</v>
      </c>
      <c r="H220" s="39"/>
      <c r="I220" s="39">
        <v>25909.200000000001</v>
      </c>
      <c r="J220" s="30">
        <v>6.27</v>
      </c>
      <c r="M220" s="31">
        <f>ROUND(ROUND(J220, 2)*I220, 2)</f>
        <v>162450.68</v>
      </c>
      <c r="P220" s="30">
        <v>6.17</v>
      </c>
      <c r="S220" s="31">
        <f>ROUND(ROUND(P220, 2)*I220, 2)</f>
        <v>159859.76</v>
      </c>
      <c r="V220" s="9">
        <f>ROUND(ROUND(P220, 2)/1.2, 2)</f>
        <v>5.14</v>
      </c>
      <c r="Y220" s="9">
        <f t="shared" si="59"/>
        <v>133216.47</v>
      </c>
      <c r="AD220" s="5" t="s">
        <v>763</v>
      </c>
      <c r="AE220" s="5" t="s">
        <v>764</v>
      </c>
      <c r="AF220" s="5" t="s">
        <v>708</v>
      </c>
      <c r="AK220" s="31">
        <f t="shared" si="60"/>
        <v>-2590.9199999999837</v>
      </c>
      <c r="AL220" s="31"/>
      <c r="AM220" s="31"/>
      <c r="AN220" s="33">
        <f t="shared" si="61"/>
        <v>-1.5948963710093328E-2</v>
      </c>
      <c r="AO220" s="31"/>
      <c r="AP220" s="31"/>
    </row>
    <row r="221" spans="1:42" ht="18" x14ac:dyDescent="0.3">
      <c r="A221" s="12" t="s">
        <v>765</v>
      </c>
      <c r="B221" s="12"/>
      <c r="C221" s="27" t="s">
        <v>645</v>
      </c>
      <c r="D221" s="17"/>
      <c r="E221" s="17"/>
      <c r="F221" s="28" t="s">
        <v>102</v>
      </c>
      <c r="G221" s="29">
        <v>8</v>
      </c>
      <c r="H221" s="39"/>
      <c r="I221" s="39">
        <v>1919.2</v>
      </c>
      <c r="J221" s="30">
        <v>2.54</v>
      </c>
      <c r="M221" s="31">
        <f>ROUND(ROUND(J221, 2)*I221, 2)</f>
        <v>4874.7700000000004</v>
      </c>
      <c r="P221" s="30">
        <v>2.5</v>
      </c>
      <c r="S221" s="31">
        <f>ROUND(ROUND(P221, 2)*I221, 2)</f>
        <v>4798</v>
      </c>
      <c r="V221" s="9">
        <f>ROUND(ROUND(P221, 2)/1.2, 2)</f>
        <v>2.08</v>
      </c>
      <c r="Y221" s="9">
        <f t="shared" si="59"/>
        <v>3998.33</v>
      </c>
      <c r="AD221" s="5" t="s">
        <v>766</v>
      </c>
      <c r="AE221" s="5" t="s">
        <v>767</v>
      </c>
      <c r="AF221" s="5" t="s">
        <v>648</v>
      </c>
      <c r="AK221" s="31">
        <f t="shared" si="60"/>
        <v>-76.770000000000437</v>
      </c>
      <c r="AL221" s="31"/>
      <c r="AM221" s="31"/>
      <c r="AN221" s="33">
        <f t="shared" si="61"/>
        <v>-1.5748435310794239E-2</v>
      </c>
      <c r="AO221" s="31"/>
      <c r="AP221" s="31"/>
    </row>
    <row r="222" spans="1:42" ht="36" x14ac:dyDescent="0.3">
      <c r="A222" s="12" t="s">
        <v>768</v>
      </c>
      <c r="B222" s="12" t="s">
        <v>639</v>
      </c>
      <c r="C222" s="16" t="s">
        <v>699</v>
      </c>
      <c r="D222" s="17"/>
      <c r="E222" s="17" t="s">
        <v>719</v>
      </c>
      <c r="F222" s="17" t="s">
        <v>79</v>
      </c>
      <c r="G222" s="18">
        <v>1</v>
      </c>
      <c r="H222" s="18"/>
      <c r="I222" s="18">
        <v>631.29999999999995</v>
      </c>
      <c r="J222" s="19">
        <v>893.54</v>
      </c>
      <c r="K222" s="20">
        <v>941</v>
      </c>
      <c r="L222" s="19">
        <f>J222+ROUND(K222, 2)</f>
        <v>1834.54</v>
      </c>
      <c r="M222" s="19">
        <v>564091.80000000005</v>
      </c>
      <c r="N222" s="19">
        <v>594053.30000000005</v>
      </c>
      <c r="O222" s="19">
        <f>M222+N222</f>
        <v>1158145.1000000001</v>
      </c>
      <c r="P222" s="19">
        <v>879.19</v>
      </c>
      <c r="Q222" s="20">
        <v>1129.2</v>
      </c>
      <c r="R222" s="19">
        <f>P222+ROUND(Q222, 2)</f>
        <v>2008.39</v>
      </c>
      <c r="S222" s="19">
        <v>555032.65</v>
      </c>
      <c r="T222" s="19">
        <v>712863.96</v>
      </c>
      <c r="U222" s="19">
        <f>S222+T222</f>
        <v>1267896.6099999999</v>
      </c>
      <c r="V222" s="9">
        <f>ROUND(P222 / 1.2, 2)</f>
        <v>732.66</v>
      </c>
      <c r="W222" s="9">
        <f>ROUND(Q222 / 1.2, 2)</f>
        <v>941</v>
      </c>
      <c r="X222" s="9">
        <f>ROUND(R222 / 1.2, 2)</f>
        <v>1673.66</v>
      </c>
      <c r="Y222" s="9">
        <f t="shared" si="59"/>
        <v>462527.21</v>
      </c>
      <c r="Z222" s="9">
        <f>ROUND(T222 / 1.2, 2)</f>
        <v>594053.30000000005</v>
      </c>
      <c r="AA222" s="9">
        <f>Y222+Z222</f>
        <v>1056580.51</v>
      </c>
      <c r="AD222" s="5">
        <v>355116727</v>
      </c>
      <c r="AE222" s="5">
        <v>28653992</v>
      </c>
      <c r="AG222" s="5" t="s">
        <v>642</v>
      </c>
      <c r="AH222" s="5" t="s">
        <v>643</v>
      </c>
      <c r="AI222" s="5" t="s">
        <v>584</v>
      </c>
      <c r="AK222" s="19">
        <f t="shared" si="60"/>
        <v>-9059.1500000000233</v>
      </c>
      <c r="AL222" s="19">
        <f>T222-N222</f>
        <v>118810.65999999992</v>
      </c>
      <c r="AM222" s="19">
        <f>U222-O222</f>
        <v>109751.50999999978</v>
      </c>
      <c r="AN222" s="22">
        <f t="shared" si="61"/>
        <v>-1.6059708721169182E-2</v>
      </c>
      <c r="AO222" s="22">
        <f>IFERROR(AL222/N222,0)</f>
        <v>0.19999999999999984</v>
      </c>
      <c r="AP222" s="22">
        <f>IFERROR(AM222/O222,0)</f>
        <v>9.4764904673861478E-2</v>
      </c>
    </row>
    <row r="223" spans="1:42" ht="18" x14ac:dyDescent="0.3">
      <c r="A223" s="12" t="s">
        <v>769</v>
      </c>
      <c r="B223" s="12"/>
      <c r="C223" s="27" t="s">
        <v>645</v>
      </c>
      <c r="D223" s="17"/>
      <c r="E223" s="17"/>
      <c r="F223" s="28" t="s">
        <v>102</v>
      </c>
      <c r="G223" s="29">
        <v>8</v>
      </c>
      <c r="H223" s="39"/>
      <c r="I223" s="39">
        <v>5050.3999999999996</v>
      </c>
      <c r="J223" s="30">
        <v>2.54</v>
      </c>
      <c r="M223" s="31">
        <f>ROUND(ROUND(J223, 2)*I223, 2)</f>
        <v>12828.02</v>
      </c>
      <c r="P223" s="30">
        <v>2.5</v>
      </c>
      <c r="S223" s="31">
        <f>ROUND(ROUND(P223, 2)*I223, 2)</f>
        <v>12626</v>
      </c>
      <c r="V223" s="9">
        <f>ROUND(ROUND(P223, 2)/1.2, 2)</f>
        <v>2.08</v>
      </c>
      <c r="Y223" s="9">
        <f t="shared" si="59"/>
        <v>10521.67</v>
      </c>
      <c r="AD223" s="5" t="s">
        <v>770</v>
      </c>
      <c r="AE223" s="5" t="s">
        <v>771</v>
      </c>
      <c r="AF223" s="5" t="s">
        <v>648</v>
      </c>
      <c r="AK223" s="31">
        <f t="shared" si="60"/>
        <v>-202.02000000000044</v>
      </c>
      <c r="AL223" s="31"/>
      <c r="AM223" s="31"/>
      <c r="AN223" s="33">
        <f t="shared" si="61"/>
        <v>-1.5748338402964794E-2</v>
      </c>
      <c r="AO223" s="31"/>
      <c r="AP223" s="31"/>
    </row>
    <row r="224" spans="1:42" ht="18" x14ac:dyDescent="0.3">
      <c r="A224" s="12" t="s">
        <v>772</v>
      </c>
      <c r="B224" s="12"/>
      <c r="C224" s="27" t="s">
        <v>705</v>
      </c>
      <c r="D224" s="17"/>
      <c r="E224" s="17"/>
      <c r="F224" s="28" t="s">
        <v>96</v>
      </c>
      <c r="G224" s="29">
        <v>1.8</v>
      </c>
      <c r="H224" s="39"/>
      <c r="I224" s="39">
        <v>68180.399999999994</v>
      </c>
      <c r="J224" s="30">
        <v>6.27</v>
      </c>
      <c r="M224" s="31">
        <f>ROUND(ROUND(J224, 2)*I224, 2)</f>
        <v>427491.11</v>
      </c>
      <c r="P224" s="30">
        <v>6.17</v>
      </c>
      <c r="S224" s="31">
        <f>ROUND(ROUND(P224, 2)*I224, 2)</f>
        <v>420673.07</v>
      </c>
      <c r="V224" s="9">
        <f>ROUND(ROUND(P224, 2)/1.2, 2)</f>
        <v>5.14</v>
      </c>
      <c r="Y224" s="9">
        <f t="shared" si="59"/>
        <v>350560.89</v>
      </c>
      <c r="AD224" s="5" t="s">
        <v>773</v>
      </c>
      <c r="AE224" s="5" t="s">
        <v>774</v>
      </c>
      <c r="AF224" s="5" t="s">
        <v>708</v>
      </c>
      <c r="AK224" s="31">
        <f t="shared" si="60"/>
        <v>-6818.039999999979</v>
      </c>
      <c r="AL224" s="31"/>
      <c r="AM224" s="31"/>
      <c r="AN224" s="33">
        <f t="shared" si="61"/>
        <v>-1.5948963242767736E-2</v>
      </c>
      <c r="AO224" s="31"/>
      <c r="AP224" s="31"/>
    </row>
    <row r="225" spans="1:42" ht="18" x14ac:dyDescent="0.3">
      <c r="A225" s="12" t="s">
        <v>775</v>
      </c>
      <c r="B225" s="12"/>
      <c r="C225" s="27" t="s">
        <v>655</v>
      </c>
      <c r="D225" s="17"/>
      <c r="E225" s="17"/>
      <c r="F225" s="28" t="s">
        <v>79</v>
      </c>
      <c r="G225" s="29">
        <v>1.1000000000000001</v>
      </c>
      <c r="H225" s="39"/>
      <c r="I225" s="39">
        <v>694.43</v>
      </c>
      <c r="J225" s="30">
        <v>157.6</v>
      </c>
      <c r="M225" s="31">
        <f>ROUND(ROUND(J225, 2)*I225, 2)</f>
        <v>109442.17</v>
      </c>
      <c r="P225" s="30">
        <v>155.01</v>
      </c>
      <c r="S225" s="31">
        <f>ROUND(ROUND(P225, 2)*I225, 2)</f>
        <v>107643.59</v>
      </c>
      <c r="V225" s="9">
        <f>ROUND(ROUND(P225, 2)/1.2, 2)</f>
        <v>129.18</v>
      </c>
      <c r="Y225" s="9">
        <f t="shared" si="59"/>
        <v>89702.99</v>
      </c>
      <c r="AD225" s="5" t="s">
        <v>776</v>
      </c>
      <c r="AE225" s="5" t="s">
        <v>777</v>
      </c>
      <c r="AF225" s="5" t="s">
        <v>658</v>
      </c>
      <c r="AK225" s="31">
        <f t="shared" si="60"/>
        <v>-1798.5800000000017</v>
      </c>
      <c r="AL225" s="31"/>
      <c r="AM225" s="31"/>
      <c r="AN225" s="33">
        <f t="shared" si="61"/>
        <v>-1.6434067416609171E-2</v>
      </c>
      <c r="AO225" s="31"/>
      <c r="AP225" s="31"/>
    </row>
    <row r="226" spans="1:42" ht="18" x14ac:dyDescent="0.3">
      <c r="A226" s="12" t="s">
        <v>778</v>
      </c>
      <c r="B226" s="12"/>
      <c r="C226" s="27" t="s">
        <v>602</v>
      </c>
      <c r="D226" s="17"/>
      <c r="E226" s="17"/>
      <c r="F226" s="28" t="s">
        <v>187</v>
      </c>
      <c r="G226" s="29">
        <v>1</v>
      </c>
      <c r="H226" s="39"/>
      <c r="I226" s="39">
        <v>277</v>
      </c>
      <c r="J226" s="30">
        <v>10.58</v>
      </c>
      <c r="M226" s="31">
        <f>ROUND(ROUND(J226, 2)*I226, 2)</f>
        <v>2930.66</v>
      </c>
      <c r="P226" s="30">
        <v>10.4</v>
      </c>
      <c r="S226" s="31">
        <f>ROUND(ROUND(P226, 2)*I226, 2)</f>
        <v>2880.8</v>
      </c>
      <c r="V226" s="9">
        <f>ROUND(ROUND(P226, 2)/1.2, 2)</f>
        <v>8.67</v>
      </c>
      <c r="Y226" s="9">
        <f t="shared" si="59"/>
        <v>2400.67</v>
      </c>
      <c r="AD226" s="5" t="s">
        <v>779</v>
      </c>
      <c r="AE226" s="5" t="s">
        <v>780</v>
      </c>
      <c r="AF226" s="5" t="s">
        <v>605</v>
      </c>
      <c r="AK226" s="31">
        <f t="shared" si="60"/>
        <v>-49.859999999999673</v>
      </c>
      <c r="AL226" s="31"/>
      <c r="AM226" s="31"/>
      <c r="AN226" s="33">
        <f t="shared" si="61"/>
        <v>-1.7013232514177582E-2</v>
      </c>
      <c r="AO226" s="31"/>
      <c r="AP226" s="31"/>
    </row>
    <row r="227" spans="1:42" ht="36" x14ac:dyDescent="0.3">
      <c r="A227" s="12" t="s">
        <v>781</v>
      </c>
      <c r="B227" s="12"/>
      <c r="C227" s="27" t="s">
        <v>591</v>
      </c>
      <c r="D227" s="17"/>
      <c r="E227" s="17"/>
      <c r="F227" s="28" t="s">
        <v>96</v>
      </c>
      <c r="G227" s="29">
        <v>0.2</v>
      </c>
      <c r="H227" s="29"/>
      <c r="I227" s="29">
        <v>126.26</v>
      </c>
      <c r="J227" s="30">
        <v>90.28</v>
      </c>
      <c r="M227" s="31">
        <f>ROUND(ROUND(J227, 2)*I227, 2)</f>
        <v>11398.75</v>
      </c>
      <c r="P227" s="30">
        <v>88.8</v>
      </c>
      <c r="S227" s="31">
        <f>ROUND(ROUND(P227, 2)*I227, 2)</f>
        <v>11211.89</v>
      </c>
      <c r="V227" s="9">
        <f>ROUND(ROUND(P227, 2)/1.2, 2)</f>
        <v>74</v>
      </c>
      <c r="Y227" s="9">
        <f t="shared" si="59"/>
        <v>9343.24</v>
      </c>
      <c r="AD227" s="5" t="s">
        <v>782</v>
      </c>
      <c r="AE227" s="5" t="s">
        <v>783</v>
      </c>
      <c r="AF227" s="5" t="s">
        <v>594</v>
      </c>
      <c r="AK227" s="31">
        <f t="shared" si="60"/>
        <v>-186.86000000000058</v>
      </c>
      <c r="AL227" s="31"/>
      <c r="AM227" s="31"/>
      <c r="AN227" s="33">
        <f t="shared" si="61"/>
        <v>-1.6393025551047314E-2</v>
      </c>
      <c r="AO227" s="31"/>
      <c r="AP227" s="31"/>
    </row>
    <row r="228" spans="1:42" ht="36" x14ac:dyDescent="0.3">
      <c r="A228" s="12" t="s">
        <v>784</v>
      </c>
      <c r="B228" s="12" t="s">
        <v>639</v>
      </c>
      <c r="C228" s="16" t="s">
        <v>699</v>
      </c>
      <c r="D228" s="17"/>
      <c r="E228" s="17" t="s">
        <v>736</v>
      </c>
      <c r="F228" s="17" t="s">
        <v>79</v>
      </c>
      <c r="G228" s="18">
        <v>1</v>
      </c>
      <c r="H228" s="18"/>
      <c r="I228" s="18">
        <v>34.5</v>
      </c>
      <c r="J228" s="19">
        <v>780.8</v>
      </c>
      <c r="K228" s="20">
        <v>941</v>
      </c>
      <c r="L228" s="19">
        <f>J228+ROUND(K228, 2)</f>
        <v>1721.8</v>
      </c>
      <c r="M228" s="19">
        <v>26937.599999999999</v>
      </c>
      <c r="N228" s="19">
        <v>32464.5</v>
      </c>
      <c r="O228" s="19">
        <f>M228+N228</f>
        <v>59402.1</v>
      </c>
      <c r="P228" s="19">
        <v>768.25</v>
      </c>
      <c r="Q228" s="20">
        <v>1129.2</v>
      </c>
      <c r="R228" s="19">
        <f>P228+ROUND(Q228, 2)</f>
        <v>1897.45</v>
      </c>
      <c r="S228" s="19">
        <v>26504.63</v>
      </c>
      <c r="T228" s="19">
        <v>38957.4</v>
      </c>
      <c r="U228" s="19">
        <f>S228+T228</f>
        <v>65462.03</v>
      </c>
      <c r="V228" s="9">
        <f>ROUND(P228 / 1.2, 2)</f>
        <v>640.21</v>
      </c>
      <c r="W228" s="9">
        <f>ROUND(Q228 / 1.2, 2)</f>
        <v>941</v>
      </c>
      <c r="X228" s="9">
        <f>ROUND(R228 / 1.2, 2)</f>
        <v>1581.21</v>
      </c>
      <c r="Y228" s="9">
        <f t="shared" si="59"/>
        <v>22087.19</v>
      </c>
      <c r="Z228" s="9">
        <f>ROUND(T228 / 1.2, 2)</f>
        <v>32464.5</v>
      </c>
      <c r="AA228" s="9">
        <f>Y228+Z228</f>
        <v>54551.69</v>
      </c>
      <c r="AD228" s="5">
        <v>355116728</v>
      </c>
      <c r="AE228" s="5">
        <v>28653990</v>
      </c>
      <c r="AG228" s="5" t="s">
        <v>642</v>
      </c>
      <c r="AH228" s="5" t="s">
        <v>643</v>
      </c>
      <c r="AI228" s="5" t="s">
        <v>584</v>
      </c>
      <c r="AK228" s="19">
        <f t="shared" si="60"/>
        <v>-432.96999999999753</v>
      </c>
      <c r="AL228" s="19">
        <f>T228-N228</f>
        <v>6492.9000000000015</v>
      </c>
      <c r="AM228" s="19">
        <f>U228-O228</f>
        <v>6059.93</v>
      </c>
      <c r="AN228" s="22">
        <f t="shared" si="61"/>
        <v>-1.6073072582561087E-2</v>
      </c>
      <c r="AO228" s="22">
        <f>IFERROR(AL228/N228,0)</f>
        <v>0.20000000000000004</v>
      </c>
      <c r="AP228" s="22">
        <f>IFERROR(AM228/O228,0)</f>
        <v>0.10201541696337335</v>
      </c>
    </row>
    <row r="229" spans="1:42" ht="36" x14ac:dyDescent="0.3">
      <c r="A229" s="12" t="s">
        <v>785</v>
      </c>
      <c r="B229" s="12"/>
      <c r="C229" s="27" t="s">
        <v>591</v>
      </c>
      <c r="D229" s="17"/>
      <c r="E229" s="17"/>
      <c r="F229" s="28" t="s">
        <v>96</v>
      </c>
      <c r="G229" s="29">
        <v>0.2</v>
      </c>
      <c r="H229" s="29"/>
      <c r="I229" s="29">
        <v>6.9</v>
      </c>
      <c r="J229" s="30">
        <v>90.28</v>
      </c>
      <c r="M229" s="31">
        <f>ROUND(ROUND(J229, 2)*I229, 2)</f>
        <v>622.92999999999995</v>
      </c>
      <c r="P229" s="30">
        <v>88.8</v>
      </c>
      <c r="S229" s="31">
        <f>ROUND(ROUND(P229, 2)*I229, 2)</f>
        <v>612.72</v>
      </c>
      <c r="V229" s="9">
        <f>ROUND(ROUND(P229, 2)/1.2, 2)</f>
        <v>74</v>
      </c>
      <c r="Y229" s="9">
        <f t="shared" si="59"/>
        <v>510.6</v>
      </c>
      <c r="AD229" s="5" t="s">
        <v>786</v>
      </c>
      <c r="AE229" s="5" t="s">
        <v>787</v>
      </c>
      <c r="AF229" s="5" t="s">
        <v>594</v>
      </c>
      <c r="AK229" s="31">
        <f t="shared" si="60"/>
        <v>-10.209999999999923</v>
      </c>
      <c r="AL229" s="31"/>
      <c r="AM229" s="31"/>
      <c r="AN229" s="33">
        <f t="shared" si="61"/>
        <v>-1.639028462267016E-2</v>
      </c>
      <c r="AO229" s="31"/>
      <c r="AP229" s="31"/>
    </row>
    <row r="230" spans="1:42" ht="18" x14ac:dyDescent="0.3">
      <c r="A230" s="12" t="s">
        <v>788</v>
      </c>
      <c r="B230" s="12"/>
      <c r="C230" s="27" t="s">
        <v>602</v>
      </c>
      <c r="D230" s="17"/>
      <c r="E230" s="17"/>
      <c r="F230" s="28" t="s">
        <v>187</v>
      </c>
      <c r="G230" s="29">
        <v>1</v>
      </c>
      <c r="H230" s="39"/>
      <c r="I230" s="39">
        <v>15.519</v>
      </c>
      <c r="J230" s="30">
        <v>10.58</v>
      </c>
      <c r="M230" s="31">
        <f>ROUND(ROUND(J230, 2)*I230, 2)</f>
        <v>164.19</v>
      </c>
      <c r="P230" s="30">
        <v>10.4</v>
      </c>
      <c r="S230" s="31">
        <f>ROUND(ROUND(P230, 2)*I230, 2)</f>
        <v>161.4</v>
      </c>
      <c r="V230" s="9">
        <f>ROUND(ROUND(P230, 2)/1.2, 2)</f>
        <v>8.67</v>
      </c>
      <c r="Y230" s="9">
        <f t="shared" ref="Y230:Y265" si="62">ROUND(S230 / 1.2, 2)</f>
        <v>134.5</v>
      </c>
      <c r="AD230" s="5" t="s">
        <v>789</v>
      </c>
      <c r="AE230" s="5" t="s">
        <v>790</v>
      </c>
      <c r="AF230" s="5" t="s">
        <v>605</v>
      </c>
      <c r="AK230" s="31">
        <f t="shared" si="60"/>
        <v>-2.789999999999992</v>
      </c>
      <c r="AL230" s="31"/>
      <c r="AM230" s="31"/>
      <c r="AN230" s="33">
        <f t="shared" si="61"/>
        <v>-1.699250867896944E-2</v>
      </c>
      <c r="AO230" s="31"/>
      <c r="AP230" s="31"/>
    </row>
    <row r="231" spans="1:42" ht="18" x14ac:dyDescent="0.3">
      <c r="A231" s="12" t="s">
        <v>791</v>
      </c>
      <c r="B231" s="12"/>
      <c r="C231" s="27" t="s">
        <v>655</v>
      </c>
      <c r="D231" s="17"/>
      <c r="E231" s="17"/>
      <c r="F231" s="28" t="s">
        <v>79</v>
      </c>
      <c r="G231" s="29">
        <v>1.1000000000000001</v>
      </c>
      <c r="H231" s="39"/>
      <c r="I231" s="39">
        <v>37.950000000000003</v>
      </c>
      <c r="J231" s="30">
        <v>157.6</v>
      </c>
      <c r="M231" s="31">
        <f>ROUND(ROUND(J231, 2)*I231, 2)</f>
        <v>5980.92</v>
      </c>
      <c r="P231" s="30">
        <v>155.01</v>
      </c>
      <c r="S231" s="31">
        <f>ROUND(ROUND(P231, 2)*I231, 2)</f>
        <v>5882.63</v>
      </c>
      <c r="V231" s="9">
        <f>ROUND(ROUND(P231, 2)/1.2, 2)</f>
        <v>129.18</v>
      </c>
      <c r="Y231" s="9">
        <f t="shared" si="62"/>
        <v>4902.1899999999996</v>
      </c>
      <c r="AD231" s="5" t="s">
        <v>792</v>
      </c>
      <c r="AE231" s="5" t="s">
        <v>793</v>
      </c>
      <c r="AF231" s="5" t="s">
        <v>658</v>
      </c>
      <c r="AK231" s="31">
        <f t="shared" si="60"/>
        <v>-98.289999999999964</v>
      </c>
      <c r="AL231" s="31"/>
      <c r="AM231" s="31"/>
      <c r="AN231" s="33">
        <f t="shared" si="61"/>
        <v>-1.6433926553105535E-2</v>
      </c>
      <c r="AO231" s="31"/>
      <c r="AP231" s="31"/>
    </row>
    <row r="232" spans="1:42" ht="18" x14ac:dyDescent="0.3">
      <c r="A232" s="12" t="s">
        <v>794</v>
      </c>
      <c r="B232" s="12"/>
      <c r="C232" s="27" t="s">
        <v>705</v>
      </c>
      <c r="D232" s="17"/>
      <c r="E232" s="17"/>
      <c r="F232" s="28" t="s">
        <v>96</v>
      </c>
      <c r="G232" s="29">
        <v>1.8</v>
      </c>
      <c r="H232" s="39"/>
      <c r="I232" s="39">
        <v>3105</v>
      </c>
      <c r="J232" s="30">
        <v>6.27</v>
      </c>
      <c r="M232" s="31">
        <f>ROUND(ROUND(J232, 2)*I232, 2)</f>
        <v>19468.349999999999</v>
      </c>
      <c r="P232" s="30">
        <v>6.17</v>
      </c>
      <c r="S232" s="31">
        <f>ROUND(ROUND(P232, 2)*I232, 2)</f>
        <v>19157.849999999999</v>
      </c>
      <c r="V232" s="9">
        <f>ROUND(ROUND(P232, 2)/1.2, 2)</f>
        <v>5.14</v>
      </c>
      <c r="Y232" s="9">
        <f t="shared" si="62"/>
        <v>15964.88</v>
      </c>
      <c r="AD232" s="5" t="s">
        <v>795</v>
      </c>
      <c r="AE232" s="5" t="s">
        <v>796</v>
      </c>
      <c r="AF232" s="5" t="s">
        <v>708</v>
      </c>
      <c r="AK232" s="31">
        <f t="shared" si="60"/>
        <v>-310.5</v>
      </c>
      <c r="AL232" s="31"/>
      <c r="AM232" s="31"/>
      <c r="AN232" s="33">
        <f t="shared" si="61"/>
        <v>-1.5948963317384372E-2</v>
      </c>
      <c r="AO232" s="31"/>
      <c r="AP232" s="31"/>
    </row>
    <row r="233" spans="1:42" ht="18" x14ac:dyDescent="0.3">
      <c r="A233" s="12" t="s">
        <v>797</v>
      </c>
      <c r="B233" s="12"/>
      <c r="C233" s="27" t="s">
        <v>645</v>
      </c>
      <c r="D233" s="17"/>
      <c r="E233" s="17"/>
      <c r="F233" s="28" t="s">
        <v>102</v>
      </c>
      <c r="G233" s="29">
        <v>8</v>
      </c>
      <c r="H233" s="39"/>
      <c r="I233" s="39">
        <v>276</v>
      </c>
      <c r="J233" s="30">
        <v>2.54</v>
      </c>
      <c r="M233" s="31">
        <f>ROUND(ROUND(J233, 2)*I233, 2)</f>
        <v>701.04</v>
      </c>
      <c r="P233" s="30">
        <v>2.5</v>
      </c>
      <c r="S233" s="31">
        <f>ROUND(ROUND(P233, 2)*I233, 2)</f>
        <v>690</v>
      </c>
      <c r="V233" s="9">
        <f>ROUND(ROUND(P233, 2)/1.2, 2)</f>
        <v>2.08</v>
      </c>
      <c r="Y233" s="9">
        <f t="shared" si="62"/>
        <v>575</v>
      </c>
      <c r="AD233" s="5" t="s">
        <v>798</v>
      </c>
      <c r="AE233" s="5" t="s">
        <v>799</v>
      </c>
      <c r="AF233" s="5" t="s">
        <v>648</v>
      </c>
      <c r="AK233" s="31">
        <f t="shared" si="60"/>
        <v>-11.039999999999964</v>
      </c>
      <c r="AL233" s="31"/>
      <c r="AM233" s="31"/>
      <c r="AN233" s="33">
        <f t="shared" si="61"/>
        <v>-1.574803149606294E-2</v>
      </c>
      <c r="AO233" s="31"/>
      <c r="AP233" s="31"/>
    </row>
    <row r="234" spans="1:42" ht="36" x14ac:dyDescent="0.3">
      <c r="A234" s="12" t="s">
        <v>800</v>
      </c>
      <c r="B234" s="12" t="s">
        <v>801</v>
      </c>
      <c r="C234" s="16" t="s">
        <v>802</v>
      </c>
      <c r="D234" s="17"/>
      <c r="E234" s="17" t="s">
        <v>803</v>
      </c>
      <c r="F234" s="17" t="s">
        <v>79</v>
      </c>
      <c r="G234" s="18">
        <v>1</v>
      </c>
      <c r="H234" s="18"/>
      <c r="I234" s="18">
        <v>0</v>
      </c>
      <c r="J234" s="19">
        <v>0</v>
      </c>
      <c r="K234" s="20">
        <v>1014</v>
      </c>
      <c r="L234" s="19">
        <f>J234+ROUND(K234, 2)</f>
        <v>1014</v>
      </c>
      <c r="M234" s="19">
        <v>0</v>
      </c>
      <c r="N234" s="19">
        <v>0</v>
      </c>
      <c r="O234" s="19">
        <f>M234+N234</f>
        <v>0</v>
      </c>
      <c r="P234" s="19">
        <v>486.38</v>
      </c>
      <c r="Q234" s="20">
        <v>922</v>
      </c>
      <c r="R234" s="19">
        <f>P234+ROUND(Q234, 2)</f>
        <v>1408.38</v>
      </c>
      <c r="S234" s="19">
        <v>0</v>
      </c>
      <c r="T234" s="19">
        <v>0</v>
      </c>
      <c r="U234" s="19">
        <f>S234+T234</f>
        <v>0</v>
      </c>
      <c r="V234" s="9">
        <f>ROUND(P234 / 1.2, 2)</f>
        <v>405.32</v>
      </c>
      <c r="W234" s="9">
        <f>ROUND(Q234 / 1.2, 2)</f>
        <v>768.33</v>
      </c>
      <c r="X234" s="9">
        <f>ROUND(R234 / 1.2, 2)</f>
        <v>1173.6500000000001</v>
      </c>
      <c r="Y234" s="9">
        <f t="shared" si="62"/>
        <v>0</v>
      </c>
      <c r="Z234" s="9">
        <f>ROUND(T234 / 1.2, 2)</f>
        <v>0</v>
      </c>
      <c r="AA234" s="9">
        <f>Y234+Z234</f>
        <v>0</v>
      </c>
      <c r="AD234" s="5">
        <v>355116597</v>
      </c>
      <c r="AE234" s="5">
        <v>27137937</v>
      </c>
      <c r="AG234" s="5" t="s">
        <v>804</v>
      </c>
      <c r="AH234" s="5" t="s">
        <v>805</v>
      </c>
      <c r="AI234" s="5" t="s">
        <v>584</v>
      </c>
      <c r="AK234" s="19">
        <f t="shared" si="60"/>
        <v>0</v>
      </c>
      <c r="AL234" s="19">
        <f>T234-N234</f>
        <v>0</v>
      </c>
      <c r="AM234" s="19">
        <f>U234-O234</f>
        <v>0</v>
      </c>
      <c r="AN234" s="22">
        <f t="shared" si="61"/>
        <v>0</v>
      </c>
      <c r="AO234" s="22">
        <f>IFERROR(AL234/N234,0)</f>
        <v>0</v>
      </c>
      <c r="AP234" s="22">
        <f>IFERROR(AM234/O234,0)</f>
        <v>0</v>
      </c>
    </row>
    <row r="235" spans="1:42" ht="18" x14ac:dyDescent="0.3">
      <c r="A235" s="12" t="s">
        <v>806</v>
      </c>
      <c r="B235" s="12"/>
      <c r="C235" s="27" t="s">
        <v>645</v>
      </c>
      <c r="D235" s="17"/>
      <c r="E235" s="17"/>
      <c r="F235" s="28" t="s">
        <v>102</v>
      </c>
      <c r="G235" s="29">
        <v>8</v>
      </c>
      <c r="H235" s="39"/>
      <c r="I235" s="39">
        <v>0</v>
      </c>
      <c r="J235" s="30">
        <v>2.5</v>
      </c>
      <c r="M235" s="31">
        <f t="shared" ref="M235:M241" si="63">ROUND(ROUND(J235, 2)*I235, 2)</f>
        <v>0</v>
      </c>
      <c r="P235" s="30">
        <v>2.5</v>
      </c>
      <c r="S235" s="31">
        <f t="shared" ref="S235:S241" si="64">ROUND(ROUND(P235, 2)*I235, 2)</f>
        <v>0</v>
      </c>
      <c r="V235" s="9">
        <f t="shared" ref="V235:V241" si="65">ROUND(ROUND(P235, 2)/1.2, 2)</f>
        <v>2.08</v>
      </c>
      <c r="Y235" s="9">
        <f t="shared" si="62"/>
        <v>0</v>
      </c>
      <c r="AD235" s="5" t="s">
        <v>807</v>
      </c>
      <c r="AE235" s="5" t="s">
        <v>808</v>
      </c>
      <c r="AF235" s="5" t="s">
        <v>648</v>
      </c>
      <c r="AK235" s="31">
        <f t="shared" si="60"/>
        <v>0</v>
      </c>
      <c r="AL235" s="31"/>
      <c r="AM235" s="31"/>
      <c r="AN235" s="33">
        <f t="shared" si="61"/>
        <v>0</v>
      </c>
      <c r="AO235" s="31"/>
      <c r="AP235" s="31"/>
    </row>
    <row r="236" spans="1:42" ht="18" x14ac:dyDescent="0.3">
      <c r="A236" s="12" t="s">
        <v>809</v>
      </c>
      <c r="B236" s="12"/>
      <c r="C236" s="27" t="s">
        <v>650</v>
      </c>
      <c r="D236" s="17"/>
      <c r="E236" s="17"/>
      <c r="F236" s="28" t="s">
        <v>96</v>
      </c>
      <c r="G236" s="29">
        <v>1E-3</v>
      </c>
      <c r="H236" s="39"/>
      <c r="I236" s="39">
        <v>0</v>
      </c>
      <c r="J236" s="30">
        <v>208.33</v>
      </c>
      <c r="M236" s="31">
        <f t="shared" si="63"/>
        <v>0</v>
      </c>
      <c r="P236" s="30">
        <v>208.33</v>
      </c>
      <c r="S236" s="31">
        <f t="shared" si="64"/>
        <v>0</v>
      </c>
      <c r="V236" s="9">
        <f t="shared" si="65"/>
        <v>173.61</v>
      </c>
      <c r="Y236" s="9">
        <f t="shared" si="62"/>
        <v>0</v>
      </c>
      <c r="AD236" s="5" t="s">
        <v>810</v>
      </c>
      <c r="AE236" s="5" t="s">
        <v>811</v>
      </c>
      <c r="AF236" s="5" t="s">
        <v>653</v>
      </c>
      <c r="AK236" s="31">
        <f t="shared" si="60"/>
        <v>0</v>
      </c>
      <c r="AL236" s="31"/>
      <c r="AM236" s="31"/>
      <c r="AN236" s="33">
        <f t="shared" si="61"/>
        <v>0</v>
      </c>
      <c r="AO236" s="31"/>
      <c r="AP236" s="31"/>
    </row>
    <row r="237" spans="1:42" ht="18" x14ac:dyDescent="0.3">
      <c r="A237" s="12" t="s">
        <v>812</v>
      </c>
      <c r="B237" s="12"/>
      <c r="C237" s="27" t="s">
        <v>655</v>
      </c>
      <c r="D237" s="17"/>
      <c r="E237" s="17"/>
      <c r="F237" s="28" t="s">
        <v>79</v>
      </c>
      <c r="G237" s="29">
        <v>1.1000000000000001</v>
      </c>
      <c r="H237" s="39"/>
      <c r="I237" s="39">
        <v>0</v>
      </c>
      <c r="J237" s="30">
        <v>155.01</v>
      </c>
      <c r="M237" s="31">
        <f t="shared" si="63"/>
        <v>0</v>
      </c>
      <c r="P237" s="30">
        <v>155.01</v>
      </c>
      <c r="S237" s="31">
        <f t="shared" si="64"/>
        <v>0</v>
      </c>
      <c r="V237" s="9">
        <f t="shared" si="65"/>
        <v>129.18</v>
      </c>
      <c r="Y237" s="9">
        <f t="shared" si="62"/>
        <v>0</v>
      </c>
      <c r="AD237" s="5" t="s">
        <v>813</v>
      </c>
      <c r="AE237" s="5" t="s">
        <v>814</v>
      </c>
      <c r="AF237" s="5" t="s">
        <v>658</v>
      </c>
      <c r="AK237" s="31">
        <f t="shared" si="60"/>
        <v>0</v>
      </c>
      <c r="AL237" s="31"/>
      <c r="AM237" s="31"/>
      <c r="AN237" s="33">
        <f t="shared" si="61"/>
        <v>0</v>
      </c>
      <c r="AO237" s="31"/>
      <c r="AP237" s="31"/>
    </row>
    <row r="238" spans="1:42" ht="18" x14ac:dyDescent="0.3">
      <c r="A238" s="12" t="s">
        <v>815</v>
      </c>
      <c r="B238" s="12"/>
      <c r="C238" s="27" t="s">
        <v>660</v>
      </c>
      <c r="D238" s="17"/>
      <c r="E238" s="17"/>
      <c r="F238" s="28" t="s">
        <v>96</v>
      </c>
      <c r="G238" s="29">
        <v>0.32</v>
      </c>
      <c r="H238" s="39"/>
      <c r="I238" s="39">
        <v>0</v>
      </c>
      <c r="J238" s="30">
        <v>7.5</v>
      </c>
      <c r="M238" s="31">
        <f t="shared" si="63"/>
        <v>0</v>
      </c>
      <c r="P238" s="30">
        <v>7.5</v>
      </c>
      <c r="S238" s="31">
        <f t="shared" si="64"/>
        <v>0</v>
      </c>
      <c r="V238" s="9">
        <f t="shared" si="65"/>
        <v>6.25</v>
      </c>
      <c r="Y238" s="9">
        <f t="shared" si="62"/>
        <v>0</v>
      </c>
      <c r="AD238" s="5" t="s">
        <v>816</v>
      </c>
      <c r="AE238" s="5" t="s">
        <v>817</v>
      </c>
      <c r="AF238" s="5" t="s">
        <v>663</v>
      </c>
      <c r="AK238" s="31">
        <f t="shared" si="60"/>
        <v>0</v>
      </c>
      <c r="AL238" s="31"/>
      <c r="AM238" s="31"/>
      <c r="AN238" s="33">
        <f t="shared" si="61"/>
        <v>0</v>
      </c>
      <c r="AO238" s="31"/>
      <c r="AP238" s="31"/>
    </row>
    <row r="239" spans="1:42" ht="18" x14ac:dyDescent="0.3">
      <c r="A239" s="12" t="s">
        <v>818</v>
      </c>
      <c r="B239" s="12"/>
      <c r="C239" s="27" t="s">
        <v>665</v>
      </c>
      <c r="D239" s="17"/>
      <c r="E239" s="17"/>
      <c r="F239" s="28" t="s">
        <v>73</v>
      </c>
      <c r="G239" s="29">
        <v>1E-3</v>
      </c>
      <c r="H239" s="39"/>
      <c r="I239" s="39">
        <v>0</v>
      </c>
      <c r="J239" s="30">
        <v>1600</v>
      </c>
      <c r="M239" s="31">
        <f t="shared" si="63"/>
        <v>0</v>
      </c>
      <c r="P239" s="30">
        <v>1600</v>
      </c>
      <c r="S239" s="31">
        <f t="shared" si="64"/>
        <v>0</v>
      </c>
      <c r="V239" s="9">
        <f t="shared" si="65"/>
        <v>1333.33</v>
      </c>
      <c r="Y239" s="9">
        <f t="shared" si="62"/>
        <v>0</v>
      </c>
      <c r="AD239" s="5" t="s">
        <v>819</v>
      </c>
      <c r="AE239" s="5" t="s">
        <v>820</v>
      </c>
      <c r="AF239" s="5" t="s">
        <v>668</v>
      </c>
      <c r="AK239" s="31">
        <f t="shared" si="60"/>
        <v>0</v>
      </c>
      <c r="AL239" s="31"/>
      <c r="AM239" s="31"/>
      <c r="AN239" s="33">
        <f t="shared" si="61"/>
        <v>0</v>
      </c>
      <c r="AO239" s="31"/>
      <c r="AP239" s="31"/>
    </row>
    <row r="240" spans="1:42" ht="18" x14ac:dyDescent="0.3">
      <c r="A240" s="12" t="s">
        <v>821</v>
      </c>
      <c r="B240" s="12"/>
      <c r="C240" s="27" t="s">
        <v>602</v>
      </c>
      <c r="D240" s="17"/>
      <c r="E240" s="17"/>
      <c r="F240" s="28" t="s">
        <v>187</v>
      </c>
      <c r="G240" s="29">
        <v>1</v>
      </c>
      <c r="H240" s="39"/>
      <c r="I240" s="39">
        <v>0</v>
      </c>
      <c r="J240" s="30">
        <v>10.4</v>
      </c>
      <c r="M240" s="31">
        <f t="shared" si="63"/>
        <v>0</v>
      </c>
      <c r="P240" s="30">
        <v>10.4</v>
      </c>
      <c r="S240" s="31">
        <f t="shared" si="64"/>
        <v>0</v>
      </c>
      <c r="V240" s="9">
        <f t="shared" si="65"/>
        <v>8.67</v>
      </c>
      <c r="Y240" s="9">
        <f t="shared" si="62"/>
        <v>0</v>
      </c>
      <c r="AD240" s="5" t="s">
        <v>822</v>
      </c>
      <c r="AE240" s="5" t="s">
        <v>823</v>
      </c>
      <c r="AF240" s="5" t="s">
        <v>605</v>
      </c>
      <c r="AK240" s="31">
        <f t="shared" si="60"/>
        <v>0</v>
      </c>
      <c r="AL240" s="31"/>
      <c r="AM240" s="31"/>
      <c r="AN240" s="33">
        <f t="shared" si="61"/>
        <v>0</v>
      </c>
      <c r="AO240" s="31"/>
      <c r="AP240" s="31"/>
    </row>
    <row r="241" spans="1:42" ht="36" x14ac:dyDescent="0.3">
      <c r="A241" s="12" t="s">
        <v>824</v>
      </c>
      <c r="B241" s="12"/>
      <c r="C241" s="27" t="s">
        <v>591</v>
      </c>
      <c r="D241" s="17"/>
      <c r="E241" s="17"/>
      <c r="F241" s="28" t="s">
        <v>96</v>
      </c>
      <c r="G241" s="29">
        <v>0.2</v>
      </c>
      <c r="H241" s="29"/>
      <c r="I241" s="29">
        <v>0</v>
      </c>
      <c r="J241" s="30">
        <v>88.8</v>
      </c>
      <c r="M241" s="31">
        <f t="shared" si="63"/>
        <v>0</v>
      </c>
      <c r="P241" s="30">
        <v>88.8</v>
      </c>
      <c r="S241" s="31">
        <f t="shared" si="64"/>
        <v>0</v>
      </c>
      <c r="V241" s="9">
        <f t="shared" si="65"/>
        <v>74</v>
      </c>
      <c r="Y241" s="9">
        <f t="shared" si="62"/>
        <v>0</v>
      </c>
      <c r="AD241" s="5" t="s">
        <v>825</v>
      </c>
      <c r="AE241" s="5" t="s">
        <v>826</v>
      </c>
      <c r="AF241" s="5" t="s">
        <v>594</v>
      </c>
      <c r="AK241" s="31">
        <f t="shared" si="60"/>
        <v>0</v>
      </c>
      <c r="AL241" s="31"/>
      <c r="AM241" s="31"/>
      <c r="AN241" s="33">
        <f t="shared" si="61"/>
        <v>0</v>
      </c>
      <c r="AO241" s="31"/>
      <c r="AP241" s="31"/>
    </row>
    <row r="242" spans="1:42" ht="36" x14ac:dyDescent="0.3">
      <c r="A242" s="12" t="s">
        <v>827</v>
      </c>
      <c r="B242" s="12" t="s">
        <v>801</v>
      </c>
      <c r="C242" s="16" t="s">
        <v>828</v>
      </c>
      <c r="D242" s="17"/>
      <c r="E242" s="17" t="s">
        <v>829</v>
      </c>
      <c r="F242" s="17" t="s">
        <v>79</v>
      </c>
      <c r="G242" s="18">
        <v>1</v>
      </c>
      <c r="H242" s="18"/>
      <c r="I242" s="18">
        <v>0</v>
      </c>
      <c r="J242" s="19">
        <v>935.6</v>
      </c>
      <c r="K242" s="20">
        <v>1014</v>
      </c>
      <c r="L242" s="19">
        <f>J242+ROUND(K242, 2)</f>
        <v>1949.6</v>
      </c>
      <c r="M242" s="19">
        <v>0</v>
      </c>
      <c r="N242" s="19">
        <v>0</v>
      </c>
      <c r="O242" s="19">
        <f>M242+N242</f>
        <v>0</v>
      </c>
      <c r="P242" s="19">
        <v>935.6</v>
      </c>
      <c r="Q242" s="20">
        <v>1014</v>
      </c>
      <c r="R242" s="19">
        <f>P242+ROUND(Q242, 2)</f>
        <v>1949.6</v>
      </c>
      <c r="S242" s="19">
        <v>0</v>
      </c>
      <c r="T242" s="19">
        <v>0</v>
      </c>
      <c r="U242" s="19">
        <f>S242+T242</f>
        <v>0</v>
      </c>
      <c r="V242" s="9">
        <f>ROUND(P242 / 1.2, 2)</f>
        <v>779.67</v>
      </c>
      <c r="W242" s="9">
        <f>ROUND(Q242 / 1.2, 2)</f>
        <v>845</v>
      </c>
      <c r="X242" s="9">
        <f>ROUND(R242 / 1.2, 2)</f>
        <v>1624.67</v>
      </c>
      <c r="Y242" s="9">
        <f t="shared" si="62"/>
        <v>0</v>
      </c>
      <c r="Z242" s="9">
        <f>ROUND(T242 / 1.2, 2)</f>
        <v>0</v>
      </c>
      <c r="AA242" s="9">
        <f>Y242+Z242</f>
        <v>0</v>
      </c>
      <c r="AD242" s="5">
        <v>355116729</v>
      </c>
      <c r="AE242" s="5">
        <v>27138012</v>
      </c>
      <c r="AG242" s="5" t="s">
        <v>804</v>
      </c>
      <c r="AH242" s="5" t="s">
        <v>805</v>
      </c>
      <c r="AI242" s="5" t="s">
        <v>584</v>
      </c>
      <c r="AK242" s="19">
        <f t="shared" si="60"/>
        <v>0</v>
      </c>
      <c r="AL242" s="19">
        <f>T242-N242</f>
        <v>0</v>
      </c>
      <c r="AM242" s="19">
        <f>U242-O242</f>
        <v>0</v>
      </c>
      <c r="AN242" s="22">
        <f t="shared" si="61"/>
        <v>0</v>
      </c>
      <c r="AO242" s="22">
        <f>IFERROR(AL242/N242,0)</f>
        <v>0</v>
      </c>
      <c r="AP242" s="22">
        <f>IFERROR(AM242/O242,0)</f>
        <v>0</v>
      </c>
    </row>
    <row r="243" spans="1:42" ht="36" x14ac:dyDescent="0.3">
      <c r="A243" s="12" t="s">
        <v>830</v>
      </c>
      <c r="B243" s="12"/>
      <c r="C243" s="27" t="s">
        <v>591</v>
      </c>
      <c r="D243" s="17"/>
      <c r="E243" s="17"/>
      <c r="F243" s="28" t="s">
        <v>96</v>
      </c>
      <c r="G243" s="29">
        <v>0.2</v>
      </c>
      <c r="H243" s="29"/>
      <c r="I243" s="29">
        <v>0</v>
      </c>
      <c r="J243" s="30">
        <v>88.8</v>
      </c>
      <c r="M243" s="31">
        <f>ROUND(ROUND(J243, 2)*I243, 2)</f>
        <v>0</v>
      </c>
      <c r="P243" s="30">
        <v>88.8</v>
      </c>
      <c r="S243" s="31">
        <f>ROUND(ROUND(P243, 2)*I243, 2)</f>
        <v>0</v>
      </c>
      <c r="V243" s="9">
        <f>ROUND(ROUND(P243, 2)/1.2, 2)</f>
        <v>74</v>
      </c>
      <c r="Y243" s="9">
        <f t="shared" si="62"/>
        <v>0</v>
      </c>
      <c r="AD243" s="5" t="s">
        <v>831</v>
      </c>
      <c r="AE243" s="5" t="s">
        <v>832</v>
      </c>
      <c r="AF243" s="5" t="s">
        <v>594</v>
      </c>
      <c r="AK243" s="31">
        <f t="shared" si="60"/>
        <v>0</v>
      </c>
      <c r="AL243" s="31"/>
      <c r="AM243" s="31"/>
      <c r="AN243" s="33">
        <f t="shared" si="61"/>
        <v>0</v>
      </c>
      <c r="AO243" s="31"/>
      <c r="AP243" s="31"/>
    </row>
    <row r="244" spans="1:42" ht="18" x14ac:dyDescent="0.3">
      <c r="A244" s="12" t="s">
        <v>833</v>
      </c>
      <c r="B244" s="12"/>
      <c r="C244" s="27" t="s">
        <v>602</v>
      </c>
      <c r="D244" s="17"/>
      <c r="E244" s="17"/>
      <c r="F244" s="28" t="s">
        <v>187</v>
      </c>
      <c r="G244" s="29">
        <v>1</v>
      </c>
      <c r="H244" s="39"/>
      <c r="I244" s="39">
        <v>0</v>
      </c>
      <c r="J244" s="30">
        <v>10.4</v>
      </c>
      <c r="M244" s="31">
        <f>ROUND(ROUND(J244, 2)*I244, 2)</f>
        <v>0</v>
      </c>
      <c r="P244" s="30">
        <v>10.4</v>
      </c>
      <c r="S244" s="31">
        <f>ROUND(ROUND(P244, 2)*I244, 2)</f>
        <v>0</v>
      </c>
      <c r="V244" s="9">
        <f>ROUND(ROUND(P244, 2)/1.2, 2)</f>
        <v>8.67</v>
      </c>
      <c r="Y244" s="9">
        <f t="shared" si="62"/>
        <v>0</v>
      </c>
      <c r="AD244" s="5" t="s">
        <v>834</v>
      </c>
      <c r="AE244" s="5" t="s">
        <v>835</v>
      </c>
      <c r="AF244" s="5" t="s">
        <v>605</v>
      </c>
      <c r="AK244" s="31">
        <f t="shared" si="60"/>
        <v>0</v>
      </c>
      <c r="AL244" s="31"/>
      <c r="AM244" s="31"/>
      <c r="AN244" s="33">
        <f t="shared" si="61"/>
        <v>0</v>
      </c>
      <c r="AO244" s="31"/>
      <c r="AP244" s="31"/>
    </row>
    <row r="245" spans="1:42" ht="18" x14ac:dyDescent="0.3">
      <c r="A245" s="12" t="s">
        <v>836</v>
      </c>
      <c r="B245" s="12"/>
      <c r="C245" s="27" t="s">
        <v>655</v>
      </c>
      <c r="D245" s="17"/>
      <c r="E245" s="17"/>
      <c r="F245" s="28" t="s">
        <v>79</v>
      </c>
      <c r="G245" s="29">
        <v>1.1000000000000001</v>
      </c>
      <c r="H245" s="39"/>
      <c r="I245" s="39">
        <v>0</v>
      </c>
      <c r="J245" s="30">
        <v>155.01</v>
      </c>
      <c r="M245" s="31">
        <f>ROUND(ROUND(J245, 2)*I245, 2)</f>
        <v>0</v>
      </c>
      <c r="P245" s="30">
        <v>155.01</v>
      </c>
      <c r="S245" s="31">
        <f>ROUND(ROUND(P245, 2)*I245, 2)</f>
        <v>0</v>
      </c>
      <c r="V245" s="9">
        <f>ROUND(ROUND(P245, 2)/1.2, 2)</f>
        <v>129.18</v>
      </c>
      <c r="Y245" s="9">
        <f t="shared" si="62"/>
        <v>0</v>
      </c>
      <c r="AD245" s="5" t="s">
        <v>837</v>
      </c>
      <c r="AE245" s="5" t="s">
        <v>838</v>
      </c>
      <c r="AF245" s="5" t="s">
        <v>658</v>
      </c>
      <c r="AK245" s="31">
        <f t="shared" si="60"/>
        <v>0</v>
      </c>
      <c r="AL245" s="31"/>
      <c r="AM245" s="31"/>
      <c r="AN245" s="33">
        <f t="shared" si="61"/>
        <v>0</v>
      </c>
      <c r="AO245" s="31"/>
      <c r="AP245" s="31"/>
    </row>
    <row r="246" spans="1:42" ht="18" x14ac:dyDescent="0.3">
      <c r="A246" s="12" t="s">
        <v>839</v>
      </c>
      <c r="B246" s="12"/>
      <c r="C246" s="27" t="s">
        <v>705</v>
      </c>
      <c r="D246" s="17"/>
      <c r="E246" s="17"/>
      <c r="F246" s="28" t="s">
        <v>96</v>
      </c>
      <c r="G246" s="29">
        <v>1.8</v>
      </c>
      <c r="H246" s="39"/>
      <c r="I246" s="39">
        <v>0</v>
      </c>
      <c r="J246" s="30">
        <v>6.17</v>
      </c>
      <c r="M246" s="31">
        <f>ROUND(ROUND(J246, 2)*I246, 2)</f>
        <v>0</v>
      </c>
      <c r="P246" s="30">
        <v>6.17</v>
      </c>
      <c r="S246" s="31">
        <f>ROUND(ROUND(P246, 2)*I246, 2)</f>
        <v>0</v>
      </c>
      <c r="V246" s="9">
        <f>ROUND(ROUND(P246, 2)/1.2, 2)</f>
        <v>5.14</v>
      </c>
      <c r="Y246" s="9">
        <f t="shared" si="62"/>
        <v>0</v>
      </c>
      <c r="AD246" s="5" t="s">
        <v>840</v>
      </c>
      <c r="AE246" s="5" t="s">
        <v>841</v>
      </c>
      <c r="AF246" s="5" t="s">
        <v>708</v>
      </c>
      <c r="AK246" s="31">
        <f t="shared" si="60"/>
        <v>0</v>
      </c>
      <c r="AL246" s="31"/>
      <c r="AM246" s="31"/>
      <c r="AN246" s="33">
        <f t="shared" si="61"/>
        <v>0</v>
      </c>
      <c r="AO246" s="31"/>
      <c r="AP246" s="31"/>
    </row>
    <row r="247" spans="1:42" ht="18" x14ac:dyDescent="0.3">
      <c r="A247" s="12" t="s">
        <v>842</v>
      </c>
      <c r="B247" s="12"/>
      <c r="C247" s="27" t="s">
        <v>645</v>
      </c>
      <c r="D247" s="17"/>
      <c r="E247" s="17"/>
      <c r="F247" s="28" t="s">
        <v>102</v>
      </c>
      <c r="G247" s="29">
        <v>8</v>
      </c>
      <c r="H247" s="39"/>
      <c r="I247" s="39">
        <v>0</v>
      </c>
      <c r="J247" s="30">
        <v>2.5</v>
      </c>
      <c r="M247" s="31">
        <f>ROUND(ROUND(J247, 2)*I247, 2)</f>
        <v>0</v>
      </c>
      <c r="P247" s="30">
        <v>2.5</v>
      </c>
      <c r="S247" s="31">
        <f>ROUND(ROUND(P247, 2)*I247, 2)</f>
        <v>0</v>
      </c>
      <c r="V247" s="9">
        <f>ROUND(ROUND(P247, 2)/1.2, 2)</f>
        <v>2.08</v>
      </c>
      <c r="Y247" s="9">
        <f t="shared" si="62"/>
        <v>0</v>
      </c>
      <c r="AD247" s="5" t="s">
        <v>843</v>
      </c>
      <c r="AE247" s="5" t="s">
        <v>844</v>
      </c>
      <c r="AF247" s="5" t="s">
        <v>648</v>
      </c>
      <c r="AK247" s="31">
        <f t="shared" si="60"/>
        <v>0</v>
      </c>
      <c r="AL247" s="31"/>
      <c r="AM247" s="31"/>
      <c r="AN247" s="33">
        <f t="shared" si="61"/>
        <v>0</v>
      </c>
      <c r="AO247" s="31"/>
      <c r="AP247" s="31"/>
    </row>
    <row r="248" spans="1:42" ht="36" x14ac:dyDescent="0.3">
      <c r="A248" s="12" t="s">
        <v>845</v>
      </c>
      <c r="B248" s="12" t="s">
        <v>801</v>
      </c>
      <c r="C248" s="16" t="s">
        <v>828</v>
      </c>
      <c r="D248" s="17"/>
      <c r="E248" s="17" t="s">
        <v>846</v>
      </c>
      <c r="F248" s="17" t="s">
        <v>79</v>
      </c>
      <c r="G248" s="18">
        <v>1</v>
      </c>
      <c r="H248" s="18"/>
      <c r="I248" s="18">
        <v>0</v>
      </c>
      <c r="J248" s="19">
        <v>934.72</v>
      </c>
      <c r="K248" s="20">
        <v>1014</v>
      </c>
      <c r="L248" s="19">
        <f>J248+ROUND(K248, 2)</f>
        <v>1948.72</v>
      </c>
      <c r="M248" s="19">
        <v>0</v>
      </c>
      <c r="N248" s="19">
        <v>0</v>
      </c>
      <c r="O248" s="19">
        <f>M248+N248</f>
        <v>0</v>
      </c>
      <c r="P248" s="19">
        <v>934.72</v>
      </c>
      <c r="Q248" s="20">
        <v>1014</v>
      </c>
      <c r="R248" s="19">
        <f>P248+ROUND(Q248, 2)</f>
        <v>1948.72</v>
      </c>
      <c r="S248" s="19">
        <v>0</v>
      </c>
      <c r="T248" s="19">
        <v>0</v>
      </c>
      <c r="U248" s="19">
        <f>S248+T248</f>
        <v>0</v>
      </c>
      <c r="V248" s="9">
        <f>ROUND(P248 / 1.2, 2)</f>
        <v>778.93</v>
      </c>
      <c r="W248" s="9">
        <f>ROUND(Q248 / 1.2, 2)</f>
        <v>845</v>
      </c>
      <c r="X248" s="9">
        <f>ROUND(R248 / 1.2, 2)</f>
        <v>1623.93</v>
      </c>
      <c r="Y248" s="9">
        <f t="shared" si="62"/>
        <v>0</v>
      </c>
      <c r="Z248" s="9">
        <f>ROUND(T248 / 1.2, 2)</f>
        <v>0</v>
      </c>
      <c r="AA248" s="9">
        <f>Y248+Z248</f>
        <v>0</v>
      </c>
      <c r="AD248" s="5">
        <v>355116730</v>
      </c>
      <c r="AE248" s="5">
        <v>27137940</v>
      </c>
      <c r="AG248" s="5" t="s">
        <v>804</v>
      </c>
      <c r="AH248" s="5" t="s">
        <v>805</v>
      </c>
      <c r="AI248" s="5" t="s">
        <v>584</v>
      </c>
      <c r="AK248" s="19">
        <f t="shared" si="60"/>
        <v>0</v>
      </c>
      <c r="AL248" s="19">
        <f>T248-N248</f>
        <v>0</v>
      </c>
      <c r="AM248" s="19">
        <f>U248-O248</f>
        <v>0</v>
      </c>
      <c r="AN248" s="22">
        <f t="shared" si="61"/>
        <v>0</v>
      </c>
      <c r="AO248" s="22">
        <f>IFERROR(AL248/N248,0)</f>
        <v>0</v>
      </c>
      <c r="AP248" s="22">
        <f>IFERROR(AM248/O248,0)</f>
        <v>0</v>
      </c>
    </row>
    <row r="249" spans="1:42" ht="18" x14ac:dyDescent="0.3">
      <c r="A249" s="12" t="s">
        <v>847</v>
      </c>
      <c r="B249" s="12"/>
      <c r="C249" s="27" t="s">
        <v>645</v>
      </c>
      <c r="D249" s="17"/>
      <c r="E249" s="17"/>
      <c r="F249" s="28" t="s">
        <v>102</v>
      </c>
      <c r="G249" s="29">
        <v>8</v>
      </c>
      <c r="H249" s="39"/>
      <c r="I249" s="39">
        <v>0</v>
      </c>
      <c r="J249" s="30">
        <v>2.5</v>
      </c>
      <c r="M249" s="31">
        <f>ROUND(ROUND(J249, 2)*I249, 2)</f>
        <v>0</v>
      </c>
      <c r="P249" s="30">
        <v>2.5</v>
      </c>
      <c r="S249" s="31">
        <f>ROUND(ROUND(P249, 2)*I249, 2)</f>
        <v>0</v>
      </c>
      <c r="V249" s="9">
        <f>ROUND(ROUND(P249, 2)/1.2, 2)</f>
        <v>2.08</v>
      </c>
      <c r="Y249" s="9">
        <f t="shared" si="62"/>
        <v>0</v>
      </c>
      <c r="AD249" s="5" t="s">
        <v>848</v>
      </c>
      <c r="AE249" s="5" t="s">
        <v>849</v>
      </c>
      <c r="AF249" s="5" t="s">
        <v>648</v>
      </c>
      <c r="AK249" s="31">
        <f t="shared" si="60"/>
        <v>0</v>
      </c>
      <c r="AL249" s="31"/>
      <c r="AM249" s="31"/>
      <c r="AN249" s="33">
        <f t="shared" si="61"/>
        <v>0</v>
      </c>
      <c r="AO249" s="31"/>
      <c r="AP249" s="31"/>
    </row>
    <row r="250" spans="1:42" ht="18" x14ac:dyDescent="0.3">
      <c r="A250" s="12" t="s">
        <v>850</v>
      </c>
      <c r="B250" s="12"/>
      <c r="C250" s="27" t="s">
        <v>705</v>
      </c>
      <c r="D250" s="17"/>
      <c r="E250" s="17"/>
      <c r="F250" s="28" t="s">
        <v>96</v>
      </c>
      <c r="G250" s="29">
        <v>1.8</v>
      </c>
      <c r="H250" s="39"/>
      <c r="I250" s="39">
        <v>0</v>
      </c>
      <c r="J250" s="30">
        <v>6.17</v>
      </c>
      <c r="M250" s="31">
        <f>ROUND(ROUND(J250, 2)*I250, 2)</f>
        <v>0</v>
      </c>
      <c r="P250" s="30">
        <v>6.17</v>
      </c>
      <c r="S250" s="31">
        <f>ROUND(ROUND(P250, 2)*I250, 2)</f>
        <v>0</v>
      </c>
      <c r="V250" s="9">
        <f>ROUND(ROUND(P250, 2)/1.2, 2)</f>
        <v>5.14</v>
      </c>
      <c r="Y250" s="9">
        <f t="shared" si="62"/>
        <v>0</v>
      </c>
      <c r="AD250" s="5" t="s">
        <v>851</v>
      </c>
      <c r="AE250" s="5" t="s">
        <v>852</v>
      </c>
      <c r="AF250" s="5" t="s">
        <v>708</v>
      </c>
      <c r="AK250" s="31">
        <f t="shared" si="60"/>
        <v>0</v>
      </c>
      <c r="AL250" s="31"/>
      <c r="AM250" s="31"/>
      <c r="AN250" s="33">
        <f t="shared" si="61"/>
        <v>0</v>
      </c>
      <c r="AO250" s="31"/>
      <c r="AP250" s="31"/>
    </row>
    <row r="251" spans="1:42" ht="18" x14ac:dyDescent="0.3">
      <c r="A251" s="12" t="s">
        <v>853</v>
      </c>
      <c r="B251" s="12"/>
      <c r="C251" s="27" t="s">
        <v>655</v>
      </c>
      <c r="D251" s="17"/>
      <c r="E251" s="17"/>
      <c r="F251" s="28" t="s">
        <v>79</v>
      </c>
      <c r="G251" s="29">
        <v>1.1000000000000001</v>
      </c>
      <c r="H251" s="39"/>
      <c r="I251" s="39">
        <v>0</v>
      </c>
      <c r="J251" s="30">
        <v>155.01</v>
      </c>
      <c r="M251" s="31">
        <f>ROUND(ROUND(J251, 2)*I251, 2)</f>
        <v>0</v>
      </c>
      <c r="P251" s="30">
        <v>155.01</v>
      </c>
      <c r="S251" s="31">
        <f>ROUND(ROUND(P251, 2)*I251, 2)</f>
        <v>0</v>
      </c>
      <c r="V251" s="9">
        <f>ROUND(ROUND(P251, 2)/1.2, 2)</f>
        <v>129.18</v>
      </c>
      <c r="Y251" s="9">
        <f t="shared" si="62"/>
        <v>0</v>
      </c>
      <c r="AD251" s="5" t="s">
        <v>854</v>
      </c>
      <c r="AE251" s="5" t="s">
        <v>855</v>
      </c>
      <c r="AF251" s="5" t="s">
        <v>658</v>
      </c>
      <c r="AK251" s="31">
        <f t="shared" si="60"/>
        <v>0</v>
      </c>
      <c r="AL251" s="31"/>
      <c r="AM251" s="31"/>
      <c r="AN251" s="33">
        <f t="shared" si="61"/>
        <v>0</v>
      </c>
      <c r="AO251" s="31"/>
      <c r="AP251" s="31"/>
    </row>
    <row r="252" spans="1:42" ht="18" x14ac:dyDescent="0.3">
      <c r="A252" s="12" t="s">
        <v>856</v>
      </c>
      <c r="B252" s="12"/>
      <c r="C252" s="27" t="s">
        <v>602</v>
      </c>
      <c r="D252" s="17"/>
      <c r="E252" s="17"/>
      <c r="F252" s="28" t="s">
        <v>187</v>
      </c>
      <c r="G252" s="29">
        <v>1</v>
      </c>
      <c r="H252" s="39"/>
      <c r="I252" s="39">
        <v>0</v>
      </c>
      <c r="J252" s="30">
        <v>10.4</v>
      </c>
      <c r="M252" s="31">
        <f>ROUND(ROUND(J252, 2)*I252, 2)</f>
        <v>0</v>
      </c>
      <c r="P252" s="30">
        <v>10.4</v>
      </c>
      <c r="S252" s="31">
        <f>ROUND(ROUND(P252, 2)*I252, 2)</f>
        <v>0</v>
      </c>
      <c r="V252" s="9">
        <f>ROUND(ROUND(P252, 2)/1.2, 2)</f>
        <v>8.67</v>
      </c>
      <c r="Y252" s="9">
        <f t="shared" si="62"/>
        <v>0</v>
      </c>
      <c r="AD252" s="5" t="s">
        <v>857</v>
      </c>
      <c r="AE252" s="5" t="s">
        <v>858</v>
      </c>
      <c r="AF252" s="5" t="s">
        <v>605</v>
      </c>
      <c r="AK252" s="31">
        <f t="shared" si="60"/>
        <v>0</v>
      </c>
      <c r="AL252" s="31"/>
      <c r="AM252" s="31"/>
      <c r="AN252" s="33">
        <f t="shared" si="61"/>
        <v>0</v>
      </c>
      <c r="AO252" s="31"/>
      <c r="AP252" s="31"/>
    </row>
    <row r="253" spans="1:42" ht="36" x14ac:dyDescent="0.3">
      <c r="A253" s="12" t="s">
        <v>859</v>
      </c>
      <c r="B253" s="12"/>
      <c r="C253" s="27" t="s">
        <v>591</v>
      </c>
      <c r="D253" s="17"/>
      <c r="E253" s="17"/>
      <c r="F253" s="28" t="s">
        <v>96</v>
      </c>
      <c r="G253" s="29">
        <v>0.2</v>
      </c>
      <c r="H253" s="29"/>
      <c r="I253" s="29">
        <v>0</v>
      </c>
      <c r="J253" s="30">
        <v>88.8</v>
      </c>
      <c r="M253" s="31">
        <f>ROUND(ROUND(J253, 2)*I253, 2)</f>
        <v>0</v>
      </c>
      <c r="P253" s="30">
        <v>88.8</v>
      </c>
      <c r="S253" s="31">
        <f>ROUND(ROUND(P253, 2)*I253, 2)</f>
        <v>0</v>
      </c>
      <c r="V253" s="9">
        <f>ROUND(ROUND(P253, 2)/1.2, 2)</f>
        <v>74</v>
      </c>
      <c r="Y253" s="9">
        <f t="shared" si="62"/>
        <v>0</v>
      </c>
      <c r="AD253" s="5" t="s">
        <v>860</v>
      </c>
      <c r="AE253" s="5" t="s">
        <v>861</v>
      </c>
      <c r="AF253" s="5" t="s">
        <v>594</v>
      </c>
      <c r="AK253" s="31">
        <f t="shared" si="60"/>
        <v>0</v>
      </c>
      <c r="AL253" s="31"/>
      <c r="AM253" s="31"/>
      <c r="AN253" s="33">
        <f t="shared" si="61"/>
        <v>0</v>
      </c>
      <c r="AO253" s="31"/>
      <c r="AP253" s="31"/>
    </row>
    <row r="254" spans="1:42" ht="36" x14ac:dyDescent="0.3">
      <c r="A254" s="12" t="s">
        <v>862</v>
      </c>
      <c r="B254" s="12" t="s">
        <v>801</v>
      </c>
      <c r="C254" s="16" t="s">
        <v>828</v>
      </c>
      <c r="D254" s="17"/>
      <c r="E254" s="17" t="s">
        <v>829</v>
      </c>
      <c r="F254" s="17" t="s">
        <v>79</v>
      </c>
      <c r="G254" s="18">
        <v>1</v>
      </c>
      <c r="H254" s="18"/>
      <c r="I254" s="18">
        <v>3586.9</v>
      </c>
      <c r="J254" s="19">
        <v>950.86</v>
      </c>
      <c r="K254" s="20">
        <v>1014</v>
      </c>
      <c r="L254" s="19">
        <f>J254+ROUND(K254, 2)</f>
        <v>1964.8600000000001</v>
      </c>
      <c r="M254" s="19">
        <v>3410639.73</v>
      </c>
      <c r="N254" s="19">
        <v>3637116.6</v>
      </c>
      <c r="O254" s="19">
        <f>M254+N254</f>
        <v>7047756.3300000001</v>
      </c>
      <c r="P254" s="19">
        <v>935.6</v>
      </c>
      <c r="Q254" s="20">
        <v>1216.8</v>
      </c>
      <c r="R254" s="19">
        <f>P254+ROUND(Q254, 2)</f>
        <v>2152.4</v>
      </c>
      <c r="S254" s="19">
        <v>3355903.64</v>
      </c>
      <c r="T254" s="19">
        <v>4364539.92</v>
      </c>
      <c r="U254" s="19">
        <f>S254+T254</f>
        <v>7720443.5600000005</v>
      </c>
      <c r="V254" s="9">
        <f>ROUND(P254 / 1.2, 2)</f>
        <v>779.67</v>
      </c>
      <c r="W254" s="9">
        <f>ROUND(Q254 / 1.2, 2)</f>
        <v>1014</v>
      </c>
      <c r="X254" s="9">
        <f>ROUND(R254 / 1.2, 2)</f>
        <v>1793.67</v>
      </c>
      <c r="Y254" s="9">
        <f t="shared" si="62"/>
        <v>2796586.37</v>
      </c>
      <c r="Z254" s="9">
        <f>ROUND(T254 / 1.2, 2)</f>
        <v>3637116.6</v>
      </c>
      <c r="AA254" s="9">
        <f>Y254+Z254</f>
        <v>6433702.9700000007</v>
      </c>
      <c r="AD254" s="5">
        <v>355116731</v>
      </c>
      <c r="AE254" s="5">
        <v>28654000</v>
      </c>
      <c r="AG254" s="5" t="s">
        <v>804</v>
      </c>
      <c r="AH254" s="5" t="s">
        <v>805</v>
      </c>
      <c r="AI254" s="5" t="s">
        <v>584</v>
      </c>
      <c r="AK254" s="19">
        <f t="shared" si="60"/>
        <v>-54736.089999999851</v>
      </c>
      <c r="AL254" s="19">
        <f>T254-N254</f>
        <v>727423.31999999983</v>
      </c>
      <c r="AM254" s="19">
        <f>U254-O254</f>
        <v>672687.23000000045</v>
      </c>
      <c r="AN254" s="22">
        <f t="shared" si="61"/>
        <v>-1.6048628507590819E-2</v>
      </c>
      <c r="AO254" s="22">
        <f>IFERROR(AL254/N254,0)</f>
        <v>0.19999999999999996</v>
      </c>
      <c r="AP254" s="22">
        <f>IFERROR(AM254/O254,0)</f>
        <v>9.5447004479509365E-2</v>
      </c>
    </row>
    <row r="255" spans="1:42" ht="36" x14ac:dyDescent="0.3">
      <c r="A255" s="12" t="s">
        <v>863</v>
      </c>
      <c r="B255" s="12"/>
      <c r="C255" s="27" t="s">
        <v>591</v>
      </c>
      <c r="D255" s="17"/>
      <c r="E255" s="17"/>
      <c r="F255" s="28" t="s">
        <v>96</v>
      </c>
      <c r="G255" s="29">
        <v>0.2</v>
      </c>
      <c r="H255" s="29"/>
      <c r="I255" s="29">
        <v>717.38</v>
      </c>
      <c r="J255" s="30">
        <v>90.28</v>
      </c>
      <c r="M255" s="31">
        <f>ROUND(ROUND(J255, 2)*I255, 2)</f>
        <v>64765.07</v>
      </c>
      <c r="P255" s="30">
        <v>88.8</v>
      </c>
      <c r="S255" s="31">
        <f>ROUND(ROUND(P255, 2)*I255, 2)</f>
        <v>63703.34</v>
      </c>
      <c r="V255" s="9">
        <f>ROUND(ROUND(P255, 2)/1.2, 2)</f>
        <v>74</v>
      </c>
      <c r="Y255" s="9">
        <f t="shared" si="62"/>
        <v>53086.12</v>
      </c>
      <c r="AD255" s="5" t="s">
        <v>864</v>
      </c>
      <c r="AE255" s="5" t="s">
        <v>865</v>
      </c>
      <c r="AF255" s="5" t="s">
        <v>594</v>
      </c>
      <c r="AK255" s="31">
        <f t="shared" si="60"/>
        <v>-1061.7300000000032</v>
      </c>
      <c r="AL255" s="31"/>
      <c r="AM255" s="31"/>
      <c r="AN255" s="33">
        <f t="shared" si="61"/>
        <v>-1.6393559058918691E-2</v>
      </c>
      <c r="AO255" s="31"/>
      <c r="AP255" s="31"/>
    </row>
    <row r="256" spans="1:42" ht="18" x14ac:dyDescent="0.3">
      <c r="A256" s="12" t="s">
        <v>866</v>
      </c>
      <c r="B256" s="12"/>
      <c r="C256" s="27" t="s">
        <v>602</v>
      </c>
      <c r="D256" s="17"/>
      <c r="E256" s="17"/>
      <c r="F256" s="28" t="s">
        <v>187</v>
      </c>
      <c r="G256" s="29">
        <v>1</v>
      </c>
      <c r="H256" s="39"/>
      <c r="I256" s="39">
        <v>1876</v>
      </c>
      <c r="J256" s="30">
        <v>10.58</v>
      </c>
      <c r="M256" s="31">
        <f>ROUND(ROUND(J256, 2)*I256, 2)</f>
        <v>19848.080000000002</v>
      </c>
      <c r="P256" s="30">
        <v>10.4</v>
      </c>
      <c r="S256" s="31">
        <f>ROUND(ROUND(P256, 2)*I256, 2)</f>
        <v>19510.400000000001</v>
      </c>
      <c r="V256" s="9">
        <f>ROUND(ROUND(P256, 2)/1.2, 2)</f>
        <v>8.67</v>
      </c>
      <c r="Y256" s="9">
        <f t="shared" si="62"/>
        <v>16258.67</v>
      </c>
      <c r="AD256" s="5" t="s">
        <v>867</v>
      </c>
      <c r="AE256" s="5" t="s">
        <v>868</v>
      </c>
      <c r="AF256" s="5" t="s">
        <v>605</v>
      </c>
      <c r="AK256" s="31">
        <f t="shared" si="60"/>
        <v>-337.68000000000029</v>
      </c>
      <c r="AL256" s="31"/>
      <c r="AM256" s="31"/>
      <c r="AN256" s="33">
        <f t="shared" si="61"/>
        <v>-1.7013232514177707E-2</v>
      </c>
      <c r="AO256" s="31"/>
      <c r="AP256" s="31"/>
    </row>
    <row r="257" spans="1:42" ht="18" x14ac:dyDescent="0.3">
      <c r="A257" s="12" t="s">
        <v>869</v>
      </c>
      <c r="B257" s="12"/>
      <c r="C257" s="27" t="s">
        <v>655</v>
      </c>
      <c r="D257" s="17"/>
      <c r="E257" s="17"/>
      <c r="F257" s="28" t="s">
        <v>79</v>
      </c>
      <c r="G257" s="29">
        <v>1.1000000000000001</v>
      </c>
      <c r="H257" s="39"/>
      <c r="I257" s="39">
        <v>3945.59</v>
      </c>
      <c r="J257" s="30">
        <v>157.6</v>
      </c>
      <c r="M257" s="31">
        <f>ROUND(ROUND(J257, 2)*I257, 2)</f>
        <v>621824.98</v>
      </c>
      <c r="P257" s="30">
        <v>155.01</v>
      </c>
      <c r="S257" s="31">
        <f>ROUND(ROUND(P257, 2)*I257, 2)</f>
        <v>611605.91</v>
      </c>
      <c r="V257" s="9">
        <f>ROUND(ROUND(P257, 2)/1.2, 2)</f>
        <v>129.18</v>
      </c>
      <c r="Y257" s="9">
        <f t="shared" si="62"/>
        <v>509671.59</v>
      </c>
      <c r="AD257" s="5" t="s">
        <v>870</v>
      </c>
      <c r="AE257" s="5" t="s">
        <v>871</v>
      </c>
      <c r="AF257" s="5" t="s">
        <v>658</v>
      </c>
      <c r="AK257" s="31">
        <f t="shared" si="60"/>
        <v>-10219.069999999949</v>
      </c>
      <c r="AL257" s="31"/>
      <c r="AM257" s="31"/>
      <c r="AN257" s="33">
        <f t="shared" si="61"/>
        <v>-1.6433997231825502E-2</v>
      </c>
      <c r="AO257" s="31"/>
      <c r="AP257" s="31"/>
    </row>
    <row r="258" spans="1:42" ht="18" x14ac:dyDescent="0.3">
      <c r="A258" s="12" t="s">
        <v>872</v>
      </c>
      <c r="B258" s="12"/>
      <c r="C258" s="27" t="s">
        <v>705</v>
      </c>
      <c r="D258" s="17"/>
      <c r="E258" s="17"/>
      <c r="F258" s="28" t="s">
        <v>96</v>
      </c>
      <c r="G258" s="29">
        <v>1.8</v>
      </c>
      <c r="H258" s="39"/>
      <c r="I258" s="39">
        <v>419667.3</v>
      </c>
      <c r="J258" s="30">
        <v>6.27</v>
      </c>
      <c r="M258" s="31">
        <f>ROUND(ROUND(J258, 2)*I258, 2)</f>
        <v>2631313.9700000002</v>
      </c>
      <c r="P258" s="30">
        <v>6.17</v>
      </c>
      <c r="S258" s="31">
        <f>ROUND(ROUND(P258, 2)*I258, 2)</f>
        <v>2589347.2400000002</v>
      </c>
      <c r="V258" s="9">
        <f>ROUND(ROUND(P258, 2)/1.2, 2)</f>
        <v>5.14</v>
      </c>
      <c r="Y258" s="9">
        <f t="shared" si="62"/>
        <v>2157789.37</v>
      </c>
      <c r="AD258" s="5" t="s">
        <v>873</v>
      </c>
      <c r="AE258" s="5" t="s">
        <v>874</v>
      </c>
      <c r="AF258" s="5" t="s">
        <v>708</v>
      </c>
      <c r="AK258" s="31">
        <f t="shared" si="60"/>
        <v>-41966.729999999981</v>
      </c>
      <c r="AL258" s="31"/>
      <c r="AM258" s="31"/>
      <c r="AN258" s="33">
        <f t="shared" si="61"/>
        <v>-1.5948963323445579E-2</v>
      </c>
      <c r="AO258" s="31"/>
      <c r="AP258" s="31"/>
    </row>
    <row r="259" spans="1:42" ht="18" x14ac:dyDescent="0.3">
      <c r="A259" s="12" t="s">
        <v>875</v>
      </c>
      <c r="B259" s="12"/>
      <c r="C259" s="27" t="s">
        <v>645</v>
      </c>
      <c r="D259" s="17"/>
      <c r="E259" s="17"/>
      <c r="F259" s="28" t="s">
        <v>102</v>
      </c>
      <c r="G259" s="29">
        <v>8</v>
      </c>
      <c r="H259" s="39"/>
      <c r="I259" s="39">
        <v>28695.200000000001</v>
      </c>
      <c r="J259" s="30">
        <v>2.54</v>
      </c>
      <c r="M259" s="31">
        <f>ROUND(ROUND(J259, 2)*I259, 2)</f>
        <v>72885.81</v>
      </c>
      <c r="P259" s="30">
        <v>2.5</v>
      </c>
      <c r="S259" s="31">
        <f>ROUND(ROUND(P259, 2)*I259, 2)</f>
        <v>71738</v>
      </c>
      <c r="V259" s="9">
        <f>ROUND(ROUND(P259, 2)/1.2, 2)</f>
        <v>2.08</v>
      </c>
      <c r="Y259" s="9">
        <f t="shared" si="62"/>
        <v>59781.67</v>
      </c>
      <c r="AD259" s="5" t="s">
        <v>876</v>
      </c>
      <c r="AE259" s="5" t="s">
        <v>877</v>
      </c>
      <c r="AF259" s="5" t="s">
        <v>648</v>
      </c>
      <c r="AK259" s="31">
        <f t="shared" si="60"/>
        <v>-1147.8099999999977</v>
      </c>
      <c r="AL259" s="31"/>
      <c r="AM259" s="31"/>
      <c r="AN259" s="33">
        <f t="shared" si="61"/>
        <v>-1.5748058504117573E-2</v>
      </c>
      <c r="AO259" s="31"/>
      <c r="AP259" s="31"/>
    </row>
    <row r="260" spans="1:42" ht="36" x14ac:dyDescent="0.3">
      <c r="A260" s="12" t="s">
        <v>878</v>
      </c>
      <c r="B260" s="12" t="s">
        <v>801</v>
      </c>
      <c r="C260" s="16" t="s">
        <v>828</v>
      </c>
      <c r="D260" s="17"/>
      <c r="E260" s="17" t="s">
        <v>846</v>
      </c>
      <c r="F260" s="17" t="s">
        <v>79</v>
      </c>
      <c r="G260" s="18">
        <v>1</v>
      </c>
      <c r="H260" s="18"/>
      <c r="I260" s="18">
        <v>4266.7</v>
      </c>
      <c r="J260" s="19">
        <v>949.97</v>
      </c>
      <c r="K260" s="20">
        <v>1014</v>
      </c>
      <c r="L260" s="19">
        <f>J260+ROUND(K260, 2)</f>
        <v>1963.97</v>
      </c>
      <c r="M260" s="19">
        <v>4053237</v>
      </c>
      <c r="N260" s="19">
        <v>4326433.8</v>
      </c>
      <c r="O260" s="19">
        <f>M260+N260</f>
        <v>8379670.7999999998</v>
      </c>
      <c r="P260" s="19">
        <v>934.72</v>
      </c>
      <c r="Q260" s="20">
        <v>1216.8</v>
      </c>
      <c r="R260" s="19">
        <f>P260+ROUND(Q260, 2)</f>
        <v>2151.52</v>
      </c>
      <c r="S260" s="19">
        <v>3988169.82</v>
      </c>
      <c r="T260" s="19">
        <v>5191720.5599999996</v>
      </c>
      <c r="U260" s="19">
        <f>S260+T260</f>
        <v>9179890.379999999</v>
      </c>
      <c r="V260" s="9">
        <f>ROUND(P260 / 1.2, 2)</f>
        <v>778.93</v>
      </c>
      <c r="W260" s="9">
        <f>ROUND(Q260 / 1.2, 2)</f>
        <v>1014</v>
      </c>
      <c r="X260" s="9">
        <f>ROUND(R260 / 1.2, 2)</f>
        <v>1792.93</v>
      </c>
      <c r="Y260" s="9">
        <f t="shared" si="62"/>
        <v>3323474.85</v>
      </c>
      <c r="Z260" s="9">
        <f>ROUND(T260 / 1.2, 2)</f>
        <v>4326433.8</v>
      </c>
      <c r="AA260" s="9">
        <f>Y260+Z260</f>
        <v>7649908.6500000004</v>
      </c>
      <c r="AD260" s="5">
        <v>355116732</v>
      </c>
      <c r="AE260" s="5">
        <v>28653994</v>
      </c>
      <c r="AG260" s="5" t="s">
        <v>804</v>
      </c>
      <c r="AH260" s="5" t="s">
        <v>805</v>
      </c>
      <c r="AI260" s="5" t="s">
        <v>584</v>
      </c>
      <c r="AK260" s="19">
        <f t="shared" si="60"/>
        <v>-65067.180000000168</v>
      </c>
      <c r="AL260" s="19">
        <f>T260-N260</f>
        <v>865286.75999999978</v>
      </c>
      <c r="AM260" s="19">
        <f>U260-O260</f>
        <v>800219.57999999914</v>
      </c>
      <c r="AN260" s="22">
        <f t="shared" si="61"/>
        <v>-1.6053139749785214E-2</v>
      </c>
      <c r="AO260" s="22">
        <f>IFERROR(AL260/N260,0)</f>
        <v>0.19999999999999996</v>
      </c>
      <c r="AP260" s="22">
        <f>IFERROR(AM260/O260,0)</f>
        <v>9.5495348098877483E-2</v>
      </c>
    </row>
    <row r="261" spans="1:42" ht="18" x14ac:dyDescent="0.3">
      <c r="A261" s="12" t="s">
        <v>879</v>
      </c>
      <c r="B261" s="12"/>
      <c r="C261" s="27" t="s">
        <v>645</v>
      </c>
      <c r="D261" s="17"/>
      <c r="E261" s="17"/>
      <c r="F261" s="28" t="s">
        <v>102</v>
      </c>
      <c r="G261" s="29">
        <v>8</v>
      </c>
      <c r="H261" s="39"/>
      <c r="I261" s="39">
        <v>34133.599999999999</v>
      </c>
      <c r="J261" s="30">
        <v>2.54</v>
      </c>
      <c r="M261" s="31">
        <f>ROUND(ROUND(J261, 2)*I261, 2)</f>
        <v>86699.34</v>
      </c>
      <c r="P261" s="30">
        <v>2.5</v>
      </c>
      <c r="S261" s="31">
        <f>ROUND(ROUND(P261, 2)*I261, 2)</f>
        <v>85334</v>
      </c>
      <c r="V261" s="9">
        <f>ROUND(ROUND(P261, 2)/1.2, 2)</f>
        <v>2.08</v>
      </c>
      <c r="Y261" s="9">
        <f t="shared" si="62"/>
        <v>71111.67</v>
      </c>
      <c r="AD261" s="5" t="s">
        <v>880</v>
      </c>
      <c r="AE261" s="5" t="s">
        <v>881</v>
      </c>
      <c r="AF261" s="5" t="s">
        <v>648</v>
      </c>
      <c r="AK261" s="31">
        <f t="shared" si="60"/>
        <v>-1365.3399999999965</v>
      </c>
      <c r="AL261" s="31"/>
      <c r="AM261" s="31"/>
      <c r="AN261" s="33">
        <f t="shared" si="61"/>
        <v>-1.574798608616855E-2</v>
      </c>
      <c r="AO261" s="31"/>
      <c r="AP261" s="31"/>
    </row>
    <row r="262" spans="1:42" ht="18" x14ac:dyDescent="0.3">
      <c r="A262" s="12" t="s">
        <v>882</v>
      </c>
      <c r="B262" s="12"/>
      <c r="C262" s="27" t="s">
        <v>705</v>
      </c>
      <c r="D262" s="17"/>
      <c r="E262" s="17"/>
      <c r="F262" s="28" t="s">
        <v>96</v>
      </c>
      <c r="G262" s="29">
        <v>1.8</v>
      </c>
      <c r="H262" s="39"/>
      <c r="I262" s="39">
        <v>499203.9</v>
      </c>
      <c r="J262" s="30">
        <v>6.27</v>
      </c>
      <c r="M262" s="31">
        <f>ROUND(ROUND(J262, 2)*I262, 2)</f>
        <v>3130008.45</v>
      </c>
      <c r="P262" s="30">
        <v>6.17</v>
      </c>
      <c r="S262" s="31">
        <f>ROUND(ROUND(P262, 2)*I262, 2)</f>
        <v>3080088.06</v>
      </c>
      <c r="V262" s="9">
        <f>ROUND(ROUND(P262, 2)/1.2, 2)</f>
        <v>5.14</v>
      </c>
      <c r="Y262" s="9">
        <f t="shared" si="62"/>
        <v>2566740.0499999998</v>
      </c>
      <c r="AD262" s="5" t="s">
        <v>883</v>
      </c>
      <c r="AE262" s="5" t="s">
        <v>884</v>
      </c>
      <c r="AF262" s="5" t="s">
        <v>708</v>
      </c>
      <c r="AK262" s="31">
        <f t="shared" si="60"/>
        <v>-49920.39000000013</v>
      </c>
      <c r="AL262" s="31"/>
      <c r="AM262" s="31"/>
      <c r="AN262" s="33">
        <f t="shared" si="61"/>
        <v>-1.5948963332670915E-2</v>
      </c>
      <c r="AO262" s="31"/>
      <c r="AP262" s="31"/>
    </row>
    <row r="263" spans="1:42" ht="18" x14ac:dyDescent="0.3">
      <c r="A263" s="12" t="s">
        <v>885</v>
      </c>
      <c r="B263" s="12"/>
      <c r="C263" s="27" t="s">
        <v>655</v>
      </c>
      <c r="D263" s="17"/>
      <c r="E263" s="17"/>
      <c r="F263" s="28" t="s">
        <v>79</v>
      </c>
      <c r="G263" s="29">
        <v>1.1000000000000001</v>
      </c>
      <c r="H263" s="39"/>
      <c r="I263" s="39">
        <v>4693.37</v>
      </c>
      <c r="J263" s="30">
        <v>157.6</v>
      </c>
      <c r="M263" s="31">
        <f>ROUND(ROUND(J263, 2)*I263, 2)</f>
        <v>739675.11</v>
      </c>
      <c r="P263" s="30">
        <v>155.01</v>
      </c>
      <c r="S263" s="31">
        <f>ROUND(ROUND(P263, 2)*I263, 2)</f>
        <v>727519.28</v>
      </c>
      <c r="V263" s="9">
        <f>ROUND(ROUND(P263, 2)/1.2, 2)</f>
        <v>129.18</v>
      </c>
      <c r="Y263" s="9">
        <f t="shared" si="62"/>
        <v>606266.06999999995</v>
      </c>
      <c r="AD263" s="5" t="s">
        <v>886</v>
      </c>
      <c r="AE263" s="5" t="s">
        <v>887</v>
      </c>
      <c r="AF263" s="5" t="s">
        <v>658</v>
      </c>
      <c r="AK263" s="31">
        <f t="shared" si="60"/>
        <v>-12155.829999999958</v>
      </c>
      <c r="AL263" s="31"/>
      <c r="AM263" s="31"/>
      <c r="AN263" s="33">
        <f t="shared" si="61"/>
        <v>-1.6434012495026306E-2</v>
      </c>
      <c r="AO263" s="31"/>
      <c r="AP263" s="31"/>
    </row>
    <row r="264" spans="1:42" ht="18" x14ac:dyDescent="0.3">
      <c r="A264" s="12" t="s">
        <v>888</v>
      </c>
      <c r="B264" s="12"/>
      <c r="C264" s="27" t="s">
        <v>602</v>
      </c>
      <c r="D264" s="17"/>
      <c r="E264" s="17"/>
      <c r="F264" s="28" t="s">
        <v>187</v>
      </c>
      <c r="G264" s="29">
        <v>1</v>
      </c>
      <c r="H264" s="39"/>
      <c r="I264" s="39">
        <v>1872</v>
      </c>
      <c r="J264" s="30">
        <v>10.58</v>
      </c>
      <c r="M264" s="31">
        <f>ROUND(ROUND(J264, 2)*I264, 2)</f>
        <v>19805.759999999998</v>
      </c>
      <c r="P264" s="30">
        <v>10.4</v>
      </c>
      <c r="S264" s="31">
        <f>ROUND(ROUND(P264, 2)*I264, 2)</f>
        <v>19468.8</v>
      </c>
      <c r="V264" s="9">
        <f>ROUND(ROUND(P264, 2)/1.2, 2)</f>
        <v>8.67</v>
      </c>
      <c r="Y264" s="9">
        <f t="shared" si="62"/>
        <v>16224</v>
      </c>
      <c r="AD264" s="5" t="s">
        <v>889</v>
      </c>
      <c r="AE264" s="5" t="s">
        <v>890</v>
      </c>
      <c r="AF264" s="5" t="s">
        <v>605</v>
      </c>
      <c r="AK264" s="31">
        <f t="shared" si="60"/>
        <v>-336.95999999999913</v>
      </c>
      <c r="AL264" s="31"/>
      <c r="AM264" s="31"/>
      <c r="AN264" s="33">
        <f t="shared" si="61"/>
        <v>-1.7013232514177652E-2</v>
      </c>
      <c r="AO264" s="31"/>
      <c r="AP264" s="31"/>
    </row>
    <row r="265" spans="1:42" ht="36" x14ac:dyDescent="0.3">
      <c r="A265" s="12" t="s">
        <v>891</v>
      </c>
      <c r="B265" s="12"/>
      <c r="C265" s="27" t="s">
        <v>591</v>
      </c>
      <c r="D265" s="17"/>
      <c r="E265" s="17"/>
      <c r="F265" s="28" t="s">
        <v>96</v>
      </c>
      <c r="G265" s="29">
        <v>0.2</v>
      </c>
      <c r="H265" s="29"/>
      <c r="I265" s="29">
        <v>853.34</v>
      </c>
      <c r="J265" s="30">
        <v>90.28</v>
      </c>
      <c r="M265" s="31">
        <f>ROUND(ROUND(J265, 2)*I265, 2)</f>
        <v>77039.539999999994</v>
      </c>
      <c r="P265" s="30">
        <v>88.8</v>
      </c>
      <c r="S265" s="31">
        <f>ROUND(ROUND(P265, 2)*I265, 2)</f>
        <v>75776.59</v>
      </c>
      <c r="V265" s="9">
        <f>ROUND(ROUND(P265, 2)/1.2, 2)</f>
        <v>74</v>
      </c>
      <c r="Y265" s="9">
        <f t="shared" si="62"/>
        <v>63147.16</v>
      </c>
      <c r="AD265" s="5" t="s">
        <v>892</v>
      </c>
      <c r="AE265" s="5" t="s">
        <v>893</v>
      </c>
      <c r="AF265" s="5" t="s">
        <v>594</v>
      </c>
      <c r="AK265" s="31">
        <f t="shared" si="60"/>
        <v>-1262.9499999999971</v>
      </c>
      <c r="AL265" s="31"/>
      <c r="AM265" s="31"/>
      <c r="AN265" s="33">
        <f t="shared" si="61"/>
        <v>-1.6393529867909352E-2</v>
      </c>
      <c r="AO265" s="31"/>
      <c r="AP265" s="31"/>
    </row>
    <row r="266" spans="1:42" ht="16.95" customHeight="1" x14ac:dyDescent="0.3">
      <c r="A266" s="12" t="s">
        <v>894</v>
      </c>
      <c r="B266" s="52" t="s">
        <v>895</v>
      </c>
      <c r="C266" s="113" t="s">
        <v>896</v>
      </c>
      <c r="D266" s="114"/>
      <c r="E266" s="114"/>
      <c r="F266" s="114"/>
      <c r="G266" s="114"/>
      <c r="H266" s="114"/>
      <c r="I266" s="115"/>
      <c r="M266" s="6">
        <f>SUM(M267,M270,M273,M276,M279,M281,M283,M285,M287,M289,M291,M293,M295,M297,M299,M301,M303)</f>
        <v>1197505.5100000002</v>
      </c>
      <c r="N266" s="6">
        <f>SUM(N267,N270,N273,N276,N279,N281,N283,N285,N287,N289,N291,N293,N295,N297,N299,N301,N303)</f>
        <v>576862.73</v>
      </c>
      <c r="O266" s="6">
        <f>SUM(O267,O270,O273,O276,O279,O281,O283,O285,O287,O289,O291,O293,O295,O297,O299,O301,O303)</f>
        <v>1774368.2399999998</v>
      </c>
      <c r="S266" s="6">
        <f>SUM(S267,S270,S273,S276,S279,S281,S283,S285,S287,S289,S291,S293,S295,S297,S299,S301,S303)</f>
        <v>1191308.5299999998</v>
      </c>
      <c r="T266" s="6">
        <f>SUM(T267,T270,T273,T276,T279,T281,T283,T285,T287,T289,T291,T293,T295,T297,T299,T301,T303)</f>
        <v>692235.2699999999</v>
      </c>
      <c r="U266" s="6">
        <f>SUM(U267,U270,U273,U276,U279,U281,U283,U285,U287,U289,U291,U293,U295,U297,U299,U301,U303)</f>
        <v>1883543.8</v>
      </c>
      <c r="Y266" s="9">
        <f>SUM(Y267,Y270,Y273,Y276,Y279,Y281,Y283,Y285,Y287,Y289,Y291,Y293,Y295,Y297,Y299,Y301,Y303)</f>
        <v>992757.11999999988</v>
      </c>
      <c r="Z266" s="9">
        <f>SUM(Z267,Z270,Z273,Z276,Z279,Z281,Z283,Z285,Z287,Z289,Z291,Z293,Z295,Z297,Z299,Z301,Z303)</f>
        <v>576862.73</v>
      </c>
      <c r="AA266" s="9">
        <f>SUM(AA267,AA270,AA273,AA276,AA279,AA281,AA283,AA285,AA287,AA289,AA291,AA293,AA295,AA297,AA299,AA301,AA303)</f>
        <v>1569619.85</v>
      </c>
      <c r="AD266" s="5">
        <v>355116598</v>
      </c>
      <c r="AE266" s="5">
        <v>27137828</v>
      </c>
      <c r="AK266" s="6">
        <f t="shared" si="60"/>
        <v>-6196.980000000447</v>
      </c>
      <c r="AL266" s="6">
        <f>T266-N266</f>
        <v>115372.53999999992</v>
      </c>
      <c r="AM266" s="6">
        <f>U266-O266</f>
        <v>109175.56000000029</v>
      </c>
      <c r="AN266" s="10">
        <f t="shared" si="61"/>
        <v>-5.174907295416491E-3</v>
      </c>
      <c r="AO266" s="10">
        <f>IFERROR(AL266/N266,0)</f>
        <v>0.19999998959891191</v>
      </c>
      <c r="AP266" s="10">
        <f>IFERROR(AM266/O266,0)</f>
        <v>6.1529257309069225E-2</v>
      </c>
    </row>
    <row r="267" spans="1:42" ht="54" x14ac:dyDescent="0.3">
      <c r="A267" s="12" t="s">
        <v>897</v>
      </c>
      <c r="B267" s="12" t="s">
        <v>898</v>
      </c>
      <c r="C267" s="16" t="s">
        <v>899</v>
      </c>
      <c r="D267" s="17"/>
      <c r="E267" s="17" t="s">
        <v>581</v>
      </c>
      <c r="F267" s="17" t="s">
        <v>79</v>
      </c>
      <c r="G267" s="18">
        <v>1</v>
      </c>
      <c r="H267" s="18"/>
      <c r="I267" s="18">
        <v>0</v>
      </c>
      <c r="J267" s="19">
        <v>386.83</v>
      </c>
      <c r="K267" s="20">
        <v>324</v>
      </c>
      <c r="L267" s="19">
        <f>J267+ROUND(K267, 2)</f>
        <v>710.82999999999993</v>
      </c>
      <c r="M267" s="19">
        <v>0</v>
      </c>
      <c r="N267" s="19">
        <v>0</v>
      </c>
      <c r="O267" s="19">
        <f>M267+N267</f>
        <v>0</v>
      </c>
      <c r="P267" s="19">
        <v>386.83</v>
      </c>
      <c r="Q267" s="20">
        <v>324</v>
      </c>
      <c r="R267" s="19">
        <f>P267+ROUND(Q267, 2)</f>
        <v>710.82999999999993</v>
      </c>
      <c r="S267" s="19">
        <v>0</v>
      </c>
      <c r="T267" s="19">
        <v>0</v>
      </c>
      <c r="U267" s="19">
        <f>S267+T267</f>
        <v>0</v>
      </c>
      <c r="V267" s="9">
        <f>ROUND(P267 / 1.2, 2)</f>
        <v>322.36</v>
      </c>
      <c r="W267" s="9">
        <f>ROUND(Q267 / 1.2, 2)</f>
        <v>270</v>
      </c>
      <c r="X267" s="9">
        <f>ROUND(R267 / 1.2, 2)</f>
        <v>592.36</v>
      </c>
      <c r="Y267" s="9">
        <f>ROUND(S267 / 1.2, 2)</f>
        <v>0</v>
      </c>
      <c r="Z267" s="9">
        <f>ROUND(T267 / 1.2, 2)</f>
        <v>0</v>
      </c>
      <c r="AA267" s="9">
        <f>Y267+Z267</f>
        <v>0</v>
      </c>
      <c r="AD267" s="5">
        <v>355116600</v>
      </c>
      <c r="AE267" s="5">
        <v>27137863</v>
      </c>
      <c r="AG267" s="5" t="s">
        <v>900</v>
      </c>
      <c r="AH267" s="5" t="s">
        <v>901</v>
      </c>
      <c r="AI267" s="5" t="s">
        <v>584</v>
      </c>
      <c r="AK267" s="19">
        <f t="shared" si="60"/>
        <v>0</v>
      </c>
      <c r="AL267" s="19">
        <f>T267-N267</f>
        <v>0</v>
      </c>
      <c r="AM267" s="19">
        <f>U267-O267</f>
        <v>0</v>
      </c>
      <c r="AN267" s="22">
        <f t="shared" si="61"/>
        <v>0</v>
      </c>
      <c r="AO267" s="22">
        <f>IFERROR(AL267/N267,0)</f>
        <v>0</v>
      </c>
      <c r="AP267" s="22">
        <f>IFERROR(AM267/O267,0)</f>
        <v>0</v>
      </c>
    </row>
    <row r="268" spans="1:42" ht="18" x14ac:dyDescent="0.3">
      <c r="A268" s="12" t="s">
        <v>902</v>
      </c>
      <c r="B268" s="12"/>
      <c r="C268" s="27" t="s">
        <v>903</v>
      </c>
      <c r="D268" s="17"/>
      <c r="E268" s="17"/>
      <c r="F268" s="28" t="s">
        <v>96</v>
      </c>
      <c r="G268" s="29">
        <v>0.25</v>
      </c>
      <c r="H268" s="29"/>
      <c r="I268" s="29">
        <v>0</v>
      </c>
      <c r="J268" s="30">
        <v>210.3</v>
      </c>
      <c r="M268" s="31">
        <f>ROUND(ROUND(J268, 2)*I268, 2)</f>
        <v>0</v>
      </c>
      <c r="P268" s="30">
        <v>210.3</v>
      </c>
      <c r="S268" s="31">
        <f>ROUND(ROUND(P268, 2)*I268, 2)</f>
        <v>0</v>
      </c>
      <c r="V268" s="9">
        <f>ROUND(ROUND(P268, 2)/1.2, 2)</f>
        <v>175.25</v>
      </c>
      <c r="Y268" s="9">
        <f t="shared" ref="Y268:Y304" si="66">ROUND(S268 / 1.2, 2)</f>
        <v>0</v>
      </c>
      <c r="AD268" s="5" t="s">
        <v>904</v>
      </c>
      <c r="AE268" s="5" t="s">
        <v>905</v>
      </c>
      <c r="AF268" s="5" t="s">
        <v>906</v>
      </c>
      <c r="AK268" s="31">
        <f t="shared" si="60"/>
        <v>0</v>
      </c>
      <c r="AL268" s="31"/>
      <c r="AM268" s="31"/>
      <c r="AN268" s="33">
        <f t="shared" si="61"/>
        <v>0</v>
      </c>
      <c r="AO268" s="31"/>
      <c r="AP268" s="31"/>
    </row>
    <row r="269" spans="1:42" ht="36" x14ac:dyDescent="0.3">
      <c r="A269" s="12" t="s">
        <v>907</v>
      </c>
      <c r="B269" s="12"/>
      <c r="C269" s="27" t="s">
        <v>908</v>
      </c>
      <c r="D269" s="17"/>
      <c r="E269" s="17"/>
      <c r="F269" s="28" t="s">
        <v>96</v>
      </c>
      <c r="G269" s="29">
        <v>2.5</v>
      </c>
      <c r="H269" s="29"/>
      <c r="I269" s="29">
        <v>0</v>
      </c>
      <c r="J269" s="30">
        <v>133.69999999999999</v>
      </c>
      <c r="M269" s="31">
        <f>ROUND(ROUND(J269, 2)*I269, 2)</f>
        <v>0</v>
      </c>
      <c r="P269" s="30">
        <v>133.69999999999999</v>
      </c>
      <c r="S269" s="31">
        <f>ROUND(ROUND(P269, 2)*I269, 2)</f>
        <v>0</v>
      </c>
      <c r="V269" s="9">
        <f>ROUND(ROUND(P269, 2)/1.2, 2)</f>
        <v>111.42</v>
      </c>
      <c r="Y269" s="9">
        <f t="shared" si="66"/>
        <v>0</v>
      </c>
      <c r="AD269" s="5" t="s">
        <v>909</v>
      </c>
      <c r="AE269" s="5" t="s">
        <v>910</v>
      </c>
      <c r="AF269" s="5" t="s">
        <v>911</v>
      </c>
      <c r="AK269" s="31">
        <f t="shared" si="60"/>
        <v>0</v>
      </c>
      <c r="AL269" s="31"/>
      <c r="AM269" s="31"/>
      <c r="AN269" s="33">
        <f t="shared" si="61"/>
        <v>0</v>
      </c>
      <c r="AO269" s="31"/>
      <c r="AP269" s="31"/>
    </row>
    <row r="270" spans="1:42" ht="54" x14ac:dyDescent="0.3">
      <c r="A270" s="12" t="s">
        <v>912</v>
      </c>
      <c r="B270" s="12" t="s">
        <v>898</v>
      </c>
      <c r="C270" s="16" t="s">
        <v>899</v>
      </c>
      <c r="D270" s="17"/>
      <c r="E270" s="17" t="s">
        <v>597</v>
      </c>
      <c r="F270" s="17" t="s">
        <v>79</v>
      </c>
      <c r="G270" s="18">
        <v>1</v>
      </c>
      <c r="H270" s="18"/>
      <c r="I270" s="18">
        <v>0</v>
      </c>
      <c r="J270" s="19">
        <v>406.08</v>
      </c>
      <c r="K270" s="20">
        <v>324</v>
      </c>
      <c r="L270" s="19">
        <f>J270+ROUND(K270, 2)</f>
        <v>730.07999999999993</v>
      </c>
      <c r="M270" s="19">
        <v>0</v>
      </c>
      <c r="N270" s="19">
        <v>0</v>
      </c>
      <c r="O270" s="19">
        <f>M270+N270</f>
        <v>0</v>
      </c>
      <c r="P270" s="19">
        <v>406.08</v>
      </c>
      <c r="Q270" s="20">
        <v>324</v>
      </c>
      <c r="R270" s="19">
        <f>P270+ROUND(Q270, 2)</f>
        <v>730.07999999999993</v>
      </c>
      <c r="S270" s="19">
        <v>0</v>
      </c>
      <c r="T270" s="19">
        <v>0</v>
      </c>
      <c r="U270" s="19">
        <f>S270+T270</f>
        <v>0</v>
      </c>
      <c r="V270" s="9">
        <f>ROUND(P270 / 1.2, 2)</f>
        <v>338.4</v>
      </c>
      <c r="W270" s="9">
        <f>ROUND(Q270 / 1.2, 2)</f>
        <v>270</v>
      </c>
      <c r="X270" s="9">
        <f>ROUND(R270 / 1.2, 2)</f>
        <v>608.4</v>
      </c>
      <c r="Y270" s="9">
        <f t="shared" si="66"/>
        <v>0</v>
      </c>
      <c r="Z270" s="9">
        <f>ROUND(T270 / 1.2, 2)</f>
        <v>0</v>
      </c>
      <c r="AA270" s="9">
        <f>Y270+Z270</f>
        <v>0</v>
      </c>
      <c r="AD270" s="5">
        <v>355116733</v>
      </c>
      <c r="AE270" s="5">
        <v>27137955</v>
      </c>
      <c r="AG270" s="5" t="s">
        <v>900</v>
      </c>
      <c r="AH270" s="5" t="s">
        <v>901</v>
      </c>
      <c r="AI270" s="5" t="s">
        <v>584</v>
      </c>
      <c r="AK270" s="19">
        <f t="shared" si="60"/>
        <v>0</v>
      </c>
      <c r="AL270" s="19">
        <f>T270-N270</f>
        <v>0</v>
      </c>
      <c r="AM270" s="19">
        <f>U270-O270</f>
        <v>0</v>
      </c>
      <c r="AN270" s="22">
        <f t="shared" si="61"/>
        <v>0</v>
      </c>
      <c r="AO270" s="22">
        <f>IFERROR(AL270/N270,0)</f>
        <v>0</v>
      </c>
      <c r="AP270" s="22">
        <f>IFERROR(AM270/O270,0)</f>
        <v>0</v>
      </c>
    </row>
    <row r="271" spans="1:42" ht="36" x14ac:dyDescent="0.3">
      <c r="A271" s="12" t="s">
        <v>913</v>
      </c>
      <c r="B271" s="12"/>
      <c r="C271" s="27" t="s">
        <v>908</v>
      </c>
      <c r="D271" s="17"/>
      <c r="E271" s="17"/>
      <c r="F271" s="28" t="s">
        <v>96</v>
      </c>
      <c r="G271" s="29">
        <v>2.5</v>
      </c>
      <c r="H271" s="29"/>
      <c r="I271" s="29">
        <v>0</v>
      </c>
      <c r="J271" s="30">
        <v>141.4</v>
      </c>
      <c r="M271" s="31">
        <f>ROUND(ROUND(J271, 2)*I271, 2)</f>
        <v>0</v>
      </c>
      <c r="P271" s="30">
        <v>141.4</v>
      </c>
      <c r="S271" s="31">
        <f>ROUND(ROUND(P271, 2)*I271, 2)</f>
        <v>0</v>
      </c>
      <c r="V271" s="9">
        <f>ROUND(ROUND(P271, 2)/1.2, 2)</f>
        <v>117.83</v>
      </c>
      <c r="Y271" s="9">
        <f t="shared" si="66"/>
        <v>0</v>
      </c>
      <c r="AD271" s="5" t="s">
        <v>914</v>
      </c>
      <c r="AE271" s="5" t="s">
        <v>915</v>
      </c>
      <c r="AF271" s="5" t="s">
        <v>911</v>
      </c>
      <c r="AK271" s="31">
        <f t="shared" si="60"/>
        <v>0</v>
      </c>
      <c r="AL271" s="31"/>
      <c r="AM271" s="31"/>
      <c r="AN271" s="33">
        <f t="shared" si="61"/>
        <v>0</v>
      </c>
      <c r="AO271" s="31"/>
      <c r="AP271" s="31"/>
    </row>
    <row r="272" spans="1:42" ht="18" x14ac:dyDescent="0.3">
      <c r="A272" s="12" t="s">
        <v>916</v>
      </c>
      <c r="B272" s="12"/>
      <c r="C272" s="27" t="s">
        <v>903</v>
      </c>
      <c r="D272" s="17"/>
      <c r="E272" s="17"/>
      <c r="F272" s="28" t="s">
        <v>96</v>
      </c>
      <c r="G272" s="29">
        <v>0.25</v>
      </c>
      <c r="H272" s="29"/>
      <c r="I272" s="29">
        <v>0</v>
      </c>
      <c r="J272" s="30">
        <v>210.3</v>
      </c>
      <c r="M272" s="31">
        <f>ROUND(ROUND(J272, 2)*I272, 2)</f>
        <v>0</v>
      </c>
      <c r="P272" s="30">
        <v>210.3</v>
      </c>
      <c r="S272" s="31">
        <f>ROUND(ROUND(P272, 2)*I272, 2)</f>
        <v>0</v>
      </c>
      <c r="V272" s="9">
        <f>ROUND(ROUND(P272, 2)/1.2, 2)</f>
        <v>175.25</v>
      </c>
      <c r="Y272" s="9">
        <f t="shared" si="66"/>
        <v>0</v>
      </c>
      <c r="AD272" s="5" t="s">
        <v>917</v>
      </c>
      <c r="AE272" s="5" t="s">
        <v>918</v>
      </c>
      <c r="AF272" s="5" t="s">
        <v>906</v>
      </c>
      <c r="AK272" s="31">
        <f t="shared" ref="AK272:AK335" si="67">S272-M272</f>
        <v>0</v>
      </c>
      <c r="AL272" s="31"/>
      <c r="AM272" s="31"/>
      <c r="AN272" s="33">
        <f t="shared" ref="AN272:AN335" si="68">IFERROR(AK272/M272,0)</f>
        <v>0</v>
      </c>
      <c r="AO272" s="31"/>
      <c r="AP272" s="31"/>
    </row>
    <row r="273" spans="1:42" ht="54" x14ac:dyDescent="0.3">
      <c r="A273" s="12" t="s">
        <v>919</v>
      </c>
      <c r="B273" s="12" t="s">
        <v>898</v>
      </c>
      <c r="C273" s="16" t="s">
        <v>899</v>
      </c>
      <c r="D273" s="17"/>
      <c r="E273" s="17" t="s">
        <v>581</v>
      </c>
      <c r="F273" s="17" t="s">
        <v>79</v>
      </c>
      <c r="G273" s="18">
        <v>1</v>
      </c>
      <c r="H273" s="18"/>
      <c r="I273" s="18">
        <v>236.7</v>
      </c>
      <c r="J273" s="19">
        <v>412.83</v>
      </c>
      <c r="K273" s="20">
        <v>324</v>
      </c>
      <c r="L273" s="19">
        <f>J273+ROUND(K273, 2)</f>
        <v>736.82999999999993</v>
      </c>
      <c r="M273" s="19">
        <v>97716.86</v>
      </c>
      <c r="N273" s="19">
        <v>76690.8</v>
      </c>
      <c r="O273" s="19">
        <f>M273+N273</f>
        <v>174407.66</v>
      </c>
      <c r="P273" s="19">
        <v>406.07</v>
      </c>
      <c r="Q273" s="20">
        <v>388.8</v>
      </c>
      <c r="R273" s="19">
        <f>P273+ROUND(Q273, 2)</f>
        <v>794.87</v>
      </c>
      <c r="S273" s="19">
        <v>96116.77</v>
      </c>
      <c r="T273" s="19">
        <v>92028.96</v>
      </c>
      <c r="U273" s="19">
        <f>S273+T273</f>
        <v>188145.73</v>
      </c>
      <c r="V273" s="9">
        <f>ROUND(P273 / 1.2, 2)</f>
        <v>338.39</v>
      </c>
      <c r="W273" s="9">
        <f>ROUND(Q273 / 1.2, 2)</f>
        <v>324</v>
      </c>
      <c r="X273" s="9">
        <f>ROUND(R273 / 1.2, 2)</f>
        <v>662.39</v>
      </c>
      <c r="Y273" s="9">
        <f t="shared" si="66"/>
        <v>80097.31</v>
      </c>
      <c r="Z273" s="9">
        <f>ROUND(T273 / 1.2, 2)</f>
        <v>76690.8</v>
      </c>
      <c r="AA273" s="9">
        <f>Y273+Z273</f>
        <v>156788.10999999999</v>
      </c>
      <c r="AD273" s="5">
        <v>355116734</v>
      </c>
      <c r="AE273" s="5">
        <v>28661793</v>
      </c>
      <c r="AG273" s="5" t="s">
        <v>900</v>
      </c>
      <c r="AH273" s="5" t="s">
        <v>901</v>
      </c>
      <c r="AI273" s="5" t="s">
        <v>584</v>
      </c>
      <c r="AK273" s="19">
        <f t="shared" si="67"/>
        <v>-1600.0899999999965</v>
      </c>
      <c r="AL273" s="19">
        <f>T273-N273</f>
        <v>15338.160000000003</v>
      </c>
      <c r="AM273" s="19">
        <f>U273-O273</f>
        <v>13738.070000000007</v>
      </c>
      <c r="AN273" s="22">
        <f t="shared" si="68"/>
        <v>-1.6374758664983672E-2</v>
      </c>
      <c r="AO273" s="22">
        <f>IFERROR(AL273/N273,0)</f>
        <v>0.20000000000000004</v>
      </c>
      <c r="AP273" s="22">
        <f>IFERROR(AM273/O273,0)</f>
        <v>7.8769877423961812E-2</v>
      </c>
    </row>
    <row r="274" spans="1:42" ht="18" x14ac:dyDescent="0.3">
      <c r="A274" s="12" t="s">
        <v>920</v>
      </c>
      <c r="B274" s="12"/>
      <c r="C274" s="27" t="s">
        <v>903</v>
      </c>
      <c r="D274" s="17"/>
      <c r="E274" s="17"/>
      <c r="F274" s="28" t="s">
        <v>96</v>
      </c>
      <c r="G274" s="29">
        <v>0.25</v>
      </c>
      <c r="H274" s="29"/>
      <c r="I274" s="29">
        <v>59.174999999999997</v>
      </c>
      <c r="J274" s="30">
        <v>213.81</v>
      </c>
      <c r="M274" s="31">
        <f>ROUND(ROUND(J274, 2)*I274, 2)</f>
        <v>12652.21</v>
      </c>
      <c r="P274" s="30">
        <v>210.3</v>
      </c>
      <c r="S274" s="31">
        <f>ROUND(ROUND(P274, 2)*I274, 2)</f>
        <v>12444.5</v>
      </c>
      <c r="V274" s="9">
        <f>ROUND(ROUND(P274, 2)/1.2, 2)</f>
        <v>175.25</v>
      </c>
      <c r="Y274" s="9">
        <f t="shared" si="66"/>
        <v>10370.42</v>
      </c>
      <c r="AD274" s="5" t="s">
        <v>921</v>
      </c>
      <c r="AE274" s="5" t="s">
        <v>922</v>
      </c>
      <c r="AF274" s="5" t="s">
        <v>906</v>
      </c>
      <c r="AK274" s="31">
        <f t="shared" si="67"/>
        <v>-207.70999999999913</v>
      </c>
      <c r="AL274" s="31"/>
      <c r="AM274" s="31"/>
      <c r="AN274" s="33">
        <f t="shared" si="68"/>
        <v>-1.641689475593585E-2</v>
      </c>
      <c r="AO274" s="31"/>
      <c r="AP274" s="31"/>
    </row>
    <row r="275" spans="1:42" ht="36" x14ac:dyDescent="0.3">
      <c r="A275" s="12" t="s">
        <v>923</v>
      </c>
      <c r="B275" s="12"/>
      <c r="C275" s="27" t="s">
        <v>908</v>
      </c>
      <c r="D275" s="17"/>
      <c r="E275" s="17"/>
      <c r="F275" s="28" t="s">
        <v>96</v>
      </c>
      <c r="G275" s="29">
        <v>2.5</v>
      </c>
      <c r="H275" s="29"/>
      <c r="I275" s="29">
        <v>591.75</v>
      </c>
      <c r="J275" s="30">
        <v>143.75</v>
      </c>
      <c r="M275" s="31">
        <f>ROUND(ROUND(J275, 2)*I275, 2)</f>
        <v>85064.06</v>
      </c>
      <c r="P275" s="30">
        <v>141.4</v>
      </c>
      <c r="S275" s="31">
        <f>ROUND(ROUND(P275, 2)*I275, 2)</f>
        <v>83673.45</v>
      </c>
      <c r="V275" s="9">
        <f>ROUND(ROUND(P275, 2)/1.2, 2)</f>
        <v>117.83</v>
      </c>
      <c r="Y275" s="9">
        <f t="shared" si="66"/>
        <v>69727.88</v>
      </c>
      <c r="AD275" s="5" t="s">
        <v>924</v>
      </c>
      <c r="AE275" s="5" t="s">
        <v>925</v>
      </c>
      <c r="AF275" s="5" t="s">
        <v>911</v>
      </c>
      <c r="AK275" s="31">
        <f t="shared" si="67"/>
        <v>-1390.6100000000006</v>
      </c>
      <c r="AL275" s="31"/>
      <c r="AM275" s="31"/>
      <c r="AN275" s="33">
        <f t="shared" si="68"/>
        <v>-1.6347797177797541E-2</v>
      </c>
      <c r="AO275" s="31"/>
      <c r="AP275" s="31"/>
    </row>
    <row r="276" spans="1:42" ht="54" x14ac:dyDescent="0.3">
      <c r="A276" s="12" t="s">
        <v>926</v>
      </c>
      <c r="B276" s="12" t="s">
        <v>898</v>
      </c>
      <c r="C276" s="16" t="s">
        <v>899</v>
      </c>
      <c r="D276" s="17"/>
      <c r="E276" s="17" t="s">
        <v>597</v>
      </c>
      <c r="F276" s="17" t="s">
        <v>79</v>
      </c>
      <c r="G276" s="18">
        <v>1</v>
      </c>
      <c r="H276" s="18"/>
      <c r="I276" s="18">
        <v>150.6</v>
      </c>
      <c r="J276" s="19">
        <v>412.83</v>
      </c>
      <c r="K276" s="20">
        <v>324</v>
      </c>
      <c r="L276" s="19">
        <f>J276+ROUND(K276, 2)</f>
        <v>736.82999999999993</v>
      </c>
      <c r="M276" s="19">
        <v>62172.2</v>
      </c>
      <c r="N276" s="19">
        <v>48794.400000000001</v>
      </c>
      <c r="O276" s="19">
        <f>M276+N276</f>
        <v>110966.6</v>
      </c>
      <c r="P276" s="19">
        <v>406.08</v>
      </c>
      <c r="Q276" s="20">
        <v>388.8</v>
      </c>
      <c r="R276" s="19">
        <f>P276+ROUND(Q276, 2)</f>
        <v>794.88</v>
      </c>
      <c r="S276" s="19">
        <v>61155.65</v>
      </c>
      <c r="T276" s="19">
        <v>58553.279999999999</v>
      </c>
      <c r="U276" s="19">
        <f>S276+T276</f>
        <v>119708.93</v>
      </c>
      <c r="V276" s="9">
        <f>ROUND(P276 / 1.2, 2)</f>
        <v>338.4</v>
      </c>
      <c r="W276" s="9">
        <f>ROUND(Q276 / 1.2, 2)</f>
        <v>324</v>
      </c>
      <c r="X276" s="9">
        <f>ROUND(R276 / 1.2, 2)</f>
        <v>662.4</v>
      </c>
      <c r="Y276" s="9">
        <f t="shared" si="66"/>
        <v>50963.040000000001</v>
      </c>
      <c r="Z276" s="9">
        <f>ROUND(T276 / 1.2, 2)</f>
        <v>48794.400000000001</v>
      </c>
      <c r="AA276" s="9">
        <f>Y276+Z276</f>
        <v>99757.440000000002</v>
      </c>
      <c r="AD276" s="5">
        <v>355116735</v>
      </c>
      <c r="AE276" s="5">
        <v>28661801</v>
      </c>
      <c r="AG276" s="5" t="s">
        <v>900</v>
      </c>
      <c r="AH276" s="5" t="s">
        <v>901</v>
      </c>
      <c r="AI276" s="5" t="s">
        <v>584</v>
      </c>
      <c r="AK276" s="19">
        <f t="shared" si="67"/>
        <v>-1016.5499999999956</v>
      </c>
      <c r="AL276" s="19">
        <f>T276-N276</f>
        <v>9758.8799999999974</v>
      </c>
      <c r="AM276" s="19">
        <f>U276-O276</f>
        <v>8742.3299999999872</v>
      </c>
      <c r="AN276" s="22">
        <f t="shared" si="68"/>
        <v>-1.6350555392924744E-2</v>
      </c>
      <c r="AO276" s="22">
        <f>IFERROR(AL276/N276,0)</f>
        <v>0.19999999999999993</v>
      </c>
      <c r="AP276" s="22">
        <f>IFERROR(AM276/O276,0)</f>
        <v>7.8783435736518803E-2</v>
      </c>
    </row>
    <row r="277" spans="1:42" ht="36" x14ac:dyDescent="0.3">
      <c r="A277" s="12" t="s">
        <v>927</v>
      </c>
      <c r="B277" s="12"/>
      <c r="C277" s="27" t="s">
        <v>908</v>
      </c>
      <c r="D277" s="17"/>
      <c r="E277" s="17"/>
      <c r="F277" s="28" t="s">
        <v>96</v>
      </c>
      <c r="G277" s="29">
        <v>2.5</v>
      </c>
      <c r="H277" s="29"/>
      <c r="I277" s="29">
        <v>376.5</v>
      </c>
      <c r="J277" s="30">
        <v>143.75</v>
      </c>
      <c r="M277" s="31">
        <f>ROUND(ROUND(J277, 2)*I277, 2)</f>
        <v>54121.88</v>
      </c>
      <c r="P277" s="30">
        <v>141.4</v>
      </c>
      <c r="S277" s="31">
        <f>ROUND(ROUND(P277, 2)*I277, 2)</f>
        <v>53237.1</v>
      </c>
      <c r="V277" s="9">
        <f>ROUND(ROUND(P277, 2)/1.2, 2)</f>
        <v>117.83</v>
      </c>
      <c r="Y277" s="9">
        <f t="shared" si="66"/>
        <v>44364.25</v>
      </c>
      <c r="AD277" s="5" t="s">
        <v>928</v>
      </c>
      <c r="AE277" s="5" t="s">
        <v>929</v>
      </c>
      <c r="AF277" s="5" t="s">
        <v>911</v>
      </c>
      <c r="AK277" s="31">
        <f t="shared" si="67"/>
        <v>-884.77999999999884</v>
      </c>
      <c r="AL277" s="31"/>
      <c r="AM277" s="31"/>
      <c r="AN277" s="33">
        <f t="shared" si="68"/>
        <v>-1.6347916960755961E-2</v>
      </c>
      <c r="AO277" s="31"/>
      <c r="AP277" s="31"/>
    </row>
    <row r="278" spans="1:42" ht="18" x14ac:dyDescent="0.3">
      <c r="A278" s="12" t="s">
        <v>930</v>
      </c>
      <c r="B278" s="12"/>
      <c r="C278" s="27" t="s">
        <v>903</v>
      </c>
      <c r="D278" s="17"/>
      <c r="E278" s="17"/>
      <c r="F278" s="28" t="s">
        <v>96</v>
      </c>
      <c r="G278" s="29">
        <v>0.25</v>
      </c>
      <c r="H278" s="29"/>
      <c r="I278" s="29">
        <v>37.65</v>
      </c>
      <c r="J278" s="30">
        <v>213.81</v>
      </c>
      <c r="M278" s="31">
        <f>ROUND(ROUND(J278, 2)*I278, 2)</f>
        <v>8049.95</v>
      </c>
      <c r="P278" s="30">
        <v>210.3</v>
      </c>
      <c r="S278" s="31">
        <f>ROUND(ROUND(P278, 2)*I278, 2)</f>
        <v>7917.8</v>
      </c>
      <c r="V278" s="9">
        <f>ROUND(ROUND(P278, 2)/1.2, 2)</f>
        <v>175.25</v>
      </c>
      <c r="Y278" s="9">
        <f t="shared" si="66"/>
        <v>6598.17</v>
      </c>
      <c r="AD278" s="5" t="s">
        <v>931</v>
      </c>
      <c r="AE278" s="5" t="s">
        <v>932</v>
      </c>
      <c r="AF278" s="5" t="s">
        <v>906</v>
      </c>
      <c r="AK278" s="31">
        <f t="shared" si="67"/>
        <v>-132.14999999999964</v>
      </c>
      <c r="AL278" s="31"/>
      <c r="AM278" s="31"/>
      <c r="AN278" s="33">
        <f t="shared" si="68"/>
        <v>-1.6416251032615063E-2</v>
      </c>
      <c r="AO278" s="31"/>
      <c r="AP278" s="31"/>
    </row>
    <row r="279" spans="1:42" ht="36" x14ac:dyDescent="0.3">
      <c r="A279" s="12" t="s">
        <v>933</v>
      </c>
      <c r="B279" s="12" t="s">
        <v>934</v>
      </c>
      <c r="C279" s="16" t="s">
        <v>935</v>
      </c>
      <c r="D279" s="17"/>
      <c r="E279" s="17" t="s">
        <v>581</v>
      </c>
      <c r="F279" s="17" t="s">
        <v>79</v>
      </c>
      <c r="G279" s="18">
        <v>1</v>
      </c>
      <c r="H279" s="18"/>
      <c r="I279" s="18">
        <v>0</v>
      </c>
      <c r="J279" s="19">
        <v>173.66</v>
      </c>
      <c r="K279" s="20">
        <v>56</v>
      </c>
      <c r="L279" s="19">
        <f>J279+ROUND(K279, 2)</f>
        <v>229.66</v>
      </c>
      <c r="M279" s="19">
        <v>0</v>
      </c>
      <c r="N279" s="19">
        <v>0</v>
      </c>
      <c r="O279" s="19">
        <f>M279+N279</f>
        <v>0</v>
      </c>
      <c r="P279" s="19">
        <v>173.66</v>
      </c>
      <c r="Q279" s="20">
        <v>56</v>
      </c>
      <c r="R279" s="19">
        <f>P279+ROUND(Q279, 2)</f>
        <v>229.66</v>
      </c>
      <c r="S279" s="19">
        <v>0</v>
      </c>
      <c r="T279" s="19">
        <v>0</v>
      </c>
      <c r="U279" s="19">
        <f>S279+T279</f>
        <v>0</v>
      </c>
      <c r="V279" s="9">
        <f>ROUND(P279 / 1.2, 2)</f>
        <v>144.72</v>
      </c>
      <c r="W279" s="9">
        <f>ROUND(Q279 / 1.2, 2)</f>
        <v>46.67</v>
      </c>
      <c r="X279" s="9">
        <f>ROUND(R279 / 1.2, 2)</f>
        <v>191.38</v>
      </c>
      <c r="Y279" s="9">
        <f t="shared" si="66"/>
        <v>0</v>
      </c>
      <c r="Z279" s="9">
        <f>ROUND(T279 / 1.2, 2)</f>
        <v>0</v>
      </c>
      <c r="AA279" s="9">
        <f>Y279+Z279</f>
        <v>0</v>
      </c>
      <c r="AD279" s="5">
        <v>355116602</v>
      </c>
      <c r="AE279" s="5">
        <v>27137869</v>
      </c>
      <c r="AG279" s="5" t="s">
        <v>936</v>
      </c>
      <c r="AH279" s="5" t="s">
        <v>937</v>
      </c>
      <c r="AI279" s="5" t="s">
        <v>584</v>
      </c>
      <c r="AK279" s="19">
        <f t="shared" si="67"/>
        <v>0</v>
      </c>
      <c r="AL279" s="19">
        <f>T279-N279</f>
        <v>0</v>
      </c>
      <c r="AM279" s="19">
        <f>U279-O279</f>
        <v>0</v>
      </c>
      <c r="AN279" s="22">
        <f t="shared" si="68"/>
        <v>0</v>
      </c>
      <c r="AO279" s="22">
        <f>IFERROR(AL279/N279,0)</f>
        <v>0</v>
      </c>
      <c r="AP279" s="22">
        <f>IFERROR(AM279/O279,0)</f>
        <v>0</v>
      </c>
    </row>
    <row r="280" spans="1:42" ht="18" x14ac:dyDescent="0.3">
      <c r="A280" s="12" t="s">
        <v>938</v>
      </c>
      <c r="B280" s="12"/>
      <c r="C280" s="27" t="s">
        <v>939</v>
      </c>
      <c r="D280" s="17"/>
      <c r="E280" s="17" t="s">
        <v>940</v>
      </c>
      <c r="F280" s="28" t="s">
        <v>79</v>
      </c>
      <c r="G280" s="29">
        <v>1.03</v>
      </c>
      <c r="H280" s="29"/>
      <c r="I280" s="29">
        <v>0</v>
      </c>
      <c r="J280" s="30">
        <v>168.6</v>
      </c>
      <c r="M280" s="31">
        <f>ROUND(ROUND(J280, 2)*I280, 2)</f>
        <v>0</v>
      </c>
      <c r="P280" s="30">
        <v>168.6</v>
      </c>
      <c r="S280" s="31">
        <f>ROUND(ROUND(P280, 2)*I280, 2)</f>
        <v>0</v>
      </c>
      <c r="V280" s="9">
        <f>ROUND(ROUND(P280, 2)/1.2, 2)</f>
        <v>140.5</v>
      </c>
      <c r="Y280" s="9">
        <f t="shared" si="66"/>
        <v>0</v>
      </c>
      <c r="AD280" s="5" t="s">
        <v>941</v>
      </c>
      <c r="AE280" s="5" t="s">
        <v>942</v>
      </c>
      <c r="AF280" s="5" t="s">
        <v>943</v>
      </c>
      <c r="AK280" s="31">
        <f t="shared" si="67"/>
        <v>0</v>
      </c>
      <c r="AL280" s="31"/>
      <c r="AM280" s="31"/>
      <c r="AN280" s="33">
        <f t="shared" si="68"/>
        <v>0</v>
      </c>
      <c r="AO280" s="31"/>
      <c r="AP280" s="31"/>
    </row>
    <row r="281" spans="1:42" ht="36" x14ac:dyDescent="0.3">
      <c r="A281" s="12" t="s">
        <v>944</v>
      </c>
      <c r="B281" s="12" t="s">
        <v>934</v>
      </c>
      <c r="C281" s="16" t="s">
        <v>935</v>
      </c>
      <c r="D281" s="17"/>
      <c r="E281" s="17" t="s">
        <v>597</v>
      </c>
      <c r="F281" s="17" t="s">
        <v>79</v>
      </c>
      <c r="G281" s="18">
        <v>1</v>
      </c>
      <c r="H281" s="18"/>
      <c r="I281" s="18">
        <v>0</v>
      </c>
      <c r="J281" s="19">
        <v>173.66</v>
      </c>
      <c r="K281" s="20">
        <v>56</v>
      </c>
      <c r="L281" s="19">
        <f>J281+ROUND(K281, 2)</f>
        <v>229.66</v>
      </c>
      <c r="M281" s="19">
        <v>0</v>
      </c>
      <c r="N281" s="19">
        <v>0</v>
      </c>
      <c r="O281" s="19">
        <f>M281+N281</f>
        <v>0</v>
      </c>
      <c r="P281" s="19">
        <v>173.66</v>
      </c>
      <c r="Q281" s="20">
        <v>56</v>
      </c>
      <c r="R281" s="19">
        <f>P281+ROUND(Q281, 2)</f>
        <v>229.66</v>
      </c>
      <c r="S281" s="19">
        <v>0</v>
      </c>
      <c r="T281" s="19">
        <v>0</v>
      </c>
      <c r="U281" s="19">
        <f>S281+T281</f>
        <v>0</v>
      </c>
      <c r="V281" s="9">
        <f>ROUND(P281 / 1.2, 2)</f>
        <v>144.72</v>
      </c>
      <c r="W281" s="9">
        <f>ROUND(Q281 / 1.2, 2)</f>
        <v>46.67</v>
      </c>
      <c r="X281" s="9">
        <f>ROUND(R281 / 1.2, 2)</f>
        <v>191.38</v>
      </c>
      <c r="Y281" s="9">
        <f t="shared" si="66"/>
        <v>0</v>
      </c>
      <c r="Z281" s="9">
        <f>ROUND(T281 / 1.2, 2)</f>
        <v>0</v>
      </c>
      <c r="AA281" s="9">
        <f>Y281+Z281</f>
        <v>0</v>
      </c>
      <c r="AD281" s="5">
        <v>355116736</v>
      </c>
      <c r="AE281" s="5">
        <v>27137960</v>
      </c>
      <c r="AG281" s="5" t="s">
        <v>936</v>
      </c>
      <c r="AH281" s="5" t="s">
        <v>937</v>
      </c>
      <c r="AI281" s="5" t="s">
        <v>584</v>
      </c>
      <c r="AK281" s="19">
        <f t="shared" si="67"/>
        <v>0</v>
      </c>
      <c r="AL281" s="19">
        <f>T281-N281</f>
        <v>0</v>
      </c>
      <c r="AM281" s="19">
        <f>U281-O281</f>
        <v>0</v>
      </c>
      <c r="AN281" s="22">
        <f t="shared" si="68"/>
        <v>0</v>
      </c>
      <c r="AO281" s="22">
        <f>IFERROR(AL281/N281,0)</f>
        <v>0</v>
      </c>
      <c r="AP281" s="22">
        <f>IFERROR(AM281/O281,0)</f>
        <v>0</v>
      </c>
    </row>
    <row r="282" spans="1:42" ht="18" x14ac:dyDescent="0.3">
      <c r="A282" s="12" t="s">
        <v>945</v>
      </c>
      <c r="B282" s="12"/>
      <c r="C282" s="27" t="s">
        <v>939</v>
      </c>
      <c r="D282" s="17"/>
      <c r="E282" s="17" t="s">
        <v>946</v>
      </c>
      <c r="F282" s="28" t="s">
        <v>79</v>
      </c>
      <c r="G282" s="29">
        <v>1.03</v>
      </c>
      <c r="H282" s="29"/>
      <c r="I282" s="29">
        <v>0</v>
      </c>
      <c r="J282" s="30">
        <v>168.6</v>
      </c>
      <c r="M282" s="31">
        <f>ROUND(ROUND(J282, 2)*I282, 2)</f>
        <v>0</v>
      </c>
      <c r="P282" s="30">
        <v>168.6</v>
      </c>
      <c r="S282" s="31">
        <f>ROUND(ROUND(P282, 2)*I282, 2)</f>
        <v>0</v>
      </c>
      <c r="V282" s="9">
        <f>ROUND(ROUND(P282, 2)/1.2, 2)</f>
        <v>140.5</v>
      </c>
      <c r="Y282" s="9">
        <f t="shared" si="66"/>
        <v>0</v>
      </c>
      <c r="AD282" s="5" t="s">
        <v>947</v>
      </c>
      <c r="AE282" s="5" t="s">
        <v>948</v>
      </c>
      <c r="AF282" s="5" t="s">
        <v>943</v>
      </c>
      <c r="AK282" s="31">
        <f t="shared" si="67"/>
        <v>0</v>
      </c>
      <c r="AL282" s="31"/>
      <c r="AM282" s="31"/>
      <c r="AN282" s="33">
        <f t="shared" si="68"/>
        <v>0</v>
      </c>
      <c r="AO282" s="31"/>
      <c r="AP282" s="31"/>
    </row>
    <row r="283" spans="1:42" ht="36" x14ac:dyDescent="0.3">
      <c r="A283" s="12" t="s">
        <v>949</v>
      </c>
      <c r="B283" s="12" t="s">
        <v>934</v>
      </c>
      <c r="C283" s="16" t="s">
        <v>935</v>
      </c>
      <c r="D283" s="17"/>
      <c r="E283" s="17" t="s">
        <v>581</v>
      </c>
      <c r="F283" s="17" t="s">
        <v>79</v>
      </c>
      <c r="G283" s="18">
        <v>1</v>
      </c>
      <c r="H283" s="18"/>
      <c r="I283" s="18">
        <v>631.29999999999995</v>
      </c>
      <c r="J283" s="19">
        <v>176.55</v>
      </c>
      <c r="K283" s="20">
        <v>56</v>
      </c>
      <c r="L283" s="19">
        <f>J283+ROUND(K283, 2)</f>
        <v>232.55</v>
      </c>
      <c r="M283" s="19">
        <v>111456.02</v>
      </c>
      <c r="N283" s="19">
        <v>35352.800000000003</v>
      </c>
      <c r="O283" s="19">
        <f>M283+N283</f>
        <v>146808.82</v>
      </c>
      <c r="P283" s="19">
        <v>173.66</v>
      </c>
      <c r="Q283" s="20">
        <v>67.2</v>
      </c>
      <c r="R283" s="19">
        <f>P283+ROUND(Q283, 2)</f>
        <v>240.86</v>
      </c>
      <c r="S283" s="19">
        <v>109631.56</v>
      </c>
      <c r="T283" s="19">
        <v>42423.360000000001</v>
      </c>
      <c r="U283" s="19">
        <f>S283+T283</f>
        <v>152054.91999999998</v>
      </c>
      <c r="V283" s="9">
        <f>ROUND(P283 / 1.2, 2)</f>
        <v>144.72</v>
      </c>
      <c r="W283" s="9">
        <f>ROUND(Q283 / 1.2, 2)</f>
        <v>56</v>
      </c>
      <c r="X283" s="9">
        <f>ROUND(R283 / 1.2, 2)</f>
        <v>200.72</v>
      </c>
      <c r="Y283" s="9">
        <f t="shared" si="66"/>
        <v>91359.63</v>
      </c>
      <c r="Z283" s="9">
        <f>ROUND(T283 / 1.2, 2)</f>
        <v>35352.800000000003</v>
      </c>
      <c r="AA283" s="9">
        <f>Y283+Z283</f>
        <v>126712.43000000001</v>
      </c>
      <c r="AD283" s="5">
        <v>355116737</v>
      </c>
      <c r="AE283" s="5">
        <v>28661797</v>
      </c>
      <c r="AG283" s="5" t="s">
        <v>936</v>
      </c>
      <c r="AH283" s="5" t="s">
        <v>937</v>
      </c>
      <c r="AI283" s="5" t="s">
        <v>584</v>
      </c>
      <c r="AK283" s="19">
        <f t="shared" si="67"/>
        <v>-1824.4600000000064</v>
      </c>
      <c r="AL283" s="19">
        <f>T283-N283</f>
        <v>7070.5599999999977</v>
      </c>
      <c r="AM283" s="19">
        <f>U283-O283</f>
        <v>5246.0999999999767</v>
      </c>
      <c r="AN283" s="22">
        <f t="shared" si="68"/>
        <v>-1.6369326663557573E-2</v>
      </c>
      <c r="AO283" s="22">
        <f>IFERROR(AL283/N283,0)</f>
        <v>0.19999999999999993</v>
      </c>
      <c r="AP283" s="22">
        <f>IFERROR(AM283/O283,0)</f>
        <v>3.5734229047001242E-2</v>
      </c>
    </row>
    <row r="284" spans="1:42" ht="18" x14ac:dyDescent="0.3">
      <c r="A284" s="12" t="s">
        <v>950</v>
      </c>
      <c r="B284" s="12"/>
      <c r="C284" s="27" t="s">
        <v>939</v>
      </c>
      <c r="D284" s="17"/>
      <c r="E284" s="17" t="s">
        <v>940</v>
      </c>
      <c r="F284" s="28" t="s">
        <v>79</v>
      </c>
      <c r="G284" s="29">
        <v>1.03</v>
      </c>
      <c r="H284" s="29"/>
      <c r="I284" s="29">
        <v>650.23900000000003</v>
      </c>
      <c r="J284" s="30">
        <v>171.41</v>
      </c>
      <c r="M284" s="31">
        <f>ROUND(ROUND(J284, 2)*I284, 2)</f>
        <v>111457.47</v>
      </c>
      <c r="P284" s="30">
        <v>168.6</v>
      </c>
      <c r="S284" s="31">
        <f>ROUND(ROUND(P284, 2)*I284, 2)</f>
        <v>109630.3</v>
      </c>
      <c r="V284" s="9">
        <f>ROUND(ROUND(P284, 2)/1.2, 2)</f>
        <v>140.5</v>
      </c>
      <c r="Y284" s="9">
        <f t="shared" si="66"/>
        <v>91358.58</v>
      </c>
      <c r="AD284" s="5" t="s">
        <v>951</v>
      </c>
      <c r="AE284" s="5" t="s">
        <v>952</v>
      </c>
      <c r="AF284" s="5" t="s">
        <v>943</v>
      </c>
      <c r="AK284" s="31">
        <f t="shared" si="67"/>
        <v>-1827.1699999999983</v>
      </c>
      <c r="AL284" s="31"/>
      <c r="AM284" s="31"/>
      <c r="AN284" s="33">
        <f t="shared" si="68"/>
        <v>-1.6393427914701438E-2</v>
      </c>
      <c r="AO284" s="31"/>
      <c r="AP284" s="31"/>
    </row>
    <row r="285" spans="1:42" ht="36" x14ac:dyDescent="0.3">
      <c r="A285" s="12" t="s">
        <v>953</v>
      </c>
      <c r="B285" s="12" t="s">
        <v>934</v>
      </c>
      <c r="C285" s="16" t="s">
        <v>935</v>
      </c>
      <c r="D285" s="17"/>
      <c r="E285" s="17" t="s">
        <v>597</v>
      </c>
      <c r="F285" s="17" t="s">
        <v>79</v>
      </c>
      <c r="G285" s="18">
        <v>1</v>
      </c>
      <c r="H285" s="18"/>
      <c r="I285" s="18">
        <v>248.8</v>
      </c>
      <c r="J285" s="19">
        <v>176.55</v>
      </c>
      <c r="K285" s="20">
        <v>56</v>
      </c>
      <c r="L285" s="19">
        <f>J285+ROUND(K285, 2)</f>
        <v>232.55</v>
      </c>
      <c r="M285" s="19">
        <v>43925.64</v>
      </c>
      <c r="N285" s="19">
        <v>13932.8</v>
      </c>
      <c r="O285" s="19">
        <f>M285+N285</f>
        <v>57858.44</v>
      </c>
      <c r="P285" s="19">
        <v>173.66</v>
      </c>
      <c r="Q285" s="20">
        <v>67.2</v>
      </c>
      <c r="R285" s="19">
        <f>P285+ROUND(Q285, 2)</f>
        <v>240.86</v>
      </c>
      <c r="S285" s="19">
        <v>43206.61</v>
      </c>
      <c r="T285" s="19">
        <v>16719.36</v>
      </c>
      <c r="U285" s="19">
        <f>S285+T285</f>
        <v>59925.97</v>
      </c>
      <c r="V285" s="9">
        <f>ROUND(P285 / 1.2, 2)</f>
        <v>144.72</v>
      </c>
      <c r="W285" s="9">
        <f>ROUND(Q285 / 1.2, 2)</f>
        <v>56</v>
      </c>
      <c r="X285" s="9">
        <f>ROUND(R285 / 1.2, 2)</f>
        <v>200.72</v>
      </c>
      <c r="Y285" s="9">
        <f t="shared" si="66"/>
        <v>36005.51</v>
      </c>
      <c r="Z285" s="9">
        <f>ROUND(T285 / 1.2, 2)</f>
        <v>13932.8</v>
      </c>
      <c r="AA285" s="9">
        <f>Y285+Z285</f>
        <v>49938.31</v>
      </c>
      <c r="AD285" s="5">
        <v>355116738</v>
      </c>
      <c r="AE285" s="5">
        <v>28661803</v>
      </c>
      <c r="AG285" s="5" t="s">
        <v>936</v>
      </c>
      <c r="AH285" s="5" t="s">
        <v>937</v>
      </c>
      <c r="AI285" s="5" t="s">
        <v>584</v>
      </c>
      <c r="AK285" s="19">
        <f t="shared" si="67"/>
        <v>-719.02999999999884</v>
      </c>
      <c r="AL285" s="19">
        <f>T285-N285</f>
        <v>2786.5600000000013</v>
      </c>
      <c r="AM285" s="19">
        <f>U285-O285</f>
        <v>2067.5299999999988</v>
      </c>
      <c r="AN285" s="22">
        <f t="shared" si="68"/>
        <v>-1.6369254949956308E-2</v>
      </c>
      <c r="AO285" s="22">
        <f>IFERROR(AL285/N285,0)</f>
        <v>0.20000000000000009</v>
      </c>
      <c r="AP285" s="22">
        <f>IFERROR(AM285/O285,0)</f>
        <v>3.5734285265900681E-2</v>
      </c>
    </row>
    <row r="286" spans="1:42" ht="18" x14ac:dyDescent="0.3">
      <c r="A286" s="12" t="s">
        <v>954</v>
      </c>
      <c r="B286" s="12"/>
      <c r="C286" s="27" t="s">
        <v>939</v>
      </c>
      <c r="D286" s="17"/>
      <c r="E286" s="17" t="s">
        <v>940</v>
      </c>
      <c r="F286" s="28" t="s">
        <v>79</v>
      </c>
      <c r="G286" s="29">
        <v>1.03</v>
      </c>
      <c r="H286" s="29"/>
      <c r="I286" s="29">
        <v>256.26400000000001</v>
      </c>
      <c r="J286" s="30">
        <v>171.41</v>
      </c>
      <c r="M286" s="31">
        <f>ROUND(ROUND(J286, 2)*I286, 2)</f>
        <v>43926.21</v>
      </c>
      <c r="P286" s="30">
        <v>168.6</v>
      </c>
      <c r="S286" s="31">
        <f>ROUND(ROUND(P286, 2)*I286, 2)</f>
        <v>43206.11</v>
      </c>
      <c r="V286" s="9">
        <f>ROUND(ROUND(P286, 2)/1.2, 2)</f>
        <v>140.5</v>
      </c>
      <c r="Y286" s="9">
        <f t="shared" si="66"/>
        <v>36005.089999999997</v>
      </c>
      <c r="AD286" s="5" t="s">
        <v>955</v>
      </c>
      <c r="AE286" s="5" t="s">
        <v>956</v>
      </c>
      <c r="AF286" s="5" t="s">
        <v>943</v>
      </c>
      <c r="AK286" s="31">
        <f t="shared" si="67"/>
        <v>-720.09999999999854</v>
      </c>
      <c r="AL286" s="31"/>
      <c r="AM286" s="31"/>
      <c r="AN286" s="33">
        <f t="shared" si="68"/>
        <v>-1.6393401570497398E-2</v>
      </c>
      <c r="AO286" s="31"/>
      <c r="AP286" s="31"/>
    </row>
    <row r="287" spans="1:42" ht="18" x14ac:dyDescent="0.3">
      <c r="A287" s="12" t="s">
        <v>957</v>
      </c>
      <c r="B287" s="12" t="s">
        <v>958</v>
      </c>
      <c r="C287" s="16" t="s">
        <v>959</v>
      </c>
      <c r="D287" s="17"/>
      <c r="E287" s="17" t="s">
        <v>581</v>
      </c>
      <c r="F287" s="17" t="s">
        <v>73</v>
      </c>
      <c r="G287" s="18">
        <v>1</v>
      </c>
      <c r="H287" s="18"/>
      <c r="I287" s="18">
        <v>0</v>
      </c>
      <c r="J287" s="19">
        <v>0</v>
      </c>
      <c r="K287" s="20">
        <v>2157</v>
      </c>
      <c r="L287" s="19">
        <f>J287+ROUND(K287, 2)</f>
        <v>2157</v>
      </c>
      <c r="M287" s="19">
        <v>0</v>
      </c>
      <c r="N287" s="19">
        <v>0</v>
      </c>
      <c r="O287" s="19">
        <f>M287+N287</f>
        <v>0</v>
      </c>
      <c r="P287" s="19">
        <v>2600.9499999999998</v>
      </c>
      <c r="Q287" s="20">
        <v>2157</v>
      </c>
      <c r="R287" s="19">
        <f>P287+ROUND(Q287, 2)</f>
        <v>4757.95</v>
      </c>
      <c r="S287" s="19">
        <v>0</v>
      </c>
      <c r="T287" s="19">
        <v>0</v>
      </c>
      <c r="U287" s="19">
        <f>S287+T287</f>
        <v>0</v>
      </c>
      <c r="V287" s="9">
        <f>ROUND(P287 / 1.2, 2)</f>
        <v>2167.46</v>
      </c>
      <c r="W287" s="9">
        <f>ROUND(Q287 / 1.2, 2)</f>
        <v>1797.5</v>
      </c>
      <c r="X287" s="9">
        <f>ROUND(R287 / 1.2, 2)</f>
        <v>3964.96</v>
      </c>
      <c r="Y287" s="9">
        <f t="shared" si="66"/>
        <v>0</v>
      </c>
      <c r="Z287" s="9">
        <f>ROUND(T287 / 1.2, 2)</f>
        <v>0</v>
      </c>
      <c r="AA287" s="9">
        <f>Y287+Z287</f>
        <v>0</v>
      </c>
      <c r="AD287" s="5">
        <v>355116604</v>
      </c>
      <c r="AE287" s="5">
        <v>27137861</v>
      </c>
      <c r="AG287" s="5" t="s">
        <v>960</v>
      </c>
      <c r="AH287" s="5" t="s">
        <v>961</v>
      </c>
      <c r="AI287" s="5" t="s">
        <v>584</v>
      </c>
      <c r="AK287" s="19">
        <f t="shared" si="67"/>
        <v>0</v>
      </c>
      <c r="AL287" s="19">
        <f>T287-N287</f>
        <v>0</v>
      </c>
      <c r="AM287" s="19">
        <f>U287-O287</f>
        <v>0</v>
      </c>
      <c r="AN287" s="22">
        <f t="shared" si="68"/>
        <v>0</v>
      </c>
      <c r="AO287" s="22">
        <f>IFERROR(AL287/N287,0)</f>
        <v>0</v>
      </c>
      <c r="AP287" s="22">
        <f>IFERROR(AM287/O287,0)</f>
        <v>0</v>
      </c>
    </row>
    <row r="288" spans="1:42" ht="18" x14ac:dyDescent="0.3">
      <c r="A288" s="12" t="s">
        <v>962</v>
      </c>
      <c r="B288" s="12"/>
      <c r="C288" s="27" t="s">
        <v>963</v>
      </c>
      <c r="D288" s="17"/>
      <c r="E288" s="17"/>
      <c r="F288" s="28" t="s">
        <v>73</v>
      </c>
      <c r="G288" s="29">
        <v>1.02</v>
      </c>
      <c r="H288" s="29"/>
      <c r="I288" s="29">
        <v>0</v>
      </c>
      <c r="J288" s="30">
        <v>2550</v>
      </c>
      <c r="M288" s="31">
        <f>ROUND(ROUND(J288, 2)*I288, 2)</f>
        <v>0</v>
      </c>
      <c r="P288" s="30">
        <v>2550</v>
      </c>
      <c r="S288" s="31">
        <f>ROUND(ROUND(P288, 2)*I288, 2)</f>
        <v>0</v>
      </c>
      <c r="V288" s="9">
        <f>ROUND(ROUND(P288, 2)/1.2, 2)</f>
        <v>2125</v>
      </c>
      <c r="Y288" s="9">
        <f t="shared" si="66"/>
        <v>0</v>
      </c>
      <c r="AD288" s="5" t="s">
        <v>964</v>
      </c>
      <c r="AE288" s="5" t="s">
        <v>965</v>
      </c>
      <c r="AF288" s="5" t="s">
        <v>966</v>
      </c>
      <c r="AK288" s="31">
        <f t="shared" si="67"/>
        <v>0</v>
      </c>
      <c r="AL288" s="31"/>
      <c r="AM288" s="31"/>
      <c r="AN288" s="33">
        <f t="shared" si="68"/>
        <v>0</v>
      </c>
      <c r="AO288" s="31"/>
      <c r="AP288" s="31"/>
    </row>
    <row r="289" spans="1:42" ht="36" x14ac:dyDescent="0.3">
      <c r="A289" s="12" t="s">
        <v>967</v>
      </c>
      <c r="B289" s="12" t="s">
        <v>958</v>
      </c>
      <c r="C289" s="16" t="s">
        <v>959</v>
      </c>
      <c r="D289" s="17"/>
      <c r="E289" s="17" t="s">
        <v>968</v>
      </c>
      <c r="F289" s="17" t="s">
        <v>73</v>
      </c>
      <c r="G289" s="18">
        <v>1</v>
      </c>
      <c r="H289" s="18"/>
      <c r="I289" s="18">
        <v>0</v>
      </c>
      <c r="J289" s="19">
        <v>2600.96</v>
      </c>
      <c r="K289" s="20">
        <v>2157</v>
      </c>
      <c r="L289" s="19">
        <f>J289+ROUND(K289, 2)</f>
        <v>4757.96</v>
      </c>
      <c r="M289" s="19">
        <v>0</v>
      </c>
      <c r="N289" s="19">
        <v>0</v>
      </c>
      <c r="O289" s="19">
        <f>M289+N289</f>
        <v>0</v>
      </c>
      <c r="P289" s="19">
        <v>2600.96</v>
      </c>
      <c r="Q289" s="20">
        <v>2157</v>
      </c>
      <c r="R289" s="19">
        <f>P289+ROUND(Q289, 2)</f>
        <v>4757.96</v>
      </c>
      <c r="S289" s="19">
        <v>0</v>
      </c>
      <c r="T289" s="19">
        <v>0</v>
      </c>
      <c r="U289" s="19">
        <f>S289+T289</f>
        <v>0</v>
      </c>
      <c r="V289" s="9">
        <f>ROUND(P289 / 1.2, 2)</f>
        <v>2167.4699999999998</v>
      </c>
      <c r="W289" s="9">
        <f>ROUND(Q289 / 1.2, 2)</f>
        <v>1797.5</v>
      </c>
      <c r="X289" s="9">
        <f>ROUND(R289 / 1.2, 2)</f>
        <v>3964.97</v>
      </c>
      <c r="Y289" s="9">
        <f t="shared" si="66"/>
        <v>0</v>
      </c>
      <c r="Z289" s="9">
        <f>ROUND(T289 / 1.2, 2)</f>
        <v>0</v>
      </c>
      <c r="AA289" s="9">
        <f>Y289+Z289</f>
        <v>0</v>
      </c>
      <c r="AD289" s="5">
        <v>355116739</v>
      </c>
      <c r="AE289" s="5">
        <v>27137845</v>
      </c>
      <c r="AG289" s="5" t="s">
        <v>960</v>
      </c>
      <c r="AH289" s="5" t="s">
        <v>961</v>
      </c>
      <c r="AI289" s="5" t="s">
        <v>584</v>
      </c>
      <c r="AK289" s="19">
        <f t="shared" si="67"/>
        <v>0</v>
      </c>
      <c r="AL289" s="19">
        <f>T289-N289</f>
        <v>0</v>
      </c>
      <c r="AM289" s="19">
        <f>U289-O289</f>
        <v>0</v>
      </c>
      <c r="AN289" s="22">
        <f t="shared" si="68"/>
        <v>0</v>
      </c>
      <c r="AO289" s="22">
        <f>IFERROR(AL289/N289,0)</f>
        <v>0</v>
      </c>
      <c r="AP289" s="22">
        <f>IFERROR(AM289/O289,0)</f>
        <v>0</v>
      </c>
    </row>
    <row r="290" spans="1:42" ht="18" x14ac:dyDescent="0.3">
      <c r="A290" s="12" t="s">
        <v>969</v>
      </c>
      <c r="B290" s="12"/>
      <c r="C290" s="27" t="s">
        <v>963</v>
      </c>
      <c r="D290" s="17"/>
      <c r="E290" s="17"/>
      <c r="F290" s="28" t="s">
        <v>73</v>
      </c>
      <c r="G290" s="29">
        <v>1.02</v>
      </c>
      <c r="H290" s="29"/>
      <c r="I290" s="29">
        <v>0</v>
      </c>
      <c r="J290" s="30">
        <v>2550</v>
      </c>
      <c r="M290" s="31">
        <f>ROUND(ROUND(J290, 2)*I290, 2)</f>
        <v>0</v>
      </c>
      <c r="P290" s="30">
        <v>2550</v>
      </c>
      <c r="S290" s="31">
        <f>ROUND(ROUND(P290, 2)*I290, 2)</f>
        <v>0</v>
      </c>
      <c r="V290" s="9">
        <f>ROUND(ROUND(P290, 2)/1.2, 2)</f>
        <v>2125</v>
      </c>
      <c r="Y290" s="9">
        <f t="shared" si="66"/>
        <v>0</v>
      </c>
      <c r="AD290" s="5" t="s">
        <v>970</v>
      </c>
      <c r="AE290" s="5" t="s">
        <v>971</v>
      </c>
      <c r="AF290" s="5" t="s">
        <v>966</v>
      </c>
      <c r="AK290" s="31">
        <f t="shared" si="67"/>
        <v>0</v>
      </c>
      <c r="AL290" s="31"/>
      <c r="AM290" s="31"/>
      <c r="AN290" s="33">
        <f t="shared" si="68"/>
        <v>0</v>
      </c>
      <c r="AO290" s="31"/>
      <c r="AP290" s="31"/>
    </row>
    <row r="291" spans="1:42" ht="36" x14ac:dyDescent="0.3">
      <c r="A291" s="12" t="s">
        <v>972</v>
      </c>
      <c r="B291" s="12" t="s">
        <v>958</v>
      </c>
      <c r="C291" s="16" t="s">
        <v>959</v>
      </c>
      <c r="D291" s="17"/>
      <c r="E291" s="17" t="s">
        <v>968</v>
      </c>
      <c r="F291" s="17" t="s">
        <v>73</v>
      </c>
      <c r="G291" s="18">
        <v>1</v>
      </c>
      <c r="H291" s="18"/>
      <c r="I291" s="18">
        <v>23.917999999999999</v>
      </c>
      <c r="J291" s="19">
        <v>2644.31</v>
      </c>
      <c r="K291" s="20">
        <v>2157</v>
      </c>
      <c r="L291" s="19">
        <f>J291+ROUND(K291, 2)</f>
        <v>4801.3099999999995</v>
      </c>
      <c r="M291" s="19">
        <v>63246.61</v>
      </c>
      <c r="N291" s="19">
        <v>51591.13</v>
      </c>
      <c r="O291" s="19">
        <f>M291+N291</f>
        <v>114837.73999999999</v>
      </c>
      <c r="P291" s="19">
        <v>2600.96</v>
      </c>
      <c r="Q291" s="20">
        <v>2588.4</v>
      </c>
      <c r="R291" s="19">
        <f>P291+ROUND(Q291, 2)</f>
        <v>5189.3600000000006</v>
      </c>
      <c r="S291" s="19">
        <v>62209.760000000002</v>
      </c>
      <c r="T291" s="19">
        <v>61909.35</v>
      </c>
      <c r="U291" s="19">
        <f>S291+T291</f>
        <v>124119.11</v>
      </c>
      <c r="V291" s="9">
        <f>ROUND(P291 / 1.2, 2)</f>
        <v>2167.4699999999998</v>
      </c>
      <c r="W291" s="9">
        <f>ROUND(Q291 / 1.2, 2)</f>
        <v>2157</v>
      </c>
      <c r="X291" s="9">
        <f>ROUND(R291 / 1.2, 2)</f>
        <v>4324.47</v>
      </c>
      <c r="Y291" s="9">
        <f t="shared" si="66"/>
        <v>51841.47</v>
      </c>
      <c r="Z291" s="9">
        <f>ROUND(T291 / 1.2, 2)</f>
        <v>51591.13</v>
      </c>
      <c r="AA291" s="9">
        <f>Y291+Z291</f>
        <v>103432.6</v>
      </c>
      <c r="AD291" s="5">
        <v>355116740</v>
      </c>
      <c r="AE291" s="5">
        <v>28661790</v>
      </c>
      <c r="AG291" s="5" t="s">
        <v>960</v>
      </c>
      <c r="AH291" s="5" t="s">
        <v>961</v>
      </c>
      <c r="AI291" s="5" t="s">
        <v>584</v>
      </c>
      <c r="AK291" s="19">
        <f t="shared" si="67"/>
        <v>-1036.8499999999985</v>
      </c>
      <c r="AL291" s="19">
        <f>T291-N291</f>
        <v>10318.220000000001</v>
      </c>
      <c r="AM291" s="19">
        <f>U291-O291</f>
        <v>9281.3700000000099</v>
      </c>
      <c r="AN291" s="22">
        <f t="shared" si="68"/>
        <v>-1.6393764029408037E-2</v>
      </c>
      <c r="AO291" s="22">
        <f>IFERROR(AL291/N291,0)</f>
        <v>0.19999988370093855</v>
      </c>
      <c r="AP291" s="22">
        <f>IFERROR(AM291/O291,0)</f>
        <v>8.0821600982394909E-2</v>
      </c>
    </row>
    <row r="292" spans="1:42" ht="18" x14ac:dyDescent="0.3">
      <c r="A292" s="12" t="s">
        <v>973</v>
      </c>
      <c r="B292" s="12"/>
      <c r="C292" s="27" t="s">
        <v>963</v>
      </c>
      <c r="D292" s="17"/>
      <c r="E292" s="17"/>
      <c r="F292" s="28" t="s">
        <v>73</v>
      </c>
      <c r="G292" s="29">
        <v>1.02</v>
      </c>
      <c r="H292" s="29"/>
      <c r="I292" s="29">
        <v>24.396000000000001</v>
      </c>
      <c r="J292" s="30">
        <v>2592.5</v>
      </c>
      <c r="M292" s="31">
        <f>ROUND(ROUND(J292, 2)*I292, 2)</f>
        <v>63246.63</v>
      </c>
      <c r="P292" s="30">
        <v>2550</v>
      </c>
      <c r="S292" s="31">
        <f>ROUND(ROUND(P292, 2)*I292, 2)</f>
        <v>62209.8</v>
      </c>
      <c r="V292" s="9">
        <f>ROUND(ROUND(P292, 2)/1.2, 2)</f>
        <v>2125</v>
      </c>
      <c r="Y292" s="9">
        <f t="shared" si="66"/>
        <v>51841.5</v>
      </c>
      <c r="AD292" s="5" t="s">
        <v>974</v>
      </c>
      <c r="AE292" s="5" t="s">
        <v>975</v>
      </c>
      <c r="AF292" s="5" t="s">
        <v>966</v>
      </c>
      <c r="AK292" s="31">
        <f t="shared" si="67"/>
        <v>-1036.8299999999945</v>
      </c>
      <c r="AL292" s="31"/>
      <c r="AM292" s="31"/>
      <c r="AN292" s="33">
        <f t="shared" si="68"/>
        <v>-1.6393442622950734E-2</v>
      </c>
      <c r="AO292" s="31"/>
      <c r="AP292" s="31"/>
    </row>
    <row r="293" spans="1:42" ht="18" x14ac:dyDescent="0.3">
      <c r="A293" s="12" t="s">
        <v>976</v>
      </c>
      <c r="B293" s="12" t="s">
        <v>977</v>
      </c>
      <c r="C293" s="16" t="s">
        <v>978</v>
      </c>
      <c r="D293" s="17"/>
      <c r="E293" s="17" t="s">
        <v>979</v>
      </c>
      <c r="F293" s="17" t="s">
        <v>187</v>
      </c>
      <c r="G293" s="18">
        <v>1</v>
      </c>
      <c r="H293" s="18"/>
      <c r="I293" s="18">
        <v>59.5</v>
      </c>
      <c r="J293" s="19">
        <v>2490.84</v>
      </c>
      <c r="K293" s="20">
        <v>1066</v>
      </c>
      <c r="L293" s="19">
        <f>J293+ROUND(K293, 2)</f>
        <v>3556.84</v>
      </c>
      <c r="M293" s="19">
        <v>148204.98000000001</v>
      </c>
      <c r="N293" s="19">
        <v>63427</v>
      </c>
      <c r="O293" s="19">
        <f>M293+N293</f>
        <v>211631.98</v>
      </c>
      <c r="P293" s="19">
        <v>2490.84</v>
      </c>
      <c r="Q293" s="20">
        <v>1279.2</v>
      </c>
      <c r="R293" s="19">
        <f>P293+ROUND(Q293, 2)</f>
        <v>3770.04</v>
      </c>
      <c r="S293" s="19">
        <v>148204.98000000001</v>
      </c>
      <c r="T293" s="19">
        <v>76112.399999999994</v>
      </c>
      <c r="U293" s="19">
        <f>S293+T293</f>
        <v>224317.38</v>
      </c>
      <c r="V293" s="9">
        <f>ROUND(P293 / 1.2, 2)</f>
        <v>2075.6999999999998</v>
      </c>
      <c r="W293" s="9">
        <f>ROUND(Q293 / 1.2, 2)</f>
        <v>1066</v>
      </c>
      <c r="X293" s="9">
        <f>ROUND(R293 / 1.2, 2)</f>
        <v>3141.7</v>
      </c>
      <c r="Y293" s="9">
        <f t="shared" si="66"/>
        <v>123504.15</v>
      </c>
      <c r="Z293" s="9">
        <f>ROUND(T293 / 1.2, 2)</f>
        <v>63427</v>
      </c>
      <c r="AA293" s="9">
        <f>Y293+Z293</f>
        <v>186931.15</v>
      </c>
      <c r="AD293" s="5">
        <v>355116606</v>
      </c>
      <c r="AE293" s="5">
        <v>28899785</v>
      </c>
      <c r="AG293" s="5" t="s">
        <v>980</v>
      </c>
      <c r="AH293" s="5" t="s">
        <v>981</v>
      </c>
      <c r="AI293" s="5" t="s">
        <v>584</v>
      </c>
      <c r="AK293" s="19">
        <f t="shared" si="67"/>
        <v>0</v>
      </c>
      <c r="AL293" s="19">
        <f>T293-N293</f>
        <v>12685.399999999994</v>
      </c>
      <c r="AM293" s="19">
        <f>U293-O293</f>
        <v>12685.399999999994</v>
      </c>
      <c r="AN293" s="22">
        <f t="shared" si="68"/>
        <v>0</v>
      </c>
      <c r="AO293" s="22">
        <f>IFERROR(AL293/N293,0)</f>
        <v>0.1999999999999999</v>
      </c>
      <c r="AP293" s="22">
        <f>IFERROR(AM293/O293,0)</f>
        <v>5.9940846369249082E-2</v>
      </c>
    </row>
    <row r="294" spans="1:42" ht="90" x14ac:dyDescent="0.3">
      <c r="A294" s="12" t="s">
        <v>982</v>
      </c>
      <c r="B294" s="12"/>
      <c r="C294" s="27" t="s">
        <v>983</v>
      </c>
      <c r="D294" s="17"/>
      <c r="E294" s="17" t="s">
        <v>984</v>
      </c>
      <c r="F294" s="28" t="s">
        <v>187</v>
      </c>
      <c r="G294" s="29">
        <v>1</v>
      </c>
      <c r="H294" s="39"/>
      <c r="I294" s="39">
        <v>59.5</v>
      </c>
      <c r="J294" s="30">
        <v>2490.84</v>
      </c>
      <c r="M294" s="31">
        <f>ROUND(ROUND(J294, 2)*I294, 2)</f>
        <v>148204.98000000001</v>
      </c>
      <c r="P294" s="30">
        <v>2490.84</v>
      </c>
      <c r="S294" s="31">
        <f>ROUND(ROUND(P294, 2)*I294, 2)</f>
        <v>148204.98000000001</v>
      </c>
      <c r="V294" s="9">
        <f>ROUND(ROUND(P294, 2)/1.2, 2)</f>
        <v>2075.6999999999998</v>
      </c>
      <c r="Y294" s="9">
        <f t="shared" si="66"/>
        <v>123504.15</v>
      </c>
      <c r="AD294" s="5" t="s">
        <v>985</v>
      </c>
      <c r="AE294" s="5" t="s">
        <v>986</v>
      </c>
      <c r="AF294" s="5" t="s">
        <v>987</v>
      </c>
      <c r="AK294" s="31">
        <f t="shared" si="67"/>
        <v>0</v>
      </c>
      <c r="AL294" s="31"/>
      <c r="AM294" s="31"/>
      <c r="AN294" s="33">
        <f t="shared" si="68"/>
        <v>0</v>
      </c>
      <c r="AO294" s="31"/>
      <c r="AP294" s="31"/>
    </row>
    <row r="295" spans="1:42" ht="18" x14ac:dyDescent="0.3">
      <c r="A295" s="12" t="s">
        <v>988</v>
      </c>
      <c r="B295" s="12" t="s">
        <v>977</v>
      </c>
      <c r="C295" s="16" t="s">
        <v>978</v>
      </c>
      <c r="D295" s="17"/>
      <c r="E295" s="17" t="s">
        <v>989</v>
      </c>
      <c r="F295" s="17" t="s">
        <v>187</v>
      </c>
      <c r="G295" s="18">
        <v>1</v>
      </c>
      <c r="H295" s="18"/>
      <c r="I295" s="18">
        <v>2.6</v>
      </c>
      <c r="J295" s="19">
        <v>2490.84</v>
      </c>
      <c r="K295" s="20">
        <v>1066</v>
      </c>
      <c r="L295" s="19">
        <f>J295+ROUND(K295, 2)</f>
        <v>3556.84</v>
      </c>
      <c r="M295" s="19">
        <v>6476.18</v>
      </c>
      <c r="N295" s="19">
        <v>2771.6</v>
      </c>
      <c r="O295" s="19">
        <f>M295+N295</f>
        <v>9247.7800000000007</v>
      </c>
      <c r="P295" s="19">
        <v>2490.84</v>
      </c>
      <c r="Q295" s="20">
        <v>1279.2</v>
      </c>
      <c r="R295" s="19">
        <f>P295+ROUND(Q295, 2)</f>
        <v>3770.04</v>
      </c>
      <c r="S295" s="19">
        <v>6476.18</v>
      </c>
      <c r="T295" s="19">
        <v>3325.92</v>
      </c>
      <c r="U295" s="19">
        <f>S295+T295</f>
        <v>9802.1</v>
      </c>
      <c r="V295" s="9">
        <f>ROUND(P295 / 1.2, 2)</f>
        <v>2075.6999999999998</v>
      </c>
      <c r="W295" s="9">
        <f>ROUND(Q295 / 1.2, 2)</f>
        <v>1066</v>
      </c>
      <c r="X295" s="9">
        <f>ROUND(R295 / 1.2, 2)</f>
        <v>3141.7</v>
      </c>
      <c r="Y295" s="9">
        <f t="shared" si="66"/>
        <v>5396.82</v>
      </c>
      <c r="Z295" s="9">
        <f>ROUND(T295 / 1.2, 2)</f>
        <v>2771.6</v>
      </c>
      <c r="AA295" s="9">
        <f>Y295+Z295</f>
        <v>8168.42</v>
      </c>
      <c r="AD295" s="5">
        <v>355116741</v>
      </c>
      <c r="AE295" s="5">
        <v>28899786</v>
      </c>
      <c r="AG295" s="5" t="s">
        <v>980</v>
      </c>
      <c r="AH295" s="5" t="s">
        <v>981</v>
      </c>
      <c r="AI295" s="5" t="s">
        <v>584</v>
      </c>
      <c r="AK295" s="19">
        <f t="shared" si="67"/>
        <v>0</v>
      </c>
      <c r="AL295" s="19">
        <f>T295-N295</f>
        <v>554.32000000000016</v>
      </c>
      <c r="AM295" s="19">
        <f>U295-O295</f>
        <v>554.31999999999971</v>
      </c>
      <c r="AN295" s="22">
        <f t="shared" si="68"/>
        <v>0</v>
      </c>
      <c r="AO295" s="22">
        <f>IFERROR(AL295/N295,0)</f>
        <v>0.20000000000000007</v>
      </c>
      <c r="AP295" s="22">
        <f>IFERROR(AM295/O295,0)</f>
        <v>5.9940872295837451E-2</v>
      </c>
    </row>
    <row r="296" spans="1:42" ht="90" x14ac:dyDescent="0.3">
      <c r="A296" s="12" t="s">
        <v>990</v>
      </c>
      <c r="B296" s="12"/>
      <c r="C296" s="27" t="s">
        <v>983</v>
      </c>
      <c r="D296" s="17"/>
      <c r="E296" s="17" t="s">
        <v>991</v>
      </c>
      <c r="F296" s="28" t="s">
        <v>187</v>
      </c>
      <c r="G296" s="29">
        <v>1</v>
      </c>
      <c r="H296" s="39"/>
      <c r="I296" s="39">
        <v>2.6</v>
      </c>
      <c r="J296" s="30">
        <v>2490.84</v>
      </c>
      <c r="M296" s="31">
        <f>ROUND(ROUND(J296, 2)*I296, 2)</f>
        <v>6476.18</v>
      </c>
      <c r="P296" s="30">
        <v>2490.84</v>
      </c>
      <c r="S296" s="31">
        <f>ROUND(ROUND(P296, 2)*I296, 2)</f>
        <v>6476.18</v>
      </c>
      <c r="V296" s="9">
        <f>ROUND(ROUND(P296, 2)/1.2, 2)</f>
        <v>2075.6999999999998</v>
      </c>
      <c r="Y296" s="9">
        <f t="shared" si="66"/>
        <v>5396.82</v>
      </c>
      <c r="AD296" s="5" t="s">
        <v>992</v>
      </c>
      <c r="AE296" s="5" t="s">
        <v>993</v>
      </c>
      <c r="AF296" s="5" t="s">
        <v>987</v>
      </c>
      <c r="AK296" s="31">
        <f t="shared" si="67"/>
        <v>0</v>
      </c>
      <c r="AL296" s="31"/>
      <c r="AM296" s="31"/>
      <c r="AN296" s="33">
        <f t="shared" si="68"/>
        <v>0</v>
      </c>
      <c r="AO296" s="31"/>
      <c r="AP296" s="31"/>
    </row>
    <row r="297" spans="1:42" ht="36" x14ac:dyDescent="0.3">
      <c r="A297" s="12" t="s">
        <v>994</v>
      </c>
      <c r="B297" s="12" t="s">
        <v>977</v>
      </c>
      <c r="C297" s="16" t="s">
        <v>978</v>
      </c>
      <c r="D297" s="17"/>
      <c r="E297" s="17" t="s">
        <v>995</v>
      </c>
      <c r="F297" s="17" t="s">
        <v>187</v>
      </c>
      <c r="G297" s="18">
        <v>1</v>
      </c>
      <c r="H297" s="18"/>
      <c r="I297" s="18">
        <v>58.8</v>
      </c>
      <c r="J297" s="19">
        <v>2490.84</v>
      </c>
      <c r="K297" s="20">
        <v>1066</v>
      </c>
      <c r="L297" s="19">
        <f>J297+ROUND(K297, 2)</f>
        <v>3556.84</v>
      </c>
      <c r="M297" s="19">
        <v>146461.39000000001</v>
      </c>
      <c r="N297" s="19">
        <v>62680.800000000003</v>
      </c>
      <c r="O297" s="19">
        <f>M297+N297</f>
        <v>209142.19</v>
      </c>
      <c r="P297" s="19">
        <v>2490.84</v>
      </c>
      <c r="Q297" s="20">
        <v>1279.2</v>
      </c>
      <c r="R297" s="19">
        <f>P297+ROUND(Q297, 2)</f>
        <v>3770.04</v>
      </c>
      <c r="S297" s="19">
        <v>146461.39000000001</v>
      </c>
      <c r="T297" s="19">
        <v>75216.960000000006</v>
      </c>
      <c r="U297" s="19">
        <f>S297+T297</f>
        <v>221678.35000000003</v>
      </c>
      <c r="V297" s="9">
        <f>ROUND(P297 / 1.2, 2)</f>
        <v>2075.6999999999998</v>
      </c>
      <c r="W297" s="9">
        <f>ROUND(Q297 / 1.2, 2)</f>
        <v>1066</v>
      </c>
      <c r="X297" s="9">
        <f>ROUND(R297 / 1.2, 2)</f>
        <v>3141.7</v>
      </c>
      <c r="Y297" s="9">
        <f t="shared" si="66"/>
        <v>122051.16</v>
      </c>
      <c r="Z297" s="9">
        <f>ROUND(T297 / 1.2, 2)</f>
        <v>62680.800000000003</v>
      </c>
      <c r="AA297" s="9">
        <f>Y297+Z297</f>
        <v>184731.96000000002</v>
      </c>
      <c r="AD297" s="5">
        <v>355116742</v>
      </c>
      <c r="AE297" s="5">
        <v>28899782</v>
      </c>
      <c r="AG297" s="5" t="s">
        <v>980</v>
      </c>
      <c r="AH297" s="5" t="s">
        <v>981</v>
      </c>
      <c r="AI297" s="5" t="s">
        <v>584</v>
      </c>
      <c r="AK297" s="19">
        <f t="shared" si="67"/>
        <v>0</v>
      </c>
      <c r="AL297" s="19">
        <f>T297-N297</f>
        <v>12536.160000000003</v>
      </c>
      <c r="AM297" s="19">
        <f>U297-O297</f>
        <v>12536.160000000033</v>
      </c>
      <c r="AN297" s="22">
        <f t="shared" si="68"/>
        <v>0</v>
      </c>
      <c r="AO297" s="22">
        <f>IFERROR(AL297/N297,0)</f>
        <v>0.20000000000000004</v>
      </c>
      <c r="AP297" s="22">
        <f>IFERROR(AM297/O297,0)</f>
        <v>5.9940846942455904E-2</v>
      </c>
    </row>
    <row r="298" spans="1:42" ht="90" x14ac:dyDescent="0.3">
      <c r="A298" s="12" t="s">
        <v>996</v>
      </c>
      <c r="B298" s="12"/>
      <c r="C298" s="27" t="s">
        <v>983</v>
      </c>
      <c r="D298" s="17"/>
      <c r="E298" s="17" t="s">
        <v>997</v>
      </c>
      <c r="F298" s="28" t="s">
        <v>187</v>
      </c>
      <c r="G298" s="29">
        <v>1</v>
      </c>
      <c r="H298" s="39"/>
      <c r="I298" s="39">
        <v>58.8</v>
      </c>
      <c r="J298" s="30">
        <v>2490.84</v>
      </c>
      <c r="M298" s="31">
        <f>ROUND(ROUND(J298, 2)*I298, 2)</f>
        <v>146461.39000000001</v>
      </c>
      <c r="P298" s="30">
        <v>2490.84</v>
      </c>
      <c r="S298" s="31">
        <f>ROUND(ROUND(P298, 2)*I298, 2)</f>
        <v>146461.39000000001</v>
      </c>
      <c r="V298" s="9">
        <f>ROUND(ROUND(P298, 2)/1.2, 2)</f>
        <v>2075.6999999999998</v>
      </c>
      <c r="Y298" s="9">
        <f t="shared" si="66"/>
        <v>122051.16</v>
      </c>
      <c r="AD298" s="5" t="s">
        <v>998</v>
      </c>
      <c r="AE298" s="5" t="s">
        <v>999</v>
      </c>
      <c r="AF298" s="5" t="s">
        <v>987</v>
      </c>
      <c r="AK298" s="31">
        <f t="shared" si="67"/>
        <v>0</v>
      </c>
      <c r="AL298" s="31"/>
      <c r="AM298" s="31"/>
      <c r="AN298" s="33">
        <f t="shared" si="68"/>
        <v>0</v>
      </c>
      <c r="AO298" s="31"/>
      <c r="AP298" s="31"/>
    </row>
    <row r="299" spans="1:42" ht="36" x14ac:dyDescent="0.3">
      <c r="A299" s="12" t="s">
        <v>1000</v>
      </c>
      <c r="B299" s="12" t="s">
        <v>977</v>
      </c>
      <c r="C299" s="16" t="s">
        <v>978</v>
      </c>
      <c r="D299" s="17"/>
      <c r="E299" s="17" t="s">
        <v>1001</v>
      </c>
      <c r="F299" s="17" t="s">
        <v>187</v>
      </c>
      <c r="G299" s="18">
        <v>1</v>
      </c>
      <c r="H299" s="18"/>
      <c r="I299" s="18">
        <v>22.1</v>
      </c>
      <c r="J299" s="19">
        <v>2490.84</v>
      </c>
      <c r="K299" s="20">
        <v>1066</v>
      </c>
      <c r="L299" s="19">
        <f>J299+ROUND(K299, 2)</f>
        <v>3556.84</v>
      </c>
      <c r="M299" s="19">
        <v>55047.56</v>
      </c>
      <c r="N299" s="19">
        <v>23558.6</v>
      </c>
      <c r="O299" s="19">
        <f>M299+N299</f>
        <v>78606.16</v>
      </c>
      <c r="P299" s="19">
        <v>2490.84</v>
      </c>
      <c r="Q299" s="20">
        <v>1279.2</v>
      </c>
      <c r="R299" s="19">
        <f>P299+ROUND(Q299, 2)</f>
        <v>3770.04</v>
      </c>
      <c r="S299" s="19">
        <v>55047.56</v>
      </c>
      <c r="T299" s="19">
        <v>28270.32</v>
      </c>
      <c r="U299" s="19">
        <f>S299+T299</f>
        <v>83317.88</v>
      </c>
      <c r="V299" s="9">
        <f>ROUND(P299 / 1.2, 2)</f>
        <v>2075.6999999999998</v>
      </c>
      <c r="W299" s="9">
        <f>ROUND(Q299 / 1.2, 2)</f>
        <v>1066</v>
      </c>
      <c r="X299" s="9">
        <f>ROUND(R299 / 1.2, 2)</f>
        <v>3141.7</v>
      </c>
      <c r="Y299" s="9">
        <f t="shared" si="66"/>
        <v>45872.97</v>
      </c>
      <c r="Z299" s="9">
        <f>ROUND(T299 / 1.2, 2)</f>
        <v>23558.6</v>
      </c>
      <c r="AA299" s="9">
        <f>Y299+Z299</f>
        <v>69431.570000000007</v>
      </c>
      <c r="AD299" s="5">
        <v>355116743</v>
      </c>
      <c r="AE299" s="5">
        <v>28899784</v>
      </c>
      <c r="AG299" s="5" t="s">
        <v>980</v>
      </c>
      <c r="AH299" s="5" t="s">
        <v>981</v>
      </c>
      <c r="AI299" s="5" t="s">
        <v>584</v>
      </c>
      <c r="AK299" s="19">
        <f t="shared" si="67"/>
        <v>0</v>
      </c>
      <c r="AL299" s="19">
        <f>T299-N299</f>
        <v>4711.7200000000012</v>
      </c>
      <c r="AM299" s="19">
        <f>U299-O299</f>
        <v>4711.7200000000012</v>
      </c>
      <c r="AN299" s="22">
        <f t="shared" si="68"/>
        <v>0</v>
      </c>
      <c r="AO299" s="22">
        <f>IFERROR(AL299/N299,0)</f>
        <v>0.20000000000000007</v>
      </c>
      <c r="AP299" s="22">
        <f>IFERROR(AM299/O299,0)</f>
        <v>5.9940849419434825E-2</v>
      </c>
    </row>
    <row r="300" spans="1:42" ht="90" x14ac:dyDescent="0.3">
      <c r="A300" s="12" t="s">
        <v>1002</v>
      </c>
      <c r="B300" s="12"/>
      <c r="C300" s="27" t="s">
        <v>983</v>
      </c>
      <c r="D300" s="17"/>
      <c r="E300" s="17" t="s">
        <v>1003</v>
      </c>
      <c r="F300" s="28" t="s">
        <v>187</v>
      </c>
      <c r="G300" s="29">
        <v>1</v>
      </c>
      <c r="H300" s="39"/>
      <c r="I300" s="39">
        <v>22.1</v>
      </c>
      <c r="J300" s="30">
        <v>2490.84</v>
      </c>
      <c r="M300" s="31">
        <f>ROUND(ROUND(J300, 2)*I300, 2)</f>
        <v>55047.56</v>
      </c>
      <c r="P300" s="30">
        <v>2490.84</v>
      </c>
      <c r="S300" s="31">
        <f>ROUND(ROUND(P300, 2)*I300, 2)</f>
        <v>55047.56</v>
      </c>
      <c r="V300" s="9">
        <f>ROUND(ROUND(P300, 2)/1.2, 2)</f>
        <v>2075.6999999999998</v>
      </c>
      <c r="Y300" s="9">
        <f t="shared" si="66"/>
        <v>45872.97</v>
      </c>
      <c r="AD300" s="5" t="s">
        <v>1004</v>
      </c>
      <c r="AE300" s="5" t="s">
        <v>1005</v>
      </c>
      <c r="AF300" s="5" t="s">
        <v>987</v>
      </c>
      <c r="AK300" s="31">
        <f t="shared" si="67"/>
        <v>0</v>
      </c>
      <c r="AL300" s="31"/>
      <c r="AM300" s="31"/>
      <c r="AN300" s="33">
        <f t="shared" si="68"/>
        <v>0</v>
      </c>
      <c r="AO300" s="31"/>
      <c r="AP300" s="31"/>
    </row>
    <row r="301" spans="1:42" ht="18" x14ac:dyDescent="0.3">
      <c r="A301" s="12" t="s">
        <v>1006</v>
      </c>
      <c r="B301" s="12" t="s">
        <v>977</v>
      </c>
      <c r="C301" s="16" t="s">
        <v>978</v>
      </c>
      <c r="D301" s="17"/>
      <c r="E301" s="17" t="s">
        <v>1007</v>
      </c>
      <c r="F301" s="17" t="s">
        <v>187</v>
      </c>
      <c r="G301" s="18">
        <v>1</v>
      </c>
      <c r="H301" s="18"/>
      <c r="I301" s="18">
        <v>130</v>
      </c>
      <c r="J301" s="19">
        <v>2490.84</v>
      </c>
      <c r="K301" s="20">
        <v>1066</v>
      </c>
      <c r="L301" s="19">
        <f>J301+ROUND(K301, 2)</f>
        <v>3556.84</v>
      </c>
      <c r="M301" s="19">
        <v>323809.2</v>
      </c>
      <c r="N301" s="19">
        <v>138580</v>
      </c>
      <c r="O301" s="19">
        <f>M301+N301</f>
        <v>462389.2</v>
      </c>
      <c r="P301" s="19">
        <v>2490.84</v>
      </c>
      <c r="Q301" s="20">
        <v>1279.2</v>
      </c>
      <c r="R301" s="19">
        <f>P301+ROUND(Q301, 2)</f>
        <v>3770.04</v>
      </c>
      <c r="S301" s="19">
        <v>323809.2</v>
      </c>
      <c r="T301" s="19">
        <v>166296</v>
      </c>
      <c r="U301" s="19">
        <f>S301+T301</f>
        <v>490105.2</v>
      </c>
      <c r="V301" s="9">
        <f>ROUND(P301 / 1.2, 2)</f>
        <v>2075.6999999999998</v>
      </c>
      <c r="W301" s="9">
        <f>ROUND(Q301 / 1.2, 2)</f>
        <v>1066</v>
      </c>
      <c r="X301" s="9">
        <f>ROUND(R301 / 1.2, 2)</f>
        <v>3141.7</v>
      </c>
      <c r="Y301" s="9">
        <f t="shared" si="66"/>
        <v>269841</v>
      </c>
      <c r="Z301" s="9">
        <f>ROUND(T301 / 1.2, 2)</f>
        <v>138580</v>
      </c>
      <c r="AA301" s="9">
        <f>Y301+Z301</f>
        <v>408421</v>
      </c>
      <c r="AD301" s="5">
        <v>355116744</v>
      </c>
      <c r="AE301" s="5">
        <v>28899781</v>
      </c>
      <c r="AG301" s="5" t="s">
        <v>980</v>
      </c>
      <c r="AH301" s="5" t="s">
        <v>981</v>
      </c>
      <c r="AI301" s="5" t="s">
        <v>584</v>
      </c>
      <c r="AK301" s="19">
        <f t="shared" si="67"/>
        <v>0</v>
      </c>
      <c r="AL301" s="19">
        <f>T301-N301</f>
        <v>27716</v>
      </c>
      <c r="AM301" s="19">
        <f>U301-O301</f>
        <v>27716</v>
      </c>
      <c r="AN301" s="22">
        <f t="shared" si="68"/>
        <v>0</v>
      </c>
      <c r="AO301" s="22">
        <f>IFERROR(AL301/N301,0)</f>
        <v>0.2</v>
      </c>
      <c r="AP301" s="22">
        <f>IFERROR(AM301/O301,0)</f>
        <v>5.9940846369249109E-2</v>
      </c>
    </row>
    <row r="302" spans="1:42" ht="54" x14ac:dyDescent="0.3">
      <c r="A302" s="12" t="s">
        <v>1008</v>
      </c>
      <c r="B302" s="12"/>
      <c r="C302" s="27" t="s">
        <v>983</v>
      </c>
      <c r="D302" s="17"/>
      <c r="E302" s="17" t="s">
        <v>1009</v>
      </c>
      <c r="F302" s="28" t="s">
        <v>187</v>
      </c>
      <c r="G302" s="29">
        <v>1</v>
      </c>
      <c r="H302" s="39"/>
      <c r="I302" s="39">
        <v>130</v>
      </c>
      <c r="J302" s="30">
        <v>2490.84</v>
      </c>
      <c r="M302" s="31">
        <f>ROUND(ROUND(J302, 2)*I302, 2)</f>
        <v>323809.2</v>
      </c>
      <c r="P302" s="30">
        <v>2490.84</v>
      </c>
      <c r="S302" s="31">
        <f>ROUND(ROUND(P302, 2)*I302, 2)</f>
        <v>323809.2</v>
      </c>
      <c r="V302" s="9">
        <f>ROUND(ROUND(P302, 2)/1.2, 2)</f>
        <v>2075.6999999999998</v>
      </c>
      <c r="Y302" s="9">
        <f t="shared" si="66"/>
        <v>269841</v>
      </c>
      <c r="AD302" s="5" t="s">
        <v>1010</v>
      </c>
      <c r="AE302" s="5" t="s">
        <v>1011</v>
      </c>
      <c r="AF302" s="5" t="s">
        <v>987</v>
      </c>
      <c r="AK302" s="31">
        <f t="shared" si="67"/>
        <v>0</v>
      </c>
      <c r="AL302" s="31"/>
      <c r="AM302" s="31"/>
      <c r="AN302" s="33">
        <f t="shared" si="68"/>
        <v>0</v>
      </c>
      <c r="AO302" s="31"/>
      <c r="AP302" s="31"/>
    </row>
    <row r="303" spans="1:42" ht="18" x14ac:dyDescent="0.3">
      <c r="A303" s="12" t="s">
        <v>1012</v>
      </c>
      <c r="B303" s="12" t="s">
        <v>977</v>
      </c>
      <c r="C303" s="16" t="s">
        <v>978</v>
      </c>
      <c r="D303" s="17"/>
      <c r="E303" s="17" t="s">
        <v>1013</v>
      </c>
      <c r="F303" s="17" t="s">
        <v>187</v>
      </c>
      <c r="G303" s="18">
        <v>1</v>
      </c>
      <c r="H303" s="18"/>
      <c r="I303" s="18">
        <v>55.8</v>
      </c>
      <c r="J303" s="19">
        <v>2490.84</v>
      </c>
      <c r="K303" s="20">
        <v>1066</v>
      </c>
      <c r="L303" s="19">
        <f>J303+ROUND(K303, 2)</f>
        <v>3556.84</v>
      </c>
      <c r="M303" s="19">
        <v>138988.87</v>
      </c>
      <c r="N303" s="19">
        <v>59482.8</v>
      </c>
      <c r="O303" s="19">
        <f>M303+N303</f>
        <v>198471.66999999998</v>
      </c>
      <c r="P303" s="19">
        <v>2490.84</v>
      </c>
      <c r="Q303" s="20">
        <v>1279.2</v>
      </c>
      <c r="R303" s="19">
        <f>P303+ROUND(Q303, 2)</f>
        <v>3770.04</v>
      </c>
      <c r="S303" s="19">
        <v>138988.87</v>
      </c>
      <c r="T303" s="19">
        <v>71379.360000000001</v>
      </c>
      <c r="U303" s="19">
        <f>S303+T303</f>
        <v>210368.22999999998</v>
      </c>
      <c r="V303" s="9">
        <f>ROUND(P303 / 1.2, 2)</f>
        <v>2075.6999999999998</v>
      </c>
      <c r="W303" s="9">
        <f>ROUND(Q303 / 1.2, 2)</f>
        <v>1066</v>
      </c>
      <c r="X303" s="9">
        <f>ROUND(R303 / 1.2, 2)</f>
        <v>3141.7</v>
      </c>
      <c r="Y303" s="9">
        <f t="shared" si="66"/>
        <v>115824.06</v>
      </c>
      <c r="Z303" s="9">
        <f>ROUND(T303 / 1.2, 2)</f>
        <v>59482.8</v>
      </c>
      <c r="AA303" s="9">
        <f>Y303+Z303</f>
        <v>175306.86</v>
      </c>
      <c r="AD303" s="5">
        <v>355116745</v>
      </c>
      <c r="AE303" s="5">
        <v>28899783</v>
      </c>
      <c r="AG303" s="5" t="s">
        <v>980</v>
      </c>
      <c r="AH303" s="5" t="s">
        <v>981</v>
      </c>
      <c r="AI303" s="5" t="s">
        <v>584</v>
      </c>
      <c r="AK303" s="19">
        <f t="shared" si="67"/>
        <v>0</v>
      </c>
      <c r="AL303" s="19">
        <f>T303-N303</f>
        <v>11896.559999999998</v>
      </c>
      <c r="AM303" s="19">
        <f>U303-O303</f>
        <v>11896.559999999998</v>
      </c>
      <c r="AN303" s="22">
        <f t="shared" si="68"/>
        <v>0</v>
      </c>
      <c r="AO303" s="22">
        <f>IFERROR(AL303/N303,0)</f>
        <v>0.19999999999999996</v>
      </c>
      <c r="AP303" s="22">
        <f>IFERROR(AM303/O303,0)</f>
        <v>5.9940846973273308E-2</v>
      </c>
    </row>
    <row r="304" spans="1:42" ht="72" x14ac:dyDescent="0.3">
      <c r="A304" s="12" t="s">
        <v>1014</v>
      </c>
      <c r="B304" s="12"/>
      <c r="C304" s="27" t="s">
        <v>983</v>
      </c>
      <c r="D304" s="17"/>
      <c r="E304" s="17" t="s">
        <v>1015</v>
      </c>
      <c r="F304" s="28" t="s">
        <v>187</v>
      </c>
      <c r="G304" s="29">
        <v>1</v>
      </c>
      <c r="H304" s="39"/>
      <c r="I304" s="39">
        <v>55.8</v>
      </c>
      <c r="J304" s="30">
        <v>2490.84</v>
      </c>
      <c r="M304" s="31">
        <f>ROUND(ROUND(J304, 2)*I304, 2)</f>
        <v>138988.87</v>
      </c>
      <c r="P304" s="30">
        <v>2490.84</v>
      </c>
      <c r="S304" s="31">
        <f>ROUND(ROUND(P304, 2)*I304, 2)</f>
        <v>138988.87</v>
      </c>
      <c r="V304" s="9">
        <f>ROUND(ROUND(P304, 2)/1.2, 2)</f>
        <v>2075.6999999999998</v>
      </c>
      <c r="Y304" s="9">
        <f t="shared" si="66"/>
        <v>115824.06</v>
      </c>
      <c r="AD304" s="5" t="s">
        <v>1016</v>
      </c>
      <c r="AE304" s="5" t="s">
        <v>1017</v>
      </c>
      <c r="AF304" s="5" t="s">
        <v>987</v>
      </c>
      <c r="AK304" s="31">
        <f t="shared" si="67"/>
        <v>0</v>
      </c>
      <c r="AL304" s="31"/>
      <c r="AM304" s="31"/>
      <c r="AN304" s="33">
        <f t="shared" si="68"/>
        <v>0</v>
      </c>
      <c r="AO304" s="31"/>
      <c r="AP304" s="31"/>
    </row>
    <row r="305" spans="1:42" ht="16.95" customHeight="1" x14ac:dyDescent="0.3">
      <c r="A305" s="12" t="s">
        <v>1018</v>
      </c>
      <c r="B305" s="52" t="s">
        <v>1019</v>
      </c>
      <c r="C305" s="113" t="s">
        <v>1020</v>
      </c>
      <c r="D305" s="114"/>
      <c r="E305" s="114"/>
      <c r="F305" s="114"/>
      <c r="G305" s="114"/>
      <c r="H305" s="114"/>
      <c r="I305" s="115"/>
      <c r="M305" s="6">
        <f>SUM(M306,M312,M317,M322,M325,M329,M332,M335,M339,M342,M345,M348,M352,M356,M358,M360,M362,M364,M369,M374,M379,M384,M389,M394,M399,M404,M409,M414,M419,M424,M429)</f>
        <v>4072907.3999999994</v>
      </c>
      <c r="N305" s="6">
        <f>SUM(N306,N312,N317,N322,N325,N329,N332,N335,N339,N342,N345,N348,N352,N356,N358,N360,N362,N364,N369,N374,N379,N384,N389,N394,N399,N404,N409,N414,N419,N424,N429)</f>
        <v>8131037.2199999997</v>
      </c>
      <c r="O305" s="6">
        <f>SUM(O306,O312,O317,O322,O325,O329,O332,O335,O339,O342,O345,O348,O352,O356,O358,O360,O362,O364,O369,O374,O379,O384,O389,O394,O399,O404,O409,O414,O419,O424,O429)</f>
        <v>12203944.619999999</v>
      </c>
      <c r="S305" s="6">
        <f>SUM(S306,S312,S317,S322,S325,S329,S332,S335,S339,S342,S345,S348,S352,S356,S358,S360,S362,S364,S369,S374,S379,S384,S389,S394,S399,S404,S409,S414,S419,S424,S429)</f>
        <v>22343642.289999999</v>
      </c>
      <c r="T305" s="6">
        <f>SUM(T306,T312,T317,T322,T325,T329,T332,T335,T339,T342,T345,T348,T352,T356,T358,T360,T362,T364,T369,T374,T379,T384,T389,T394,T399,T404,T409,T414,T419,T424,T429)</f>
        <v>9663404.2200000007</v>
      </c>
      <c r="U305" s="6">
        <f>SUM(U306,U312,U317,U322,U325,U329,U332,U335,U339,U342,U345,U348,U352,U356,U358,U360,U362,U364,U369,U374,U379,U384,U389,U394,U399,U404,U409,U414,U419,U424,U429)</f>
        <v>32007046.509999998</v>
      </c>
      <c r="Y305" s="9">
        <f>SUM(Y306,Y312,Y317,Y322,Y325,Y329,Y332,Y335,Y339,Y342,Y345,Y348,Y352,Y356,Y358,Y360,Y362,Y364,Y369,Y374,Y379,Y384,Y389,Y394,Y399,Y404,Y409,Y414,Y419,Y424,Y429)</f>
        <v>18619701.929999996</v>
      </c>
      <c r="Z305" s="9">
        <f>SUM(Z306,Z312,Z317,Z322,Z325,Z329,Z332,Z335,Z339,Z342,Z345,Z348,Z352,Z356,Z358,Z360,Z362,Z364,Z369,Z374,Z379,Z384,Z389,Z394,Z399,Z404,Z409,Z414,Z419,Z424,Z429)</f>
        <v>8052836.8500000006</v>
      </c>
      <c r="AA305" s="9">
        <f>SUM(AA306,AA312,AA317,AA322,AA325,AA329,AA332,AA335,AA339,AA342,AA345,AA348,AA352,AA356,AA358,AA360,AA362,AA364,AA369,AA374,AA379,AA384,AA389,AA394,AA399,AA404,AA409,AA414,AA419,AA424,AA429)</f>
        <v>26672538.779999994</v>
      </c>
      <c r="AD305" s="5">
        <v>355116607</v>
      </c>
      <c r="AE305" s="5">
        <v>27137794</v>
      </c>
      <c r="AK305" s="6">
        <f t="shared" si="67"/>
        <v>18270734.890000001</v>
      </c>
      <c r="AL305" s="6">
        <f>T305-N305</f>
        <v>1532367.0000000009</v>
      </c>
      <c r="AM305" s="6">
        <f>U305-O305</f>
        <v>19803101.890000001</v>
      </c>
      <c r="AN305" s="10">
        <f t="shared" si="68"/>
        <v>4.4859195399335627</v>
      </c>
      <c r="AO305" s="10">
        <f>IFERROR(AL305/N305,0)</f>
        <v>0.18845898235846484</v>
      </c>
      <c r="AP305" s="10">
        <f>IFERROR(AM305/O305,0)</f>
        <v>1.6226804124910887</v>
      </c>
    </row>
    <row r="306" spans="1:42" ht="54" x14ac:dyDescent="0.3">
      <c r="A306" s="12" t="s">
        <v>1021</v>
      </c>
      <c r="B306" s="12" t="s">
        <v>1022</v>
      </c>
      <c r="C306" s="16" t="s">
        <v>1023</v>
      </c>
      <c r="D306" s="17"/>
      <c r="E306" s="17" t="s">
        <v>1024</v>
      </c>
      <c r="F306" s="17" t="s">
        <v>79</v>
      </c>
      <c r="G306" s="18">
        <v>1</v>
      </c>
      <c r="H306" s="18"/>
      <c r="I306" s="18">
        <v>0</v>
      </c>
      <c r="J306" s="19">
        <v>0</v>
      </c>
      <c r="K306" s="20">
        <v>1439</v>
      </c>
      <c r="L306" s="19">
        <f>J306+ROUND(K306, 2)</f>
        <v>1439</v>
      </c>
      <c r="M306" s="19">
        <v>0</v>
      </c>
      <c r="N306" s="19">
        <v>0</v>
      </c>
      <c r="O306" s="19">
        <f>M306+N306</f>
        <v>0</v>
      </c>
      <c r="P306" s="19">
        <v>1475.01</v>
      </c>
      <c r="Q306" s="20">
        <v>1251</v>
      </c>
      <c r="R306" s="19">
        <f>P306+ROUND(Q306, 2)</f>
        <v>2726.01</v>
      </c>
      <c r="S306" s="19">
        <v>0</v>
      </c>
      <c r="T306" s="19">
        <v>0</v>
      </c>
      <c r="U306" s="19">
        <f>S306+T306</f>
        <v>0</v>
      </c>
      <c r="V306" s="9">
        <f>ROUND(P306 / 1.2, 2)</f>
        <v>1229.18</v>
      </c>
      <c r="W306" s="9">
        <f>ROUND(Q306 / 1.2, 2)</f>
        <v>1042.5</v>
      </c>
      <c r="X306" s="9">
        <f>ROUND(R306 / 1.2, 2)</f>
        <v>2271.6799999999998</v>
      </c>
      <c r="Y306" s="9">
        <f>ROUND(S306 / 1.2, 2)</f>
        <v>0</v>
      </c>
      <c r="Z306" s="9">
        <f>ROUND(T306 / 1.2, 2)</f>
        <v>0</v>
      </c>
      <c r="AA306" s="9">
        <f>Y306+Z306</f>
        <v>0</v>
      </c>
      <c r="AD306" s="5">
        <v>355116609</v>
      </c>
      <c r="AE306" s="5">
        <v>27137941</v>
      </c>
      <c r="AG306" s="5" t="s">
        <v>1025</v>
      </c>
      <c r="AH306" s="5" t="s">
        <v>1026</v>
      </c>
      <c r="AI306" s="5" t="s">
        <v>584</v>
      </c>
      <c r="AK306" s="19">
        <f t="shared" si="67"/>
        <v>0</v>
      </c>
      <c r="AL306" s="19">
        <f>T306-N306</f>
        <v>0</v>
      </c>
      <c r="AM306" s="19">
        <f>U306-O306</f>
        <v>0</v>
      </c>
      <c r="AN306" s="22">
        <f t="shared" si="68"/>
        <v>0</v>
      </c>
      <c r="AO306" s="22">
        <f>IFERROR(AL306/N306,0)</f>
        <v>0</v>
      </c>
      <c r="AP306" s="22">
        <f>IFERROR(AM306/O306,0)</f>
        <v>0</v>
      </c>
    </row>
    <row r="307" spans="1:42" ht="36" x14ac:dyDescent="0.3">
      <c r="A307" s="12" t="s">
        <v>1027</v>
      </c>
      <c r="B307" s="12"/>
      <c r="C307" s="27" t="s">
        <v>1028</v>
      </c>
      <c r="D307" s="17"/>
      <c r="E307" s="17"/>
      <c r="F307" s="28" t="s">
        <v>96</v>
      </c>
      <c r="G307" s="29">
        <v>0.15</v>
      </c>
      <c r="H307" s="29"/>
      <c r="I307" s="29">
        <v>0</v>
      </c>
      <c r="J307" s="30">
        <v>88.8</v>
      </c>
      <c r="M307" s="31">
        <f>ROUND(ROUND(J307, 2)*I307, 2)</f>
        <v>0</v>
      </c>
      <c r="P307" s="30">
        <v>88.8</v>
      </c>
      <c r="S307" s="31">
        <f>ROUND(ROUND(P307, 2)*I307, 2)</f>
        <v>0</v>
      </c>
      <c r="V307" s="9">
        <f>ROUND(ROUND(P307, 2)/1.2, 2)</f>
        <v>74</v>
      </c>
      <c r="Y307" s="9">
        <f t="shared" ref="Y307:Y338" si="69">ROUND(S307 / 1.2, 2)</f>
        <v>0</v>
      </c>
      <c r="AD307" s="5" t="s">
        <v>1029</v>
      </c>
      <c r="AE307" s="5" t="s">
        <v>1030</v>
      </c>
      <c r="AF307" s="5" t="s">
        <v>1031</v>
      </c>
      <c r="AK307" s="31">
        <f t="shared" si="67"/>
        <v>0</v>
      </c>
      <c r="AL307" s="31"/>
      <c r="AM307" s="31"/>
      <c r="AN307" s="33">
        <f t="shared" si="68"/>
        <v>0</v>
      </c>
      <c r="AO307" s="31"/>
      <c r="AP307" s="31"/>
    </row>
    <row r="308" spans="1:42" ht="72" x14ac:dyDescent="0.3">
      <c r="A308" s="12" t="s">
        <v>1032</v>
      </c>
      <c r="B308" s="12"/>
      <c r="C308" s="27" t="s">
        <v>1033</v>
      </c>
      <c r="D308" s="17"/>
      <c r="E308" s="17" t="s">
        <v>1034</v>
      </c>
      <c r="F308" s="28" t="s">
        <v>79</v>
      </c>
      <c r="G308" s="29">
        <v>1.07</v>
      </c>
      <c r="H308" s="39"/>
      <c r="I308" s="39">
        <v>0</v>
      </c>
      <c r="J308" s="30">
        <v>1193</v>
      </c>
      <c r="M308" s="31">
        <f>ROUND(ROUND(J308, 2)*I308, 2)</f>
        <v>0</v>
      </c>
      <c r="P308" s="30">
        <v>1193</v>
      </c>
      <c r="S308" s="31">
        <f>ROUND(ROUND(P308, 2)*I308, 2)</f>
        <v>0</v>
      </c>
      <c r="V308" s="9">
        <f>ROUND(ROUND(P308, 2)/1.2, 2)</f>
        <v>994.17</v>
      </c>
      <c r="Y308" s="9">
        <f t="shared" si="69"/>
        <v>0</v>
      </c>
      <c r="AD308" s="5" t="s">
        <v>1035</v>
      </c>
      <c r="AE308" s="5" t="s">
        <v>1036</v>
      </c>
      <c r="AF308" s="5" t="s">
        <v>1037</v>
      </c>
      <c r="AK308" s="31">
        <f t="shared" si="67"/>
        <v>0</v>
      </c>
      <c r="AL308" s="31"/>
      <c r="AM308" s="31"/>
      <c r="AN308" s="33">
        <f t="shared" si="68"/>
        <v>0</v>
      </c>
      <c r="AO308" s="31"/>
      <c r="AP308" s="31"/>
    </row>
    <row r="309" spans="1:42" ht="72" x14ac:dyDescent="0.3">
      <c r="A309" s="12" t="s">
        <v>1038</v>
      </c>
      <c r="B309" s="12"/>
      <c r="C309" s="27" t="s">
        <v>1039</v>
      </c>
      <c r="D309" s="17"/>
      <c r="E309" s="17" t="s">
        <v>1040</v>
      </c>
      <c r="F309" s="28" t="s">
        <v>79</v>
      </c>
      <c r="G309" s="29">
        <v>1.07</v>
      </c>
      <c r="H309" s="39"/>
      <c r="I309" s="39">
        <v>0</v>
      </c>
      <c r="J309" s="30">
        <v>1374.45</v>
      </c>
      <c r="M309" s="31">
        <f>ROUND(ROUND(J309, 2)*I309, 2)</f>
        <v>0</v>
      </c>
      <c r="P309" s="30">
        <v>1290.02</v>
      </c>
      <c r="S309" s="31">
        <f>ROUND(ROUND(P309, 2)*I309, 2)</f>
        <v>0</v>
      </c>
      <c r="V309" s="9">
        <f>ROUND(ROUND(P309, 2)/1.2, 2)</f>
        <v>1075.02</v>
      </c>
      <c r="Y309" s="9">
        <f t="shared" si="69"/>
        <v>0</v>
      </c>
      <c r="AD309" s="5" t="s">
        <v>1041</v>
      </c>
      <c r="AE309" s="5" t="s">
        <v>1042</v>
      </c>
      <c r="AF309" s="5" t="s">
        <v>1043</v>
      </c>
      <c r="AK309" s="31">
        <f t="shared" si="67"/>
        <v>0</v>
      </c>
      <c r="AL309" s="31"/>
      <c r="AM309" s="31"/>
      <c r="AN309" s="33">
        <f t="shared" si="68"/>
        <v>0</v>
      </c>
      <c r="AO309" s="31"/>
      <c r="AP309" s="31"/>
    </row>
    <row r="310" spans="1:42" ht="54" x14ac:dyDescent="0.3">
      <c r="A310" s="12" t="s">
        <v>1044</v>
      </c>
      <c r="B310" s="12"/>
      <c r="C310" s="41" t="s">
        <v>1045</v>
      </c>
      <c r="D310" s="17"/>
      <c r="E310" s="17" t="s">
        <v>1046</v>
      </c>
      <c r="F310" s="28" t="s">
        <v>96</v>
      </c>
      <c r="G310" s="29">
        <v>1.2</v>
      </c>
      <c r="H310" s="39"/>
      <c r="I310" s="39">
        <v>0</v>
      </c>
      <c r="J310" s="30">
        <v>12.33</v>
      </c>
      <c r="M310" s="31">
        <f>ROUND(ROUND(J310, 2)*I310, 2)</f>
        <v>0</v>
      </c>
      <c r="P310" s="30">
        <v>12.33</v>
      </c>
      <c r="S310" s="31">
        <f>ROUND(ROUND(P310, 2)*I310, 2)</f>
        <v>0</v>
      </c>
      <c r="V310" s="9">
        <f>ROUND(ROUND(P310, 2)/1.2, 2)</f>
        <v>10.28</v>
      </c>
      <c r="Y310" s="9">
        <f t="shared" si="69"/>
        <v>0</v>
      </c>
      <c r="AD310" s="5" t="s">
        <v>1047</v>
      </c>
      <c r="AE310" s="5" t="s">
        <v>1048</v>
      </c>
      <c r="AF310" s="5" t="s">
        <v>1049</v>
      </c>
      <c r="AK310" s="31">
        <f t="shared" si="67"/>
        <v>0</v>
      </c>
      <c r="AL310" s="31"/>
      <c r="AM310" s="31"/>
      <c r="AN310" s="33">
        <f t="shared" si="68"/>
        <v>0</v>
      </c>
      <c r="AO310" s="31"/>
      <c r="AP310" s="31"/>
    </row>
    <row r="311" spans="1:42" ht="36" x14ac:dyDescent="0.3">
      <c r="A311" s="12" t="s">
        <v>1050</v>
      </c>
      <c r="B311" s="12"/>
      <c r="C311" s="27" t="s">
        <v>1051</v>
      </c>
      <c r="D311" s="17"/>
      <c r="E311" s="17"/>
      <c r="F311" s="28" t="s">
        <v>96</v>
      </c>
      <c r="G311" s="29">
        <v>0.25</v>
      </c>
      <c r="H311" s="39"/>
      <c r="I311" s="39">
        <v>0</v>
      </c>
      <c r="J311" s="30">
        <v>40.270000000000003</v>
      </c>
      <c r="M311" s="31">
        <f>ROUND(ROUND(J311, 2)*I311, 2)</f>
        <v>0</v>
      </c>
      <c r="P311" s="30">
        <v>40.270000000000003</v>
      </c>
      <c r="S311" s="31">
        <f>ROUND(ROUND(P311, 2)*I311, 2)</f>
        <v>0</v>
      </c>
      <c r="V311" s="9">
        <f>ROUND(ROUND(P311, 2)/1.2, 2)</f>
        <v>33.56</v>
      </c>
      <c r="Y311" s="9">
        <f t="shared" si="69"/>
        <v>0</v>
      </c>
      <c r="AD311" s="5" t="s">
        <v>1052</v>
      </c>
      <c r="AE311" s="5" t="s">
        <v>1053</v>
      </c>
      <c r="AF311" s="5" t="s">
        <v>1054</v>
      </c>
      <c r="AK311" s="31">
        <f t="shared" si="67"/>
        <v>0</v>
      </c>
      <c r="AL311" s="31"/>
      <c r="AM311" s="31"/>
      <c r="AN311" s="33">
        <f t="shared" si="68"/>
        <v>0</v>
      </c>
      <c r="AO311" s="31"/>
      <c r="AP311" s="31"/>
    </row>
    <row r="312" spans="1:42" ht="18" x14ac:dyDescent="0.3">
      <c r="A312" s="12" t="s">
        <v>1055</v>
      </c>
      <c r="B312" s="12" t="s">
        <v>1056</v>
      </c>
      <c r="C312" s="16" t="s">
        <v>1057</v>
      </c>
      <c r="D312" s="17" t="s">
        <v>1058</v>
      </c>
      <c r="E312" s="17" t="s">
        <v>581</v>
      </c>
      <c r="F312" s="17" t="s">
        <v>79</v>
      </c>
      <c r="G312" s="18">
        <v>1</v>
      </c>
      <c r="H312" s="18"/>
      <c r="I312" s="18">
        <v>0</v>
      </c>
      <c r="J312" s="19">
        <v>1573.04</v>
      </c>
      <c r="K312" s="20">
        <v>412</v>
      </c>
      <c r="L312" s="19">
        <f>J312+ROUND(K312, 2)</f>
        <v>1985.04</v>
      </c>
      <c r="M312" s="19">
        <v>0</v>
      </c>
      <c r="N312" s="19">
        <v>0</v>
      </c>
      <c r="O312" s="19">
        <f>M312+N312</f>
        <v>0</v>
      </c>
      <c r="P312" s="19">
        <v>1573.04</v>
      </c>
      <c r="Q312" s="20">
        <v>412</v>
      </c>
      <c r="R312" s="19">
        <f>P312+ROUND(Q312, 2)</f>
        <v>1985.04</v>
      </c>
      <c r="S312" s="19">
        <v>0</v>
      </c>
      <c r="T312" s="19">
        <v>0</v>
      </c>
      <c r="U312" s="19">
        <f>S312+T312</f>
        <v>0</v>
      </c>
      <c r="V312" s="9">
        <f>ROUND(P312 / 1.2, 2)</f>
        <v>1310.87</v>
      </c>
      <c r="W312" s="9">
        <f>ROUND(Q312 / 1.2, 2)</f>
        <v>343.33</v>
      </c>
      <c r="X312" s="9">
        <f>ROUND(R312 / 1.2, 2)</f>
        <v>1654.2</v>
      </c>
      <c r="Y312" s="9">
        <f t="shared" si="69"/>
        <v>0</v>
      </c>
      <c r="Z312" s="9">
        <f>ROUND(T312 / 1.2, 2)</f>
        <v>0</v>
      </c>
      <c r="AA312" s="9">
        <f>Y312+Z312</f>
        <v>0</v>
      </c>
      <c r="AD312" s="5">
        <v>355116611</v>
      </c>
      <c r="AE312" s="5">
        <v>27137866</v>
      </c>
      <c r="AG312" s="5" t="s">
        <v>1059</v>
      </c>
      <c r="AH312" s="5" t="s">
        <v>1060</v>
      </c>
      <c r="AI312" s="5" t="s">
        <v>584</v>
      </c>
      <c r="AK312" s="19">
        <f t="shared" si="67"/>
        <v>0</v>
      </c>
      <c r="AL312" s="19">
        <f>T312-N312</f>
        <v>0</v>
      </c>
      <c r="AM312" s="19">
        <f>U312-O312</f>
        <v>0</v>
      </c>
      <c r="AN312" s="22">
        <f t="shared" si="68"/>
        <v>0</v>
      </c>
      <c r="AO312" s="22">
        <f>IFERROR(AL312/N312,0)</f>
        <v>0</v>
      </c>
      <c r="AP312" s="22">
        <f>IFERROR(AM312/O312,0)</f>
        <v>0</v>
      </c>
    </row>
    <row r="313" spans="1:42" ht="54" x14ac:dyDescent="0.3">
      <c r="A313" s="12" t="s">
        <v>1061</v>
      </c>
      <c r="B313" s="12"/>
      <c r="C313" s="27" t="s">
        <v>1062</v>
      </c>
      <c r="D313" s="17"/>
      <c r="E313" s="17" t="s">
        <v>1063</v>
      </c>
      <c r="F313" s="28" t="s">
        <v>96</v>
      </c>
      <c r="G313" s="29">
        <v>0.3</v>
      </c>
      <c r="H313" s="29"/>
      <c r="I313" s="29">
        <v>0</v>
      </c>
      <c r="J313" s="30">
        <v>220</v>
      </c>
      <c r="M313" s="31">
        <f>ROUND(ROUND(J313, 2)*I313, 2)</f>
        <v>0</v>
      </c>
      <c r="P313" s="30">
        <v>220</v>
      </c>
      <c r="S313" s="31">
        <f>ROUND(ROUND(P313, 2)*I313, 2)</f>
        <v>0</v>
      </c>
      <c r="V313" s="9">
        <f>ROUND(ROUND(P313, 2)/1.2, 2)</f>
        <v>183.33</v>
      </c>
      <c r="Y313" s="9">
        <f t="shared" si="69"/>
        <v>0</v>
      </c>
      <c r="AD313" s="5" t="s">
        <v>1064</v>
      </c>
      <c r="AE313" s="5" t="s">
        <v>1065</v>
      </c>
      <c r="AF313" s="5" t="s">
        <v>1066</v>
      </c>
      <c r="AK313" s="31">
        <f t="shared" si="67"/>
        <v>0</v>
      </c>
      <c r="AL313" s="31"/>
      <c r="AM313" s="31"/>
      <c r="AN313" s="33">
        <f t="shared" si="68"/>
        <v>0</v>
      </c>
      <c r="AO313" s="31"/>
      <c r="AP313" s="31"/>
    </row>
    <row r="314" spans="1:42" ht="36" x14ac:dyDescent="0.3">
      <c r="A314" s="12" t="s">
        <v>1067</v>
      </c>
      <c r="B314" s="12"/>
      <c r="C314" s="27" t="s">
        <v>1068</v>
      </c>
      <c r="D314" s="17"/>
      <c r="E314" s="17" t="s">
        <v>1069</v>
      </c>
      <c r="F314" s="28" t="s">
        <v>96</v>
      </c>
      <c r="G314" s="29">
        <v>0.15</v>
      </c>
      <c r="H314" s="29"/>
      <c r="I314" s="29">
        <v>0</v>
      </c>
      <c r="J314" s="30">
        <v>68.400000000000006</v>
      </c>
      <c r="M314" s="31">
        <f>ROUND(ROUND(J314, 2)*I314, 2)</f>
        <v>0</v>
      </c>
      <c r="P314" s="30">
        <v>68.400000000000006</v>
      </c>
      <c r="S314" s="31">
        <f>ROUND(ROUND(P314, 2)*I314, 2)</f>
        <v>0</v>
      </c>
      <c r="V314" s="9">
        <f>ROUND(ROUND(P314, 2)/1.2, 2)</f>
        <v>57</v>
      </c>
      <c r="Y314" s="9">
        <f t="shared" si="69"/>
        <v>0</v>
      </c>
      <c r="AD314" s="5" t="s">
        <v>1070</v>
      </c>
      <c r="AE314" s="5" t="s">
        <v>1071</v>
      </c>
      <c r="AF314" s="5" t="s">
        <v>1072</v>
      </c>
      <c r="AK314" s="31">
        <f t="shared" si="67"/>
        <v>0</v>
      </c>
      <c r="AL314" s="31"/>
      <c r="AM314" s="31"/>
      <c r="AN314" s="33">
        <f t="shared" si="68"/>
        <v>0</v>
      </c>
      <c r="AO314" s="31"/>
      <c r="AP314" s="31"/>
    </row>
    <row r="315" spans="1:42" ht="72" x14ac:dyDescent="0.3">
      <c r="A315" s="12" t="s">
        <v>1073</v>
      </c>
      <c r="B315" s="12"/>
      <c r="C315" s="41" t="s">
        <v>1074</v>
      </c>
      <c r="D315" s="17"/>
      <c r="E315" s="17"/>
      <c r="F315" s="28" t="s">
        <v>187</v>
      </c>
      <c r="G315" s="29">
        <v>1</v>
      </c>
      <c r="H315" s="39"/>
      <c r="I315" s="39">
        <v>0</v>
      </c>
      <c r="J315" s="30">
        <v>51</v>
      </c>
      <c r="M315" s="31">
        <f>ROUND(ROUND(J315, 2)*I315, 2)</f>
        <v>0</v>
      </c>
      <c r="P315" s="30">
        <v>51</v>
      </c>
      <c r="S315" s="31">
        <f>ROUND(ROUND(P315, 2)*I315, 2)</f>
        <v>0</v>
      </c>
      <c r="V315" s="9">
        <f>ROUND(ROUND(P315, 2)/1.2, 2)</f>
        <v>42.5</v>
      </c>
      <c r="Y315" s="9">
        <f t="shared" si="69"/>
        <v>0</v>
      </c>
      <c r="AD315" s="5" t="s">
        <v>1075</v>
      </c>
      <c r="AE315" s="5" t="s">
        <v>1076</v>
      </c>
      <c r="AF315" s="5" t="s">
        <v>1077</v>
      </c>
      <c r="AK315" s="31">
        <f t="shared" si="67"/>
        <v>0</v>
      </c>
      <c r="AL315" s="31"/>
      <c r="AM315" s="31"/>
      <c r="AN315" s="33">
        <f t="shared" si="68"/>
        <v>0</v>
      </c>
      <c r="AO315" s="31"/>
      <c r="AP315" s="31"/>
    </row>
    <row r="316" spans="1:42" ht="54" x14ac:dyDescent="0.3">
      <c r="A316" s="12" t="s">
        <v>1078</v>
      </c>
      <c r="B316" s="12"/>
      <c r="C316" s="41" t="s">
        <v>1079</v>
      </c>
      <c r="D316" s="17"/>
      <c r="E316" s="17"/>
      <c r="F316" s="28" t="s">
        <v>79</v>
      </c>
      <c r="G316" s="29">
        <v>1.1000000000000001</v>
      </c>
      <c r="H316" s="39"/>
      <c r="I316" s="39">
        <v>0</v>
      </c>
      <c r="J316" s="30">
        <v>1339</v>
      </c>
      <c r="M316" s="31">
        <f>ROUND(ROUND(J316, 2)*I316, 2)</f>
        <v>0</v>
      </c>
      <c r="P316" s="30">
        <v>1339</v>
      </c>
      <c r="S316" s="31">
        <f>ROUND(ROUND(P316, 2)*I316, 2)</f>
        <v>0</v>
      </c>
      <c r="V316" s="9">
        <f>ROUND(ROUND(P316, 2)/1.2, 2)</f>
        <v>1115.83</v>
      </c>
      <c r="Y316" s="9">
        <f t="shared" si="69"/>
        <v>0</v>
      </c>
      <c r="AD316" s="5" t="s">
        <v>1080</v>
      </c>
      <c r="AE316" s="5" t="s">
        <v>1081</v>
      </c>
      <c r="AF316" s="5" t="s">
        <v>1082</v>
      </c>
      <c r="AK316" s="31">
        <f t="shared" si="67"/>
        <v>0</v>
      </c>
      <c r="AL316" s="31"/>
      <c r="AM316" s="31"/>
      <c r="AN316" s="33">
        <f t="shared" si="68"/>
        <v>0</v>
      </c>
      <c r="AO316" s="31"/>
      <c r="AP316" s="31"/>
    </row>
    <row r="317" spans="1:42" ht="18" x14ac:dyDescent="0.3">
      <c r="A317" s="12" t="s">
        <v>1083</v>
      </c>
      <c r="B317" s="12" t="s">
        <v>1056</v>
      </c>
      <c r="C317" s="16" t="s">
        <v>1057</v>
      </c>
      <c r="D317" s="17" t="s">
        <v>1058</v>
      </c>
      <c r="E317" s="17" t="s">
        <v>581</v>
      </c>
      <c r="F317" s="17" t="s">
        <v>79</v>
      </c>
      <c r="G317" s="18">
        <v>1</v>
      </c>
      <c r="H317" s="18"/>
      <c r="I317" s="18">
        <v>543.1</v>
      </c>
      <c r="J317" s="19">
        <v>1599.12</v>
      </c>
      <c r="K317" s="20">
        <v>556</v>
      </c>
      <c r="L317" s="19">
        <f>J317+ROUND(K317, 2)</f>
        <v>2155.12</v>
      </c>
      <c r="M317" s="19">
        <v>868482.07</v>
      </c>
      <c r="N317" s="19">
        <v>301963.59999999998</v>
      </c>
      <c r="O317" s="19">
        <f>M317+N317</f>
        <v>1170445.67</v>
      </c>
      <c r="P317" s="19">
        <v>1572.92</v>
      </c>
      <c r="Q317" s="20">
        <v>494.4</v>
      </c>
      <c r="R317" s="19">
        <f>P317+ROUND(Q317, 2)</f>
        <v>2067.3200000000002</v>
      </c>
      <c r="S317" s="19">
        <v>854252.85</v>
      </c>
      <c r="T317" s="19">
        <v>268508.64</v>
      </c>
      <c r="U317" s="19">
        <f>S317+T317</f>
        <v>1122761.49</v>
      </c>
      <c r="V317" s="9">
        <f>ROUND(P317 / 1.2, 2)</f>
        <v>1310.77</v>
      </c>
      <c r="W317" s="9">
        <f>ROUND(Q317 / 1.2, 2)</f>
        <v>412</v>
      </c>
      <c r="X317" s="9">
        <f>ROUND(R317 / 1.2, 2)</f>
        <v>1722.77</v>
      </c>
      <c r="Y317" s="9">
        <f t="shared" si="69"/>
        <v>711877.38</v>
      </c>
      <c r="Z317" s="9">
        <f>ROUND(T317 / 1.2, 2)</f>
        <v>223757.2</v>
      </c>
      <c r="AA317" s="9">
        <f>Y317+Z317</f>
        <v>935634.58000000007</v>
      </c>
      <c r="AD317" s="5">
        <v>355116746</v>
      </c>
      <c r="AE317" s="5">
        <v>28661795</v>
      </c>
      <c r="AG317" s="5" t="s">
        <v>1059</v>
      </c>
      <c r="AH317" s="5" t="s">
        <v>1060</v>
      </c>
      <c r="AI317" s="5" t="s">
        <v>584</v>
      </c>
      <c r="AK317" s="19">
        <f t="shared" si="67"/>
        <v>-14229.219999999972</v>
      </c>
      <c r="AL317" s="19">
        <f>T317-N317</f>
        <v>-33454.959999999963</v>
      </c>
      <c r="AM317" s="19">
        <f>U317-O317</f>
        <v>-47684.179999999935</v>
      </c>
      <c r="AN317" s="22">
        <f t="shared" si="68"/>
        <v>-1.6384011243893583E-2</v>
      </c>
      <c r="AO317" s="22">
        <f>IFERROR(AL317/N317,0)</f>
        <v>-0.1107913669064747</v>
      </c>
      <c r="AP317" s="22">
        <f>IFERROR(AM317/O317,0)</f>
        <v>-4.0740190871055071E-2</v>
      </c>
    </row>
    <row r="318" spans="1:42" ht="54" x14ac:dyDescent="0.3">
      <c r="A318" s="12" t="s">
        <v>1084</v>
      </c>
      <c r="B318" s="12"/>
      <c r="C318" s="41" t="s">
        <v>1079</v>
      </c>
      <c r="D318" s="17"/>
      <c r="E318" s="17"/>
      <c r="F318" s="28" t="s">
        <v>79</v>
      </c>
      <c r="G318" s="29">
        <v>1.1000000000000001</v>
      </c>
      <c r="H318" s="39"/>
      <c r="I318" s="39">
        <v>597.41</v>
      </c>
      <c r="J318" s="30">
        <v>1361.31</v>
      </c>
      <c r="M318" s="31">
        <f>ROUND(ROUND(J318, 2)*I318, 2)</f>
        <v>813260.21</v>
      </c>
      <c r="P318" s="30">
        <v>1339</v>
      </c>
      <c r="S318" s="31">
        <f>ROUND(ROUND(P318, 2)*I318, 2)</f>
        <v>799931.99</v>
      </c>
      <c r="V318" s="9">
        <f>ROUND(ROUND(P318, 2)/1.2, 2)</f>
        <v>1115.83</v>
      </c>
      <c r="Y318" s="9">
        <f t="shared" si="69"/>
        <v>666609.99</v>
      </c>
      <c r="AD318" s="5" t="s">
        <v>1085</v>
      </c>
      <c r="AE318" s="5" t="s">
        <v>1086</v>
      </c>
      <c r="AF318" s="5" t="s">
        <v>1082</v>
      </c>
      <c r="AK318" s="31">
        <f t="shared" si="67"/>
        <v>-13328.219999999972</v>
      </c>
      <c r="AL318" s="31"/>
      <c r="AM318" s="31"/>
      <c r="AN318" s="33">
        <f t="shared" si="68"/>
        <v>-1.6388629169500339E-2</v>
      </c>
      <c r="AO318" s="31"/>
      <c r="AP318" s="31"/>
    </row>
    <row r="319" spans="1:42" ht="72" x14ac:dyDescent="0.3">
      <c r="A319" s="12" t="s">
        <v>1087</v>
      </c>
      <c r="B319" s="12"/>
      <c r="C319" s="41" t="s">
        <v>1074</v>
      </c>
      <c r="D319" s="17"/>
      <c r="E319" s="17"/>
      <c r="F319" s="28" t="s">
        <v>187</v>
      </c>
      <c r="G319" s="29">
        <v>1</v>
      </c>
      <c r="H319" s="39"/>
      <c r="I319" s="39">
        <v>253</v>
      </c>
      <c r="J319" s="30">
        <v>51.85</v>
      </c>
      <c r="M319" s="31">
        <f>ROUND(ROUND(J319, 2)*I319, 2)</f>
        <v>13118.05</v>
      </c>
      <c r="P319" s="30">
        <v>51</v>
      </c>
      <c r="S319" s="31">
        <f>ROUND(ROUND(P319, 2)*I319, 2)</f>
        <v>12903</v>
      </c>
      <c r="V319" s="9">
        <f>ROUND(ROUND(P319, 2)/1.2, 2)</f>
        <v>42.5</v>
      </c>
      <c r="Y319" s="9">
        <f t="shared" si="69"/>
        <v>10752.5</v>
      </c>
      <c r="AD319" s="5" t="s">
        <v>1088</v>
      </c>
      <c r="AE319" s="5" t="s">
        <v>1089</v>
      </c>
      <c r="AF319" s="5" t="s">
        <v>1077</v>
      </c>
      <c r="AK319" s="31">
        <f t="shared" si="67"/>
        <v>-215.04999999999927</v>
      </c>
      <c r="AL319" s="31"/>
      <c r="AM319" s="31"/>
      <c r="AN319" s="33">
        <f t="shared" si="68"/>
        <v>-1.6393442622950765E-2</v>
      </c>
      <c r="AO319" s="31"/>
      <c r="AP319" s="31"/>
    </row>
    <row r="320" spans="1:42" ht="36" x14ac:dyDescent="0.3">
      <c r="A320" s="12" t="s">
        <v>1090</v>
      </c>
      <c r="B320" s="12"/>
      <c r="C320" s="27" t="s">
        <v>1068</v>
      </c>
      <c r="D320" s="17"/>
      <c r="E320" s="17" t="s">
        <v>1091</v>
      </c>
      <c r="F320" s="28" t="s">
        <v>96</v>
      </c>
      <c r="G320" s="29">
        <v>0.15</v>
      </c>
      <c r="H320" s="29"/>
      <c r="I320" s="29">
        <v>81.465000000000003</v>
      </c>
      <c r="J320" s="30">
        <v>69.540000000000006</v>
      </c>
      <c r="M320" s="31">
        <f>ROUND(ROUND(J320, 2)*I320, 2)</f>
        <v>5665.08</v>
      </c>
      <c r="P320" s="30">
        <v>68.400000000000006</v>
      </c>
      <c r="S320" s="31">
        <f>ROUND(ROUND(P320, 2)*I320, 2)</f>
        <v>5572.21</v>
      </c>
      <c r="V320" s="9">
        <f>ROUND(ROUND(P320, 2)/1.2, 2)</f>
        <v>57</v>
      </c>
      <c r="Y320" s="9">
        <f t="shared" si="69"/>
        <v>4643.51</v>
      </c>
      <c r="AD320" s="5" t="s">
        <v>1092</v>
      </c>
      <c r="AE320" s="5" t="s">
        <v>1093</v>
      </c>
      <c r="AF320" s="5" t="s">
        <v>1072</v>
      </c>
      <c r="AK320" s="31">
        <f t="shared" si="67"/>
        <v>-92.869999999999891</v>
      </c>
      <c r="AL320" s="31"/>
      <c r="AM320" s="31"/>
      <c r="AN320" s="33">
        <f t="shared" si="68"/>
        <v>-1.6393413685243614E-2</v>
      </c>
      <c r="AO320" s="31"/>
      <c r="AP320" s="31"/>
    </row>
    <row r="321" spans="1:42" ht="54" x14ac:dyDescent="0.3">
      <c r="A321" s="12" t="s">
        <v>1094</v>
      </c>
      <c r="B321" s="12"/>
      <c r="C321" s="27" t="s">
        <v>1062</v>
      </c>
      <c r="D321" s="17"/>
      <c r="E321" s="17" t="s">
        <v>1063</v>
      </c>
      <c r="F321" s="28" t="s">
        <v>96</v>
      </c>
      <c r="G321" s="29">
        <v>0.3</v>
      </c>
      <c r="H321" s="29"/>
      <c r="I321" s="29">
        <v>162.93</v>
      </c>
      <c r="J321" s="30">
        <v>223.66</v>
      </c>
      <c r="M321" s="31">
        <f>ROUND(ROUND(J321, 2)*I321, 2)</f>
        <v>36440.92</v>
      </c>
      <c r="P321" s="30">
        <v>220</v>
      </c>
      <c r="S321" s="31">
        <f>ROUND(ROUND(P321, 2)*I321, 2)</f>
        <v>35844.6</v>
      </c>
      <c r="V321" s="9">
        <f>ROUND(ROUND(P321, 2)/1.2, 2)</f>
        <v>183.33</v>
      </c>
      <c r="Y321" s="9">
        <f t="shared" si="69"/>
        <v>29870.5</v>
      </c>
      <c r="AD321" s="5" t="s">
        <v>1095</v>
      </c>
      <c r="AE321" s="5" t="s">
        <v>1096</v>
      </c>
      <c r="AF321" s="5" t="s">
        <v>1066</v>
      </c>
      <c r="AK321" s="31">
        <f t="shared" si="67"/>
        <v>-596.31999999999971</v>
      </c>
      <c r="AL321" s="31"/>
      <c r="AM321" s="31"/>
      <c r="AN321" s="33">
        <f t="shared" si="68"/>
        <v>-1.6364021545010383E-2</v>
      </c>
      <c r="AO321" s="31"/>
      <c r="AP321" s="31"/>
    </row>
    <row r="322" spans="1:42" ht="18" x14ac:dyDescent="0.3">
      <c r="A322" s="12" t="s">
        <v>1097</v>
      </c>
      <c r="B322" s="12" t="s">
        <v>1098</v>
      </c>
      <c r="C322" s="16" t="s">
        <v>1099</v>
      </c>
      <c r="D322" s="17"/>
      <c r="E322" s="17" t="s">
        <v>1100</v>
      </c>
      <c r="F322" s="17" t="s">
        <v>187</v>
      </c>
      <c r="G322" s="18">
        <v>1</v>
      </c>
      <c r="H322" s="18"/>
      <c r="I322" s="18">
        <v>0</v>
      </c>
      <c r="J322" s="19">
        <v>0</v>
      </c>
      <c r="K322" s="20">
        <v>200</v>
      </c>
      <c r="L322" s="19">
        <f>J322+ROUND(K322, 2)</f>
        <v>200</v>
      </c>
      <c r="M322" s="19">
        <v>0</v>
      </c>
      <c r="N322" s="19">
        <v>0</v>
      </c>
      <c r="O322" s="19">
        <f>M322+N322</f>
        <v>0</v>
      </c>
      <c r="P322" s="19">
        <v>104.52</v>
      </c>
      <c r="Q322" s="20">
        <v>200</v>
      </c>
      <c r="R322" s="19">
        <f>P322+ROUND(Q322, 2)</f>
        <v>304.52</v>
      </c>
      <c r="S322" s="19">
        <v>0</v>
      </c>
      <c r="T322" s="19">
        <v>0</v>
      </c>
      <c r="U322" s="19">
        <f>S322+T322</f>
        <v>0</v>
      </c>
      <c r="V322" s="9">
        <f>ROUND(P322 / 1.2, 2)</f>
        <v>87.1</v>
      </c>
      <c r="W322" s="9">
        <f>ROUND(Q322 / 1.2, 2)</f>
        <v>166.67</v>
      </c>
      <c r="X322" s="9">
        <f>ROUND(R322 / 1.2, 2)</f>
        <v>253.77</v>
      </c>
      <c r="Y322" s="9">
        <f t="shared" si="69"/>
        <v>0</v>
      </c>
      <c r="Z322" s="9">
        <f>ROUND(T322 / 1.2, 2)</f>
        <v>0</v>
      </c>
      <c r="AA322" s="9">
        <f>Y322+Z322</f>
        <v>0</v>
      </c>
      <c r="AD322" s="5">
        <v>355116613</v>
      </c>
      <c r="AE322" s="5">
        <v>27137890</v>
      </c>
      <c r="AG322" s="5" t="s">
        <v>1101</v>
      </c>
      <c r="AH322" s="5" t="s">
        <v>1102</v>
      </c>
      <c r="AI322" s="5" t="s">
        <v>584</v>
      </c>
      <c r="AK322" s="19">
        <f t="shared" si="67"/>
        <v>0</v>
      </c>
      <c r="AL322" s="19">
        <f>T322-N322</f>
        <v>0</v>
      </c>
      <c r="AM322" s="19">
        <f>U322-O322</f>
        <v>0</v>
      </c>
      <c r="AN322" s="22">
        <f t="shared" si="68"/>
        <v>0</v>
      </c>
      <c r="AO322" s="22">
        <f>IFERROR(AL322/N322,0)</f>
        <v>0</v>
      </c>
      <c r="AP322" s="22">
        <f>IFERROR(AM322/O322,0)</f>
        <v>0</v>
      </c>
    </row>
    <row r="323" spans="1:42" ht="36" x14ac:dyDescent="0.3">
      <c r="A323" s="12" t="s">
        <v>1103</v>
      </c>
      <c r="B323" s="12"/>
      <c r="C323" s="27" t="s">
        <v>1104</v>
      </c>
      <c r="D323" s="17"/>
      <c r="E323" s="17"/>
      <c r="F323" s="28" t="s">
        <v>187</v>
      </c>
      <c r="G323" s="29">
        <v>1.05</v>
      </c>
      <c r="H323" s="39"/>
      <c r="I323" s="39">
        <v>0</v>
      </c>
      <c r="J323" s="30">
        <v>90.97</v>
      </c>
      <c r="M323" s="31">
        <f>ROUND(ROUND(J323, 2)*I323, 2)</f>
        <v>0</v>
      </c>
      <c r="P323" s="30">
        <v>90.97</v>
      </c>
      <c r="S323" s="31">
        <f>ROUND(ROUND(P323, 2)*I323, 2)</f>
        <v>0</v>
      </c>
      <c r="V323" s="9">
        <f>ROUND(ROUND(P323, 2)/1.2, 2)</f>
        <v>75.81</v>
      </c>
      <c r="Y323" s="9">
        <f t="shared" si="69"/>
        <v>0</v>
      </c>
      <c r="AD323" s="5" t="s">
        <v>1105</v>
      </c>
      <c r="AE323" s="5" t="s">
        <v>1106</v>
      </c>
      <c r="AF323" s="5" t="s">
        <v>1107</v>
      </c>
      <c r="AK323" s="31">
        <f t="shared" si="67"/>
        <v>0</v>
      </c>
      <c r="AL323" s="31"/>
      <c r="AM323" s="31"/>
      <c r="AN323" s="33">
        <f t="shared" si="68"/>
        <v>0</v>
      </c>
      <c r="AO323" s="31"/>
      <c r="AP323" s="31"/>
    </row>
    <row r="324" spans="1:42" ht="54" x14ac:dyDescent="0.3">
      <c r="A324" s="12" t="s">
        <v>1108</v>
      </c>
      <c r="B324" s="12"/>
      <c r="C324" s="27" t="s">
        <v>1109</v>
      </c>
      <c r="D324" s="17"/>
      <c r="E324" s="17" t="s">
        <v>1110</v>
      </c>
      <c r="F324" s="28" t="s">
        <v>102</v>
      </c>
      <c r="G324" s="42">
        <v>0.09</v>
      </c>
      <c r="H324" s="29"/>
      <c r="I324" s="29">
        <v>0</v>
      </c>
      <c r="J324" s="30">
        <v>100</v>
      </c>
      <c r="M324" s="31">
        <f>ROUND(ROUND(J324, 2)*I324, 2)</f>
        <v>0</v>
      </c>
      <c r="P324" s="30">
        <v>100</v>
      </c>
      <c r="S324" s="31">
        <f>ROUND(ROUND(P324, 2)*I324, 2)</f>
        <v>0</v>
      </c>
      <c r="V324" s="9">
        <f>ROUND(ROUND(P324, 2)/1.2, 2)</f>
        <v>83.33</v>
      </c>
      <c r="Y324" s="9">
        <f t="shared" si="69"/>
        <v>0</v>
      </c>
      <c r="AD324" s="5" t="s">
        <v>1111</v>
      </c>
      <c r="AE324" s="5" t="s">
        <v>1112</v>
      </c>
      <c r="AF324" s="5" t="s">
        <v>1113</v>
      </c>
      <c r="AK324" s="31">
        <f t="shared" si="67"/>
        <v>0</v>
      </c>
      <c r="AL324" s="31"/>
      <c r="AM324" s="31"/>
      <c r="AN324" s="33">
        <f t="shared" si="68"/>
        <v>0</v>
      </c>
      <c r="AO324" s="31"/>
      <c r="AP324" s="31"/>
    </row>
    <row r="325" spans="1:42" ht="18" x14ac:dyDescent="0.3">
      <c r="A325" s="12" t="s">
        <v>1114</v>
      </c>
      <c r="B325" s="12" t="s">
        <v>1098</v>
      </c>
      <c r="C325" s="16" t="s">
        <v>1099</v>
      </c>
      <c r="D325" s="17"/>
      <c r="E325" s="17" t="s">
        <v>1115</v>
      </c>
      <c r="F325" s="17" t="s">
        <v>187</v>
      </c>
      <c r="G325" s="18">
        <v>1</v>
      </c>
      <c r="H325" s="18"/>
      <c r="I325" s="18">
        <v>0</v>
      </c>
      <c r="J325" s="19">
        <v>198.82</v>
      </c>
      <c r="K325" s="20">
        <v>200</v>
      </c>
      <c r="L325" s="19">
        <f>J325+ROUND(K325, 2)</f>
        <v>398.82</v>
      </c>
      <c r="M325" s="19">
        <v>0</v>
      </c>
      <c r="N325" s="19">
        <v>0</v>
      </c>
      <c r="O325" s="19">
        <f>M325+N325</f>
        <v>0</v>
      </c>
      <c r="P325" s="19">
        <v>198.82</v>
      </c>
      <c r="Q325" s="20">
        <v>200</v>
      </c>
      <c r="R325" s="19">
        <f>P325+ROUND(Q325, 2)</f>
        <v>398.82</v>
      </c>
      <c r="S325" s="19">
        <v>0</v>
      </c>
      <c r="T325" s="19">
        <v>0</v>
      </c>
      <c r="U325" s="19">
        <f>S325+T325</f>
        <v>0</v>
      </c>
      <c r="V325" s="9">
        <f>ROUND(P325 / 1.2, 2)</f>
        <v>165.68</v>
      </c>
      <c r="W325" s="9">
        <f>ROUND(Q325 / 1.2, 2)</f>
        <v>166.67</v>
      </c>
      <c r="X325" s="9">
        <f>ROUND(R325 / 1.2, 2)</f>
        <v>332.35</v>
      </c>
      <c r="Y325" s="9">
        <f t="shared" si="69"/>
        <v>0</v>
      </c>
      <c r="Z325" s="9">
        <f>ROUND(T325 / 1.2, 2)</f>
        <v>0</v>
      </c>
      <c r="AA325" s="9">
        <f>Y325+Z325</f>
        <v>0</v>
      </c>
      <c r="AD325" s="5">
        <v>355116747</v>
      </c>
      <c r="AE325" s="5">
        <v>27137967</v>
      </c>
      <c r="AG325" s="5" t="s">
        <v>1101</v>
      </c>
      <c r="AH325" s="5" t="s">
        <v>1102</v>
      </c>
      <c r="AI325" s="5" t="s">
        <v>584</v>
      </c>
      <c r="AK325" s="19">
        <f t="shared" si="67"/>
        <v>0</v>
      </c>
      <c r="AL325" s="19">
        <f>T325-N325</f>
        <v>0</v>
      </c>
      <c r="AM325" s="19">
        <f>U325-O325</f>
        <v>0</v>
      </c>
      <c r="AN325" s="22">
        <f t="shared" si="68"/>
        <v>0</v>
      </c>
      <c r="AO325" s="22">
        <f>IFERROR(AL325/N325,0)</f>
        <v>0</v>
      </c>
      <c r="AP325" s="22">
        <f>IFERROR(AM325/O325,0)</f>
        <v>0</v>
      </c>
    </row>
    <row r="326" spans="1:42" ht="54" x14ac:dyDescent="0.3">
      <c r="A326" s="12" t="s">
        <v>1116</v>
      </c>
      <c r="B326" s="12"/>
      <c r="C326" s="27" t="s">
        <v>1109</v>
      </c>
      <c r="D326" s="17"/>
      <c r="E326" s="17" t="s">
        <v>1110</v>
      </c>
      <c r="F326" s="28" t="s">
        <v>102</v>
      </c>
      <c r="G326" s="42">
        <v>0.09</v>
      </c>
      <c r="H326" s="29"/>
      <c r="I326" s="29">
        <v>0</v>
      </c>
      <c r="J326" s="30">
        <v>100</v>
      </c>
      <c r="M326" s="31">
        <f>ROUND(ROUND(J326, 2)*I326, 2)</f>
        <v>0</v>
      </c>
      <c r="P326" s="30">
        <v>100</v>
      </c>
      <c r="S326" s="31">
        <f>ROUND(ROUND(P326, 2)*I326, 2)</f>
        <v>0</v>
      </c>
      <c r="V326" s="9">
        <f>ROUND(ROUND(P326, 2)/1.2, 2)</f>
        <v>83.33</v>
      </c>
      <c r="Y326" s="9">
        <f t="shared" si="69"/>
        <v>0</v>
      </c>
      <c r="AD326" s="5" t="s">
        <v>1117</v>
      </c>
      <c r="AE326" s="5" t="s">
        <v>1118</v>
      </c>
      <c r="AF326" s="5" t="s">
        <v>1113</v>
      </c>
      <c r="AK326" s="31">
        <f t="shared" si="67"/>
        <v>0</v>
      </c>
      <c r="AL326" s="31"/>
      <c r="AM326" s="31"/>
      <c r="AN326" s="33">
        <f t="shared" si="68"/>
        <v>0</v>
      </c>
      <c r="AO326" s="31"/>
      <c r="AP326" s="31"/>
    </row>
    <row r="327" spans="1:42" ht="54" x14ac:dyDescent="0.3">
      <c r="A327" s="12" t="s">
        <v>1119</v>
      </c>
      <c r="B327" s="12"/>
      <c r="C327" s="41" t="s">
        <v>1104</v>
      </c>
      <c r="D327" s="17"/>
      <c r="E327" s="17" t="s">
        <v>1120</v>
      </c>
      <c r="F327" s="28" t="s">
        <v>187</v>
      </c>
      <c r="G327" s="29">
        <v>1.05</v>
      </c>
      <c r="H327" s="39"/>
      <c r="I327" s="39">
        <v>0</v>
      </c>
      <c r="J327" s="30">
        <v>90.21</v>
      </c>
      <c r="M327" s="31">
        <f>ROUND(ROUND(J327, 2)*I327, 2)</f>
        <v>0</v>
      </c>
      <c r="P327" s="30">
        <v>90.21</v>
      </c>
      <c r="S327" s="31">
        <f>ROUND(ROUND(P327, 2)*I327, 2)</f>
        <v>0</v>
      </c>
      <c r="V327" s="9">
        <f>ROUND(ROUND(P327, 2)/1.2, 2)</f>
        <v>75.180000000000007</v>
      </c>
      <c r="Y327" s="9">
        <f t="shared" si="69"/>
        <v>0</v>
      </c>
      <c r="AD327" s="5" t="s">
        <v>1121</v>
      </c>
      <c r="AE327" s="5" t="s">
        <v>1122</v>
      </c>
      <c r="AF327" s="5" t="s">
        <v>1107</v>
      </c>
      <c r="AK327" s="31">
        <f t="shared" si="67"/>
        <v>0</v>
      </c>
      <c r="AL327" s="31"/>
      <c r="AM327" s="31"/>
      <c r="AN327" s="33">
        <f t="shared" si="68"/>
        <v>0</v>
      </c>
      <c r="AO327" s="31"/>
      <c r="AP327" s="31"/>
    </row>
    <row r="328" spans="1:42" ht="72" x14ac:dyDescent="0.3">
      <c r="A328" s="12" t="s">
        <v>1123</v>
      </c>
      <c r="B328" s="12"/>
      <c r="C328" s="41" t="s">
        <v>1124</v>
      </c>
      <c r="D328" s="17"/>
      <c r="E328" s="17" t="s">
        <v>1125</v>
      </c>
      <c r="F328" s="28" t="s">
        <v>187</v>
      </c>
      <c r="G328" s="29">
        <v>1.1000000000000001</v>
      </c>
      <c r="H328" s="39"/>
      <c r="I328" s="39">
        <v>0</v>
      </c>
      <c r="J328" s="30">
        <v>429.22</v>
      </c>
      <c r="M328" s="31">
        <f>ROUND(ROUND(J328, 2)*I328, 2)</f>
        <v>0</v>
      </c>
      <c r="P328" s="30">
        <v>429.22</v>
      </c>
      <c r="S328" s="31">
        <f>ROUND(ROUND(P328, 2)*I328, 2)</f>
        <v>0</v>
      </c>
      <c r="V328" s="9">
        <f>ROUND(ROUND(P328, 2)/1.2, 2)</f>
        <v>357.68</v>
      </c>
      <c r="Y328" s="9">
        <f t="shared" si="69"/>
        <v>0</v>
      </c>
      <c r="AD328" s="5" t="s">
        <v>1126</v>
      </c>
      <c r="AE328" s="5" t="s">
        <v>1127</v>
      </c>
      <c r="AF328" s="5" t="s">
        <v>1128</v>
      </c>
      <c r="AK328" s="31">
        <f t="shared" si="67"/>
        <v>0</v>
      </c>
      <c r="AL328" s="31"/>
      <c r="AM328" s="31"/>
      <c r="AN328" s="33">
        <f t="shared" si="68"/>
        <v>0</v>
      </c>
      <c r="AO328" s="31"/>
      <c r="AP328" s="31"/>
    </row>
    <row r="329" spans="1:42" ht="18" x14ac:dyDescent="0.3">
      <c r="A329" s="12" t="s">
        <v>1129</v>
      </c>
      <c r="B329" s="12" t="s">
        <v>1098</v>
      </c>
      <c r="C329" s="16" t="s">
        <v>1099</v>
      </c>
      <c r="D329" s="17"/>
      <c r="E329" s="17" t="s">
        <v>1130</v>
      </c>
      <c r="F329" s="17" t="s">
        <v>187</v>
      </c>
      <c r="G329" s="18">
        <v>1</v>
      </c>
      <c r="H329" s="18"/>
      <c r="I329" s="18">
        <v>99.2</v>
      </c>
      <c r="J329" s="19">
        <v>522.61</v>
      </c>
      <c r="K329" s="20">
        <v>199.99</v>
      </c>
      <c r="L329" s="19">
        <f>J329+ROUND(K329, 2)</f>
        <v>722.6</v>
      </c>
      <c r="M329" s="19">
        <v>51842.91</v>
      </c>
      <c r="N329" s="19">
        <v>19839.009999999998</v>
      </c>
      <c r="O329" s="19">
        <f>M329+N329</f>
        <v>71681.919999999998</v>
      </c>
      <c r="P329" s="19">
        <v>494.64</v>
      </c>
      <c r="Q329" s="20">
        <v>240</v>
      </c>
      <c r="R329" s="19">
        <f>P329+ROUND(Q329, 2)</f>
        <v>734.64</v>
      </c>
      <c r="S329" s="19">
        <v>49068.29</v>
      </c>
      <c r="T329" s="19">
        <v>23808</v>
      </c>
      <c r="U329" s="19">
        <f>S329+T329</f>
        <v>72876.290000000008</v>
      </c>
      <c r="V329" s="9">
        <f>ROUND(P329 / 1.2, 2)</f>
        <v>412.2</v>
      </c>
      <c r="W329" s="9">
        <f>ROUND(Q329 / 1.2, 2)</f>
        <v>200</v>
      </c>
      <c r="X329" s="9">
        <f>ROUND(R329 / 1.2, 2)</f>
        <v>612.20000000000005</v>
      </c>
      <c r="Y329" s="9">
        <f t="shared" si="69"/>
        <v>40890.239999999998</v>
      </c>
      <c r="Z329" s="9">
        <f>ROUND(T329 / 1.2, 2)</f>
        <v>19840</v>
      </c>
      <c r="AA329" s="9">
        <f>Y329+Z329</f>
        <v>60730.239999999998</v>
      </c>
      <c r="AD329" s="5">
        <v>355116748</v>
      </c>
      <c r="AE329" s="5">
        <v>28661805</v>
      </c>
      <c r="AG329" s="5" t="s">
        <v>1101</v>
      </c>
      <c r="AH329" s="5" t="s">
        <v>1102</v>
      </c>
      <c r="AI329" s="5" t="s">
        <v>584</v>
      </c>
      <c r="AK329" s="19">
        <f t="shared" si="67"/>
        <v>-2774.6200000000026</v>
      </c>
      <c r="AL329" s="19">
        <f>T329-N329</f>
        <v>3968.9900000000016</v>
      </c>
      <c r="AM329" s="19">
        <f>U329-O329</f>
        <v>1194.3700000000099</v>
      </c>
      <c r="AN329" s="22">
        <f t="shared" si="68"/>
        <v>-5.3519758053704979E-2</v>
      </c>
      <c r="AO329" s="22">
        <f>IFERROR(AL329/N329,0)</f>
        <v>0.20005988202032268</v>
      </c>
      <c r="AP329" s="22">
        <f>IFERROR(AM329/O329,0)</f>
        <v>1.6662081596028815E-2</v>
      </c>
    </row>
    <row r="330" spans="1:42" ht="72" x14ac:dyDescent="0.3">
      <c r="A330" s="12" t="s">
        <v>1131</v>
      </c>
      <c r="B330" s="12"/>
      <c r="C330" s="41" t="s">
        <v>1124</v>
      </c>
      <c r="D330" s="17"/>
      <c r="E330" s="17" t="s">
        <v>1125</v>
      </c>
      <c r="F330" s="28" t="s">
        <v>187</v>
      </c>
      <c r="G330" s="29">
        <v>1.1000000000000001</v>
      </c>
      <c r="H330" s="39"/>
      <c r="I330" s="39">
        <v>109.12</v>
      </c>
      <c r="J330" s="30">
        <v>466.78</v>
      </c>
      <c r="M330" s="31">
        <f>ROUND(ROUND(J330, 2)*I330, 2)</f>
        <v>50935.03</v>
      </c>
      <c r="P330" s="30">
        <v>429.22</v>
      </c>
      <c r="S330" s="31">
        <f>ROUND(ROUND(P330, 2)*I330, 2)</f>
        <v>46836.49</v>
      </c>
      <c r="V330" s="9">
        <f>ROUND(ROUND(P330, 2)/1.2, 2)</f>
        <v>357.68</v>
      </c>
      <c r="Y330" s="9">
        <f t="shared" si="69"/>
        <v>39030.410000000003</v>
      </c>
      <c r="AD330" s="5" t="s">
        <v>1132</v>
      </c>
      <c r="AE330" s="5" t="s">
        <v>1133</v>
      </c>
      <c r="AF330" s="5" t="s">
        <v>1128</v>
      </c>
      <c r="AK330" s="31">
        <f t="shared" si="67"/>
        <v>-4098.5400000000009</v>
      </c>
      <c r="AL330" s="31"/>
      <c r="AM330" s="31"/>
      <c r="AN330" s="33">
        <f t="shared" si="68"/>
        <v>-8.0466036831626508E-2</v>
      </c>
      <c r="AO330" s="31"/>
      <c r="AP330" s="31"/>
    </row>
    <row r="331" spans="1:42" ht="54" x14ac:dyDescent="0.3">
      <c r="A331" s="12" t="s">
        <v>1134</v>
      </c>
      <c r="B331" s="12"/>
      <c r="C331" s="27" t="s">
        <v>1109</v>
      </c>
      <c r="D331" s="17"/>
      <c r="E331" s="17" t="s">
        <v>1110</v>
      </c>
      <c r="F331" s="28" t="s">
        <v>102</v>
      </c>
      <c r="G331" s="42">
        <v>0.09</v>
      </c>
      <c r="H331" s="29"/>
      <c r="I331" s="29">
        <v>8.9280000000000008</v>
      </c>
      <c r="J331" s="30">
        <v>101.66</v>
      </c>
      <c r="M331" s="31">
        <f>ROUND(ROUND(J331, 2)*I331, 2)</f>
        <v>907.62</v>
      </c>
      <c r="P331" s="30">
        <v>250</v>
      </c>
      <c r="S331" s="31">
        <f>ROUND(ROUND(P331, 2)*I331, 2)</f>
        <v>2232</v>
      </c>
      <c r="V331" s="9">
        <f>ROUND(ROUND(P331, 2)/1.2, 2)</f>
        <v>208.33</v>
      </c>
      <c r="Y331" s="9">
        <f t="shared" si="69"/>
        <v>1860</v>
      </c>
      <c r="AD331" s="5" t="s">
        <v>1135</v>
      </c>
      <c r="AE331" s="5" t="s">
        <v>1136</v>
      </c>
      <c r="AF331" s="5" t="s">
        <v>1113</v>
      </c>
      <c r="AK331" s="31">
        <f t="shared" si="67"/>
        <v>1324.38</v>
      </c>
      <c r="AL331" s="31"/>
      <c r="AM331" s="31"/>
      <c r="AN331" s="33">
        <f t="shared" si="68"/>
        <v>1.4591789515435976</v>
      </c>
      <c r="AO331" s="31"/>
      <c r="AP331" s="31"/>
    </row>
    <row r="332" spans="1:42" ht="18" x14ac:dyDescent="0.3">
      <c r="A332" s="12" t="s">
        <v>1137</v>
      </c>
      <c r="B332" s="12" t="s">
        <v>1098</v>
      </c>
      <c r="C332" s="16" t="s">
        <v>1099</v>
      </c>
      <c r="D332" s="17"/>
      <c r="E332" s="17" t="s">
        <v>1138</v>
      </c>
      <c r="F332" s="17" t="s">
        <v>187</v>
      </c>
      <c r="G332" s="18">
        <v>1</v>
      </c>
      <c r="H332" s="18"/>
      <c r="I332" s="18">
        <v>96</v>
      </c>
      <c r="J332" s="19">
        <v>112.16</v>
      </c>
      <c r="K332" s="20">
        <v>199.99</v>
      </c>
      <c r="L332" s="19">
        <f>J332+ROUND(K332, 2)</f>
        <v>312.14999999999998</v>
      </c>
      <c r="M332" s="19">
        <v>10767.36</v>
      </c>
      <c r="N332" s="19">
        <v>19199.04</v>
      </c>
      <c r="O332" s="19">
        <f>M332+N332</f>
        <v>29966.400000000001</v>
      </c>
      <c r="P332" s="19">
        <v>117.22</v>
      </c>
      <c r="Q332" s="20">
        <v>240</v>
      </c>
      <c r="R332" s="19">
        <f>P332+ROUND(Q332, 2)</f>
        <v>357.22</v>
      </c>
      <c r="S332" s="19">
        <v>11253.12</v>
      </c>
      <c r="T332" s="19">
        <v>23040</v>
      </c>
      <c r="U332" s="19">
        <f>S332+T332</f>
        <v>34293.120000000003</v>
      </c>
      <c r="V332" s="9">
        <f>ROUND(P332 / 1.2, 2)</f>
        <v>97.68</v>
      </c>
      <c r="W332" s="9">
        <f>ROUND(Q332 / 1.2, 2)</f>
        <v>200</v>
      </c>
      <c r="X332" s="9">
        <f>ROUND(R332 / 1.2, 2)</f>
        <v>297.68</v>
      </c>
      <c r="Y332" s="9">
        <f t="shared" si="69"/>
        <v>9377.6</v>
      </c>
      <c r="Z332" s="9">
        <f>ROUND(T332 / 1.2, 2)</f>
        <v>19200</v>
      </c>
      <c r="AA332" s="9">
        <f>Y332+Z332</f>
        <v>28577.599999999999</v>
      </c>
      <c r="AD332" s="5">
        <v>355116749</v>
      </c>
      <c r="AE332" s="5">
        <v>28674970</v>
      </c>
      <c r="AG332" s="5" t="s">
        <v>1101</v>
      </c>
      <c r="AH332" s="5" t="s">
        <v>1102</v>
      </c>
      <c r="AI332" s="5" t="s">
        <v>584</v>
      </c>
      <c r="AK332" s="19">
        <f t="shared" si="67"/>
        <v>485.76000000000022</v>
      </c>
      <c r="AL332" s="19">
        <f>T332-N332</f>
        <v>3840.9599999999991</v>
      </c>
      <c r="AM332" s="19">
        <f>U332-O332</f>
        <v>4326.7200000000012</v>
      </c>
      <c r="AN332" s="22">
        <f t="shared" si="68"/>
        <v>4.5114122681883043E-2</v>
      </c>
      <c r="AO332" s="22">
        <f>IFERROR(AL332/N332,0)</f>
        <v>0.20006000300014995</v>
      </c>
      <c r="AP332" s="22">
        <f>IFERROR(AM332/O332,0)</f>
        <v>0.14438571199743716</v>
      </c>
    </row>
    <row r="333" spans="1:42" ht="54" x14ac:dyDescent="0.3">
      <c r="A333" s="12" t="s">
        <v>1139</v>
      </c>
      <c r="B333" s="12"/>
      <c r="C333" s="27" t="s">
        <v>1109</v>
      </c>
      <c r="D333" s="17"/>
      <c r="E333" s="17" t="s">
        <v>1110</v>
      </c>
      <c r="F333" s="28" t="s">
        <v>102</v>
      </c>
      <c r="G333" s="42">
        <v>0.09</v>
      </c>
      <c r="H333" s="29"/>
      <c r="I333" s="29">
        <v>8.64</v>
      </c>
      <c r="J333" s="30">
        <v>101.66</v>
      </c>
      <c r="M333" s="31">
        <f>ROUND(ROUND(J333, 2)*I333, 2)</f>
        <v>878.34</v>
      </c>
      <c r="P333" s="30">
        <v>250</v>
      </c>
      <c r="S333" s="31">
        <f>ROUND(ROUND(P333, 2)*I333, 2)</f>
        <v>2160</v>
      </c>
      <c r="V333" s="9">
        <f>ROUND(ROUND(P333, 2)/1.2, 2)</f>
        <v>208.33</v>
      </c>
      <c r="Y333" s="9">
        <f t="shared" si="69"/>
        <v>1800</v>
      </c>
      <c r="AD333" s="5" t="s">
        <v>1140</v>
      </c>
      <c r="AE333" s="5" t="s">
        <v>1141</v>
      </c>
      <c r="AF333" s="5" t="s">
        <v>1113</v>
      </c>
      <c r="AK333" s="31">
        <f t="shared" si="67"/>
        <v>1281.6599999999999</v>
      </c>
      <c r="AL333" s="31"/>
      <c r="AM333" s="31"/>
      <c r="AN333" s="33">
        <f t="shared" si="68"/>
        <v>1.4591843705171117</v>
      </c>
      <c r="AO333" s="31"/>
      <c r="AP333" s="31"/>
    </row>
    <row r="334" spans="1:42" ht="54" x14ac:dyDescent="0.3">
      <c r="A334" s="12" t="s">
        <v>1142</v>
      </c>
      <c r="B334" s="12"/>
      <c r="C334" s="41" t="s">
        <v>1104</v>
      </c>
      <c r="D334" s="17"/>
      <c r="E334" s="17" t="s">
        <v>1120</v>
      </c>
      <c r="F334" s="28" t="s">
        <v>187</v>
      </c>
      <c r="G334" s="29">
        <v>1.05</v>
      </c>
      <c r="H334" s="39"/>
      <c r="I334" s="39">
        <v>100.8</v>
      </c>
      <c r="J334" s="30">
        <v>98.11</v>
      </c>
      <c r="M334" s="31">
        <f>ROUND(ROUND(J334, 2)*I334, 2)</f>
        <v>9889.49</v>
      </c>
      <c r="P334" s="30">
        <v>90.21</v>
      </c>
      <c r="S334" s="31">
        <f>ROUND(ROUND(P334, 2)*I334, 2)</f>
        <v>9093.17</v>
      </c>
      <c r="V334" s="9">
        <f>ROUND(ROUND(P334, 2)/1.2, 2)</f>
        <v>75.180000000000007</v>
      </c>
      <c r="Y334" s="9">
        <f t="shared" si="69"/>
        <v>7577.64</v>
      </c>
      <c r="AD334" s="5" t="s">
        <v>1143</v>
      </c>
      <c r="AE334" s="5" t="s">
        <v>1144</v>
      </c>
      <c r="AF334" s="5" t="s">
        <v>1107</v>
      </c>
      <c r="AK334" s="31">
        <f t="shared" si="67"/>
        <v>-796.31999999999971</v>
      </c>
      <c r="AL334" s="31"/>
      <c r="AM334" s="31"/>
      <c r="AN334" s="33">
        <f t="shared" si="68"/>
        <v>-8.0521846930428131E-2</v>
      </c>
      <c r="AO334" s="31"/>
      <c r="AP334" s="31"/>
    </row>
    <row r="335" spans="1:42" ht="54" x14ac:dyDescent="0.3">
      <c r="A335" s="12" t="s">
        <v>1145</v>
      </c>
      <c r="B335" s="12" t="s">
        <v>1146</v>
      </c>
      <c r="C335" s="16" t="s">
        <v>1147</v>
      </c>
      <c r="D335" s="17"/>
      <c r="E335" s="17" t="s">
        <v>1148</v>
      </c>
      <c r="F335" s="17" t="s">
        <v>187</v>
      </c>
      <c r="G335" s="18">
        <v>1</v>
      </c>
      <c r="H335" s="18"/>
      <c r="I335" s="18">
        <v>0</v>
      </c>
      <c r="J335" s="19">
        <v>0</v>
      </c>
      <c r="K335" s="20">
        <v>411</v>
      </c>
      <c r="L335" s="19">
        <f>J335+ROUND(K335, 2)</f>
        <v>411</v>
      </c>
      <c r="M335" s="19">
        <v>0</v>
      </c>
      <c r="N335" s="19">
        <v>0</v>
      </c>
      <c r="O335" s="19">
        <f>M335+N335</f>
        <v>0</v>
      </c>
      <c r="P335" s="19">
        <v>96.44</v>
      </c>
      <c r="Q335" s="20">
        <v>374</v>
      </c>
      <c r="R335" s="19">
        <f>P335+ROUND(Q335, 2)</f>
        <v>470.44</v>
      </c>
      <c r="S335" s="19">
        <v>0</v>
      </c>
      <c r="T335" s="19">
        <v>0</v>
      </c>
      <c r="U335" s="19">
        <f>S335+T335</f>
        <v>0</v>
      </c>
      <c r="V335" s="9">
        <f>ROUND(P335 / 1.2, 2)</f>
        <v>80.37</v>
      </c>
      <c r="W335" s="9">
        <f>ROUND(Q335 / 1.2, 2)</f>
        <v>311.67</v>
      </c>
      <c r="X335" s="9">
        <f>ROUND(R335 / 1.2, 2)</f>
        <v>392.03</v>
      </c>
      <c r="Y335" s="9">
        <f t="shared" si="69"/>
        <v>0</v>
      </c>
      <c r="Z335" s="9">
        <f>ROUND(T335 / 1.2, 2)</f>
        <v>0</v>
      </c>
      <c r="AA335" s="9">
        <f>Y335+Z335</f>
        <v>0</v>
      </c>
      <c r="AD335" s="5">
        <v>355116615</v>
      </c>
      <c r="AE335" s="5">
        <v>27137885</v>
      </c>
      <c r="AG335" s="5" t="s">
        <v>1149</v>
      </c>
      <c r="AH335" s="5" t="s">
        <v>1150</v>
      </c>
      <c r="AI335" s="5" t="s">
        <v>584</v>
      </c>
      <c r="AK335" s="19">
        <f t="shared" si="67"/>
        <v>0</v>
      </c>
      <c r="AL335" s="19">
        <f>T335-N335</f>
        <v>0</v>
      </c>
      <c r="AM335" s="19">
        <f>U335-O335</f>
        <v>0</v>
      </c>
      <c r="AN335" s="22">
        <f t="shared" si="68"/>
        <v>0</v>
      </c>
      <c r="AO335" s="22">
        <f>IFERROR(AL335/N335,0)</f>
        <v>0</v>
      </c>
      <c r="AP335" s="22">
        <f>IFERROR(AM335/O335,0)</f>
        <v>0</v>
      </c>
    </row>
    <row r="336" spans="1:42" ht="72" x14ac:dyDescent="0.3">
      <c r="A336" s="12" t="s">
        <v>1151</v>
      </c>
      <c r="B336" s="12"/>
      <c r="C336" s="41" t="s">
        <v>1152</v>
      </c>
      <c r="D336" s="17"/>
      <c r="E336" s="17" t="s">
        <v>1153</v>
      </c>
      <c r="F336" s="28" t="s">
        <v>79</v>
      </c>
      <c r="G336" s="29">
        <v>0.11</v>
      </c>
      <c r="H336" s="29"/>
      <c r="I336" s="29">
        <v>0</v>
      </c>
      <c r="J336" s="30">
        <v>850</v>
      </c>
      <c r="M336" s="31">
        <f>ROUND(ROUND(J336, 2)*I336, 2)</f>
        <v>0</v>
      </c>
      <c r="P336" s="30">
        <v>850</v>
      </c>
      <c r="S336" s="31">
        <f>ROUND(ROUND(P336, 2)*I336, 2)</f>
        <v>0</v>
      </c>
      <c r="V336" s="9">
        <f>ROUND(ROUND(P336, 2)/1.2, 2)</f>
        <v>708.33</v>
      </c>
      <c r="Y336" s="9">
        <f t="shared" si="69"/>
        <v>0</v>
      </c>
      <c r="AD336" s="5" t="s">
        <v>1154</v>
      </c>
      <c r="AE336" s="5" t="s">
        <v>1155</v>
      </c>
      <c r="AF336" s="5" t="s">
        <v>1156</v>
      </c>
      <c r="AK336" s="31">
        <f t="shared" ref="AK336:AK399" si="70">S336-M336</f>
        <v>0</v>
      </c>
      <c r="AL336" s="31"/>
      <c r="AM336" s="31"/>
      <c r="AN336" s="33">
        <f t="shared" ref="AN336:AN399" si="71">IFERROR(AK336/M336,0)</f>
        <v>0</v>
      </c>
      <c r="AO336" s="31"/>
      <c r="AP336" s="31"/>
    </row>
    <row r="337" spans="1:42" ht="36" x14ac:dyDescent="0.3">
      <c r="A337" s="12" t="s">
        <v>1157</v>
      </c>
      <c r="B337" s="12"/>
      <c r="C337" s="27" t="s">
        <v>1051</v>
      </c>
      <c r="D337" s="17"/>
      <c r="E337" s="17"/>
      <c r="F337" s="28" t="s">
        <v>96</v>
      </c>
      <c r="G337" s="29">
        <v>0.04</v>
      </c>
      <c r="H337" s="29"/>
      <c r="I337" s="29">
        <v>0</v>
      </c>
      <c r="J337" s="30">
        <v>40.270000000000003</v>
      </c>
      <c r="M337" s="31">
        <f>ROUND(ROUND(J337, 2)*I337, 2)</f>
        <v>0</v>
      </c>
      <c r="P337" s="30">
        <v>40.270000000000003</v>
      </c>
      <c r="S337" s="31">
        <f>ROUND(ROUND(P337, 2)*I337, 2)</f>
        <v>0</v>
      </c>
      <c r="V337" s="9">
        <f>ROUND(ROUND(P337, 2)/1.2, 2)</f>
        <v>33.56</v>
      </c>
      <c r="Y337" s="9">
        <f t="shared" si="69"/>
        <v>0</v>
      </c>
      <c r="AD337" s="5" t="s">
        <v>1158</v>
      </c>
      <c r="AE337" s="5" t="s">
        <v>1159</v>
      </c>
      <c r="AF337" s="5" t="s">
        <v>1054</v>
      </c>
      <c r="AK337" s="31">
        <f t="shared" si="70"/>
        <v>0</v>
      </c>
      <c r="AL337" s="31"/>
      <c r="AM337" s="31"/>
      <c r="AN337" s="33">
        <f t="shared" si="71"/>
        <v>0</v>
      </c>
      <c r="AO337" s="31"/>
      <c r="AP337" s="31"/>
    </row>
    <row r="338" spans="1:42" ht="36" x14ac:dyDescent="0.3">
      <c r="A338" s="12" t="s">
        <v>1160</v>
      </c>
      <c r="B338" s="12"/>
      <c r="C338" s="27" t="s">
        <v>1028</v>
      </c>
      <c r="D338" s="17"/>
      <c r="E338" s="17"/>
      <c r="F338" s="28" t="s">
        <v>96</v>
      </c>
      <c r="G338" s="29">
        <v>1.4999999999999999E-2</v>
      </c>
      <c r="H338" s="29"/>
      <c r="I338" s="29">
        <v>0</v>
      </c>
      <c r="J338" s="30">
        <v>88.8</v>
      </c>
      <c r="M338" s="31">
        <f>ROUND(ROUND(J338, 2)*I338, 2)</f>
        <v>0</v>
      </c>
      <c r="P338" s="30">
        <v>88.8</v>
      </c>
      <c r="S338" s="31">
        <f>ROUND(ROUND(P338, 2)*I338, 2)</f>
        <v>0</v>
      </c>
      <c r="V338" s="9">
        <f>ROUND(ROUND(P338, 2)/1.2, 2)</f>
        <v>74</v>
      </c>
      <c r="Y338" s="9">
        <f t="shared" si="69"/>
        <v>0</v>
      </c>
      <c r="AD338" s="5" t="s">
        <v>1161</v>
      </c>
      <c r="AE338" s="5" t="s">
        <v>1162</v>
      </c>
      <c r="AF338" s="5" t="s">
        <v>1031</v>
      </c>
      <c r="AK338" s="31">
        <f t="shared" si="70"/>
        <v>0</v>
      </c>
      <c r="AL338" s="31"/>
      <c r="AM338" s="31"/>
      <c r="AN338" s="33">
        <f t="shared" si="71"/>
        <v>0</v>
      </c>
      <c r="AO338" s="31"/>
      <c r="AP338" s="31"/>
    </row>
    <row r="339" spans="1:42" ht="36" x14ac:dyDescent="0.3">
      <c r="A339" s="12" t="s">
        <v>1163</v>
      </c>
      <c r="B339" s="12" t="s">
        <v>1164</v>
      </c>
      <c r="C339" s="16" t="s">
        <v>1165</v>
      </c>
      <c r="D339" s="17"/>
      <c r="E339" s="17" t="s">
        <v>1166</v>
      </c>
      <c r="F339" s="17" t="s">
        <v>187</v>
      </c>
      <c r="G339" s="18">
        <v>1</v>
      </c>
      <c r="H339" s="18"/>
      <c r="I339" s="18">
        <v>0</v>
      </c>
      <c r="J339" s="19">
        <v>0</v>
      </c>
      <c r="K339" s="20">
        <v>164</v>
      </c>
      <c r="L339" s="19">
        <f>J339+ROUND(K339, 2)</f>
        <v>164</v>
      </c>
      <c r="M339" s="19">
        <v>0</v>
      </c>
      <c r="N339" s="19">
        <v>0</v>
      </c>
      <c r="O339" s="19">
        <f>M339+N339</f>
        <v>0</v>
      </c>
      <c r="P339" s="19">
        <v>181.74</v>
      </c>
      <c r="Q339" s="20">
        <v>156</v>
      </c>
      <c r="R339" s="19">
        <f>P339+ROUND(Q339, 2)</f>
        <v>337.74</v>
      </c>
      <c r="S339" s="19">
        <v>0</v>
      </c>
      <c r="T339" s="19">
        <v>0</v>
      </c>
      <c r="U339" s="19">
        <f>S339+T339</f>
        <v>0</v>
      </c>
      <c r="V339" s="9">
        <f>ROUND(P339 / 1.2, 2)</f>
        <v>151.44999999999999</v>
      </c>
      <c r="W339" s="9">
        <f>ROUND(Q339 / 1.2, 2)</f>
        <v>130</v>
      </c>
      <c r="X339" s="9">
        <f>ROUND(R339 / 1.2, 2)</f>
        <v>281.45</v>
      </c>
      <c r="Y339" s="9">
        <f t="shared" ref="Y339:Y370" si="72">ROUND(S339 / 1.2, 2)</f>
        <v>0</v>
      </c>
      <c r="Z339" s="9">
        <f>ROUND(T339 / 1.2, 2)</f>
        <v>0</v>
      </c>
      <c r="AA339" s="9">
        <f>Y339+Z339</f>
        <v>0</v>
      </c>
      <c r="AD339" s="5">
        <v>355116617</v>
      </c>
      <c r="AE339" s="5">
        <v>27137887</v>
      </c>
      <c r="AG339" s="5" t="s">
        <v>1167</v>
      </c>
      <c r="AH339" s="5" t="s">
        <v>1168</v>
      </c>
      <c r="AI339" s="5" t="s">
        <v>584</v>
      </c>
      <c r="AK339" s="19">
        <f t="shared" si="70"/>
        <v>0</v>
      </c>
      <c r="AL339" s="19">
        <f>T339-N339</f>
        <v>0</v>
      </c>
      <c r="AM339" s="19">
        <f>U339-O339</f>
        <v>0</v>
      </c>
      <c r="AN339" s="22">
        <f t="shared" si="71"/>
        <v>0</v>
      </c>
      <c r="AO339" s="22">
        <f>IFERROR(AL339/N339,0)</f>
        <v>0</v>
      </c>
      <c r="AP339" s="22">
        <f>IFERROR(AM339/O339,0)</f>
        <v>0</v>
      </c>
    </row>
    <row r="340" spans="1:42" ht="54" x14ac:dyDescent="0.3">
      <c r="A340" s="12" t="s">
        <v>1169</v>
      </c>
      <c r="B340" s="12"/>
      <c r="C340" s="27" t="s">
        <v>1170</v>
      </c>
      <c r="D340" s="17"/>
      <c r="E340" s="17" t="s">
        <v>1171</v>
      </c>
      <c r="F340" s="28" t="s">
        <v>187</v>
      </c>
      <c r="G340" s="29">
        <v>1</v>
      </c>
      <c r="H340" s="39"/>
      <c r="I340" s="39">
        <v>0</v>
      </c>
      <c r="J340" s="30">
        <v>172.74</v>
      </c>
      <c r="M340" s="31">
        <f>ROUND(ROUND(J340, 2)*I340, 2)</f>
        <v>0</v>
      </c>
      <c r="P340" s="30">
        <v>172.74</v>
      </c>
      <c r="S340" s="31">
        <f>ROUND(ROUND(P340, 2)*I340, 2)</f>
        <v>0</v>
      </c>
      <c r="V340" s="9">
        <f>ROUND(ROUND(P340, 2)/1.2, 2)</f>
        <v>143.94999999999999</v>
      </c>
      <c r="Y340" s="9">
        <f t="shared" si="72"/>
        <v>0</v>
      </c>
      <c r="AD340" s="5" t="s">
        <v>1172</v>
      </c>
      <c r="AE340" s="5" t="s">
        <v>1173</v>
      </c>
      <c r="AF340" s="5" t="s">
        <v>1174</v>
      </c>
      <c r="AK340" s="31">
        <f t="shared" si="70"/>
        <v>0</v>
      </c>
      <c r="AL340" s="31"/>
      <c r="AM340" s="31"/>
      <c r="AN340" s="33">
        <f t="shared" si="71"/>
        <v>0</v>
      </c>
      <c r="AO340" s="31"/>
      <c r="AP340" s="31"/>
    </row>
    <row r="341" spans="1:42" ht="54" x14ac:dyDescent="0.3">
      <c r="A341" s="12" t="s">
        <v>1175</v>
      </c>
      <c r="B341" s="12"/>
      <c r="C341" s="27" t="s">
        <v>1109</v>
      </c>
      <c r="D341" s="17"/>
      <c r="E341" s="17" t="s">
        <v>1110</v>
      </c>
      <c r="F341" s="28" t="s">
        <v>102</v>
      </c>
      <c r="G341" s="29">
        <v>0.09</v>
      </c>
      <c r="H341" s="39"/>
      <c r="I341" s="39">
        <v>0</v>
      </c>
      <c r="J341" s="30">
        <v>100</v>
      </c>
      <c r="M341" s="31">
        <f>ROUND(ROUND(J341, 2)*I341, 2)</f>
        <v>0</v>
      </c>
      <c r="P341" s="30">
        <v>100</v>
      </c>
      <c r="S341" s="31">
        <f>ROUND(ROUND(P341, 2)*I341, 2)</f>
        <v>0</v>
      </c>
      <c r="V341" s="9">
        <f>ROUND(ROUND(P341, 2)/1.2, 2)</f>
        <v>83.33</v>
      </c>
      <c r="Y341" s="9">
        <f t="shared" si="72"/>
        <v>0</v>
      </c>
      <c r="AD341" s="5" t="s">
        <v>1176</v>
      </c>
      <c r="AE341" s="5" t="s">
        <v>1177</v>
      </c>
      <c r="AF341" s="5" t="s">
        <v>1113</v>
      </c>
      <c r="AK341" s="31">
        <f t="shared" si="70"/>
        <v>0</v>
      </c>
      <c r="AL341" s="31"/>
      <c r="AM341" s="31"/>
      <c r="AN341" s="33">
        <f t="shared" si="71"/>
        <v>0</v>
      </c>
      <c r="AO341" s="31"/>
      <c r="AP341" s="31"/>
    </row>
    <row r="342" spans="1:42" ht="36" x14ac:dyDescent="0.3">
      <c r="A342" s="12" t="s">
        <v>1178</v>
      </c>
      <c r="B342" s="12" t="s">
        <v>1179</v>
      </c>
      <c r="C342" s="16" t="s">
        <v>1180</v>
      </c>
      <c r="D342" s="17"/>
      <c r="E342" s="17" t="s">
        <v>581</v>
      </c>
      <c r="F342" s="17" t="s">
        <v>79</v>
      </c>
      <c r="G342" s="18">
        <v>1</v>
      </c>
      <c r="H342" s="18"/>
      <c r="I342" s="18">
        <v>0</v>
      </c>
      <c r="J342" s="19">
        <v>0</v>
      </c>
      <c r="K342" s="20">
        <v>661</v>
      </c>
      <c r="L342" s="19">
        <f>J342+ROUND(K342, 2)</f>
        <v>661</v>
      </c>
      <c r="M342" s="19">
        <v>0</v>
      </c>
      <c r="N342" s="19">
        <v>0</v>
      </c>
      <c r="O342" s="19">
        <f>M342+N342</f>
        <v>0</v>
      </c>
      <c r="P342" s="19">
        <v>2064.19</v>
      </c>
      <c r="Q342" s="20">
        <v>661</v>
      </c>
      <c r="R342" s="19">
        <f>P342+ROUND(Q342, 2)</f>
        <v>2725.19</v>
      </c>
      <c r="S342" s="19">
        <v>0</v>
      </c>
      <c r="T342" s="19">
        <v>0</v>
      </c>
      <c r="U342" s="19">
        <f>S342+T342</f>
        <v>0</v>
      </c>
      <c r="V342" s="9">
        <f>ROUND(P342 / 1.2, 2)</f>
        <v>1720.16</v>
      </c>
      <c r="W342" s="9">
        <f>ROUND(Q342 / 1.2, 2)</f>
        <v>550.83000000000004</v>
      </c>
      <c r="X342" s="9">
        <f>ROUND(R342 / 1.2, 2)</f>
        <v>2270.9899999999998</v>
      </c>
      <c r="Y342" s="9">
        <f t="shared" si="72"/>
        <v>0</v>
      </c>
      <c r="Z342" s="9">
        <f>ROUND(T342 / 1.2, 2)</f>
        <v>0</v>
      </c>
      <c r="AA342" s="9">
        <f>Y342+Z342</f>
        <v>0</v>
      </c>
      <c r="AD342" s="5">
        <v>355116619</v>
      </c>
      <c r="AE342" s="5">
        <v>27137859</v>
      </c>
      <c r="AG342" s="5" t="s">
        <v>1181</v>
      </c>
      <c r="AH342" s="5" t="s">
        <v>1182</v>
      </c>
      <c r="AI342" s="5" t="s">
        <v>584</v>
      </c>
      <c r="AK342" s="19">
        <f t="shared" si="70"/>
        <v>0</v>
      </c>
      <c r="AL342" s="19">
        <f>T342-N342</f>
        <v>0</v>
      </c>
      <c r="AM342" s="19">
        <f>U342-O342</f>
        <v>0</v>
      </c>
      <c r="AN342" s="22">
        <f t="shared" si="71"/>
        <v>0</v>
      </c>
      <c r="AO342" s="22">
        <f>IFERROR(AL342/N342,0)</f>
        <v>0</v>
      </c>
      <c r="AP342" s="22">
        <f>IFERROR(AM342/O342,0)</f>
        <v>0</v>
      </c>
    </row>
    <row r="343" spans="1:42" ht="90" x14ac:dyDescent="0.3">
      <c r="A343" s="12" t="s">
        <v>1183</v>
      </c>
      <c r="B343" s="12"/>
      <c r="C343" s="27" t="s">
        <v>1184</v>
      </c>
      <c r="D343" s="17"/>
      <c r="E343" s="17" t="s">
        <v>1185</v>
      </c>
      <c r="F343" s="28" t="s">
        <v>102</v>
      </c>
      <c r="G343" s="29">
        <v>1</v>
      </c>
      <c r="H343" s="39"/>
      <c r="I343" s="39">
        <v>0</v>
      </c>
      <c r="J343" s="30">
        <v>0</v>
      </c>
      <c r="M343" s="31">
        <f>ROUND(ROUND(J343, 2)*I343, 2)</f>
        <v>0</v>
      </c>
      <c r="P343" s="30">
        <v>4456</v>
      </c>
      <c r="S343" s="31">
        <f>ROUND(ROUND(P343, 2)*I343, 2)</f>
        <v>0</v>
      </c>
      <c r="V343" s="9">
        <f>ROUND(ROUND(P343, 2)/1.2, 2)</f>
        <v>3713.33</v>
      </c>
      <c r="Y343" s="9">
        <f t="shared" si="72"/>
        <v>0</v>
      </c>
      <c r="AD343" s="5" t="s">
        <v>1186</v>
      </c>
      <c r="AE343" s="5" t="s">
        <v>1187</v>
      </c>
      <c r="AF343" s="5" t="s">
        <v>1188</v>
      </c>
      <c r="AK343" s="31">
        <f t="shared" si="70"/>
        <v>0</v>
      </c>
      <c r="AL343" s="31"/>
      <c r="AM343" s="31"/>
      <c r="AN343" s="33">
        <f t="shared" si="71"/>
        <v>0</v>
      </c>
      <c r="AO343" s="31"/>
      <c r="AP343" s="31"/>
    </row>
    <row r="344" spans="1:42" ht="90" x14ac:dyDescent="0.3">
      <c r="A344" s="12" t="s">
        <v>1189</v>
      </c>
      <c r="B344" s="12"/>
      <c r="C344" s="27" t="s">
        <v>1190</v>
      </c>
      <c r="D344" s="17"/>
      <c r="E344" s="17" t="s">
        <v>1191</v>
      </c>
      <c r="F344" s="28" t="s">
        <v>79</v>
      </c>
      <c r="G344" s="29">
        <v>1.03</v>
      </c>
      <c r="H344" s="39"/>
      <c r="I344" s="39">
        <v>0</v>
      </c>
      <c r="J344" s="30">
        <v>0</v>
      </c>
      <c r="M344" s="31">
        <f>ROUND(ROUND(J344, 2)*I344, 2)</f>
        <v>0</v>
      </c>
      <c r="P344" s="30">
        <v>1500</v>
      </c>
      <c r="S344" s="31">
        <f>ROUND(ROUND(P344, 2)*I344, 2)</f>
        <v>0</v>
      </c>
      <c r="V344" s="9">
        <f>ROUND(ROUND(P344, 2)/1.2, 2)</f>
        <v>1250</v>
      </c>
      <c r="Y344" s="9">
        <f t="shared" si="72"/>
        <v>0</v>
      </c>
      <c r="AD344" s="5" t="s">
        <v>1192</v>
      </c>
      <c r="AE344" s="5" t="s">
        <v>1193</v>
      </c>
      <c r="AF344" s="5" t="s">
        <v>1194</v>
      </c>
      <c r="AK344" s="31">
        <f t="shared" si="70"/>
        <v>0</v>
      </c>
      <c r="AL344" s="31"/>
      <c r="AM344" s="31"/>
      <c r="AN344" s="33">
        <f t="shared" si="71"/>
        <v>0</v>
      </c>
      <c r="AO344" s="31"/>
      <c r="AP344" s="31"/>
    </row>
    <row r="345" spans="1:42" ht="36" x14ac:dyDescent="0.3">
      <c r="A345" s="12" t="s">
        <v>1195</v>
      </c>
      <c r="B345" s="12" t="s">
        <v>1179</v>
      </c>
      <c r="C345" s="16" t="s">
        <v>1180</v>
      </c>
      <c r="D345" s="17"/>
      <c r="E345" s="17" t="s">
        <v>597</v>
      </c>
      <c r="F345" s="17" t="s">
        <v>79</v>
      </c>
      <c r="G345" s="18">
        <v>1</v>
      </c>
      <c r="H345" s="18"/>
      <c r="I345" s="18">
        <v>0</v>
      </c>
      <c r="J345" s="19">
        <v>0</v>
      </c>
      <c r="K345" s="20">
        <v>661</v>
      </c>
      <c r="L345" s="19">
        <f>J345+ROUND(K345, 2)</f>
        <v>661</v>
      </c>
      <c r="M345" s="19">
        <v>0</v>
      </c>
      <c r="N345" s="19">
        <v>0</v>
      </c>
      <c r="O345" s="19">
        <f>M345+N345</f>
        <v>0</v>
      </c>
      <c r="P345" s="19">
        <v>2545</v>
      </c>
      <c r="Q345" s="20">
        <v>661</v>
      </c>
      <c r="R345" s="19">
        <f>P345+ROUND(Q345, 2)</f>
        <v>3206</v>
      </c>
      <c r="S345" s="19">
        <v>0</v>
      </c>
      <c r="T345" s="19">
        <v>0</v>
      </c>
      <c r="U345" s="19">
        <f>S345+T345</f>
        <v>0</v>
      </c>
      <c r="V345" s="9">
        <f>ROUND(P345 / 1.2, 2)</f>
        <v>2120.83</v>
      </c>
      <c r="W345" s="9">
        <f>ROUND(Q345 / 1.2, 2)</f>
        <v>550.83000000000004</v>
      </c>
      <c r="X345" s="9">
        <f>ROUND(R345 / 1.2, 2)</f>
        <v>2671.67</v>
      </c>
      <c r="Y345" s="9">
        <f t="shared" si="72"/>
        <v>0</v>
      </c>
      <c r="Z345" s="9">
        <f>ROUND(T345 / 1.2, 2)</f>
        <v>0</v>
      </c>
      <c r="AA345" s="9">
        <f>Y345+Z345</f>
        <v>0</v>
      </c>
      <c r="AD345" s="5">
        <v>355116750</v>
      </c>
      <c r="AE345" s="5">
        <v>27137953</v>
      </c>
      <c r="AG345" s="5" t="s">
        <v>1181</v>
      </c>
      <c r="AH345" s="5" t="s">
        <v>1182</v>
      </c>
      <c r="AI345" s="5" t="s">
        <v>584</v>
      </c>
      <c r="AK345" s="19">
        <f t="shared" si="70"/>
        <v>0</v>
      </c>
      <c r="AL345" s="19">
        <f>T345-N345</f>
        <v>0</v>
      </c>
      <c r="AM345" s="19">
        <f>U345-O345</f>
        <v>0</v>
      </c>
      <c r="AN345" s="22">
        <f t="shared" si="71"/>
        <v>0</v>
      </c>
      <c r="AO345" s="22">
        <f>IFERROR(AL345/N345,0)</f>
        <v>0</v>
      </c>
      <c r="AP345" s="22">
        <f>IFERROR(AM345/O345,0)</f>
        <v>0</v>
      </c>
    </row>
    <row r="346" spans="1:42" ht="90" x14ac:dyDescent="0.3">
      <c r="A346" s="12" t="s">
        <v>1196</v>
      </c>
      <c r="B346" s="12"/>
      <c r="C346" s="27" t="s">
        <v>1190</v>
      </c>
      <c r="D346" s="17"/>
      <c r="E346" s="17" t="s">
        <v>1197</v>
      </c>
      <c r="F346" s="28" t="s">
        <v>79</v>
      </c>
      <c r="G346" s="29">
        <v>1.03</v>
      </c>
      <c r="H346" s="39"/>
      <c r="I346" s="39">
        <v>0</v>
      </c>
      <c r="J346" s="30">
        <v>0</v>
      </c>
      <c r="M346" s="31">
        <f>ROUND(ROUND(J346, 2)*I346, 2)</f>
        <v>0</v>
      </c>
      <c r="P346" s="30">
        <v>1950</v>
      </c>
      <c r="S346" s="31">
        <f>ROUND(ROUND(P346, 2)*I346, 2)</f>
        <v>0</v>
      </c>
      <c r="V346" s="9">
        <f>ROUND(ROUND(P346, 2)/1.2, 2)</f>
        <v>1625</v>
      </c>
      <c r="Y346" s="9">
        <f t="shared" si="72"/>
        <v>0</v>
      </c>
      <c r="AD346" s="5" t="s">
        <v>1198</v>
      </c>
      <c r="AE346" s="5" t="s">
        <v>1199</v>
      </c>
      <c r="AF346" s="5" t="s">
        <v>1194</v>
      </c>
      <c r="AK346" s="31">
        <f t="shared" si="70"/>
        <v>0</v>
      </c>
      <c r="AL346" s="31"/>
      <c r="AM346" s="31"/>
      <c r="AN346" s="33">
        <f t="shared" si="71"/>
        <v>0</v>
      </c>
      <c r="AO346" s="31"/>
      <c r="AP346" s="31"/>
    </row>
    <row r="347" spans="1:42" ht="90" x14ac:dyDescent="0.3">
      <c r="A347" s="12" t="s">
        <v>1200</v>
      </c>
      <c r="B347" s="12"/>
      <c r="C347" s="27" t="s">
        <v>1184</v>
      </c>
      <c r="D347" s="17"/>
      <c r="E347" s="17" t="s">
        <v>1185</v>
      </c>
      <c r="F347" s="28" t="s">
        <v>102</v>
      </c>
      <c r="G347" s="29">
        <v>1</v>
      </c>
      <c r="H347" s="39"/>
      <c r="I347" s="39">
        <v>0</v>
      </c>
      <c r="J347" s="30">
        <v>0</v>
      </c>
      <c r="M347" s="31">
        <f>ROUND(ROUND(J347, 2)*I347, 2)</f>
        <v>0</v>
      </c>
      <c r="P347" s="30">
        <v>4546</v>
      </c>
      <c r="S347" s="31">
        <f>ROUND(ROUND(P347, 2)*I347, 2)</f>
        <v>0</v>
      </c>
      <c r="V347" s="9">
        <f>ROUND(ROUND(P347, 2)/1.2, 2)</f>
        <v>3788.33</v>
      </c>
      <c r="Y347" s="9">
        <f t="shared" si="72"/>
        <v>0</v>
      </c>
      <c r="AD347" s="5" t="s">
        <v>1201</v>
      </c>
      <c r="AE347" s="5" t="s">
        <v>1202</v>
      </c>
      <c r="AF347" s="5" t="s">
        <v>1188</v>
      </c>
      <c r="AK347" s="31">
        <f t="shared" si="70"/>
        <v>0</v>
      </c>
      <c r="AL347" s="31"/>
      <c r="AM347" s="31"/>
      <c r="AN347" s="33">
        <f t="shared" si="71"/>
        <v>0</v>
      </c>
      <c r="AO347" s="31"/>
      <c r="AP347" s="31"/>
    </row>
    <row r="348" spans="1:42" ht="36" x14ac:dyDescent="0.3">
      <c r="A348" s="12" t="s">
        <v>1203</v>
      </c>
      <c r="B348" s="12" t="s">
        <v>1179</v>
      </c>
      <c r="C348" s="16" t="s">
        <v>1180</v>
      </c>
      <c r="D348" s="17"/>
      <c r="E348" s="17" t="s">
        <v>597</v>
      </c>
      <c r="F348" s="17" t="s">
        <v>79</v>
      </c>
      <c r="G348" s="18">
        <v>1</v>
      </c>
      <c r="H348" s="18"/>
      <c r="I348" s="18">
        <v>3665.1</v>
      </c>
      <c r="J348" s="19">
        <v>10.43</v>
      </c>
      <c r="K348" s="20">
        <v>661</v>
      </c>
      <c r="L348" s="19">
        <f>J348+ROUND(K348, 2)</f>
        <v>671.43</v>
      </c>
      <c r="M348" s="19">
        <v>38226.99</v>
      </c>
      <c r="N348" s="19">
        <v>2422631.1</v>
      </c>
      <c r="O348" s="19">
        <f>M348+N348</f>
        <v>2460858.0900000003</v>
      </c>
      <c r="P348" s="19">
        <v>2556</v>
      </c>
      <c r="Q348" s="20">
        <v>793.2</v>
      </c>
      <c r="R348" s="19">
        <f>P348+ROUND(Q348, 2)</f>
        <v>3349.2</v>
      </c>
      <c r="S348" s="19">
        <v>9367995.5999999996</v>
      </c>
      <c r="T348" s="19">
        <v>2907157.32</v>
      </c>
      <c r="U348" s="19">
        <f>S348+T348</f>
        <v>12275152.92</v>
      </c>
      <c r="V348" s="9">
        <f>ROUND(P348 / 1.2, 2)</f>
        <v>2130</v>
      </c>
      <c r="W348" s="9">
        <f>ROUND(Q348 / 1.2, 2)</f>
        <v>661</v>
      </c>
      <c r="X348" s="9">
        <f>ROUND(R348 / 1.2, 2)</f>
        <v>2791</v>
      </c>
      <c r="Y348" s="9">
        <f t="shared" si="72"/>
        <v>7806663</v>
      </c>
      <c r="Z348" s="9">
        <f>ROUND(T348 / 1.2, 2)</f>
        <v>2422631.1</v>
      </c>
      <c r="AA348" s="9">
        <f>Y348+Z348</f>
        <v>10229294.1</v>
      </c>
      <c r="AD348" s="5">
        <v>355116751</v>
      </c>
      <c r="AE348" s="5">
        <v>28661799</v>
      </c>
      <c r="AG348" s="5" t="s">
        <v>1181</v>
      </c>
      <c r="AH348" s="5" t="s">
        <v>1182</v>
      </c>
      <c r="AI348" s="5" t="s">
        <v>584</v>
      </c>
      <c r="AK348" s="19">
        <f t="shared" si="70"/>
        <v>9329768.6099999994</v>
      </c>
      <c r="AL348" s="19">
        <f>T348-N348</f>
        <v>484526.21999999974</v>
      </c>
      <c r="AM348" s="19">
        <f>U348-O348</f>
        <v>9814294.8300000001</v>
      </c>
      <c r="AN348" s="22">
        <f t="shared" si="71"/>
        <v>244.06233946224904</v>
      </c>
      <c r="AO348" s="22">
        <f>IFERROR(AL348/N348,0)</f>
        <v>0.19999999999999987</v>
      </c>
      <c r="AP348" s="22">
        <f>IFERROR(AM348/O348,0)</f>
        <v>3.9881596057414259</v>
      </c>
    </row>
    <row r="349" spans="1:42" ht="36" x14ac:dyDescent="0.3">
      <c r="A349" s="12" t="s">
        <v>1204</v>
      </c>
      <c r="B349" s="12"/>
      <c r="C349" s="27" t="s">
        <v>1068</v>
      </c>
      <c r="D349" s="17"/>
      <c r="E349" s="17"/>
      <c r="F349" s="28" t="s">
        <v>96</v>
      </c>
      <c r="G349" s="29">
        <v>0.15</v>
      </c>
      <c r="H349" s="29"/>
      <c r="I349" s="29">
        <v>549.76499999999999</v>
      </c>
      <c r="J349" s="30">
        <v>69.540000000000006</v>
      </c>
      <c r="M349" s="31">
        <f>ROUND(ROUND(J349, 2)*I349, 2)</f>
        <v>38230.660000000003</v>
      </c>
      <c r="P349" s="30">
        <v>69.540000000000006</v>
      </c>
      <c r="S349" s="31">
        <f>ROUND(ROUND(P349, 2)*I349, 2)</f>
        <v>38230.660000000003</v>
      </c>
      <c r="V349" s="9">
        <f>ROUND(ROUND(P349, 2)/1.2, 2)</f>
        <v>57.95</v>
      </c>
      <c r="Y349" s="9">
        <f t="shared" si="72"/>
        <v>31858.880000000001</v>
      </c>
      <c r="AD349" s="5" t="s">
        <v>1205</v>
      </c>
      <c r="AE349" s="5" t="s">
        <v>1206</v>
      </c>
      <c r="AF349" s="5" t="s">
        <v>1072</v>
      </c>
      <c r="AK349" s="31">
        <f t="shared" si="70"/>
        <v>0</v>
      </c>
      <c r="AL349" s="31"/>
      <c r="AM349" s="31"/>
      <c r="AN349" s="33">
        <f t="shared" si="71"/>
        <v>0</v>
      </c>
      <c r="AO349" s="31"/>
      <c r="AP349" s="31"/>
    </row>
    <row r="350" spans="1:42" ht="90" x14ac:dyDescent="0.3">
      <c r="A350" s="12" t="s">
        <v>1207</v>
      </c>
      <c r="B350" s="12"/>
      <c r="C350" s="27" t="s">
        <v>1184</v>
      </c>
      <c r="D350" s="17"/>
      <c r="E350" s="17" t="s">
        <v>1185</v>
      </c>
      <c r="F350" s="28" t="s">
        <v>102</v>
      </c>
      <c r="G350" s="29">
        <v>1</v>
      </c>
      <c r="H350" s="39"/>
      <c r="I350" s="39">
        <v>433</v>
      </c>
      <c r="J350" s="30">
        <v>0</v>
      </c>
      <c r="M350" s="31">
        <f>ROUND(ROUND(J350, 2)*I350, 2)</f>
        <v>0</v>
      </c>
      <c r="P350" s="30">
        <v>4546</v>
      </c>
      <c r="S350" s="31">
        <f>ROUND(ROUND(P350, 2)*I350, 2)</f>
        <v>1968418</v>
      </c>
      <c r="V350" s="9">
        <f>ROUND(ROUND(P350, 2)/1.2, 2)</f>
        <v>3788.33</v>
      </c>
      <c r="Y350" s="9">
        <f t="shared" si="72"/>
        <v>1640348.33</v>
      </c>
      <c r="AD350" s="5" t="s">
        <v>1208</v>
      </c>
      <c r="AE350" s="5" t="s">
        <v>1209</v>
      </c>
      <c r="AF350" s="5" t="s">
        <v>1188</v>
      </c>
      <c r="AK350" s="31">
        <f t="shared" si="70"/>
        <v>1968418</v>
      </c>
      <c r="AL350" s="31"/>
      <c r="AM350" s="31"/>
      <c r="AN350" s="33">
        <f t="shared" si="71"/>
        <v>0</v>
      </c>
      <c r="AO350" s="31"/>
      <c r="AP350" s="31"/>
    </row>
    <row r="351" spans="1:42" ht="90" x14ac:dyDescent="0.3">
      <c r="A351" s="12" t="s">
        <v>1210</v>
      </c>
      <c r="B351" s="12"/>
      <c r="C351" s="27" t="s">
        <v>1190</v>
      </c>
      <c r="D351" s="17"/>
      <c r="E351" s="17" t="s">
        <v>1197</v>
      </c>
      <c r="F351" s="28" t="s">
        <v>79</v>
      </c>
      <c r="G351" s="29">
        <v>1.03</v>
      </c>
      <c r="H351" s="39"/>
      <c r="I351" s="39">
        <v>3775.0529999999999</v>
      </c>
      <c r="J351" s="30">
        <v>0</v>
      </c>
      <c r="M351" s="31">
        <f>ROUND(ROUND(J351, 2)*I351, 2)</f>
        <v>0</v>
      </c>
      <c r="P351" s="30">
        <v>1950</v>
      </c>
      <c r="S351" s="31">
        <f>ROUND(ROUND(P351, 2)*I351, 2)</f>
        <v>7361353.3499999996</v>
      </c>
      <c r="V351" s="9">
        <f>ROUND(ROUND(P351, 2)/1.2, 2)</f>
        <v>1625</v>
      </c>
      <c r="Y351" s="9">
        <f t="shared" si="72"/>
        <v>6134461.1299999999</v>
      </c>
      <c r="AD351" s="5" t="s">
        <v>1211</v>
      </c>
      <c r="AE351" s="5" t="s">
        <v>1212</v>
      </c>
      <c r="AF351" s="5" t="s">
        <v>1194</v>
      </c>
      <c r="AK351" s="31">
        <f t="shared" si="70"/>
        <v>7361353.3499999996</v>
      </c>
      <c r="AL351" s="31"/>
      <c r="AM351" s="31"/>
      <c r="AN351" s="33">
        <f t="shared" si="71"/>
        <v>0</v>
      </c>
      <c r="AO351" s="31"/>
      <c r="AP351" s="31"/>
    </row>
    <row r="352" spans="1:42" ht="36" x14ac:dyDescent="0.3">
      <c r="A352" s="12" t="s">
        <v>1213</v>
      </c>
      <c r="B352" s="12" t="s">
        <v>1179</v>
      </c>
      <c r="C352" s="16" t="s">
        <v>1180</v>
      </c>
      <c r="D352" s="17"/>
      <c r="E352" s="17" t="s">
        <v>581</v>
      </c>
      <c r="F352" s="17" t="s">
        <v>79</v>
      </c>
      <c r="G352" s="18">
        <v>1</v>
      </c>
      <c r="H352" s="18"/>
      <c r="I352" s="18">
        <v>3723.5</v>
      </c>
      <c r="J352" s="19">
        <v>10.43</v>
      </c>
      <c r="K352" s="20">
        <v>661</v>
      </c>
      <c r="L352" s="19">
        <f>J352+ROUND(K352, 2)</f>
        <v>671.43</v>
      </c>
      <c r="M352" s="19">
        <v>38836.11</v>
      </c>
      <c r="N352" s="19">
        <v>2461233.5</v>
      </c>
      <c r="O352" s="19">
        <f>M352+N352</f>
        <v>2500069.61</v>
      </c>
      <c r="P352" s="19">
        <v>2556.12</v>
      </c>
      <c r="Q352" s="20">
        <v>793.2</v>
      </c>
      <c r="R352" s="19">
        <f>P352+ROUND(Q352, 2)</f>
        <v>3349.3199999999997</v>
      </c>
      <c r="S352" s="19">
        <v>9517712.8200000003</v>
      </c>
      <c r="T352" s="19">
        <v>2953480.2</v>
      </c>
      <c r="U352" s="19">
        <f>S352+T352</f>
        <v>12471193.02</v>
      </c>
      <c r="V352" s="9">
        <f>ROUND(P352 / 1.2, 2)</f>
        <v>2130.1</v>
      </c>
      <c r="W352" s="9">
        <f>ROUND(Q352 / 1.2, 2)</f>
        <v>661</v>
      </c>
      <c r="X352" s="9">
        <f>ROUND(R352 / 1.2, 2)</f>
        <v>2791.1</v>
      </c>
      <c r="Y352" s="9">
        <f t="shared" si="72"/>
        <v>7931427.3499999996</v>
      </c>
      <c r="Z352" s="9">
        <f>ROUND(T352 / 1.2, 2)</f>
        <v>2461233.5</v>
      </c>
      <c r="AA352" s="9">
        <f>Y352+Z352</f>
        <v>10392660.85</v>
      </c>
      <c r="AD352" s="5">
        <v>355116752</v>
      </c>
      <c r="AE352" s="5">
        <v>28661791</v>
      </c>
      <c r="AG352" s="5" t="s">
        <v>1181</v>
      </c>
      <c r="AH352" s="5" t="s">
        <v>1182</v>
      </c>
      <c r="AI352" s="5" t="s">
        <v>584</v>
      </c>
      <c r="AK352" s="19">
        <f t="shared" si="70"/>
        <v>9478876.7100000009</v>
      </c>
      <c r="AL352" s="19">
        <f>T352-N352</f>
        <v>492246.70000000019</v>
      </c>
      <c r="AM352" s="19">
        <f>U352-O352</f>
        <v>9971123.4100000001</v>
      </c>
      <c r="AN352" s="22">
        <f t="shared" si="71"/>
        <v>244.07379395104198</v>
      </c>
      <c r="AO352" s="22">
        <f>IFERROR(AL352/N352,0)</f>
        <v>0.20000000000000007</v>
      </c>
      <c r="AP352" s="22">
        <f>IFERROR(AM352/O352,0)</f>
        <v>3.9883383127080214</v>
      </c>
    </row>
    <row r="353" spans="1:42" ht="90" x14ac:dyDescent="0.3">
      <c r="A353" s="12" t="s">
        <v>1214</v>
      </c>
      <c r="B353" s="12"/>
      <c r="C353" s="27" t="s">
        <v>1190</v>
      </c>
      <c r="D353" s="17"/>
      <c r="E353" s="17" t="s">
        <v>1197</v>
      </c>
      <c r="F353" s="28" t="s">
        <v>79</v>
      </c>
      <c r="G353" s="29">
        <v>1.03</v>
      </c>
      <c r="H353" s="39"/>
      <c r="I353" s="39">
        <v>3835.2049999999999</v>
      </c>
      <c r="J353" s="30">
        <v>0</v>
      </c>
      <c r="M353" s="31">
        <f>ROUND(ROUND(J353, 2)*I353, 2)</f>
        <v>0</v>
      </c>
      <c r="P353" s="30">
        <v>1950</v>
      </c>
      <c r="S353" s="31">
        <f>ROUND(ROUND(P353, 2)*I353, 2)</f>
        <v>7478649.75</v>
      </c>
      <c r="V353" s="9">
        <f>ROUND(ROUND(P353, 2)/1.2, 2)</f>
        <v>1625</v>
      </c>
      <c r="Y353" s="9">
        <f t="shared" si="72"/>
        <v>6232208.1299999999</v>
      </c>
      <c r="AD353" s="5" t="s">
        <v>1215</v>
      </c>
      <c r="AE353" s="5" t="s">
        <v>1216</v>
      </c>
      <c r="AF353" s="5" t="s">
        <v>1194</v>
      </c>
      <c r="AK353" s="31">
        <f t="shared" si="70"/>
        <v>7478649.75</v>
      </c>
      <c r="AL353" s="31"/>
      <c r="AM353" s="31"/>
      <c r="AN353" s="33">
        <f t="shared" si="71"/>
        <v>0</v>
      </c>
      <c r="AO353" s="31"/>
      <c r="AP353" s="31"/>
    </row>
    <row r="354" spans="1:42" ht="90" x14ac:dyDescent="0.3">
      <c r="A354" s="12" t="s">
        <v>1217</v>
      </c>
      <c r="B354" s="12"/>
      <c r="C354" s="27" t="s">
        <v>1184</v>
      </c>
      <c r="D354" s="17"/>
      <c r="E354" s="17" t="s">
        <v>1185</v>
      </c>
      <c r="F354" s="28" t="s">
        <v>102</v>
      </c>
      <c r="G354" s="29">
        <v>1</v>
      </c>
      <c r="H354" s="39"/>
      <c r="I354" s="39">
        <v>440</v>
      </c>
      <c r="J354" s="30">
        <v>0</v>
      </c>
      <c r="M354" s="31">
        <f>ROUND(ROUND(J354, 2)*I354, 2)</f>
        <v>0</v>
      </c>
      <c r="P354" s="30">
        <v>4546</v>
      </c>
      <c r="S354" s="31">
        <f>ROUND(ROUND(P354, 2)*I354, 2)</f>
        <v>2000240</v>
      </c>
      <c r="V354" s="9">
        <f>ROUND(ROUND(P354, 2)/1.2, 2)</f>
        <v>3788.33</v>
      </c>
      <c r="Y354" s="9">
        <f t="shared" si="72"/>
        <v>1666866.67</v>
      </c>
      <c r="AD354" s="5" t="s">
        <v>1218</v>
      </c>
      <c r="AE354" s="5" t="s">
        <v>1219</v>
      </c>
      <c r="AF354" s="5" t="s">
        <v>1188</v>
      </c>
      <c r="AK354" s="31">
        <f t="shared" si="70"/>
        <v>2000240</v>
      </c>
      <c r="AL354" s="31"/>
      <c r="AM354" s="31"/>
      <c r="AN354" s="33">
        <f t="shared" si="71"/>
        <v>0</v>
      </c>
      <c r="AO354" s="31"/>
      <c r="AP354" s="31"/>
    </row>
    <row r="355" spans="1:42" ht="36" x14ac:dyDescent="0.3">
      <c r="A355" s="12" t="s">
        <v>1220</v>
      </c>
      <c r="B355" s="12"/>
      <c r="C355" s="27" t="s">
        <v>1068</v>
      </c>
      <c r="D355" s="17"/>
      <c r="E355" s="17"/>
      <c r="F355" s="28" t="s">
        <v>96</v>
      </c>
      <c r="G355" s="29">
        <v>0.15</v>
      </c>
      <c r="H355" s="29"/>
      <c r="I355" s="29">
        <v>558.52499999999998</v>
      </c>
      <c r="J355" s="30">
        <v>69.540000000000006</v>
      </c>
      <c r="M355" s="31">
        <f>ROUND(ROUND(J355, 2)*I355, 2)</f>
        <v>38839.83</v>
      </c>
      <c r="P355" s="30">
        <v>69.540000000000006</v>
      </c>
      <c r="S355" s="31">
        <f>ROUND(ROUND(P355, 2)*I355, 2)</f>
        <v>38839.83</v>
      </c>
      <c r="V355" s="9">
        <f>ROUND(ROUND(P355, 2)/1.2, 2)</f>
        <v>57.95</v>
      </c>
      <c r="Y355" s="9">
        <f t="shared" si="72"/>
        <v>32366.53</v>
      </c>
      <c r="AD355" s="5" t="s">
        <v>1221</v>
      </c>
      <c r="AE355" s="5" t="s">
        <v>1222</v>
      </c>
      <c r="AF355" s="5" t="s">
        <v>1072</v>
      </c>
      <c r="AK355" s="31">
        <f t="shared" si="70"/>
        <v>0</v>
      </c>
      <c r="AL355" s="31"/>
      <c r="AM355" s="31"/>
      <c r="AN355" s="33">
        <f t="shared" si="71"/>
        <v>0</v>
      </c>
      <c r="AO355" s="31"/>
      <c r="AP355" s="31"/>
    </row>
    <row r="356" spans="1:42" ht="36" x14ac:dyDescent="0.3">
      <c r="A356" s="12" t="s">
        <v>1223</v>
      </c>
      <c r="B356" s="12" t="s">
        <v>1224</v>
      </c>
      <c r="C356" s="16" t="s">
        <v>1225</v>
      </c>
      <c r="D356" s="17"/>
      <c r="E356" s="17" t="s">
        <v>1226</v>
      </c>
      <c r="F356" s="17" t="s">
        <v>187</v>
      </c>
      <c r="G356" s="18">
        <v>1</v>
      </c>
      <c r="H356" s="18"/>
      <c r="I356" s="18">
        <v>0</v>
      </c>
      <c r="J356" s="19">
        <v>379.23</v>
      </c>
      <c r="K356" s="20">
        <v>210</v>
      </c>
      <c r="L356" s="19">
        <f>J356+ROUND(K356, 2)</f>
        <v>589.23</v>
      </c>
      <c r="M356" s="19">
        <v>0</v>
      </c>
      <c r="N356" s="19">
        <v>0</v>
      </c>
      <c r="O356" s="19">
        <f>M356+N356</f>
        <v>0</v>
      </c>
      <c r="P356" s="19">
        <v>379.23</v>
      </c>
      <c r="Q356" s="20">
        <v>210</v>
      </c>
      <c r="R356" s="19">
        <f>P356+ROUND(Q356, 2)</f>
        <v>589.23</v>
      </c>
      <c r="S356" s="19">
        <v>0</v>
      </c>
      <c r="T356" s="19">
        <v>0</v>
      </c>
      <c r="U356" s="19">
        <f>S356+T356</f>
        <v>0</v>
      </c>
      <c r="V356" s="9">
        <f>ROUND(P356 / 1.2, 2)</f>
        <v>316.02999999999997</v>
      </c>
      <c r="W356" s="9">
        <f>ROUND(Q356 / 1.2, 2)</f>
        <v>175</v>
      </c>
      <c r="X356" s="9">
        <f>ROUND(R356 / 1.2, 2)</f>
        <v>491.03</v>
      </c>
      <c r="Y356" s="9">
        <f t="shared" si="72"/>
        <v>0</v>
      </c>
      <c r="Z356" s="9">
        <f>ROUND(T356 / 1.2, 2)</f>
        <v>0</v>
      </c>
      <c r="AA356" s="9">
        <f>Y356+Z356</f>
        <v>0</v>
      </c>
      <c r="AD356" s="5">
        <v>355116621</v>
      </c>
      <c r="AE356" s="5">
        <v>27137964</v>
      </c>
      <c r="AG356" s="5" t="s">
        <v>1227</v>
      </c>
      <c r="AH356" s="5" t="s">
        <v>1228</v>
      </c>
      <c r="AI356" s="5" t="s">
        <v>584</v>
      </c>
      <c r="AK356" s="19">
        <f t="shared" si="70"/>
        <v>0</v>
      </c>
      <c r="AL356" s="19">
        <f>T356-N356</f>
        <v>0</v>
      </c>
      <c r="AM356" s="19">
        <f>U356-O356</f>
        <v>0</v>
      </c>
      <c r="AN356" s="22">
        <f t="shared" si="71"/>
        <v>0</v>
      </c>
      <c r="AO356" s="22">
        <f>IFERROR(AL356/N356,0)</f>
        <v>0</v>
      </c>
      <c r="AP356" s="22">
        <f>IFERROR(AM356/O356,0)</f>
        <v>0</v>
      </c>
    </row>
    <row r="357" spans="1:42" ht="72" x14ac:dyDescent="0.3">
      <c r="A357" s="12" t="s">
        <v>1229</v>
      </c>
      <c r="B357" s="12"/>
      <c r="C357" s="27" t="s">
        <v>1230</v>
      </c>
      <c r="D357" s="17"/>
      <c r="E357" s="17"/>
      <c r="F357" s="28" t="s">
        <v>187</v>
      </c>
      <c r="G357" s="29">
        <v>1.1000000000000001</v>
      </c>
      <c r="H357" s="39"/>
      <c r="I357" s="39">
        <v>0</v>
      </c>
      <c r="J357" s="30">
        <v>344.75</v>
      </c>
      <c r="M357" s="31">
        <f>ROUND(ROUND(J357, 2)*I357, 2)</f>
        <v>0</v>
      </c>
      <c r="P357" s="30">
        <v>344.75</v>
      </c>
      <c r="S357" s="31">
        <f>ROUND(ROUND(P357, 2)*I357, 2)</f>
        <v>0</v>
      </c>
      <c r="V357" s="9">
        <f>ROUND(ROUND(P357, 2)/1.2, 2)</f>
        <v>287.29000000000002</v>
      </c>
      <c r="Y357" s="9">
        <f t="shared" si="72"/>
        <v>0</v>
      </c>
      <c r="AD357" s="5" t="s">
        <v>1231</v>
      </c>
      <c r="AE357" s="5" t="s">
        <v>1232</v>
      </c>
      <c r="AF357" s="5" t="s">
        <v>1233</v>
      </c>
      <c r="AK357" s="31">
        <f t="shared" si="70"/>
        <v>0</v>
      </c>
      <c r="AL357" s="31"/>
      <c r="AM357" s="31"/>
      <c r="AN357" s="33">
        <f t="shared" si="71"/>
        <v>0</v>
      </c>
      <c r="AO357" s="31"/>
      <c r="AP357" s="31"/>
    </row>
    <row r="358" spans="1:42" ht="36" x14ac:dyDescent="0.3">
      <c r="A358" s="12" t="s">
        <v>1234</v>
      </c>
      <c r="B358" s="12" t="s">
        <v>1224</v>
      </c>
      <c r="C358" s="16" t="s">
        <v>1225</v>
      </c>
      <c r="D358" s="17"/>
      <c r="E358" s="17" t="s">
        <v>1166</v>
      </c>
      <c r="F358" s="17" t="s">
        <v>187</v>
      </c>
      <c r="G358" s="18">
        <v>1</v>
      </c>
      <c r="H358" s="18"/>
      <c r="I358" s="18">
        <v>0</v>
      </c>
      <c r="J358" s="19">
        <v>379.23</v>
      </c>
      <c r="K358" s="20">
        <v>210</v>
      </c>
      <c r="L358" s="19">
        <f>J358+ROUND(K358, 2)</f>
        <v>589.23</v>
      </c>
      <c r="M358" s="19">
        <v>0</v>
      </c>
      <c r="N358" s="19">
        <v>0</v>
      </c>
      <c r="O358" s="19">
        <f>M358+N358</f>
        <v>0</v>
      </c>
      <c r="P358" s="19">
        <v>379.23</v>
      </c>
      <c r="Q358" s="20">
        <v>210</v>
      </c>
      <c r="R358" s="19">
        <f>P358+ROUND(Q358, 2)</f>
        <v>589.23</v>
      </c>
      <c r="S358" s="19">
        <v>0</v>
      </c>
      <c r="T358" s="19">
        <v>0</v>
      </c>
      <c r="U358" s="19">
        <f>S358+T358</f>
        <v>0</v>
      </c>
      <c r="V358" s="9">
        <f>ROUND(P358 / 1.2, 2)</f>
        <v>316.02999999999997</v>
      </c>
      <c r="W358" s="9">
        <f>ROUND(Q358 / 1.2, 2)</f>
        <v>175</v>
      </c>
      <c r="X358" s="9">
        <f>ROUND(R358 / 1.2, 2)</f>
        <v>491.03</v>
      </c>
      <c r="Y358" s="9">
        <f t="shared" si="72"/>
        <v>0</v>
      </c>
      <c r="Z358" s="9">
        <f>ROUND(T358 / 1.2, 2)</f>
        <v>0</v>
      </c>
      <c r="AA358" s="9">
        <f>Y358+Z358</f>
        <v>0</v>
      </c>
      <c r="AD358" s="5">
        <v>355116753</v>
      </c>
      <c r="AE358" s="5">
        <v>27137886</v>
      </c>
      <c r="AG358" s="5" t="s">
        <v>1227</v>
      </c>
      <c r="AH358" s="5" t="s">
        <v>1228</v>
      </c>
      <c r="AI358" s="5" t="s">
        <v>584</v>
      </c>
      <c r="AK358" s="19">
        <f t="shared" si="70"/>
        <v>0</v>
      </c>
      <c r="AL358" s="19">
        <f>T358-N358</f>
        <v>0</v>
      </c>
      <c r="AM358" s="19">
        <f>U358-O358</f>
        <v>0</v>
      </c>
      <c r="AN358" s="22">
        <f t="shared" si="71"/>
        <v>0</v>
      </c>
      <c r="AO358" s="22">
        <f>IFERROR(AL358/N358,0)</f>
        <v>0</v>
      </c>
      <c r="AP358" s="22">
        <f>IFERROR(AM358/O358,0)</f>
        <v>0</v>
      </c>
    </row>
    <row r="359" spans="1:42" ht="72" x14ac:dyDescent="0.3">
      <c r="A359" s="12" t="s">
        <v>1235</v>
      </c>
      <c r="B359" s="12"/>
      <c r="C359" s="27" t="s">
        <v>1230</v>
      </c>
      <c r="D359" s="17"/>
      <c r="E359" s="17"/>
      <c r="F359" s="28" t="s">
        <v>187</v>
      </c>
      <c r="G359" s="29">
        <v>1.1000000000000001</v>
      </c>
      <c r="H359" s="39"/>
      <c r="I359" s="39">
        <v>0</v>
      </c>
      <c r="J359" s="30">
        <v>344.75</v>
      </c>
      <c r="M359" s="31">
        <f>ROUND(ROUND(J359, 2)*I359, 2)</f>
        <v>0</v>
      </c>
      <c r="P359" s="30">
        <v>344.75</v>
      </c>
      <c r="S359" s="31">
        <f>ROUND(ROUND(P359, 2)*I359, 2)</f>
        <v>0</v>
      </c>
      <c r="V359" s="9">
        <f>ROUND(ROUND(P359, 2)/1.2, 2)</f>
        <v>287.29000000000002</v>
      </c>
      <c r="Y359" s="9">
        <f t="shared" si="72"/>
        <v>0</v>
      </c>
      <c r="AD359" s="5" t="s">
        <v>1236</v>
      </c>
      <c r="AE359" s="5" t="s">
        <v>1237</v>
      </c>
      <c r="AF359" s="5" t="s">
        <v>1233</v>
      </c>
      <c r="AK359" s="31">
        <f t="shared" si="70"/>
        <v>0</v>
      </c>
      <c r="AL359" s="31"/>
      <c r="AM359" s="31"/>
      <c r="AN359" s="33">
        <f t="shared" si="71"/>
        <v>0</v>
      </c>
      <c r="AO359" s="31"/>
      <c r="AP359" s="31"/>
    </row>
    <row r="360" spans="1:42" ht="36" x14ac:dyDescent="0.3">
      <c r="A360" s="12" t="s">
        <v>1238</v>
      </c>
      <c r="B360" s="12" t="s">
        <v>1224</v>
      </c>
      <c r="C360" s="16" t="s">
        <v>1225</v>
      </c>
      <c r="D360" s="17"/>
      <c r="E360" s="17" t="s">
        <v>1226</v>
      </c>
      <c r="F360" s="17" t="s">
        <v>187</v>
      </c>
      <c r="G360" s="18">
        <v>1</v>
      </c>
      <c r="H360" s="18"/>
      <c r="I360" s="18">
        <v>1624.5</v>
      </c>
      <c r="J360" s="19">
        <v>385.54</v>
      </c>
      <c r="K360" s="20">
        <v>210</v>
      </c>
      <c r="L360" s="19">
        <f>J360+ROUND(K360, 2)</f>
        <v>595.54</v>
      </c>
      <c r="M360" s="19">
        <v>626309.73</v>
      </c>
      <c r="N360" s="19">
        <v>341145</v>
      </c>
      <c r="O360" s="19">
        <f>M360+N360</f>
        <v>967454.73</v>
      </c>
      <c r="P360" s="19">
        <v>379.22</v>
      </c>
      <c r="Q360" s="20">
        <v>252</v>
      </c>
      <c r="R360" s="19">
        <f>P360+ROUND(Q360, 2)</f>
        <v>631.22</v>
      </c>
      <c r="S360" s="19">
        <v>616042.89</v>
      </c>
      <c r="T360" s="19">
        <v>409374</v>
      </c>
      <c r="U360" s="19">
        <f>S360+T360</f>
        <v>1025416.89</v>
      </c>
      <c r="V360" s="9">
        <f>ROUND(P360 / 1.2, 2)</f>
        <v>316.02</v>
      </c>
      <c r="W360" s="9">
        <f>ROUND(Q360 / 1.2, 2)</f>
        <v>210</v>
      </c>
      <c r="X360" s="9">
        <f>ROUND(R360 / 1.2, 2)</f>
        <v>526.02</v>
      </c>
      <c r="Y360" s="9">
        <f t="shared" si="72"/>
        <v>513369.08</v>
      </c>
      <c r="Z360" s="9">
        <f>ROUND(T360 / 1.2, 2)</f>
        <v>341145</v>
      </c>
      <c r="AA360" s="9">
        <f>Y360+Z360</f>
        <v>854514.08000000007</v>
      </c>
      <c r="AD360" s="5">
        <v>355116754</v>
      </c>
      <c r="AE360" s="5">
        <v>28674980</v>
      </c>
      <c r="AG360" s="5" t="s">
        <v>1227</v>
      </c>
      <c r="AH360" s="5" t="s">
        <v>1228</v>
      </c>
      <c r="AI360" s="5" t="s">
        <v>584</v>
      </c>
      <c r="AK360" s="19">
        <f t="shared" si="70"/>
        <v>-10266.839999999967</v>
      </c>
      <c r="AL360" s="19">
        <f>T360-N360</f>
        <v>68229</v>
      </c>
      <c r="AM360" s="19">
        <f>U360-O360</f>
        <v>57962.160000000033</v>
      </c>
      <c r="AN360" s="22">
        <f t="shared" si="71"/>
        <v>-1.6392592208331121E-2</v>
      </c>
      <c r="AO360" s="22">
        <f>IFERROR(AL360/N360,0)</f>
        <v>0.2</v>
      </c>
      <c r="AP360" s="22">
        <f>IFERROR(AM360/O360,0)</f>
        <v>5.9912012627195518E-2</v>
      </c>
    </row>
    <row r="361" spans="1:42" ht="72" x14ac:dyDescent="0.3">
      <c r="A361" s="12" t="s">
        <v>1239</v>
      </c>
      <c r="B361" s="12"/>
      <c r="C361" s="27" t="s">
        <v>1230</v>
      </c>
      <c r="D361" s="17"/>
      <c r="E361" s="17"/>
      <c r="F361" s="28" t="s">
        <v>187</v>
      </c>
      <c r="G361" s="29">
        <v>1.1000000000000001</v>
      </c>
      <c r="H361" s="39"/>
      <c r="I361" s="39">
        <v>1786.95</v>
      </c>
      <c r="J361" s="30">
        <v>350.49</v>
      </c>
      <c r="M361" s="31">
        <f>ROUND(ROUND(J361, 2)*I361, 2)</f>
        <v>626308.11</v>
      </c>
      <c r="P361" s="30">
        <v>344.75</v>
      </c>
      <c r="S361" s="31">
        <f>ROUND(ROUND(P361, 2)*I361, 2)</f>
        <v>616051.01</v>
      </c>
      <c r="V361" s="9">
        <f>ROUND(ROUND(P361, 2)/1.2, 2)</f>
        <v>287.29000000000002</v>
      </c>
      <c r="Y361" s="9">
        <f t="shared" si="72"/>
        <v>513375.84</v>
      </c>
      <c r="AD361" s="5" t="s">
        <v>1240</v>
      </c>
      <c r="AE361" s="5" t="s">
        <v>1241</v>
      </c>
      <c r="AF361" s="5" t="s">
        <v>1233</v>
      </c>
      <c r="AK361" s="31">
        <f t="shared" si="70"/>
        <v>-10257.099999999977</v>
      </c>
      <c r="AL361" s="31"/>
      <c r="AM361" s="31"/>
      <c r="AN361" s="33">
        <f t="shared" si="71"/>
        <v>-1.6377083158000263E-2</v>
      </c>
      <c r="AO361" s="31"/>
      <c r="AP361" s="31"/>
    </row>
    <row r="362" spans="1:42" ht="36" x14ac:dyDescent="0.3">
      <c r="A362" s="12" t="s">
        <v>1242</v>
      </c>
      <c r="B362" s="12" t="s">
        <v>1224</v>
      </c>
      <c r="C362" s="16" t="s">
        <v>1225</v>
      </c>
      <c r="D362" s="17"/>
      <c r="E362" s="17" t="s">
        <v>1166</v>
      </c>
      <c r="F362" s="17" t="s">
        <v>187</v>
      </c>
      <c r="G362" s="18">
        <v>1</v>
      </c>
      <c r="H362" s="18"/>
      <c r="I362" s="18">
        <v>1764.7</v>
      </c>
      <c r="J362" s="19">
        <v>385.54</v>
      </c>
      <c r="K362" s="20">
        <v>210</v>
      </c>
      <c r="L362" s="19">
        <f>J362+ROUND(K362, 2)</f>
        <v>595.54</v>
      </c>
      <c r="M362" s="19">
        <v>680362.44</v>
      </c>
      <c r="N362" s="19">
        <v>370587</v>
      </c>
      <c r="O362" s="19">
        <f>M362+N362</f>
        <v>1050949.44</v>
      </c>
      <c r="P362" s="19">
        <v>379.23</v>
      </c>
      <c r="Q362" s="20">
        <v>252</v>
      </c>
      <c r="R362" s="19">
        <f>P362+ROUND(Q362, 2)</f>
        <v>631.23</v>
      </c>
      <c r="S362" s="19">
        <v>669227.18000000005</v>
      </c>
      <c r="T362" s="19">
        <v>444704.4</v>
      </c>
      <c r="U362" s="19">
        <f>S362+T362</f>
        <v>1113931.58</v>
      </c>
      <c r="V362" s="9">
        <f>ROUND(P362 / 1.2, 2)</f>
        <v>316.02999999999997</v>
      </c>
      <c r="W362" s="9">
        <f>ROUND(Q362 / 1.2, 2)</f>
        <v>210</v>
      </c>
      <c r="X362" s="9">
        <f>ROUND(R362 / 1.2, 2)</f>
        <v>526.03</v>
      </c>
      <c r="Y362" s="9">
        <f t="shared" si="72"/>
        <v>557689.31999999995</v>
      </c>
      <c r="Z362" s="9">
        <f>ROUND(T362 / 1.2, 2)</f>
        <v>370587</v>
      </c>
      <c r="AA362" s="9">
        <f>Y362+Z362</f>
        <v>928276.32</v>
      </c>
      <c r="AD362" s="5">
        <v>355116755</v>
      </c>
      <c r="AE362" s="5">
        <v>28674969</v>
      </c>
      <c r="AG362" s="5" t="s">
        <v>1227</v>
      </c>
      <c r="AH362" s="5" t="s">
        <v>1228</v>
      </c>
      <c r="AI362" s="5" t="s">
        <v>584</v>
      </c>
      <c r="AK362" s="19">
        <f t="shared" si="70"/>
        <v>-11135.259999999893</v>
      </c>
      <c r="AL362" s="19">
        <f>T362-N362</f>
        <v>74117.400000000023</v>
      </c>
      <c r="AM362" s="19">
        <f>U362-O362</f>
        <v>62982.14000000013</v>
      </c>
      <c r="AN362" s="22">
        <f t="shared" si="71"/>
        <v>-1.6366658923734671E-2</v>
      </c>
      <c r="AO362" s="22">
        <f>IFERROR(AL362/N362,0)</f>
        <v>0.20000000000000007</v>
      </c>
      <c r="AP362" s="22">
        <f>IFERROR(AM362/O362,0)</f>
        <v>5.9928801141946597E-2</v>
      </c>
    </row>
    <row r="363" spans="1:42" ht="72" x14ac:dyDescent="0.3">
      <c r="A363" s="12" t="s">
        <v>1243</v>
      </c>
      <c r="B363" s="12"/>
      <c r="C363" s="27" t="s">
        <v>1230</v>
      </c>
      <c r="D363" s="17"/>
      <c r="E363" s="17"/>
      <c r="F363" s="28" t="s">
        <v>187</v>
      </c>
      <c r="G363" s="29">
        <v>1.1000000000000001</v>
      </c>
      <c r="H363" s="39"/>
      <c r="I363" s="39">
        <v>1941.17</v>
      </c>
      <c r="J363" s="30">
        <v>350.49</v>
      </c>
      <c r="M363" s="31">
        <f>ROUND(ROUND(J363, 2)*I363, 2)</f>
        <v>680360.67</v>
      </c>
      <c r="P363" s="30">
        <v>344.75</v>
      </c>
      <c r="S363" s="31">
        <f>ROUND(ROUND(P363, 2)*I363, 2)</f>
        <v>669218.36</v>
      </c>
      <c r="V363" s="9">
        <f>ROUND(ROUND(P363, 2)/1.2, 2)</f>
        <v>287.29000000000002</v>
      </c>
      <c r="Y363" s="9">
        <f t="shared" si="72"/>
        <v>557681.97</v>
      </c>
      <c r="AD363" s="5" t="s">
        <v>1244</v>
      </c>
      <c r="AE363" s="5" t="s">
        <v>1245</v>
      </c>
      <c r="AF363" s="5" t="s">
        <v>1233</v>
      </c>
      <c r="AK363" s="31">
        <f t="shared" si="70"/>
        <v>-11142.310000000056</v>
      </c>
      <c r="AL363" s="31"/>
      <c r="AM363" s="31"/>
      <c r="AN363" s="33">
        <f t="shared" si="71"/>
        <v>-1.6377063653606042E-2</v>
      </c>
      <c r="AO363" s="31"/>
      <c r="AP363" s="31"/>
    </row>
    <row r="364" spans="1:42" ht="36" x14ac:dyDescent="0.3">
      <c r="A364" s="12" t="s">
        <v>1246</v>
      </c>
      <c r="B364" s="12" t="s">
        <v>1247</v>
      </c>
      <c r="C364" s="16" t="s">
        <v>1248</v>
      </c>
      <c r="D364" s="17"/>
      <c r="E364" s="17" t="s">
        <v>597</v>
      </c>
      <c r="F364" s="17" t="s">
        <v>187</v>
      </c>
      <c r="G364" s="18">
        <v>1</v>
      </c>
      <c r="H364" s="18"/>
      <c r="I364" s="18">
        <v>0</v>
      </c>
      <c r="J364" s="19">
        <v>375.15</v>
      </c>
      <c r="K364" s="20">
        <v>473</v>
      </c>
      <c r="L364" s="19">
        <f>J364+ROUND(K364, 2)</f>
        <v>848.15</v>
      </c>
      <c r="M364" s="19">
        <v>0</v>
      </c>
      <c r="N364" s="19">
        <v>0</v>
      </c>
      <c r="O364" s="19">
        <f>M364+N364</f>
        <v>0</v>
      </c>
      <c r="P364" s="19">
        <v>375.15</v>
      </c>
      <c r="Q364" s="20">
        <v>473</v>
      </c>
      <c r="R364" s="19">
        <f>P364+ROUND(Q364, 2)</f>
        <v>848.15</v>
      </c>
      <c r="S364" s="19">
        <v>0</v>
      </c>
      <c r="T364" s="19">
        <v>0</v>
      </c>
      <c r="U364" s="19">
        <f>S364+T364</f>
        <v>0</v>
      </c>
      <c r="V364" s="9">
        <f>ROUND(P364 / 1.2, 2)</f>
        <v>312.63</v>
      </c>
      <c r="W364" s="9">
        <f>ROUND(Q364 / 1.2, 2)</f>
        <v>394.17</v>
      </c>
      <c r="X364" s="9">
        <f>ROUND(R364 / 1.2, 2)</f>
        <v>706.79</v>
      </c>
      <c r="Y364" s="9">
        <f t="shared" si="72"/>
        <v>0</v>
      </c>
      <c r="Z364" s="9">
        <f>ROUND(T364 / 1.2, 2)</f>
        <v>0</v>
      </c>
      <c r="AA364" s="9">
        <f>Y364+Z364</f>
        <v>0</v>
      </c>
      <c r="AD364" s="5">
        <v>355116623</v>
      </c>
      <c r="AE364" s="5">
        <v>27137956</v>
      </c>
      <c r="AG364" s="5" t="s">
        <v>1249</v>
      </c>
      <c r="AH364" s="5" t="s">
        <v>1250</v>
      </c>
      <c r="AI364" s="5" t="s">
        <v>584</v>
      </c>
      <c r="AK364" s="19">
        <f t="shared" si="70"/>
        <v>0</v>
      </c>
      <c r="AL364" s="19">
        <f>T364-N364</f>
        <v>0</v>
      </c>
      <c r="AM364" s="19">
        <f>U364-O364</f>
        <v>0</v>
      </c>
      <c r="AN364" s="22">
        <f t="shared" si="71"/>
        <v>0</v>
      </c>
      <c r="AO364" s="22">
        <f>IFERROR(AL364/N364,0)</f>
        <v>0</v>
      </c>
      <c r="AP364" s="22">
        <f>IFERROR(AM364/O364,0)</f>
        <v>0</v>
      </c>
    </row>
    <row r="365" spans="1:42" ht="54" x14ac:dyDescent="0.3">
      <c r="A365" s="12" t="s">
        <v>1251</v>
      </c>
      <c r="B365" s="12"/>
      <c r="C365" s="41" t="s">
        <v>1252</v>
      </c>
      <c r="D365" s="17"/>
      <c r="E365" s="17" t="s">
        <v>1046</v>
      </c>
      <c r="F365" s="28" t="s">
        <v>96</v>
      </c>
      <c r="G365" s="29">
        <v>0.7</v>
      </c>
      <c r="H365" s="39"/>
      <c r="I365" s="39">
        <v>0</v>
      </c>
      <c r="J365" s="30">
        <v>16.11</v>
      </c>
      <c r="M365" s="31">
        <f>ROUND(ROUND(J365, 2)*I365, 2)</f>
        <v>0</v>
      </c>
      <c r="P365" s="30">
        <v>16.11</v>
      </c>
      <c r="S365" s="31">
        <f>ROUND(ROUND(P365, 2)*I365, 2)</f>
        <v>0</v>
      </c>
      <c r="V365" s="9">
        <f>ROUND(ROUND(P365, 2)/1.2, 2)</f>
        <v>13.43</v>
      </c>
      <c r="Y365" s="9">
        <f t="shared" si="72"/>
        <v>0</v>
      </c>
      <c r="AD365" s="5" t="s">
        <v>1253</v>
      </c>
      <c r="AE365" s="5" t="s">
        <v>1254</v>
      </c>
      <c r="AF365" s="5" t="s">
        <v>1255</v>
      </c>
      <c r="AK365" s="31">
        <f t="shared" si="70"/>
        <v>0</v>
      </c>
      <c r="AL365" s="31"/>
      <c r="AM365" s="31"/>
      <c r="AN365" s="33">
        <f t="shared" si="71"/>
        <v>0</v>
      </c>
      <c r="AO365" s="31"/>
      <c r="AP365" s="31"/>
    </row>
    <row r="366" spans="1:42" ht="72" x14ac:dyDescent="0.3">
      <c r="A366" s="12" t="s">
        <v>1256</v>
      </c>
      <c r="B366" s="12"/>
      <c r="C366" s="27" t="s">
        <v>1257</v>
      </c>
      <c r="D366" s="17"/>
      <c r="E366" s="17" t="s">
        <v>1258</v>
      </c>
      <c r="F366" s="28" t="s">
        <v>102</v>
      </c>
      <c r="G366" s="29">
        <v>1.84</v>
      </c>
      <c r="H366" s="39"/>
      <c r="I366" s="39">
        <v>0</v>
      </c>
      <c r="J366" s="30">
        <v>196</v>
      </c>
      <c r="M366" s="31">
        <f>ROUND(ROUND(J366, 2)*I366, 2)</f>
        <v>0</v>
      </c>
      <c r="P366" s="30">
        <v>196</v>
      </c>
      <c r="S366" s="31">
        <f>ROUND(ROUND(P366, 2)*I366, 2)</f>
        <v>0</v>
      </c>
      <c r="V366" s="9">
        <f>ROUND(ROUND(P366, 2)/1.2, 2)</f>
        <v>163.33000000000001</v>
      </c>
      <c r="Y366" s="9">
        <f t="shared" si="72"/>
        <v>0</v>
      </c>
      <c r="AD366" s="5" t="s">
        <v>1259</v>
      </c>
      <c r="AE366" s="5" t="s">
        <v>1260</v>
      </c>
      <c r="AF366" s="5" t="s">
        <v>1261</v>
      </c>
      <c r="AK366" s="31">
        <f t="shared" si="70"/>
        <v>0</v>
      </c>
      <c r="AL366" s="31"/>
      <c r="AM366" s="31"/>
      <c r="AN366" s="33">
        <f t="shared" si="71"/>
        <v>0</v>
      </c>
      <c r="AO366" s="31"/>
      <c r="AP366" s="31"/>
    </row>
    <row r="367" spans="1:42" ht="54" x14ac:dyDescent="0.3">
      <c r="A367" s="12" t="s">
        <v>1262</v>
      </c>
      <c r="B367" s="12"/>
      <c r="C367" s="27" t="s">
        <v>1263</v>
      </c>
      <c r="D367" s="17"/>
      <c r="E367" s="17" t="s">
        <v>1264</v>
      </c>
      <c r="F367" s="28" t="s">
        <v>96</v>
      </c>
      <c r="G367" s="29">
        <v>0.04</v>
      </c>
      <c r="H367" s="29"/>
      <c r="I367" s="29">
        <v>0</v>
      </c>
      <c r="J367" s="30">
        <v>47.44</v>
      </c>
      <c r="M367" s="31">
        <f>ROUND(ROUND(J367, 2)*I367, 2)</f>
        <v>0</v>
      </c>
      <c r="P367" s="30">
        <v>47.44</v>
      </c>
      <c r="S367" s="31">
        <f>ROUND(ROUND(P367, 2)*I367, 2)</f>
        <v>0</v>
      </c>
      <c r="V367" s="9">
        <f>ROUND(ROUND(P367, 2)/1.2, 2)</f>
        <v>39.53</v>
      </c>
      <c r="Y367" s="9">
        <f t="shared" si="72"/>
        <v>0</v>
      </c>
      <c r="AD367" s="5" t="s">
        <v>1265</v>
      </c>
      <c r="AE367" s="5" t="s">
        <v>1266</v>
      </c>
      <c r="AF367" s="5" t="s">
        <v>1267</v>
      </c>
      <c r="AK367" s="31">
        <f t="shared" si="70"/>
        <v>0</v>
      </c>
      <c r="AL367" s="31"/>
      <c r="AM367" s="31"/>
      <c r="AN367" s="33">
        <f t="shared" si="71"/>
        <v>0</v>
      </c>
      <c r="AO367" s="31"/>
      <c r="AP367" s="31"/>
    </row>
    <row r="368" spans="1:42" ht="36" x14ac:dyDescent="0.3">
      <c r="A368" s="12" t="s">
        <v>1268</v>
      </c>
      <c r="B368" s="12"/>
      <c r="C368" s="27" t="s">
        <v>1028</v>
      </c>
      <c r="D368" s="17"/>
      <c r="E368" s="17"/>
      <c r="F368" s="28" t="s">
        <v>96</v>
      </c>
      <c r="G368" s="29">
        <v>1.4999999999999999E-2</v>
      </c>
      <c r="H368" s="29"/>
      <c r="I368" s="29">
        <v>0</v>
      </c>
      <c r="J368" s="30">
        <v>88.8</v>
      </c>
      <c r="M368" s="31">
        <f>ROUND(ROUND(J368, 2)*I368, 2)</f>
        <v>0</v>
      </c>
      <c r="P368" s="30">
        <v>88.8</v>
      </c>
      <c r="S368" s="31">
        <f>ROUND(ROUND(P368, 2)*I368, 2)</f>
        <v>0</v>
      </c>
      <c r="V368" s="9">
        <f>ROUND(ROUND(P368, 2)/1.2, 2)</f>
        <v>74</v>
      </c>
      <c r="Y368" s="9">
        <f t="shared" si="72"/>
        <v>0</v>
      </c>
      <c r="AD368" s="5" t="s">
        <v>1269</v>
      </c>
      <c r="AE368" s="5" t="s">
        <v>1270</v>
      </c>
      <c r="AF368" s="5" t="s">
        <v>1031</v>
      </c>
      <c r="AK368" s="31">
        <f t="shared" si="70"/>
        <v>0</v>
      </c>
      <c r="AL368" s="31"/>
      <c r="AM368" s="31"/>
      <c r="AN368" s="33">
        <f t="shared" si="71"/>
        <v>0</v>
      </c>
      <c r="AO368" s="31"/>
      <c r="AP368" s="31"/>
    </row>
    <row r="369" spans="1:42" ht="36" x14ac:dyDescent="0.3">
      <c r="A369" s="12" t="s">
        <v>1271</v>
      </c>
      <c r="B369" s="12" t="s">
        <v>1247</v>
      </c>
      <c r="C369" s="16" t="s">
        <v>1248</v>
      </c>
      <c r="D369" s="17"/>
      <c r="E369" s="17" t="s">
        <v>597</v>
      </c>
      <c r="F369" s="17" t="s">
        <v>187</v>
      </c>
      <c r="G369" s="18">
        <v>1</v>
      </c>
      <c r="H369" s="18"/>
      <c r="I369" s="18">
        <v>0</v>
      </c>
      <c r="J369" s="19">
        <v>63.72</v>
      </c>
      <c r="K369" s="20">
        <v>473</v>
      </c>
      <c r="L369" s="19">
        <f>J369+ROUND(K369, 2)</f>
        <v>536.72</v>
      </c>
      <c r="M369" s="19">
        <v>0</v>
      </c>
      <c r="N369" s="19">
        <v>0</v>
      </c>
      <c r="O369" s="19">
        <f>M369+N369</f>
        <v>0</v>
      </c>
      <c r="P369" s="19">
        <v>63.72</v>
      </c>
      <c r="Q369" s="20">
        <v>473</v>
      </c>
      <c r="R369" s="19">
        <f>P369+ROUND(Q369, 2)</f>
        <v>536.72</v>
      </c>
      <c r="S369" s="19">
        <v>0</v>
      </c>
      <c r="T369" s="19">
        <v>0</v>
      </c>
      <c r="U369" s="19">
        <f>S369+T369</f>
        <v>0</v>
      </c>
      <c r="V369" s="9">
        <f>ROUND(P369 / 1.2, 2)</f>
        <v>53.1</v>
      </c>
      <c r="W369" s="9">
        <f>ROUND(Q369 / 1.2, 2)</f>
        <v>394.17</v>
      </c>
      <c r="X369" s="9">
        <f>ROUND(R369 / 1.2, 2)</f>
        <v>447.27</v>
      </c>
      <c r="Y369" s="9">
        <f t="shared" si="72"/>
        <v>0</v>
      </c>
      <c r="Z369" s="9">
        <f>ROUND(T369 / 1.2, 2)</f>
        <v>0</v>
      </c>
      <c r="AA369" s="9">
        <f>Y369+Z369</f>
        <v>0</v>
      </c>
      <c r="AD369" s="5">
        <v>355116756</v>
      </c>
      <c r="AE369" s="5">
        <v>27137957</v>
      </c>
      <c r="AG369" s="5" t="s">
        <v>1249</v>
      </c>
      <c r="AH369" s="5" t="s">
        <v>1250</v>
      </c>
      <c r="AI369" s="5" t="s">
        <v>584</v>
      </c>
      <c r="AK369" s="19">
        <f t="shared" si="70"/>
        <v>0</v>
      </c>
      <c r="AL369" s="19">
        <f>T369-N369</f>
        <v>0</v>
      </c>
      <c r="AM369" s="19">
        <f>U369-O369</f>
        <v>0</v>
      </c>
      <c r="AN369" s="22">
        <f t="shared" si="71"/>
        <v>0</v>
      </c>
      <c r="AO369" s="22">
        <f>IFERROR(AL369/N369,0)</f>
        <v>0</v>
      </c>
      <c r="AP369" s="22">
        <f>IFERROR(AM369/O369,0)</f>
        <v>0</v>
      </c>
    </row>
    <row r="370" spans="1:42" ht="36" x14ac:dyDescent="0.3">
      <c r="A370" s="12" t="s">
        <v>1272</v>
      </c>
      <c r="B370" s="12"/>
      <c r="C370" s="27" t="s">
        <v>1028</v>
      </c>
      <c r="D370" s="17"/>
      <c r="E370" s="17"/>
      <c r="F370" s="28" t="s">
        <v>96</v>
      </c>
      <c r="G370" s="29">
        <v>1.4999999999999999E-2</v>
      </c>
      <c r="H370" s="29"/>
      <c r="I370" s="29">
        <v>0</v>
      </c>
      <c r="J370" s="30">
        <v>88.8</v>
      </c>
      <c r="M370" s="31">
        <f>ROUND(ROUND(J370, 2)*I370, 2)</f>
        <v>0</v>
      </c>
      <c r="P370" s="30">
        <v>88.8</v>
      </c>
      <c r="S370" s="31">
        <f>ROUND(ROUND(P370, 2)*I370, 2)</f>
        <v>0</v>
      </c>
      <c r="V370" s="9">
        <f>ROUND(ROUND(P370, 2)/1.2, 2)</f>
        <v>74</v>
      </c>
      <c r="Y370" s="9">
        <f t="shared" si="72"/>
        <v>0</v>
      </c>
      <c r="AD370" s="5" t="s">
        <v>1273</v>
      </c>
      <c r="AE370" s="5" t="s">
        <v>1274</v>
      </c>
      <c r="AF370" s="5" t="s">
        <v>1031</v>
      </c>
      <c r="AK370" s="31">
        <f t="shared" si="70"/>
        <v>0</v>
      </c>
      <c r="AL370" s="31"/>
      <c r="AM370" s="31"/>
      <c r="AN370" s="33">
        <f t="shared" si="71"/>
        <v>0</v>
      </c>
      <c r="AO370" s="31"/>
      <c r="AP370" s="31"/>
    </row>
    <row r="371" spans="1:42" ht="18" x14ac:dyDescent="0.3">
      <c r="A371" s="12" t="s">
        <v>1275</v>
      </c>
      <c r="B371" s="12"/>
      <c r="C371" s="27" t="s">
        <v>1263</v>
      </c>
      <c r="D371" s="17"/>
      <c r="E371" s="17"/>
      <c r="F371" s="28" t="s">
        <v>96</v>
      </c>
      <c r="G371" s="29">
        <v>0.04</v>
      </c>
      <c r="H371" s="29"/>
      <c r="I371" s="29">
        <v>0</v>
      </c>
      <c r="J371" s="30">
        <v>47.44</v>
      </c>
      <c r="M371" s="31">
        <f>ROUND(ROUND(J371, 2)*I371, 2)</f>
        <v>0</v>
      </c>
      <c r="P371" s="30">
        <v>47.44</v>
      </c>
      <c r="S371" s="31">
        <f>ROUND(ROUND(P371, 2)*I371, 2)</f>
        <v>0</v>
      </c>
      <c r="V371" s="9">
        <f>ROUND(ROUND(P371, 2)/1.2, 2)</f>
        <v>39.53</v>
      </c>
      <c r="Y371" s="9">
        <f t="shared" ref="Y371:Y402" si="73">ROUND(S371 / 1.2, 2)</f>
        <v>0</v>
      </c>
      <c r="AD371" s="5" t="s">
        <v>1276</v>
      </c>
      <c r="AE371" s="5" t="s">
        <v>1277</v>
      </c>
      <c r="AF371" s="5" t="s">
        <v>1267</v>
      </c>
      <c r="AK371" s="31">
        <f t="shared" si="70"/>
        <v>0</v>
      </c>
      <c r="AL371" s="31"/>
      <c r="AM371" s="31"/>
      <c r="AN371" s="33">
        <f t="shared" si="71"/>
        <v>0</v>
      </c>
      <c r="AO371" s="31"/>
      <c r="AP371" s="31"/>
    </row>
    <row r="372" spans="1:42" ht="90" x14ac:dyDescent="0.3">
      <c r="A372" s="12" t="s">
        <v>1278</v>
      </c>
      <c r="B372" s="12"/>
      <c r="C372" s="41" t="s">
        <v>1279</v>
      </c>
      <c r="D372" s="17"/>
      <c r="E372" s="17" t="s">
        <v>1280</v>
      </c>
      <c r="F372" s="28" t="s">
        <v>79</v>
      </c>
      <c r="G372" s="29">
        <v>0.11</v>
      </c>
      <c r="H372" s="29"/>
      <c r="I372" s="29">
        <v>0</v>
      </c>
      <c r="J372" s="30">
        <v>447.41</v>
      </c>
      <c r="M372" s="31">
        <f>ROUND(ROUND(J372, 2)*I372, 2)</f>
        <v>0</v>
      </c>
      <c r="P372" s="30">
        <v>447.41</v>
      </c>
      <c r="S372" s="31">
        <f>ROUND(ROUND(P372, 2)*I372, 2)</f>
        <v>0</v>
      </c>
      <c r="V372" s="9">
        <f>ROUND(ROUND(P372, 2)/1.2, 2)</f>
        <v>372.84</v>
      </c>
      <c r="Y372" s="9">
        <f t="shared" si="73"/>
        <v>0</v>
      </c>
      <c r="AD372" s="5" t="s">
        <v>1281</v>
      </c>
      <c r="AE372" s="5" t="s">
        <v>1282</v>
      </c>
      <c r="AF372" s="5" t="s">
        <v>1283</v>
      </c>
      <c r="AK372" s="31">
        <f t="shared" si="70"/>
        <v>0</v>
      </c>
      <c r="AL372" s="31"/>
      <c r="AM372" s="31"/>
      <c r="AN372" s="33">
        <f t="shared" si="71"/>
        <v>0</v>
      </c>
      <c r="AO372" s="31"/>
      <c r="AP372" s="31"/>
    </row>
    <row r="373" spans="1:42" ht="54" x14ac:dyDescent="0.3">
      <c r="A373" s="12" t="s">
        <v>1284</v>
      </c>
      <c r="B373" s="12"/>
      <c r="C373" s="41" t="s">
        <v>1252</v>
      </c>
      <c r="D373" s="17"/>
      <c r="E373" s="17" t="s">
        <v>1046</v>
      </c>
      <c r="F373" s="28" t="s">
        <v>96</v>
      </c>
      <c r="G373" s="29">
        <v>0.7</v>
      </c>
      <c r="H373" s="39"/>
      <c r="I373" s="39">
        <v>0</v>
      </c>
      <c r="J373" s="30">
        <v>16.11</v>
      </c>
      <c r="M373" s="31">
        <f>ROUND(ROUND(J373, 2)*I373, 2)</f>
        <v>0</v>
      </c>
      <c r="P373" s="30">
        <v>16.11</v>
      </c>
      <c r="S373" s="31">
        <f>ROUND(ROUND(P373, 2)*I373, 2)</f>
        <v>0</v>
      </c>
      <c r="V373" s="9">
        <f>ROUND(ROUND(P373, 2)/1.2, 2)</f>
        <v>13.43</v>
      </c>
      <c r="Y373" s="9">
        <f t="shared" si="73"/>
        <v>0</v>
      </c>
      <c r="AD373" s="5" t="s">
        <v>1285</v>
      </c>
      <c r="AE373" s="5" t="s">
        <v>1286</v>
      </c>
      <c r="AF373" s="5" t="s">
        <v>1255</v>
      </c>
      <c r="AK373" s="31">
        <f t="shared" si="70"/>
        <v>0</v>
      </c>
      <c r="AL373" s="31"/>
      <c r="AM373" s="31"/>
      <c r="AN373" s="33">
        <f t="shared" si="71"/>
        <v>0</v>
      </c>
      <c r="AO373" s="31"/>
      <c r="AP373" s="31"/>
    </row>
    <row r="374" spans="1:42" ht="36" x14ac:dyDescent="0.3">
      <c r="A374" s="12" t="s">
        <v>1287</v>
      </c>
      <c r="B374" s="12" t="s">
        <v>1247</v>
      </c>
      <c r="C374" s="16" t="s">
        <v>1248</v>
      </c>
      <c r="D374" s="17"/>
      <c r="E374" s="17" t="s">
        <v>1148</v>
      </c>
      <c r="F374" s="17" t="s">
        <v>187</v>
      </c>
      <c r="G374" s="18">
        <v>1</v>
      </c>
      <c r="H374" s="18"/>
      <c r="I374" s="18">
        <v>0</v>
      </c>
      <c r="J374" s="19">
        <v>375.15</v>
      </c>
      <c r="K374" s="20">
        <v>473</v>
      </c>
      <c r="L374" s="19">
        <f>J374+ROUND(K374, 2)</f>
        <v>848.15</v>
      </c>
      <c r="M374" s="19">
        <v>0</v>
      </c>
      <c r="N374" s="19">
        <v>0</v>
      </c>
      <c r="O374" s="19">
        <f>M374+N374</f>
        <v>0</v>
      </c>
      <c r="P374" s="19">
        <v>375.15</v>
      </c>
      <c r="Q374" s="20">
        <v>473</v>
      </c>
      <c r="R374" s="19">
        <f>P374+ROUND(Q374, 2)</f>
        <v>848.15</v>
      </c>
      <c r="S374" s="19">
        <v>0</v>
      </c>
      <c r="T374" s="19">
        <v>0</v>
      </c>
      <c r="U374" s="19">
        <f>S374+T374</f>
        <v>0</v>
      </c>
      <c r="V374" s="9">
        <f>ROUND(P374 / 1.2, 2)</f>
        <v>312.63</v>
      </c>
      <c r="W374" s="9">
        <f>ROUND(Q374 / 1.2, 2)</f>
        <v>394.17</v>
      </c>
      <c r="X374" s="9">
        <f>ROUND(R374 / 1.2, 2)</f>
        <v>706.79</v>
      </c>
      <c r="Y374" s="9">
        <f t="shared" si="73"/>
        <v>0</v>
      </c>
      <c r="Z374" s="9">
        <f>ROUND(T374 / 1.2, 2)</f>
        <v>0</v>
      </c>
      <c r="AA374" s="9">
        <f>Y374+Z374</f>
        <v>0</v>
      </c>
      <c r="AD374" s="5">
        <v>355116757</v>
      </c>
      <c r="AE374" s="5">
        <v>27137884</v>
      </c>
      <c r="AG374" s="5" t="s">
        <v>1249</v>
      </c>
      <c r="AH374" s="5" t="s">
        <v>1250</v>
      </c>
      <c r="AI374" s="5" t="s">
        <v>584</v>
      </c>
      <c r="AK374" s="19">
        <f t="shared" si="70"/>
        <v>0</v>
      </c>
      <c r="AL374" s="19">
        <f>T374-N374</f>
        <v>0</v>
      </c>
      <c r="AM374" s="19">
        <f>U374-O374</f>
        <v>0</v>
      </c>
      <c r="AN374" s="22">
        <f t="shared" si="71"/>
        <v>0</v>
      </c>
      <c r="AO374" s="22">
        <f>IFERROR(AL374/N374,0)</f>
        <v>0</v>
      </c>
      <c r="AP374" s="22">
        <f>IFERROR(AM374/O374,0)</f>
        <v>0</v>
      </c>
    </row>
    <row r="375" spans="1:42" ht="72" x14ac:dyDescent="0.3">
      <c r="A375" s="12" t="s">
        <v>1288</v>
      </c>
      <c r="B375" s="12"/>
      <c r="C375" s="41" t="s">
        <v>1252</v>
      </c>
      <c r="D375" s="17"/>
      <c r="E375" s="17" t="s">
        <v>1289</v>
      </c>
      <c r="F375" s="28" t="s">
        <v>96</v>
      </c>
      <c r="G375" s="29">
        <v>0.7</v>
      </c>
      <c r="H375" s="39"/>
      <c r="I375" s="39">
        <v>0</v>
      </c>
      <c r="J375" s="30">
        <v>16.11</v>
      </c>
      <c r="M375" s="31">
        <f>ROUND(ROUND(J375, 2)*I375, 2)</f>
        <v>0</v>
      </c>
      <c r="P375" s="30">
        <v>16.11</v>
      </c>
      <c r="S375" s="31">
        <f>ROUND(ROUND(P375, 2)*I375, 2)</f>
        <v>0</v>
      </c>
      <c r="V375" s="9">
        <f>ROUND(ROUND(P375, 2)/1.2, 2)</f>
        <v>13.43</v>
      </c>
      <c r="Y375" s="9">
        <f t="shared" si="73"/>
        <v>0</v>
      </c>
      <c r="AD375" s="5" t="s">
        <v>1290</v>
      </c>
      <c r="AE375" s="5" t="s">
        <v>1291</v>
      </c>
      <c r="AF375" s="5" t="s">
        <v>1255</v>
      </c>
      <c r="AK375" s="31">
        <f t="shared" si="70"/>
        <v>0</v>
      </c>
      <c r="AL375" s="31"/>
      <c r="AM375" s="31"/>
      <c r="AN375" s="33">
        <f t="shared" si="71"/>
        <v>0</v>
      </c>
      <c r="AO375" s="31"/>
      <c r="AP375" s="31"/>
    </row>
    <row r="376" spans="1:42" ht="54" x14ac:dyDescent="0.3">
      <c r="A376" s="12" t="s">
        <v>1292</v>
      </c>
      <c r="B376" s="12"/>
      <c r="C376" s="27" t="s">
        <v>1257</v>
      </c>
      <c r="D376" s="17"/>
      <c r="E376" s="17" t="s">
        <v>1293</v>
      </c>
      <c r="F376" s="28" t="s">
        <v>102</v>
      </c>
      <c r="G376" s="29">
        <v>1.84</v>
      </c>
      <c r="H376" s="39"/>
      <c r="I376" s="39">
        <v>0</v>
      </c>
      <c r="J376" s="30">
        <v>196</v>
      </c>
      <c r="M376" s="31">
        <f>ROUND(ROUND(J376, 2)*I376, 2)</f>
        <v>0</v>
      </c>
      <c r="P376" s="30">
        <v>196</v>
      </c>
      <c r="S376" s="31">
        <f>ROUND(ROUND(P376, 2)*I376, 2)</f>
        <v>0</v>
      </c>
      <c r="V376" s="9">
        <f>ROUND(ROUND(P376, 2)/1.2, 2)</f>
        <v>163.33000000000001</v>
      </c>
      <c r="Y376" s="9">
        <f t="shared" si="73"/>
        <v>0</v>
      </c>
      <c r="AD376" s="5" t="s">
        <v>1294</v>
      </c>
      <c r="AE376" s="5" t="s">
        <v>1295</v>
      </c>
      <c r="AF376" s="5" t="s">
        <v>1261</v>
      </c>
      <c r="AK376" s="31">
        <f t="shared" si="70"/>
        <v>0</v>
      </c>
      <c r="AL376" s="31"/>
      <c r="AM376" s="31"/>
      <c r="AN376" s="33">
        <f t="shared" si="71"/>
        <v>0</v>
      </c>
      <c r="AO376" s="31"/>
      <c r="AP376" s="31"/>
    </row>
    <row r="377" spans="1:42" ht="54" x14ac:dyDescent="0.3">
      <c r="A377" s="12" t="s">
        <v>1296</v>
      </c>
      <c r="B377" s="12"/>
      <c r="C377" s="27" t="s">
        <v>1263</v>
      </c>
      <c r="D377" s="17"/>
      <c r="E377" s="17" t="s">
        <v>1297</v>
      </c>
      <c r="F377" s="28" t="s">
        <v>96</v>
      </c>
      <c r="G377" s="29">
        <v>0.04</v>
      </c>
      <c r="H377" s="29"/>
      <c r="I377" s="29">
        <v>0</v>
      </c>
      <c r="J377" s="30">
        <v>47.44</v>
      </c>
      <c r="M377" s="31">
        <f>ROUND(ROUND(J377, 2)*I377, 2)</f>
        <v>0</v>
      </c>
      <c r="P377" s="30">
        <v>47.44</v>
      </c>
      <c r="S377" s="31">
        <f>ROUND(ROUND(P377, 2)*I377, 2)</f>
        <v>0</v>
      </c>
      <c r="V377" s="9">
        <f>ROUND(ROUND(P377, 2)/1.2, 2)</f>
        <v>39.53</v>
      </c>
      <c r="Y377" s="9">
        <f t="shared" si="73"/>
        <v>0</v>
      </c>
      <c r="AD377" s="5" t="s">
        <v>1298</v>
      </c>
      <c r="AE377" s="5" t="s">
        <v>1299</v>
      </c>
      <c r="AF377" s="5" t="s">
        <v>1267</v>
      </c>
      <c r="AK377" s="31">
        <f t="shared" si="70"/>
        <v>0</v>
      </c>
      <c r="AL377" s="31"/>
      <c r="AM377" s="31"/>
      <c r="AN377" s="33">
        <f t="shared" si="71"/>
        <v>0</v>
      </c>
      <c r="AO377" s="31"/>
      <c r="AP377" s="31"/>
    </row>
    <row r="378" spans="1:42" ht="36" x14ac:dyDescent="0.3">
      <c r="A378" s="12" t="s">
        <v>1300</v>
      </c>
      <c r="B378" s="12"/>
      <c r="C378" s="27" t="s">
        <v>1028</v>
      </c>
      <c r="D378" s="17"/>
      <c r="E378" s="17"/>
      <c r="F378" s="28" t="s">
        <v>96</v>
      </c>
      <c r="G378" s="29">
        <v>1.4999999999999999E-2</v>
      </c>
      <c r="H378" s="29"/>
      <c r="I378" s="29">
        <v>0</v>
      </c>
      <c r="J378" s="30">
        <v>88.8</v>
      </c>
      <c r="M378" s="31">
        <f>ROUND(ROUND(J378, 2)*I378, 2)</f>
        <v>0</v>
      </c>
      <c r="P378" s="30">
        <v>88.8</v>
      </c>
      <c r="S378" s="31">
        <f>ROUND(ROUND(P378, 2)*I378, 2)</f>
        <v>0</v>
      </c>
      <c r="V378" s="9">
        <f>ROUND(ROUND(P378, 2)/1.2, 2)</f>
        <v>74</v>
      </c>
      <c r="Y378" s="9">
        <f t="shared" si="73"/>
        <v>0</v>
      </c>
      <c r="AD378" s="5" t="s">
        <v>1301</v>
      </c>
      <c r="AE378" s="5" t="s">
        <v>1302</v>
      </c>
      <c r="AF378" s="5" t="s">
        <v>1031</v>
      </c>
      <c r="AK378" s="31">
        <f t="shared" si="70"/>
        <v>0</v>
      </c>
      <c r="AL378" s="31"/>
      <c r="AM378" s="31"/>
      <c r="AN378" s="33">
        <f t="shared" si="71"/>
        <v>0</v>
      </c>
      <c r="AO378" s="31"/>
      <c r="AP378" s="31"/>
    </row>
    <row r="379" spans="1:42" ht="36" x14ac:dyDescent="0.3">
      <c r="A379" s="12" t="s">
        <v>1303</v>
      </c>
      <c r="B379" s="12" t="s">
        <v>1247</v>
      </c>
      <c r="C379" s="16" t="s">
        <v>1248</v>
      </c>
      <c r="D379" s="17"/>
      <c r="E379" s="17" t="s">
        <v>1304</v>
      </c>
      <c r="F379" s="17" t="s">
        <v>187</v>
      </c>
      <c r="G379" s="18">
        <v>1</v>
      </c>
      <c r="H379" s="18"/>
      <c r="I379" s="18">
        <v>106.3</v>
      </c>
      <c r="J379" s="19">
        <v>381.39</v>
      </c>
      <c r="K379" s="20">
        <v>472.99</v>
      </c>
      <c r="L379" s="19">
        <f>J379+ROUND(K379, 2)</f>
        <v>854.38</v>
      </c>
      <c r="M379" s="19">
        <v>40541.760000000002</v>
      </c>
      <c r="N379" s="19">
        <v>50278.84</v>
      </c>
      <c r="O379" s="19">
        <f>M379+N379</f>
        <v>90820.6</v>
      </c>
      <c r="P379" s="19">
        <v>375.15</v>
      </c>
      <c r="Q379" s="20">
        <v>567.6</v>
      </c>
      <c r="R379" s="19">
        <f>P379+ROUND(Q379, 2)</f>
        <v>942.75</v>
      </c>
      <c r="S379" s="19">
        <v>39878.449999999997</v>
      </c>
      <c r="T379" s="19">
        <v>60335.88</v>
      </c>
      <c r="U379" s="19">
        <f>S379+T379</f>
        <v>100214.32999999999</v>
      </c>
      <c r="V379" s="9">
        <f>ROUND(P379 / 1.2, 2)</f>
        <v>312.63</v>
      </c>
      <c r="W379" s="9">
        <f>ROUND(Q379 / 1.2, 2)</f>
        <v>473</v>
      </c>
      <c r="X379" s="9">
        <f>ROUND(R379 / 1.2, 2)</f>
        <v>785.63</v>
      </c>
      <c r="Y379" s="9">
        <f t="shared" si="73"/>
        <v>33232.04</v>
      </c>
      <c r="Z379" s="9">
        <f>ROUND(T379 / 1.2, 2)</f>
        <v>50279.9</v>
      </c>
      <c r="AA379" s="9">
        <f>Y379+Z379</f>
        <v>83511.94</v>
      </c>
      <c r="AD379" s="5">
        <v>355116758</v>
      </c>
      <c r="AE379" s="5">
        <v>28674973</v>
      </c>
      <c r="AG379" s="5" t="s">
        <v>1249</v>
      </c>
      <c r="AH379" s="5" t="s">
        <v>1250</v>
      </c>
      <c r="AI379" s="5" t="s">
        <v>584</v>
      </c>
      <c r="AK379" s="19">
        <f t="shared" si="70"/>
        <v>-663.31000000000495</v>
      </c>
      <c r="AL379" s="19">
        <f>T379-N379</f>
        <v>10057.040000000001</v>
      </c>
      <c r="AM379" s="19">
        <f>U379-O379</f>
        <v>9393.7299999999814</v>
      </c>
      <c r="AN379" s="22">
        <f t="shared" si="71"/>
        <v>-1.6361154523138733E-2</v>
      </c>
      <c r="AO379" s="22">
        <f>IFERROR(AL379/N379,0)</f>
        <v>0.2000252989130219</v>
      </c>
      <c r="AP379" s="22">
        <f>IFERROR(AM379/O379,0)</f>
        <v>0.10343171042692936</v>
      </c>
    </row>
    <row r="380" spans="1:42" ht="36" x14ac:dyDescent="0.3">
      <c r="A380" s="12" t="s">
        <v>1305</v>
      </c>
      <c r="B380" s="12"/>
      <c r="C380" s="27" t="s">
        <v>1028</v>
      </c>
      <c r="D380" s="17"/>
      <c r="E380" s="17"/>
      <c r="F380" s="28" t="s">
        <v>96</v>
      </c>
      <c r="G380" s="29">
        <v>1.4999999999999999E-2</v>
      </c>
      <c r="H380" s="29"/>
      <c r="I380" s="29">
        <v>1.595</v>
      </c>
      <c r="J380" s="30">
        <v>90.28</v>
      </c>
      <c r="M380" s="31">
        <f>ROUND(ROUND(J380, 2)*I380, 2)</f>
        <v>144</v>
      </c>
      <c r="P380" s="30">
        <v>88.8</v>
      </c>
      <c r="S380" s="31">
        <f>ROUND(ROUND(P380, 2)*I380, 2)</f>
        <v>141.63999999999999</v>
      </c>
      <c r="V380" s="9">
        <f>ROUND(ROUND(P380, 2)/1.2, 2)</f>
        <v>74</v>
      </c>
      <c r="Y380" s="9">
        <f t="shared" si="73"/>
        <v>118.03</v>
      </c>
      <c r="AD380" s="5" t="s">
        <v>1306</v>
      </c>
      <c r="AE380" s="5" t="s">
        <v>1307</v>
      </c>
      <c r="AF380" s="5" t="s">
        <v>1031</v>
      </c>
      <c r="AK380" s="31">
        <f t="shared" si="70"/>
        <v>-2.3600000000000136</v>
      </c>
      <c r="AL380" s="31"/>
      <c r="AM380" s="31"/>
      <c r="AN380" s="33">
        <f t="shared" si="71"/>
        <v>-1.6388888888888984E-2</v>
      </c>
      <c r="AO380" s="31"/>
      <c r="AP380" s="31"/>
    </row>
    <row r="381" spans="1:42" ht="36" x14ac:dyDescent="0.3">
      <c r="A381" s="12" t="s">
        <v>1308</v>
      </c>
      <c r="B381" s="12"/>
      <c r="C381" s="27" t="s">
        <v>1263</v>
      </c>
      <c r="D381" s="17"/>
      <c r="E381" s="17" t="s">
        <v>1309</v>
      </c>
      <c r="F381" s="28" t="s">
        <v>96</v>
      </c>
      <c r="G381" s="29">
        <v>0.04</v>
      </c>
      <c r="H381" s="29"/>
      <c r="I381" s="29">
        <v>4.2519999999999998</v>
      </c>
      <c r="J381" s="30">
        <v>48.23</v>
      </c>
      <c r="M381" s="31">
        <f>ROUND(ROUND(J381, 2)*I381, 2)</f>
        <v>205.07</v>
      </c>
      <c r="P381" s="30">
        <v>47.44</v>
      </c>
      <c r="S381" s="31">
        <f>ROUND(ROUND(P381, 2)*I381, 2)</f>
        <v>201.71</v>
      </c>
      <c r="V381" s="9">
        <f>ROUND(ROUND(P381, 2)/1.2, 2)</f>
        <v>39.53</v>
      </c>
      <c r="Y381" s="9">
        <f t="shared" si="73"/>
        <v>168.09</v>
      </c>
      <c r="AD381" s="5" t="s">
        <v>1310</v>
      </c>
      <c r="AE381" s="5" t="s">
        <v>1311</v>
      </c>
      <c r="AF381" s="5" t="s">
        <v>1267</v>
      </c>
      <c r="AK381" s="31">
        <f t="shared" si="70"/>
        <v>-3.3599999999999852</v>
      </c>
      <c r="AL381" s="31"/>
      <c r="AM381" s="31"/>
      <c r="AN381" s="33">
        <f t="shared" si="71"/>
        <v>-1.6384649144194595E-2</v>
      </c>
      <c r="AO381" s="31"/>
      <c r="AP381" s="31"/>
    </row>
    <row r="382" spans="1:42" ht="54" x14ac:dyDescent="0.3">
      <c r="A382" s="12" t="s">
        <v>1312</v>
      </c>
      <c r="B382" s="12"/>
      <c r="C382" s="27" t="s">
        <v>1257</v>
      </c>
      <c r="D382" s="17"/>
      <c r="E382" s="17" t="s">
        <v>1293</v>
      </c>
      <c r="F382" s="28" t="s">
        <v>102</v>
      </c>
      <c r="G382" s="29">
        <v>1.84</v>
      </c>
      <c r="H382" s="39"/>
      <c r="I382" s="39">
        <v>195.59200000000001</v>
      </c>
      <c r="J382" s="30">
        <v>199.26</v>
      </c>
      <c r="M382" s="31">
        <f>ROUND(ROUND(J382, 2)*I382, 2)</f>
        <v>38973.660000000003</v>
      </c>
      <c r="P382" s="30">
        <v>196</v>
      </c>
      <c r="S382" s="31">
        <f>ROUND(ROUND(P382, 2)*I382, 2)</f>
        <v>38336.03</v>
      </c>
      <c r="V382" s="9">
        <f>ROUND(ROUND(P382, 2)/1.2, 2)</f>
        <v>163.33000000000001</v>
      </c>
      <c r="Y382" s="9">
        <f t="shared" si="73"/>
        <v>31946.69</v>
      </c>
      <c r="AD382" s="5" t="s">
        <v>1313</v>
      </c>
      <c r="AE382" s="5" t="s">
        <v>1314</v>
      </c>
      <c r="AF382" s="5" t="s">
        <v>1261</v>
      </c>
      <c r="AK382" s="31">
        <f t="shared" si="70"/>
        <v>-637.63000000000466</v>
      </c>
      <c r="AL382" s="31"/>
      <c r="AM382" s="31"/>
      <c r="AN382" s="33">
        <f t="shared" si="71"/>
        <v>-1.6360536834364659E-2</v>
      </c>
      <c r="AO382" s="31"/>
      <c r="AP382" s="31"/>
    </row>
    <row r="383" spans="1:42" ht="36" x14ac:dyDescent="0.3">
      <c r="A383" s="12" t="s">
        <v>1315</v>
      </c>
      <c r="B383" s="12"/>
      <c r="C383" s="41" t="s">
        <v>1252</v>
      </c>
      <c r="D383" s="17"/>
      <c r="E383" s="17"/>
      <c r="F383" s="28" t="s">
        <v>96</v>
      </c>
      <c r="G383" s="29">
        <v>0.7</v>
      </c>
      <c r="H383" s="39"/>
      <c r="I383" s="39">
        <v>74.41</v>
      </c>
      <c r="J383" s="30">
        <v>16.38</v>
      </c>
      <c r="M383" s="31">
        <f>ROUND(ROUND(J383, 2)*I383, 2)</f>
        <v>1218.8399999999999</v>
      </c>
      <c r="P383" s="30">
        <v>16.11</v>
      </c>
      <c r="S383" s="31">
        <f>ROUND(ROUND(P383, 2)*I383, 2)</f>
        <v>1198.75</v>
      </c>
      <c r="V383" s="9">
        <f>ROUND(ROUND(P383, 2)/1.2, 2)</f>
        <v>13.43</v>
      </c>
      <c r="Y383" s="9">
        <f t="shared" si="73"/>
        <v>998.96</v>
      </c>
      <c r="AD383" s="5" t="s">
        <v>1316</v>
      </c>
      <c r="AE383" s="5" t="s">
        <v>1317</v>
      </c>
      <c r="AF383" s="5" t="s">
        <v>1255</v>
      </c>
      <c r="AK383" s="31">
        <f t="shared" si="70"/>
        <v>-20.089999999999918</v>
      </c>
      <c r="AL383" s="31"/>
      <c r="AM383" s="31"/>
      <c r="AN383" s="33">
        <f t="shared" si="71"/>
        <v>-1.6482885366413902E-2</v>
      </c>
      <c r="AO383" s="31"/>
      <c r="AP383" s="31"/>
    </row>
    <row r="384" spans="1:42" ht="36" x14ac:dyDescent="0.3">
      <c r="A384" s="12" t="s">
        <v>1318</v>
      </c>
      <c r="B384" s="12" t="s">
        <v>1247</v>
      </c>
      <c r="C384" s="16" t="s">
        <v>1248</v>
      </c>
      <c r="D384" s="17"/>
      <c r="E384" s="17" t="s">
        <v>1319</v>
      </c>
      <c r="F384" s="17" t="s">
        <v>187</v>
      </c>
      <c r="G384" s="18">
        <v>1</v>
      </c>
      <c r="H384" s="18"/>
      <c r="I384" s="18">
        <v>34.5</v>
      </c>
      <c r="J384" s="19">
        <v>64.790000000000006</v>
      </c>
      <c r="K384" s="20">
        <v>472.99</v>
      </c>
      <c r="L384" s="19">
        <f>J384+ROUND(K384, 2)</f>
        <v>537.78</v>
      </c>
      <c r="M384" s="19">
        <v>2235.2600000000002</v>
      </c>
      <c r="N384" s="19">
        <v>16318.16</v>
      </c>
      <c r="O384" s="19">
        <f>M384+N384</f>
        <v>18553.419999999998</v>
      </c>
      <c r="P384" s="19">
        <v>63.72</v>
      </c>
      <c r="Q384" s="20">
        <v>567.6</v>
      </c>
      <c r="R384" s="19">
        <f>P384+ROUND(Q384, 2)</f>
        <v>631.32000000000005</v>
      </c>
      <c r="S384" s="19">
        <v>2198.34</v>
      </c>
      <c r="T384" s="19">
        <v>19582.2</v>
      </c>
      <c r="U384" s="19">
        <f>S384+T384</f>
        <v>21780.54</v>
      </c>
      <c r="V384" s="9">
        <f>ROUND(P384 / 1.2, 2)</f>
        <v>53.1</v>
      </c>
      <c r="W384" s="9">
        <f>ROUND(Q384 / 1.2, 2)</f>
        <v>473</v>
      </c>
      <c r="X384" s="9">
        <f>ROUND(R384 / 1.2, 2)</f>
        <v>526.1</v>
      </c>
      <c r="Y384" s="9">
        <f t="shared" si="73"/>
        <v>1831.95</v>
      </c>
      <c r="Z384" s="9">
        <f>ROUND(T384 / 1.2, 2)</f>
        <v>16318.5</v>
      </c>
      <c r="AA384" s="9">
        <f>Y384+Z384</f>
        <v>18150.45</v>
      </c>
      <c r="AD384" s="5">
        <v>355116759</v>
      </c>
      <c r="AE384" s="5">
        <v>28674974</v>
      </c>
      <c r="AG384" s="5" t="s">
        <v>1249</v>
      </c>
      <c r="AH384" s="5" t="s">
        <v>1250</v>
      </c>
      <c r="AI384" s="5" t="s">
        <v>584</v>
      </c>
      <c r="AK384" s="19">
        <f t="shared" si="70"/>
        <v>-36.920000000000073</v>
      </c>
      <c r="AL384" s="19">
        <f>T384-N384</f>
        <v>3264.0400000000009</v>
      </c>
      <c r="AM384" s="19">
        <f>U384-O384</f>
        <v>3227.1200000000026</v>
      </c>
      <c r="AN384" s="22">
        <f t="shared" si="71"/>
        <v>-1.6517094208280052E-2</v>
      </c>
      <c r="AO384" s="22">
        <f>IFERROR(AL384/N384,0)</f>
        <v>0.20002500281894534</v>
      </c>
      <c r="AP384" s="22">
        <f>IFERROR(AM384/O384,0)</f>
        <v>0.17393666504612104</v>
      </c>
    </row>
    <row r="385" spans="1:42" ht="36" x14ac:dyDescent="0.3">
      <c r="A385" s="12" t="s">
        <v>1320</v>
      </c>
      <c r="B385" s="12"/>
      <c r="C385" s="41" t="s">
        <v>1252</v>
      </c>
      <c r="D385" s="17"/>
      <c r="E385" s="17"/>
      <c r="F385" s="28" t="s">
        <v>96</v>
      </c>
      <c r="G385" s="29">
        <v>0.7</v>
      </c>
      <c r="H385" s="39"/>
      <c r="I385" s="39">
        <v>24.15</v>
      </c>
      <c r="J385" s="30">
        <v>16.38</v>
      </c>
      <c r="M385" s="31">
        <f>ROUND(ROUND(J385, 2)*I385, 2)</f>
        <v>395.58</v>
      </c>
      <c r="P385" s="30">
        <v>16.11</v>
      </c>
      <c r="S385" s="31">
        <f>ROUND(ROUND(P385, 2)*I385, 2)</f>
        <v>389.06</v>
      </c>
      <c r="V385" s="9">
        <f>ROUND(ROUND(P385, 2)/1.2, 2)</f>
        <v>13.43</v>
      </c>
      <c r="Y385" s="9">
        <f t="shared" si="73"/>
        <v>324.22000000000003</v>
      </c>
      <c r="AD385" s="5" t="s">
        <v>1321</v>
      </c>
      <c r="AE385" s="5" t="s">
        <v>1322</v>
      </c>
      <c r="AF385" s="5" t="s">
        <v>1255</v>
      </c>
      <c r="AK385" s="31">
        <f t="shared" si="70"/>
        <v>-6.5199999999999818</v>
      </c>
      <c r="AL385" s="31"/>
      <c r="AM385" s="31"/>
      <c r="AN385" s="33">
        <f t="shared" si="71"/>
        <v>-1.6482127508974119E-2</v>
      </c>
      <c r="AO385" s="31"/>
      <c r="AP385" s="31"/>
    </row>
    <row r="386" spans="1:42" ht="72" x14ac:dyDescent="0.3">
      <c r="A386" s="12" t="s">
        <v>1323</v>
      </c>
      <c r="B386" s="12"/>
      <c r="C386" s="41" t="s">
        <v>1279</v>
      </c>
      <c r="D386" s="17"/>
      <c r="E386" s="17" t="s">
        <v>1324</v>
      </c>
      <c r="F386" s="28" t="s">
        <v>79</v>
      </c>
      <c r="G386" s="29">
        <v>0.11</v>
      </c>
      <c r="H386" s="29"/>
      <c r="I386" s="29">
        <v>3.7949999999999999</v>
      </c>
      <c r="J386" s="30">
        <v>454.86</v>
      </c>
      <c r="M386" s="31">
        <f>ROUND(ROUND(J386, 2)*I386, 2)</f>
        <v>1726.19</v>
      </c>
      <c r="P386" s="30">
        <v>447.41</v>
      </c>
      <c r="S386" s="31">
        <f>ROUND(ROUND(P386, 2)*I386, 2)</f>
        <v>1697.92</v>
      </c>
      <c r="V386" s="9">
        <f>ROUND(ROUND(P386, 2)/1.2, 2)</f>
        <v>372.84</v>
      </c>
      <c r="Y386" s="9">
        <f t="shared" si="73"/>
        <v>1414.93</v>
      </c>
      <c r="AD386" s="5" t="s">
        <v>1325</v>
      </c>
      <c r="AE386" s="5" t="s">
        <v>1326</v>
      </c>
      <c r="AF386" s="5" t="s">
        <v>1283</v>
      </c>
      <c r="AK386" s="31">
        <f t="shared" si="70"/>
        <v>-28.269999999999982</v>
      </c>
      <c r="AL386" s="31"/>
      <c r="AM386" s="31"/>
      <c r="AN386" s="33">
        <f t="shared" si="71"/>
        <v>-1.6377107966098738E-2</v>
      </c>
      <c r="AO386" s="31"/>
      <c r="AP386" s="31"/>
    </row>
    <row r="387" spans="1:42" ht="18" x14ac:dyDescent="0.3">
      <c r="A387" s="12" t="s">
        <v>1327</v>
      </c>
      <c r="B387" s="12"/>
      <c r="C387" s="27" t="s">
        <v>1263</v>
      </c>
      <c r="D387" s="17"/>
      <c r="E387" s="17"/>
      <c r="F387" s="28" t="s">
        <v>96</v>
      </c>
      <c r="G387" s="29">
        <v>0.04</v>
      </c>
      <c r="H387" s="29"/>
      <c r="I387" s="29">
        <v>1.38</v>
      </c>
      <c r="J387" s="30">
        <v>48.23</v>
      </c>
      <c r="M387" s="31">
        <f>ROUND(ROUND(J387, 2)*I387, 2)</f>
        <v>66.56</v>
      </c>
      <c r="P387" s="30">
        <v>47.44</v>
      </c>
      <c r="S387" s="31">
        <f>ROUND(ROUND(P387, 2)*I387, 2)</f>
        <v>65.47</v>
      </c>
      <c r="V387" s="9">
        <f>ROUND(ROUND(P387, 2)/1.2, 2)</f>
        <v>39.53</v>
      </c>
      <c r="Y387" s="9">
        <f t="shared" si="73"/>
        <v>54.56</v>
      </c>
      <c r="AD387" s="5" t="s">
        <v>1328</v>
      </c>
      <c r="AE387" s="5" t="s">
        <v>1329</v>
      </c>
      <c r="AF387" s="5" t="s">
        <v>1267</v>
      </c>
      <c r="AK387" s="31">
        <f t="shared" si="70"/>
        <v>-1.0900000000000034</v>
      </c>
      <c r="AL387" s="31"/>
      <c r="AM387" s="31"/>
      <c r="AN387" s="33">
        <f t="shared" si="71"/>
        <v>-1.6376201923076972E-2</v>
      </c>
      <c r="AO387" s="31"/>
      <c r="AP387" s="31"/>
    </row>
    <row r="388" spans="1:42" ht="36" x14ac:dyDescent="0.3">
      <c r="A388" s="12" t="s">
        <v>1330</v>
      </c>
      <c r="B388" s="12"/>
      <c r="C388" s="27" t="s">
        <v>1028</v>
      </c>
      <c r="D388" s="17"/>
      <c r="E388" s="17"/>
      <c r="F388" s="28" t="s">
        <v>96</v>
      </c>
      <c r="G388" s="29">
        <v>1.4999999999999999E-2</v>
      </c>
      <c r="H388" s="29"/>
      <c r="I388" s="29">
        <v>0.51800000000000002</v>
      </c>
      <c r="J388" s="30">
        <v>90.28</v>
      </c>
      <c r="M388" s="31">
        <f>ROUND(ROUND(J388, 2)*I388, 2)</f>
        <v>46.77</v>
      </c>
      <c r="P388" s="30">
        <v>88.8</v>
      </c>
      <c r="S388" s="31">
        <f>ROUND(ROUND(P388, 2)*I388, 2)</f>
        <v>46</v>
      </c>
      <c r="V388" s="9">
        <f>ROUND(ROUND(P388, 2)/1.2, 2)</f>
        <v>74</v>
      </c>
      <c r="Y388" s="9">
        <f t="shared" si="73"/>
        <v>38.33</v>
      </c>
      <c r="AD388" s="5" t="s">
        <v>1331</v>
      </c>
      <c r="AE388" s="5" t="s">
        <v>1332</v>
      </c>
      <c r="AF388" s="5" t="s">
        <v>1031</v>
      </c>
      <c r="AK388" s="31">
        <f t="shared" si="70"/>
        <v>-0.77000000000000313</v>
      </c>
      <c r="AL388" s="31"/>
      <c r="AM388" s="31"/>
      <c r="AN388" s="33">
        <f t="shared" si="71"/>
        <v>-1.6463545007483496E-2</v>
      </c>
      <c r="AO388" s="31"/>
      <c r="AP388" s="31"/>
    </row>
    <row r="389" spans="1:42" ht="36" x14ac:dyDescent="0.3">
      <c r="A389" s="12" t="s">
        <v>1333</v>
      </c>
      <c r="B389" s="12" t="s">
        <v>1247</v>
      </c>
      <c r="C389" s="16" t="s">
        <v>1248</v>
      </c>
      <c r="D389" s="17"/>
      <c r="E389" s="17" t="s">
        <v>1148</v>
      </c>
      <c r="F389" s="17" t="s">
        <v>187</v>
      </c>
      <c r="G389" s="18">
        <v>1</v>
      </c>
      <c r="H389" s="18"/>
      <c r="I389" s="18">
        <v>268.2</v>
      </c>
      <c r="J389" s="19">
        <v>381.39</v>
      </c>
      <c r="K389" s="20">
        <v>472.99</v>
      </c>
      <c r="L389" s="19">
        <f>J389+ROUND(K389, 2)</f>
        <v>854.38</v>
      </c>
      <c r="M389" s="19">
        <v>102288.8</v>
      </c>
      <c r="N389" s="19">
        <v>126855.92</v>
      </c>
      <c r="O389" s="19">
        <f>M389+N389</f>
        <v>229144.72</v>
      </c>
      <c r="P389" s="19">
        <v>375.15</v>
      </c>
      <c r="Q389" s="20">
        <v>567.6</v>
      </c>
      <c r="R389" s="19">
        <f>P389+ROUND(Q389, 2)</f>
        <v>942.75</v>
      </c>
      <c r="S389" s="19">
        <v>100615.23</v>
      </c>
      <c r="T389" s="19">
        <v>152230.32</v>
      </c>
      <c r="U389" s="19">
        <f>S389+T389</f>
        <v>252845.55</v>
      </c>
      <c r="V389" s="9">
        <f>ROUND(P389 / 1.2, 2)</f>
        <v>312.63</v>
      </c>
      <c r="W389" s="9">
        <f>ROUND(Q389 / 1.2, 2)</f>
        <v>473</v>
      </c>
      <c r="X389" s="9">
        <f>ROUND(R389 / 1.2, 2)</f>
        <v>785.63</v>
      </c>
      <c r="Y389" s="9">
        <f t="shared" si="73"/>
        <v>83846.03</v>
      </c>
      <c r="Z389" s="9">
        <f>ROUND(T389 / 1.2, 2)</f>
        <v>126858.6</v>
      </c>
      <c r="AA389" s="9">
        <f>Y389+Z389</f>
        <v>210704.63</v>
      </c>
      <c r="AD389" s="5">
        <v>355116760</v>
      </c>
      <c r="AE389" s="5">
        <v>28674967</v>
      </c>
      <c r="AG389" s="5" t="s">
        <v>1249</v>
      </c>
      <c r="AH389" s="5" t="s">
        <v>1250</v>
      </c>
      <c r="AI389" s="5" t="s">
        <v>584</v>
      </c>
      <c r="AK389" s="19">
        <f t="shared" si="70"/>
        <v>-1673.570000000007</v>
      </c>
      <c r="AL389" s="19">
        <f>T389-N389</f>
        <v>25374.400000000009</v>
      </c>
      <c r="AM389" s="19">
        <f>U389-O389</f>
        <v>23700.829999999987</v>
      </c>
      <c r="AN389" s="22">
        <f t="shared" si="71"/>
        <v>-1.6361224298261461E-2</v>
      </c>
      <c r="AO389" s="22">
        <f>IFERROR(AL389/N389,0)</f>
        <v>0.20002535159573168</v>
      </c>
      <c r="AP389" s="22">
        <f>IFERROR(AM389/O389,0)</f>
        <v>0.1034317090090489</v>
      </c>
    </row>
    <row r="390" spans="1:42" ht="36" x14ac:dyDescent="0.3">
      <c r="A390" s="12" t="s">
        <v>1334</v>
      </c>
      <c r="B390" s="12"/>
      <c r="C390" s="27" t="s">
        <v>1028</v>
      </c>
      <c r="D390" s="17"/>
      <c r="E390" s="17"/>
      <c r="F390" s="28" t="s">
        <v>96</v>
      </c>
      <c r="G390" s="29">
        <v>1.4999999999999999E-2</v>
      </c>
      <c r="H390" s="29"/>
      <c r="I390" s="29">
        <v>4.0229999999999997</v>
      </c>
      <c r="J390" s="30">
        <v>90.28</v>
      </c>
      <c r="M390" s="31">
        <f>ROUND(ROUND(J390, 2)*I390, 2)</f>
        <v>363.2</v>
      </c>
      <c r="P390" s="30">
        <v>88.8</v>
      </c>
      <c r="S390" s="31">
        <f>ROUND(ROUND(P390, 2)*I390, 2)</f>
        <v>357.24</v>
      </c>
      <c r="V390" s="9">
        <f>ROUND(ROUND(P390, 2)/1.2, 2)</f>
        <v>74</v>
      </c>
      <c r="Y390" s="9">
        <f t="shared" si="73"/>
        <v>297.7</v>
      </c>
      <c r="AD390" s="5" t="s">
        <v>1335</v>
      </c>
      <c r="AE390" s="5" t="s">
        <v>1336</v>
      </c>
      <c r="AF390" s="5" t="s">
        <v>1031</v>
      </c>
      <c r="AK390" s="31">
        <f t="shared" si="70"/>
        <v>-5.9599999999999795</v>
      </c>
      <c r="AL390" s="31"/>
      <c r="AM390" s="31"/>
      <c r="AN390" s="33">
        <f t="shared" si="71"/>
        <v>-1.640969162995589E-2</v>
      </c>
      <c r="AO390" s="31"/>
      <c r="AP390" s="31"/>
    </row>
    <row r="391" spans="1:42" ht="36" x14ac:dyDescent="0.3">
      <c r="A391" s="12" t="s">
        <v>1337</v>
      </c>
      <c r="B391" s="12"/>
      <c r="C391" s="27" t="s">
        <v>1263</v>
      </c>
      <c r="D391" s="17"/>
      <c r="E391" s="17" t="s">
        <v>1338</v>
      </c>
      <c r="F391" s="28" t="s">
        <v>96</v>
      </c>
      <c r="G391" s="29">
        <v>0.04</v>
      </c>
      <c r="H391" s="29"/>
      <c r="I391" s="29">
        <v>10.728</v>
      </c>
      <c r="J391" s="30">
        <v>48.23</v>
      </c>
      <c r="M391" s="31">
        <f>ROUND(ROUND(J391, 2)*I391, 2)</f>
        <v>517.41</v>
      </c>
      <c r="P391" s="30">
        <v>47.44</v>
      </c>
      <c r="S391" s="31">
        <f>ROUND(ROUND(P391, 2)*I391, 2)</f>
        <v>508.94</v>
      </c>
      <c r="V391" s="9">
        <f>ROUND(ROUND(P391, 2)/1.2, 2)</f>
        <v>39.53</v>
      </c>
      <c r="Y391" s="9">
        <f t="shared" si="73"/>
        <v>424.12</v>
      </c>
      <c r="AD391" s="5" t="s">
        <v>1339</v>
      </c>
      <c r="AE391" s="5" t="s">
        <v>1340</v>
      </c>
      <c r="AF391" s="5" t="s">
        <v>1267</v>
      </c>
      <c r="AK391" s="31">
        <f t="shared" si="70"/>
        <v>-8.4699999999999704</v>
      </c>
      <c r="AL391" s="31"/>
      <c r="AM391" s="31"/>
      <c r="AN391" s="33">
        <f t="shared" si="71"/>
        <v>-1.6369996714404381E-2</v>
      </c>
      <c r="AO391" s="31"/>
      <c r="AP391" s="31"/>
    </row>
    <row r="392" spans="1:42" ht="54" x14ac:dyDescent="0.3">
      <c r="A392" s="12" t="s">
        <v>1341</v>
      </c>
      <c r="B392" s="12"/>
      <c r="C392" s="27" t="s">
        <v>1257</v>
      </c>
      <c r="D392" s="17"/>
      <c r="E392" s="17" t="s">
        <v>1293</v>
      </c>
      <c r="F392" s="28" t="s">
        <v>102</v>
      </c>
      <c r="G392" s="29">
        <v>1.84</v>
      </c>
      <c r="H392" s="39"/>
      <c r="I392" s="39">
        <v>493.488</v>
      </c>
      <c r="J392" s="30">
        <v>199.26</v>
      </c>
      <c r="M392" s="31">
        <f>ROUND(ROUND(J392, 2)*I392, 2)</f>
        <v>98332.42</v>
      </c>
      <c r="P392" s="30">
        <v>196</v>
      </c>
      <c r="S392" s="31">
        <f>ROUND(ROUND(P392, 2)*I392, 2)</f>
        <v>96723.65</v>
      </c>
      <c r="V392" s="9">
        <f>ROUND(ROUND(P392, 2)/1.2, 2)</f>
        <v>163.33000000000001</v>
      </c>
      <c r="Y392" s="9">
        <f t="shared" si="73"/>
        <v>80603.039999999994</v>
      </c>
      <c r="AD392" s="5" t="s">
        <v>1342</v>
      </c>
      <c r="AE392" s="5" t="s">
        <v>1343</v>
      </c>
      <c r="AF392" s="5" t="s">
        <v>1261</v>
      </c>
      <c r="AK392" s="31">
        <f t="shared" si="70"/>
        <v>-1608.7700000000041</v>
      </c>
      <c r="AL392" s="31"/>
      <c r="AM392" s="31"/>
      <c r="AN392" s="33">
        <f t="shared" si="71"/>
        <v>-1.6360524840129065E-2</v>
      </c>
      <c r="AO392" s="31"/>
      <c r="AP392" s="31"/>
    </row>
    <row r="393" spans="1:42" ht="36" x14ac:dyDescent="0.3">
      <c r="A393" s="12" t="s">
        <v>1344</v>
      </c>
      <c r="B393" s="12"/>
      <c r="C393" s="41" t="s">
        <v>1252</v>
      </c>
      <c r="D393" s="17"/>
      <c r="E393" s="17"/>
      <c r="F393" s="28" t="s">
        <v>96</v>
      </c>
      <c r="G393" s="29">
        <v>0.7</v>
      </c>
      <c r="H393" s="39"/>
      <c r="I393" s="39">
        <v>187.74</v>
      </c>
      <c r="J393" s="30">
        <v>16.38</v>
      </c>
      <c r="M393" s="31">
        <f>ROUND(ROUND(J393, 2)*I393, 2)</f>
        <v>3075.18</v>
      </c>
      <c r="P393" s="30">
        <v>16.11</v>
      </c>
      <c r="S393" s="31">
        <f>ROUND(ROUND(P393, 2)*I393, 2)</f>
        <v>3024.49</v>
      </c>
      <c r="V393" s="9">
        <f>ROUND(ROUND(P393, 2)/1.2, 2)</f>
        <v>13.43</v>
      </c>
      <c r="Y393" s="9">
        <f t="shared" si="73"/>
        <v>2520.41</v>
      </c>
      <c r="AD393" s="5" t="s">
        <v>1345</v>
      </c>
      <c r="AE393" s="5" t="s">
        <v>1346</v>
      </c>
      <c r="AF393" s="5" t="s">
        <v>1255</v>
      </c>
      <c r="AK393" s="31">
        <f t="shared" si="70"/>
        <v>-50.690000000000055</v>
      </c>
      <c r="AL393" s="31"/>
      <c r="AM393" s="31"/>
      <c r="AN393" s="33">
        <f t="shared" si="71"/>
        <v>-1.6483587952575152E-2</v>
      </c>
      <c r="AO393" s="31"/>
      <c r="AP393" s="31"/>
    </row>
    <row r="394" spans="1:42" ht="54" x14ac:dyDescent="0.3">
      <c r="A394" s="12" t="s">
        <v>1347</v>
      </c>
      <c r="B394" s="12" t="s">
        <v>1348</v>
      </c>
      <c r="C394" s="16" t="s">
        <v>1349</v>
      </c>
      <c r="D394" s="17"/>
      <c r="E394" s="17" t="s">
        <v>1350</v>
      </c>
      <c r="F394" s="17" t="s">
        <v>79</v>
      </c>
      <c r="G394" s="18">
        <v>1</v>
      </c>
      <c r="H394" s="18"/>
      <c r="I394" s="18">
        <v>0</v>
      </c>
      <c r="J394" s="19">
        <v>616.69000000000005</v>
      </c>
      <c r="K394" s="20">
        <v>1655</v>
      </c>
      <c r="L394" s="19">
        <f>J394+ROUND(K394, 2)</f>
        <v>2271.69</v>
      </c>
      <c r="M394" s="19">
        <v>0</v>
      </c>
      <c r="N394" s="19">
        <v>0</v>
      </c>
      <c r="O394" s="19">
        <f>M394+N394</f>
        <v>0</v>
      </c>
      <c r="P394" s="19">
        <v>616.69000000000005</v>
      </c>
      <c r="Q394" s="20">
        <v>1655</v>
      </c>
      <c r="R394" s="19">
        <f>P394+ROUND(Q394, 2)</f>
        <v>2271.69</v>
      </c>
      <c r="S394" s="19">
        <v>0</v>
      </c>
      <c r="T394" s="19">
        <v>0</v>
      </c>
      <c r="U394" s="19">
        <f>S394+T394</f>
        <v>0</v>
      </c>
      <c r="V394" s="9">
        <f>ROUND(P394 / 1.2, 2)</f>
        <v>513.91</v>
      </c>
      <c r="W394" s="9">
        <f>ROUND(Q394 / 1.2, 2)</f>
        <v>1379.17</v>
      </c>
      <c r="X394" s="9">
        <f>ROUND(R394 / 1.2, 2)</f>
        <v>1893.08</v>
      </c>
      <c r="Y394" s="9">
        <f t="shared" si="73"/>
        <v>0</v>
      </c>
      <c r="Z394" s="9">
        <f>ROUND(T394 / 1.2, 2)</f>
        <v>0</v>
      </c>
      <c r="AA394" s="9">
        <f>Y394+Z394</f>
        <v>0</v>
      </c>
      <c r="AD394" s="5">
        <v>355116625</v>
      </c>
      <c r="AE394" s="5">
        <v>27137883</v>
      </c>
      <c r="AG394" s="5" t="s">
        <v>1351</v>
      </c>
      <c r="AH394" s="5" t="s">
        <v>1352</v>
      </c>
      <c r="AI394" s="5" t="s">
        <v>584</v>
      </c>
      <c r="AK394" s="19">
        <f t="shared" si="70"/>
        <v>0</v>
      </c>
      <c r="AL394" s="19">
        <f>T394-N394</f>
        <v>0</v>
      </c>
      <c r="AM394" s="19">
        <f>U394-O394</f>
        <v>0</v>
      </c>
      <c r="AN394" s="22">
        <f t="shared" si="71"/>
        <v>0</v>
      </c>
      <c r="AO394" s="22">
        <f>IFERROR(AL394/N394,0)</f>
        <v>0</v>
      </c>
      <c r="AP394" s="22">
        <f>IFERROR(AM394/O394,0)</f>
        <v>0</v>
      </c>
    </row>
    <row r="395" spans="1:42" ht="54" x14ac:dyDescent="0.3">
      <c r="A395" s="12" t="s">
        <v>1353</v>
      </c>
      <c r="B395" s="12"/>
      <c r="C395" s="41" t="s">
        <v>1045</v>
      </c>
      <c r="D395" s="17"/>
      <c r="E395" s="17" t="s">
        <v>1046</v>
      </c>
      <c r="F395" s="28" t="s">
        <v>96</v>
      </c>
      <c r="G395" s="29">
        <v>7</v>
      </c>
      <c r="H395" s="29"/>
      <c r="I395" s="29">
        <v>0</v>
      </c>
      <c r="J395" s="30">
        <v>16.11</v>
      </c>
      <c r="M395" s="31">
        <f>ROUND(ROUND(J395, 2)*I395, 2)</f>
        <v>0</v>
      </c>
      <c r="P395" s="30">
        <v>16.11</v>
      </c>
      <c r="S395" s="31">
        <f>ROUND(ROUND(P395, 2)*I395, 2)</f>
        <v>0</v>
      </c>
      <c r="V395" s="9">
        <f>ROUND(ROUND(P395, 2)/1.2, 2)</f>
        <v>13.43</v>
      </c>
      <c r="Y395" s="9">
        <f t="shared" si="73"/>
        <v>0</v>
      </c>
      <c r="AD395" s="5" t="s">
        <v>1354</v>
      </c>
      <c r="AE395" s="5" t="s">
        <v>1355</v>
      </c>
      <c r="AF395" s="5" t="s">
        <v>1049</v>
      </c>
      <c r="AK395" s="31">
        <f t="shared" si="70"/>
        <v>0</v>
      </c>
      <c r="AL395" s="31"/>
      <c r="AM395" s="31"/>
      <c r="AN395" s="33">
        <f t="shared" si="71"/>
        <v>0</v>
      </c>
      <c r="AO395" s="31"/>
      <c r="AP395" s="31"/>
    </row>
    <row r="396" spans="1:42" ht="36" x14ac:dyDescent="0.3">
      <c r="A396" s="12" t="s">
        <v>1356</v>
      </c>
      <c r="B396" s="12"/>
      <c r="C396" s="27" t="s">
        <v>1028</v>
      </c>
      <c r="D396" s="17"/>
      <c r="E396" s="17"/>
      <c r="F396" s="28" t="s">
        <v>96</v>
      </c>
      <c r="G396" s="29">
        <v>0.15</v>
      </c>
      <c r="H396" s="29"/>
      <c r="I396" s="29">
        <v>0</v>
      </c>
      <c r="J396" s="30">
        <v>88.8</v>
      </c>
      <c r="M396" s="31">
        <f>ROUND(ROUND(J396, 2)*I396, 2)</f>
        <v>0</v>
      </c>
      <c r="P396" s="30">
        <v>88.8</v>
      </c>
      <c r="S396" s="31">
        <f>ROUND(ROUND(P396, 2)*I396, 2)</f>
        <v>0</v>
      </c>
      <c r="V396" s="9">
        <f>ROUND(ROUND(P396, 2)/1.2, 2)</f>
        <v>74</v>
      </c>
      <c r="Y396" s="9">
        <f t="shared" si="73"/>
        <v>0</v>
      </c>
      <c r="AD396" s="5" t="s">
        <v>1357</v>
      </c>
      <c r="AE396" s="5" t="s">
        <v>1358</v>
      </c>
      <c r="AF396" s="5" t="s">
        <v>1031</v>
      </c>
      <c r="AK396" s="31">
        <f t="shared" si="70"/>
        <v>0</v>
      </c>
      <c r="AL396" s="31"/>
      <c r="AM396" s="31"/>
      <c r="AN396" s="33">
        <f t="shared" si="71"/>
        <v>0</v>
      </c>
      <c r="AO396" s="31"/>
      <c r="AP396" s="31"/>
    </row>
    <row r="397" spans="1:42" ht="54" x14ac:dyDescent="0.3">
      <c r="A397" s="12" t="s">
        <v>1359</v>
      </c>
      <c r="B397" s="12"/>
      <c r="C397" s="41" t="s">
        <v>1279</v>
      </c>
      <c r="D397" s="17"/>
      <c r="E397" s="17" t="s">
        <v>1360</v>
      </c>
      <c r="F397" s="28" t="s">
        <v>79</v>
      </c>
      <c r="G397" s="29">
        <v>1.07</v>
      </c>
      <c r="H397" s="39"/>
      <c r="I397" s="39">
        <v>0</v>
      </c>
      <c r="J397" s="30">
        <v>447.41</v>
      </c>
      <c r="M397" s="31">
        <f>ROUND(ROUND(J397, 2)*I397, 2)</f>
        <v>0</v>
      </c>
      <c r="P397" s="30">
        <v>447.41</v>
      </c>
      <c r="S397" s="31">
        <f>ROUND(ROUND(P397, 2)*I397, 2)</f>
        <v>0</v>
      </c>
      <c r="V397" s="9">
        <f>ROUND(ROUND(P397, 2)/1.2, 2)</f>
        <v>372.84</v>
      </c>
      <c r="Y397" s="9">
        <f t="shared" si="73"/>
        <v>0</v>
      </c>
      <c r="AD397" s="5" t="s">
        <v>1361</v>
      </c>
      <c r="AE397" s="5" t="s">
        <v>1362</v>
      </c>
      <c r="AF397" s="5" t="s">
        <v>1283</v>
      </c>
      <c r="AK397" s="31">
        <f t="shared" si="70"/>
        <v>0</v>
      </c>
      <c r="AL397" s="31"/>
      <c r="AM397" s="31"/>
      <c r="AN397" s="33">
        <f t="shared" si="71"/>
        <v>0</v>
      </c>
      <c r="AO397" s="31"/>
      <c r="AP397" s="31"/>
    </row>
    <row r="398" spans="1:42" ht="18" x14ac:dyDescent="0.3">
      <c r="A398" s="12" t="s">
        <v>1363</v>
      </c>
      <c r="B398" s="12"/>
      <c r="C398" s="27" t="s">
        <v>1263</v>
      </c>
      <c r="D398" s="17"/>
      <c r="E398" s="17"/>
      <c r="F398" s="28" t="s">
        <v>96</v>
      </c>
      <c r="G398" s="29">
        <v>0.25</v>
      </c>
      <c r="H398" s="39"/>
      <c r="I398" s="39">
        <v>0</v>
      </c>
      <c r="J398" s="30">
        <v>47.44</v>
      </c>
      <c r="M398" s="31">
        <f>ROUND(ROUND(J398, 2)*I398, 2)</f>
        <v>0</v>
      </c>
      <c r="P398" s="30">
        <v>47.44</v>
      </c>
      <c r="S398" s="31">
        <f>ROUND(ROUND(P398, 2)*I398, 2)</f>
        <v>0</v>
      </c>
      <c r="V398" s="9">
        <f>ROUND(ROUND(P398, 2)/1.2, 2)</f>
        <v>39.53</v>
      </c>
      <c r="Y398" s="9">
        <f t="shared" si="73"/>
        <v>0</v>
      </c>
      <c r="AD398" s="5" t="s">
        <v>1364</v>
      </c>
      <c r="AE398" s="5" t="s">
        <v>1365</v>
      </c>
      <c r="AF398" s="5" t="s">
        <v>1267</v>
      </c>
      <c r="AK398" s="31">
        <f t="shared" si="70"/>
        <v>0</v>
      </c>
      <c r="AL398" s="31"/>
      <c r="AM398" s="31"/>
      <c r="AN398" s="33">
        <f t="shared" si="71"/>
        <v>0</v>
      </c>
      <c r="AO398" s="31"/>
      <c r="AP398" s="31"/>
    </row>
    <row r="399" spans="1:42" ht="54" x14ac:dyDescent="0.3">
      <c r="A399" s="12" t="s">
        <v>1366</v>
      </c>
      <c r="B399" s="12" t="s">
        <v>1348</v>
      </c>
      <c r="C399" s="16" t="s">
        <v>1349</v>
      </c>
      <c r="D399" s="17"/>
      <c r="E399" s="17" t="s">
        <v>1367</v>
      </c>
      <c r="F399" s="17" t="s">
        <v>79</v>
      </c>
      <c r="G399" s="18">
        <v>1</v>
      </c>
      <c r="H399" s="18"/>
      <c r="I399" s="18">
        <v>0</v>
      </c>
      <c r="J399" s="19">
        <v>616.67999999999995</v>
      </c>
      <c r="K399" s="20">
        <v>1655</v>
      </c>
      <c r="L399" s="19">
        <f>J399+ROUND(K399, 2)</f>
        <v>2271.6799999999998</v>
      </c>
      <c r="M399" s="19">
        <v>0</v>
      </c>
      <c r="N399" s="19">
        <v>0</v>
      </c>
      <c r="O399" s="19">
        <f>M399+N399</f>
        <v>0</v>
      </c>
      <c r="P399" s="19">
        <v>616.67999999999995</v>
      </c>
      <c r="Q399" s="20">
        <v>1655</v>
      </c>
      <c r="R399" s="19">
        <f>P399+ROUND(Q399, 2)</f>
        <v>2271.6799999999998</v>
      </c>
      <c r="S399" s="19">
        <v>0</v>
      </c>
      <c r="T399" s="19">
        <v>0</v>
      </c>
      <c r="U399" s="19">
        <f>S399+T399</f>
        <v>0</v>
      </c>
      <c r="V399" s="9">
        <f>ROUND(P399 / 1.2, 2)</f>
        <v>513.9</v>
      </c>
      <c r="W399" s="9">
        <f>ROUND(Q399 / 1.2, 2)</f>
        <v>1379.17</v>
      </c>
      <c r="X399" s="9">
        <f>ROUND(R399 / 1.2, 2)</f>
        <v>1893.07</v>
      </c>
      <c r="Y399" s="9">
        <f t="shared" si="73"/>
        <v>0</v>
      </c>
      <c r="Z399" s="9">
        <f>ROUND(T399 / 1.2, 2)</f>
        <v>0</v>
      </c>
      <c r="AA399" s="9">
        <f>Y399+Z399</f>
        <v>0</v>
      </c>
      <c r="AD399" s="5">
        <v>355116761</v>
      </c>
      <c r="AE399" s="5">
        <v>27137963</v>
      </c>
      <c r="AG399" s="5" t="s">
        <v>1351</v>
      </c>
      <c r="AH399" s="5" t="s">
        <v>1352</v>
      </c>
      <c r="AI399" s="5" t="s">
        <v>584</v>
      </c>
      <c r="AK399" s="19">
        <f t="shared" si="70"/>
        <v>0</v>
      </c>
      <c r="AL399" s="19">
        <f>T399-N399</f>
        <v>0</v>
      </c>
      <c r="AM399" s="19">
        <f>U399-O399</f>
        <v>0</v>
      </c>
      <c r="AN399" s="22">
        <f t="shared" si="71"/>
        <v>0</v>
      </c>
      <c r="AO399" s="22">
        <f>IFERROR(AL399/N399,0)</f>
        <v>0</v>
      </c>
      <c r="AP399" s="22">
        <f>IFERROR(AM399/O399,0)</f>
        <v>0</v>
      </c>
    </row>
    <row r="400" spans="1:42" ht="18" x14ac:dyDescent="0.3">
      <c r="A400" s="12" t="s">
        <v>1368</v>
      </c>
      <c r="B400" s="12"/>
      <c r="C400" s="27" t="s">
        <v>1263</v>
      </c>
      <c r="D400" s="17"/>
      <c r="E400" s="17"/>
      <c r="F400" s="28" t="s">
        <v>96</v>
      </c>
      <c r="G400" s="29">
        <v>0.25</v>
      </c>
      <c r="H400" s="39"/>
      <c r="I400" s="39">
        <v>0</v>
      </c>
      <c r="J400" s="30">
        <v>47.44</v>
      </c>
      <c r="M400" s="31">
        <f>ROUND(ROUND(J400, 2)*I400, 2)</f>
        <v>0</v>
      </c>
      <c r="P400" s="30">
        <v>47.44</v>
      </c>
      <c r="S400" s="31">
        <f>ROUND(ROUND(P400, 2)*I400, 2)</f>
        <v>0</v>
      </c>
      <c r="V400" s="9">
        <f>ROUND(ROUND(P400, 2)/1.2, 2)</f>
        <v>39.53</v>
      </c>
      <c r="Y400" s="9">
        <f t="shared" si="73"/>
        <v>0</v>
      </c>
      <c r="AD400" s="5" t="s">
        <v>1369</v>
      </c>
      <c r="AE400" s="5" t="s">
        <v>1370</v>
      </c>
      <c r="AF400" s="5" t="s">
        <v>1267</v>
      </c>
      <c r="AK400" s="31">
        <f t="shared" ref="AK400:AK463" si="74">S400-M400</f>
        <v>0</v>
      </c>
      <c r="AL400" s="31"/>
      <c r="AM400" s="31"/>
      <c r="AN400" s="33">
        <f t="shared" ref="AN400:AN463" si="75">IFERROR(AK400/M400,0)</f>
        <v>0</v>
      </c>
      <c r="AO400" s="31"/>
      <c r="AP400" s="31"/>
    </row>
    <row r="401" spans="1:42" ht="36" x14ac:dyDescent="0.3">
      <c r="A401" s="12" t="s">
        <v>1371</v>
      </c>
      <c r="B401" s="12"/>
      <c r="C401" s="41" t="s">
        <v>1279</v>
      </c>
      <c r="D401" s="17"/>
      <c r="E401" s="17" t="s">
        <v>1372</v>
      </c>
      <c r="F401" s="28" t="s">
        <v>79</v>
      </c>
      <c r="G401" s="29">
        <v>1.07</v>
      </c>
      <c r="H401" s="39"/>
      <c r="I401" s="39">
        <v>0</v>
      </c>
      <c r="J401" s="30">
        <v>447.41</v>
      </c>
      <c r="M401" s="31">
        <f>ROUND(ROUND(J401, 2)*I401, 2)</f>
        <v>0</v>
      </c>
      <c r="P401" s="30">
        <v>447.41</v>
      </c>
      <c r="S401" s="31">
        <f>ROUND(ROUND(P401, 2)*I401, 2)</f>
        <v>0</v>
      </c>
      <c r="V401" s="9">
        <f>ROUND(ROUND(P401, 2)/1.2, 2)</f>
        <v>372.84</v>
      </c>
      <c r="Y401" s="9">
        <f t="shared" si="73"/>
        <v>0</v>
      </c>
      <c r="AD401" s="5" t="s">
        <v>1373</v>
      </c>
      <c r="AE401" s="5" t="s">
        <v>1374</v>
      </c>
      <c r="AF401" s="5" t="s">
        <v>1283</v>
      </c>
      <c r="AK401" s="31">
        <f t="shared" si="74"/>
        <v>0</v>
      </c>
      <c r="AL401" s="31"/>
      <c r="AM401" s="31"/>
      <c r="AN401" s="33">
        <f t="shared" si="75"/>
        <v>0</v>
      </c>
      <c r="AO401" s="31"/>
      <c r="AP401" s="31"/>
    </row>
    <row r="402" spans="1:42" ht="36" x14ac:dyDescent="0.3">
      <c r="A402" s="12" t="s">
        <v>1375</v>
      </c>
      <c r="B402" s="12"/>
      <c r="C402" s="27" t="s">
        <v>1028</v>
      </c>
      <c r="D402" s="17"/>
      <c r="E402" s="17"/>
      <c r="F402" s="28" t="s">
        <v>96</v>
      </c>
      <c r="G402" s="29">
        <v>0.15</v>
      </c>
      <c r="H402" s="29"/>
      <c r="I402" s="29">
        <v>0</v>
      </c>
      <c r="J402" s="30">
        <v>88.8</v>
      </c>
      <c r="M402" s="31">
        <f>ROUND(ROUND(J402, 2)*I402, 2)</f>
        <v>0</v>
      </c>
      <c r="P402" s="30">
        <v>88.8</v>
      </c>
      <c r="S402" s="31">
        <f>ROUND(ROUND(P402, 2)*I402, 2)</f>
        <v>0</v>
      </c>
      <c r="V402" s="9">
        <f>ROUND(ROUND(P402, 2)/1.2, 2)</f>
        <v>74</v>
      </c>
      <c r="Y402" s="9">
        <f t="shared" si="73"/>
        <v>0</v>
      </c>
      <c r="AD402" s="5" t="s">
        <v>1376</v>
      </c>
      <c r="AE402" s="5" t="s">
        <v>1377</v>
      </c>
      <c r="AF402" s="5" t="s">
        <v>1031</v>
      </c>
      <c r="AK402" s="31">
        <f t="shared" si="74"/>
        <v>0</v>
      </c>
      <c r="AL402" s="31"/>
      <c r="AM402" s="31"/>
      <c r="AN402" s="33">
        <f t="shared" si="75"/>
        <v>0</v>
      </c>
      <c r="AO402" s="31"/>
      <c r="AP402" s="31"/>
    </row>
    <row r="403" spans="1:42" ht="54" x14ac:dyDescent="0.3">
      <c r="A403" s="12" t="s">
        <v>1378</v>
      </c>
      <c r="B403" s="12"/>
      <c r="C403" s="41" t="s">
        <v>1045</v>
      </c>
      <c r="D403" s="17"/>
      <c r="E403" s="17" t="s">
        <v>1046</v>
      </c>
      <c r="F403" s="28" t="s">
        <v>96</v>
      </c>
      <c r="G403" s="29">
        <v>7</v>
      </c>
      <c r="H403" s="29"/>
      <c r="I403" s="29">
        <v>0</v>
      </c>
      <c r="J403" s="30">
        <v>16.11</v>
      </c>
      <c r="M403" s="31">
        <f>ROUND(ROUND(J403, 2)*I403, 2)</f>
        <v>0</v>
      </c>
      <c r="P403" s="30">
        <v>16.11</v>
      </c>
      <c r="S403" s="31">
        <f>ROUND(ROUND(P403, 2)*I403, 2)</f>
        <v>0</v>
      </c>
      <c r="V403" s="9">
        <f>ROUND(ROUND(P403, 2)/1.2, 2)</f>
        <v>13.43</v>
      </c>
      <c r="Y403" s="9">
        <f t="shared" ref="Y403:Y433" si="76">ROUND(S403 / 1.2, 2)</f>
        <v>0</v>
      </c>
      <c r="AD403" s="5" t="s">
        <v>1379</v>
      </c>
      <c r="AE403" s="5" t="s">
        <v>1380</v>
      </c>
      <c r="AF403" s="5" t="s">
        <v>1049</v>
      </c>
      <c r="AK403" s="31">
        <f t="shared" si="74"/>
        <v>0</v>
      </c>
      <c r="AL403" s="31"/>
      <c r="AM403" s="31"/>
      <c r="AN403" s="33">
        <f t="shared" si="75"/>
        <v>0</v>
      </c>
      <c r="AO403" s="31"/>
      <c r="AP403" s="31"/>
    </row>
    <row r="404" spans="1:42" ht="54" x14ac:dyDescent="0.3">
      <c r="A404" s="12" t="s">
        <v>1381</v>
      </c>
      <c r="B404" s="12" t="s">
        <v>1348</v>
      </c>
      <c r="C404" s="16" t="s">
        <v>1349</v>
      </c>
      <c r="D404" s="17"/>
      <c r="E404" s="17" t="s">
        <v>1350</v>
      </c>
      <c r="F404" s="17" t="s">
        <v>79</v>
      </c>
      <c r="G404" s="18">
        <v>1</v>
      </c>
      <c r="H404" s="18"/>
      <c r="I404" s="18">
        <v>25.81</v>
      </c>
      <c r="J404" s="19">
        <v>626.97</v>
      </c>
      <c r="K404" s="20">
        <v>1655</v>
      </c>
      <c r="L404" s="19">
        <f>J404+ROUND(K404, 2)</f>
        <v>2281.9700000000003</v>
      </c>
      <c r="M404" s="19">
        <v>16182.1</v>
      </c>
      <c r="N404" s="19">
        <v>42715.55</v>
      </c>
      <c r="O404" s="19">
        <f>M404+N404</f>
        <v>58897.65</v>
      </c>
      <c r="P404" s="19">
        <v>616.69000000000005</v>
      </c>
      <c r="Q404" s="20">
        <v>1986</v>
      </c>
      <c r="R404" s="19">
        <f>P404+ROUND(Q404, 2)</f>
        <v>2602.69</v>
      </c>
      <c r="S404" s="19">
        <v>15916.77</v>
      </c>
      <c r="T404" s="19">
        <v>51258.66</v>
      </c>
      <c r="U404" s="19">
        <f>S404+T404</f>
        <v>67175.430000000008</v>
      </c>
      <c r="V404" s="9">
        <f>ROUND(P404 / 1.2, 2)</f>
        <v>513.91</v>
      </c>
      <c r="W404" s="9">
        <f>ROUND(Q404 / 1.2, 2)</f>
        <v>1655</v>
      </c>
      <c r="X404" s="9">
        <f>ROUND(R404 / 1.2, 2)</f>
        <v>2168.91</v>
      </c>
      <c r="Y404" s="9">
        <f t="shared" si="76"/>
        <v>13263.98</v>
      </c>
      <c r="Z404" s="9">
        <f>ROUND(T404 / 1.2, 2)</f>
        <v>42715.55</v>
      </c>
      <c r="AA404" s="9">
        <f>Y404+Z404</f>
        <v>55979.53</v>
      </c>
      <c r="AD404" s="5">
        <v>355116762</v>
      </c>
      <c r="AE404" s="5">
        <v>28674965</v>
      </c>
      <c r="AG404" s="5" t="s">
        <v>1351</v>
      </c>
      <c r="AH404" s="5" t="s">
        <v>1352</v>
      </c>
      <c r="AI404" s="5" t="s">
        <v>584</v>
      </c>
      <c r="AK404" s="19">
        <f t="shared" si="74"/>
        <v>-265.32999999999993</v>
      </c>
      <c r="AL404" s="19">
        <f>T404-N404</f>
        <v>8543.11</v>
      </c>
      <c r="AM404" s="19">
        <f>U404-O404</f>
        <v>8277.7800000000061</v>
      </c>
      <c r="AN404" s="22">
        <f t="shared" si="75"/>
        <v>-1.6396512195574118E-2</v>
      </c>
      <c r="AO404" s="22">
        <f>IFERROR(AL404/N404,0)</f>
        <v>0.2</v>
      </c>
      <c r="AP404" s="22">
        <f>IFERROR(AM404/O404,0)</f>
        <v>0.14054516606350179</v>
      </c>
    </row>
    <row r="405" spans="1:42" ht="36" x14ac:dyDescent="0.3">
      <c r="A405" s="12" t="s">
        <v>1382</v>
      </c>
      <c r="B405" s="12"/>
      <c r="C405" s="41" t="s">
        <v>1045</v>
      </c>
      <c r="D405" s="17"/>
      <c r="E405" s="17"/>
      <c r="F405" s="28" t="s">
        <v>96</v>
      </c>
      <c r="G405" s="29">
        <v>7</v>
      </c>
      <c r="H405" s="29"/>
      <c r="I405" s="29">
        <v>180.67</v>
      </c>
      <c r="J405" s="30">
        <v>16.38</v>
      </c>
      <c r="M405" s="31">
        <f>ROUND(ROUND(J405, 2)*I405, 2)</f>
        <v>2959.37</v>
      </c>
      <c r="P405" s="30">
        <v>16.11</v>
      </c>
      <c r="S405" s="31">
        <f>ROUND(ROUND(P405, 2)*I405, 2)</f>
        <v>2910.59</v>
      </c>
      <c r="V405" s="9">
        <f>ROUND(ROUND(P405, 2)/1.2, 2)</f>
        <v>13.43</v>
      </c>
      <c r="Y405" s="9">
        <f t="shared" si="76"/>
        <v>2425.4899999999998</v>
      </c>
      <c r="AD405" s="5" t="s">
        <v>1383</v>
      </c>
      <c r="AE405" s="5" t="s">
        <v>1384</v>
      </c>
      <c r="AF405" s="5" t="s">
        <v>1049</v>
      </c>
      <c r="AK405" s="31">
        <f t="shared" si="74"/>
        <v>-48.779999999999745</v>
      </c>
      <c r="AL405" s="31"/>
      <c r="AM405" s="31"/>
      <c r="AN405" s="33">
        <f t="shared" si="75"/>
        <v>-1.6483237986463249E-2</v>
      </c>
      <c r="AO405" s="31"/>
      <c r="AP405" s="31"/>
    </row>
    <row r="406" spans="1:42" ht="36" x14ac:dyDescent="0.3">
      <c r="A406" s="12" t="s">
        <v>1385</v>
      </c>
      <c r="B406" s="12"/>
      <c r="C406" s="27" t="s">
        <v>1028</v>
      </c>
      <c r="D406" s="17"/>
      <c r="E406" s="17"/>
      <c r="F406" s="28" t="s">
        <v>96</v>
      </c>
      <c r="G406" s="29">
        <v>0.15</v>
      </c>
      <c r="H406" s="29"/>
      <c r="I406" s="29">
        <v>3.8719999999999999</v>
      </c>
      <c r="J406" s="30">
        <v>90.28</v>
      </c>
      <c r="M406" s="31">
        <f>ROUND(ROUND(J406, 2)*I406, 2)</f>
        <v>349.56</v>
      </c>
      <c r="P406" s="30">
        <v>88.8</v>
      </c>
      <c r="S406" s="31">
        <f>ROUND(ROUND(P406, 2)*I406, 2)</f>
        <v>343.83</v>
      </c>
      <c r="V406" s="9">
        <f>ROUND(ROUND(P406, 2)/1.2, 2)</f>
        <v>74</v>
      </c>
      <c r="Y406" s="9">
        <f t="shared" si="76"/>
        <v>286.52999999999997</v>
      </c>
      <c r="AD406" s="5" t="s">
        <v>1386</v>
      </c>
      <c r="AE406" s="5" t="s">
        <v>1387</v>
      </c>
      <c r="AF406" s="5" t="s">
        <v>1031</v>
      </c>
      <c r="AK406" s="31">
        <f t="shared" si="74"/>
        <v>-5.7300000000000182</v>
      </c>
      <c r="AL406" s="31"/>
      <c r="AM406" s="31"/>
      <c r="AN406" s="33">
        <f t="shared" si="75"/>
        <v>-1.6392035702025454E-2</v>
      </c>
      <c r="AO406" s="31"/>
      <c r="AP406" s="31"/>
    </row>
    <row r="407" spans="1:42" ht="54" x14ac:dyDescent="0.3">
      <c r="A407" s="12" t="s">
        <v>1388</v>
      </c>
      <c r="B407" s="12"/>
      <c r="C407" s="41" t="s">
        <v>1279</v>
      </c>
      <c r="D407" s="17"/>
      <c r="E407" s="17" t="s">
        <v>1360</v>
      </c>
      <c r="F407" s="28" t="s">
        <v>79</v>
      </c>
      <c r="G407" s="29">
        <v>1.07</v>
      </c>
      <c r="H407" s="39"/>
      <c r="I407" s="39">
        <v>27.617000000000001</v>
      </c>
      <c r="J407" s="30">
        <v>454.86</v>
      </c>
      <c r="M407" s="31">
        <f>ROUND(ROUND(J407, 2)*I407, 2)</f>
        <v>12561.87</v>
      </c>
      <c r="P407" s="30">
        <v>447.41</v>
      </c>
      <c r="S407" s="31">
        <f>ROUND(ROUND(P407, 2)*I407, 2)</f>
        <v>12356.12</v>
      </c>
      <c r="V407" s="9">
        <f>ROUND(ROUND(P407, 2)/1.2, 2)</f>
        <v>372.84</v>
      </c>
      <c r="Y407" s="9">
        <f t="shared" si="76"/>
        <v>10296.77</v>
      </c>
      <c r="AD407" s="5" t="s">
        <v>1389</v>
      </c>
      <c r="AE407" s="5" t="s">
        <v>1390</v>
      </c>
      <c r="AF407" s="5" t="s">
        <v>1283</v>
      </c>
      <c r="AK407" s="31">
        <f t="shared" si="74"/>
        <v>-205.75</v>
      </c>
      <c r="AL407" s="31"/>
      <c r="AM407" s="31"/>
      <c r="AN407" s="33">
        <f t="shared" si="75"/>
        <v>-1.6378930843895054E-2</v>
      </c>
      <c r="AO407" s="31"/>
      <c r="AP407" s="31"/>
    </row>
    <row r="408" spans="1:42" ht="18" x14ac:dyDescent="0.3">
      <c r="A408" s="12" t="s">
        <v>1391</v>
      </c>
      <c r="B408" s="12"/>
      <c r="C408" s="27" t="s">
        <v>1263</v>
      </c>
      <c r="D408" s="17"/>
      <c r="E408" s="17"/>
      <c r="F408" s="28" t="s">
        <v>96</v>
      </c>
      <c r="G408" s="29">
        <v>0.25</v>
      </c>
      <c r="H408" s="39"/>
      <c r="I408" s="39">
        <v>6.4530000000000003</v>
      </c>
      <c r="J408" s="30">
        <v>48.23</v>
      </c>
      <c r="M408" s="31">
        <f>ROUND(ROUND(J408, 2)*I408, 2)</f>
        <v>311.23</v>
      </c>
      <c r="P408" s="30">
        <v>47.44</v>
      </c>
      <c r="S408" s="31">
        <f>ROUND(ROUND(P408, 2)*I408, 2)</f>
        <v>306.13</v>
      </c>
      <c r="V408" s="9">
        <f>ROUND(ROUND(P408, 2)/1.2, 2)</f>
        <v>39.53</v>
      </c>
      <c r="Y408" s="9">
        <f t="shared" si="76"/>
        <v>255.11</v>
      </c>
      <c r="AD408" s="5" t="s">
        <v>1392</v>
      </c>
      <c r="AE408" s="5" t="s">
        <v>1393</v>
      </c>
      <c r="AF408" s="5" t="s">
        <v>1267</v>
      </c>
      <c r="AK408" s="31">
        <f t="shared" si="74"/>
        <v>-5.1000000000000227</v>
      </c>
      <c r="AL408" s="31"/>
      <c r="AM408" s="31"/>
      <c r="AN408" s="33">
        <f t="shared" si="75"/>
        <v>-1.6386595122578229E-2</v>
      </c>
      <c r="AO408" s="31"/>
      <c r="AP408" s="31"/>
    </row>
    <row r="409" spans="1:42" ht="54" x14ac:dyDescent="0.3">
      <c r="A409" s="12" t="s">
        <v>1394</v>
      </c>
      <c r="B409" s="12" t="s">
        <v>1348</v>
      </c>
      <c r="C409" s="16" t="s">
        <v>1349</v>
      </c>
      <c r="D409" s="17"/>
      <c r="E409" s="17" t="s">
        <v>1367</v>
      </c>
      <c r="F409" s="17" t="s">
        <v>79</v>
      </c>
      <c r="G409" s="18">
        <v>1</v>
      </c>
      <c r="H409" s="18"/>
      <c r="I409" s="18">
        <v>54.1</v>
      </c>
      <c r="J409" s="19">
        <v>626.96</v>
      </c>
      <c r="K409" s="20">
        <v>1655</v>
      </c>
      <c r="L409" s="19">
        <f>J409+ROUND(K409, 2)</f>
        <v>2281.96</v>
      </c>
      <c r="M409" s="19">
        <v>33918.54</v>
      </c>
      <c r="N409" s="19">
        <v>89535.5</v>
      </c>
      <c r="O409" s="19">
        <f>M409+N409</f>
        <v>123454.04000000001</v>
      </c>
      <c r="P409" s="19">
        <v>616.67999999999995</v>
      </c>
      <c r="Q409" s="20">
        <v>1986</v>
      </c>
      <c r="R409" s="19">
        <f>P409+ROUND(Q409, 2)</f>
        <v>2602.6799999999998</v>
      </c>
      <c r="S409" s="19">
        <v>33362.39</v>
      </c>
      <c r="T409" s="19">
        <v>107442.6</v>
      </c>
      <c r="U409" s="19">
        <f>S409+T409</f>
        <v>140804.99</v>
      </c>
      <c r="V409" s="9">
        <f>ROUND(P409 / 1.2, 2)</f>
        <v>513.9</v>
      </c>
      <c r="W409" s="9">
        <f>ROUND(Q409 / 1.2, 2)</f>
        <v>1655</v>
      </c>
      <c r="X409" s="9">
        <f>ROUND(R409 / 1.2, 2)</f>
        <v>2168.9</v>
      </c>
      <c r="Y409" s="9">
        <f t="shared" si="76"/>
        <v>27801.99</v>
      </c>
      <c r="Z409" s="9">
        <f>ROUND(T409 / 1.2, 2)</f>
        <v>89535.5</v>
      </c>
      <c r="AA409" s="9">
        <f>Y409+Z409</f>
        <v>117337.49</v>
      </c>
      <c r="AD409" s="5">
        <v>355116763</v>
      </c>
      <c r="AE409" s="5">
        <v>28674978</v>
      </c>
      <c r="AG409" s="5" t="s">
        <v>1351</v>
      </c>
      <c r="AH409" s="5" t="s">
        <v>1352</v>
      </c>
      <c r="AI409" s="5" t="s">
        <v>584</v>
      </c>
      <c r="AK409" s="19">
        <f t="shared" si="74"/>
        <v>-556.15000000000146</v>
      </c>
      <c r="AL409" s="19">
        <f>T409-N409</f>
        <v>17907.100000000006</v>
      </c>
      <c r="AM409" s="19">
        <f>U409-O409</f>
        <v>17350.949999999983</v>
      </c>
      <c r="AN409" s="22">
        <f t="shared" si="75"/>
        <v>-1.6396637355263564E-2</v>
      </c>
      <c r="AO409" s="22">
        <f>IFERROR(AL409/N409,0)</f>
        <v>0.20000000000000007</v>
      </c>
      <c r="AP409" s="22">
        <f>IFERROR(AM409/O409,0)</f>
        <v>0.14054582579881533</v>
      </c>
    </row>
    <row r="410" spans="1:42" ht="18" x14ac:dyDescent="0.3">
      <c r="A410" s="12" t="s">
        <v>1395</v>
      </c>
      <c r="B410" s="12"/>
      <c r="C410" s="27" t="s">
        <v>1263</v>
      </c>
      <c r="D410" s="17"/>
      <c r="E410" s="17"/>
      <c r="F410" s="28" t="s">
        <v>96</v>
      </c>
      <c r="G410" s="29">
        <v>0.25</v>
      </c>
      <c r="H410" s="39"/>
      <c r="I410" s="39">
        <v>13.525</v>
      </c>
      <c r="J410" s="30">
        <v>48.23</v>
      </c>
      <c r="M410" s="31">
        <f>ROUND(ROUND(J410, 2)*I410, 2)</f>
        <v>652.30999999999995</v>
      </c>
      <c r="P410" s="30">
        <v>47.44</v>
      </c>
      <c r="S410" s="31">
        <f>ROUND(ROUND(P410, 2)*I410, 2)</f>
        <v>641.63</v>
      </c>
      <c r="V410" s="9">
        <f>ROUND(ROUND(P410, 2)/1.2, 2)</f>
        <v>39.53</v>
      </c>
      <c r="Y410" s="9">
        <f t="shared" si="76"/>
        <v>534.69000000000005</v>
      </c>
      <c r="AD410" s="5" t="s">
        <v>1396</v>
      </c>
      <c r="AE410" s="5" t="s">
        <v>1397</v>
      </c>
      <c r="AF410" s="5" t="s">
        <v>1267</v>
      </c>
      <c r="AK410" s="31">
        <f t="shared" si="74"/>
        <v>-10.67999999999995</v>
      </c>
      <c r="AL410" s="31"/>
      <c r="AM410" s="31"/>
      <c r="AN410" s="33">
        <f t="shared" si="75"/>
        <v>-1.6372583587557988E-2</v>
      </c>
      <c r="AO410" s="31"/>
      <c r="AP410" s="31"/>
    </row>
    <row r="411" spans="1:42" ht="36" x14ac:dyDescent="0.3">
      <c r="A411" s="12" t="s">
        <v>1398</v>
      </c>
      <c r="B411" s="12"/>
      <c r="C411" s="41" t="s">
        <v>1279</v>
      </c>
      <c r="D411" s="17"/>
      <c r="E411" s="17" t="s">
        <v>1372</v>
      </c>
      <c r="F411" s="28" t="s">
        <v>79</v>
      </c>
      <c r="G411" s="29">
        <v>1.07</v>
      </c>
      <c r="H411" s="39"/>
      <c r="I411" s="39">
        <v>57.887</v>
      </c>
      <c r="J411" s="30">
        <v>454.86</v>
      </c>
      <c r="M411" s="31">
        <f>ROUND(ROUND(J411, 2)*I411, 2)</f>
        <v>26330.48</v>
      </c>
      <c r="P411" s="30">
        <v>447.41</v>
      </c>
      <c r="S411" s="31">
        <f>ROUND(ROUND(P411, 2)*I411, 2)</f>
        <v>25899.22</v>
      </c>
      <c r="V411" s="9">
        <f>ROUND(ROUND(P411, 2)/1.2, 2)</f>
        <v>372.84</v>
      </c>
      <c r="Y411" s="9">
        <f t="shared" si="76"/>
        <v>21582.68</v>
      </c>
      <c r="AD411" s="5" t="s">
        <v>1399</v>
      </c>
      <c r="AE411" s="5" t="s">
        <v>1400</v>
      </c>
      <c r="AF411" s="5" t="s">
        <v>1283</v>
      </c>
      <c r="AK411" s="31">
        <f t="shared" si="74"/>
        <v>-431.2599999999984</v>
      </c>
      <c r="AL411" s="31"/>
      <c r="AM411" s="31"/>
      <c r="AN411" s="33">
        <f t="shared" si="75"/>
        <v>-1.6378736734005549E-2</v>
      </c>
      <c r="AO411" s="31"/>
      <c r="AP411" s="31"/>
    </row>
    <row r="412" spans="1:42" ht="36" x14ac:dyDescent="0.3">
      <c r="A412" s="12" t="s">
        <v>1401</v>
      </c>
      <c r="B412" s="12"/>
      <c r="C412" s="27" t="s">
        <v>1028</v>
      </c>
      <c r="D412" s="17"/>
      <c r="E412" s="17"/>
      <c r="F412" s="28" t="s">
        <v>96</v>
      </c>
      <c r="G412" s="29">
        <v>0.15</v>
      </c>
      <c r="H412" s="29"/>
      <c r="I412" s="29">
        <v>8.1150000000000002</v>
      </c>
      <c r="J412" s="30">
        <v>90.28</v>
      </c>
      <c r="M412" s="31">
        <f>ROUND(ROUND(J412, 2)*I412, 2)</f>
        <v>732.62</v>
      </c>
      <c r="P412" s="30">
        <v>88.8</v>
      </c>
      <c r="S412" s="31">
        <f>ROUND(ROUND(P412, 2)*I412, 2)</f>
        <v>720.61</v>
      </c>
      <c r="V412" s="9">
        <f>ROUND(ROUND(P412, 2)/1.2, 2)</f>
        <v>74</v>
      </c>
      <c r="Y412" s="9">
        <f t="shared" si="76"/>
        <v>600.51</v>
      </c>
      <c r="AD412" s="5" t="s">
        <v>1402</v>
      </c>
      <c r="AE412" s="5" t="s">
        <v>1403</v>
      </c>
      <c r="AF412" s="5" t="s">
        <v>1031</v>
      </c>
      <c r="AK412" s="31">
        <f t="shared" si="74"/>
        <v>-12.009999999999991</v>
      </c>
      <c r="AL412" s="31"/>
      <c r="AM412" s="31"/>
      <c r="AN412" s="33">
        <f t="shared" si="75"/>
        <v>-1.6393218858344012E-2</v>
      </c>
      <c r="AO412" s="31"/>
      <c r="AP412" s="31"/>
    </row>
    <row r="413" spans="1:42" ht="36" x14ac:dyDescent="0.3">
      <c r="A413" s="12" t="s">
        <v>1404</v>
      </c>
      <c r="B413" s="12"/>
      <c r="C413" s="41" t="s">
        <v>1045</v>
      </c>
      <c r="D413" s="17"/>
      <c r="E413" s="17"/>
      <c r="F413" s="28" t="s">
        <v>96</v>
      </c>
      <c r="G413" s="29">
        <v>7</v>
      </c>
      <c r="H413" s="29"/>
      <c r="I413" s="29">
        <v>378.7</v>
      </c>
      <c r="J413" s="30">
        <v>16.38</v>
      </c>
      <c r="M413" s="31">
        <f>ROUND(ROUND(J413, 2)*I413, 2)</f>
        <v>6203.11</v>
      </c>
      <c r="P413" s="30">
        <v>16.11</v>
      </c>
      <c r="S413" s="31">
        <f>ROUND(ROUND(P413, 2)*I413, 2)</f>
        <v>6100.86</v>
      </c>
      <c r="V413" s="9">
        <f>ROUND(ROUND(P413, 2)/1.2, 2)</f>
        <v>13.43</v>
      </c>
      <c r="Y413" s="9">
        <f t="shared" si="76"/>
        <v>5084.05</v>
      </c>
      <c r="AD413" s="5" t="s">
        <v>1405</v>
      </c>
      <c r="AE413" s="5" t="s">
        <v>1406</v>
      </c>
      <c r="AF413" s="5" t="s">
        <v>1049</v>
      </c>
      <c r="AK413" s="31">
        <f t="shared" si="74"/>
        <v>-102.25</v>
      </c>
      <c r="AL413" s="31"/>
      <c r="AM413" s="31"/>
      <c r="AN413" s="33">
        <f t="shared" si="75"/>
        <v>-1.6483667063779298E-2</v>
      </c>
      <c r="AO413" s="31"/>
      <c r="AP413" s="31"/>
    </row>
    <row r="414" spans="1:42" ht="54" x14ac:dyDescent="0.3">
      <c r="A414" s="12" t="s">
        <v>1407</v>
      </c>
      <c r="B414" s="12" t="s">
        <v>1408</v>
      </c>
      <c r="C414" s="16" t="s">
        <v>1409</v>
      </c>
      <c r="D414" s="17"/>
      <c r="E414" s="17" t="s">
        <v>1410</v>
      </c>
      <c r="F414" s="17" t="s">
        <v>79</v>
      </c>
      <c r="G414" s="18">
        <v>1</v>
      </c>
      <c r="H414" s="18"/>
      <c r="I414" s="18">
        <v>0</v>
      </c>
      <c r="J414" s="19">
        <v>2233.0300000000002</v>
      </c>
      <c r="K414" s="20">
        <v>2785</v>
      </c>
      <c r="L414" s="19">
        <f>J414+ROUND(K414, 2)</f>
        <v>5018.0300000000007</v>
      </c>
      <c r="M414" s="19">
        <v>0</v>
      </c>
      <c r="N414" s="19">
        <v>0</v>
      </c>
      <c r="O414" s="19">
        <f>M414+N414</f>
        <v>0</v>
      </c>
      <c r="P414" s="19">
        <v>1530.85</v>
      </c>
      <c r="Q414" s="20">
        <v>2785</v>
      </c>
      <c r="R414" s="19">
        <f>P414+ROUND(Q414, 2)</f>
        <v>4315.8500000000004</v>
      </c>
      <c r="S414" s="19">
        <v>0</v>
      </c>
      <c r="T414" s="19">
        <v>0</v>
      </c>
      <c r="U414" s="19">
        <f>S414+T414</f>
        <v>0</v>
      </c>
      <c r="V414" s="9">
        <f>ROUND(P414 / 1.2, 2)</f>
        <v>1275.71</v>
      </c>
      <c r="W414" s="9">
        <f>ROUND(Q414 / 1.2, 2)</f>
        <v>2320.83</v>
      </c>
      <c r="X414" s="9">
        <f>ROUND(R414 / 1.2, 2)</f>
        <v>3596.54</v>
      </c>
      <c r="Y414" s="9">
        <f t="shared" si="76"/>
        <v>0</v>
      </c>
      <c r="Z414" s="9">
        <f>ROUND(T414 / 1.2, 2)</f>
        <v>0</v>
      </c>
      <c r="AA414" s="9">
        <f>Y414+Z414</f>
        <v>0</v>
      </c>
      <c r="AD414" s="5">
        <v>355116626</v>
      </c>
      <c r="AE414" s="5">
        <v>27137882</v>
      </c>
      <c r="AG414" s="5" t="s">
        <v>1411</v>
      </c>
      <c r="AH414" s="5" t="s">
        <v>1412</v>
      </c>
      <c r="AI414" s="5" t="s">
        <v>584</v>
      </c>
      <c r="AK414" s="19">
        <f t="shared" si="74"/>
        <v>0</v>
      </c>
      <c r="AL414" s="19">
        <f>T414-N414</f>
        <v>0</v>
      </c>
      <c r="AM414" s="19">
        <f>U414-O414</f>
        <v>0</v>
      </c>
      <c r="AN414" s="22">
        <f t="shared" si="75"/>
        <v>0</v>
      </c>
      <c r="AO414" s="22">
        <f>IFERROR(AL414/N414,0)</f>
        <v>0</v>
      </c>
      <c r="AP414" s="22">
        <f>IFERROR(AM414/O414,0)</f>
        <v>0</v>
      </c>
    </row>
    <row r="415" spans="1:42" ht="54" x14ac:dyDescent="0.3">
      <c r="A415" s="12" t="s">
        <v>1413</v>
      </c>
      <c r="B415" s="12"/>
      <c r="C415" s="41" t="s">
        <v>1414</v>
      </c>
      <c r="D415" s="17"/>
      <c r="E415" s="17" t="s">
        <v>1046</v>
      </c>
      <c r="F415" s="28" t="s">
        <v>96</v>
      </c>
      <c r="G415" s="29">
        <v>1.2</v>
      </c>
      <c r="H415" s="39"/>
      <c r="I415" s="39">
        <v>0</v>
      </c>
      <c r="J415" s="30">
        <v>16.11</v>
      </c>
      <c r="M415" s="31">
        <f>ROUND(ROUND(J415, 2)*I415, 2)</f>
        <v>0</v>
      </c>
      <c r="P415" s="30">
        <v>16.11</v>
      </c>
      <c r="S415" s="31">
        <f>ROUND(ROUND(P415, 2)*I415, 2)</f>
        <v>0</v>
      </c>
      <c r="V415" s="9">
        <f>ROUND(ROUND(P415, 2)/1.2, 2)</f>
        <v>13.43</v>
      </c>
      <c r="Y415" s="9">
        <f t="shared" si="76"/>
        <v>0</v>
      </c>
      <c r="AD415" s="5" t="s">
        <v>1415</v>
      </c>
      <c r="AE415" s="5" t="s">
        <v>1416</v>
      </c>
      <c r="AF415" s="5" t="s">
        <v>1417</v>
      </c>
      <c r="AK415" s="31">
        <f t="shared" si="74"/>
        <v>0</v>
      </c>
      <c r="AL415" s="31"/>
      <c r="AM415" s="31"/>
      <c r="AN415" s="33">
        <f t="shared" si="75"/>
        <v>0</v>
      </c>
      <c r="AO415" s="31"/>
      <c r="AP415" s="31"/>
    </row>
    <row r="416" spans="1:42" ht="36" x14ac:dyDescent="0.3">
      <c r="A416" s="12" t="s">
        <v>1418</v>
      </c>
      <c r="B416" s="12"/>
      <c r="C416" s="27" t="s">
        <v>1028</v>
      </c>
      <c r="D416" s="17"/>
      <c r="E416" s="17"/>
      <c r="F416" s="28" t="s">
        <v>96</v>
      </c>
      <c r="G416" s="29">
        <v>0.15</v>
      </c>
      <c r="H416" s="29"/>
      <c r="I416" s="29">
        <v>0</v>
      </c>
      <c r="J416" s="30">
        <v>88.8</v>
      </c>
      <c r="M416" s="31">
        <f>ROUND(ROUND(J416, 2)*I416, 2)</f>
        <v>0</v>
      </c>
      <c r="P416" s="30">
        <v>88.8</v>
      </c>
      <c r="S416" s="31">
        <f>ROUND(ROUND(P416, 2)*I416, 2)</f>
        <v>0</v>
      </c>
      <c r="V416" s="9">
        <f>ROUND(ROUND(P416, 2)/1.2, 2)</f>
        <v>74</v>
      </c>
      <c r="Y416" s="9">
        <f t="shared" si="76"/>
        <v>0</v>
      </c>
      <c r="AD416" s="5" t="s">
        <v>1419</v>
      </c>
      <c r="AE416" s="5" t="s">
        <v>1420</v>
      </c>
      <c r="AF416" s="5" t="s">
        <v>1031</v>
      </c>
      <c r="AK416" s="31">
        <f t="shared" si="74"/>
        <v>0</v>
      </c>
      <c r="AL416" s="31"/>
      <c r="AM416" s="31"/>
      <c r="AN416" s="33">
        <f t="shared" si="75"/>
        <v>0</v>
      </c>
      <c r="AO416" s="31"/>
      <c r="AP416" s="31"/>
    </row>
    <row r="417" spans="1:42" ht="72" x14ac:dyDescent="0.3">
      <c r="A417" s="12" t="s">
        <v>1421</v>
      </c>
      <c r="B417" s="12"/>
      <c r="C417" s="27" t="s">
        <v>1422</v>
      </c>
      <c r="D417" s="17"/>
      <c r="E417" s="17" t="s">
        <v>1423</v>
      </c>
      <c r="F417" s="28" t="s">
        <v>79</v>
      </c>
      <c r="G417" s="29">
        <v>1.2</v>
      </c>
      <c r="H417" s="39"/>
      <c r="I417" s="39">
        <v>0</v>
      </c>
      <c r="J417" s="30">
        <v>1809.15</v>
      </c>
      <c r="M417" s="31">
        <f>ROUND(ROUND(J417, 2)*I417, 2)</f>
        <v>0</v>
      </c>
      <c r="P417" s="30">
        <v>1224</v>
      </c>
      <c r="S417" s="31">
        <f>ROUND(ROUND(P417, 2)*I417, 2)</f>
        <v>0</v>
      </c>
      <c r="V417" s="9">
        <f>ROUND(ROUND(P417, 2)/1.2, 2)</f>
        <v>1020</v>
      </c>
      <c r="Y417" s="9">
        <f t="shared" si="76"/>
        <v>0</v>
      </c>
      <c r="AD417" s="5" t="s">
        <v>1424</v>
      </c>
      <c r="AE417" s="5" t="s">
        <v>1425</v>
      </c>
      <c r="AF417" s="5" t="s">
        <v>1426</v>
      </c>
      <c r="AK417" s="31">
        <f t="shared" si="74"/>
        <v>0</v>
      </c>
      <c r="AL417" s="31"/>
      <c r="AM417" s="31"/>
      <c r="AN417" s="33">
        <f t="shared" si="75"/>
        <v>0</v>
      </c>
      <c r="AO417" s="31"/>
      <c r="AP417" s="31"/>
    </row>
    <row r="418" spans="1:42" ht="36" x14ac:dyDescent="0.3">
      <c r="A418" s="12" t="s">
        <v>1427</v>
      </c>
      <c r="B418" s="12"/>
      <c r="C418" s="27" t="s">
        <v>1051</v>
      </c>
      <c r="D418" s="17"/>
      <c r="E418" s="17"/>
      <c r="F418" s="28" t="s">
        <v>96</v>
      </c>
      <c r="G418" s="29">
        <v>0.25</v>
      </c>
      <c r="H418" s="39"/>
      <c r="I418" s="39">
        <v>0</v>
      </c>
      <c r="J418" s="30">
        <v>40.270000000000003</v>
      </c>
      <c r="M418" s="31">
        <f>ROUND(ROUND(J418, 2)*I418, 2)</f>
        <v>0</v>
      </c>
      <c r="P418" s="30">
        <v>40.270000000000003</v>
      </c>
      <c r="S418" s="31">
        <f>ROUND(ROUND(P418, 2)*I418, 2)</f>
        <v>0</v>
      </c>
      <c r="V418" s="9">
        <f>ROUND(ROUND(P418, 2)/1.2, 2)</f>
        <v>33.56</v>
      </c>
      <c r="Y418" s="9">
        <f t="shared" si="76"/>
        <v>0</v>
      </c>
      <c r="AD418" s="5" t="s">
        <v>1428</v>
      </c>
      <c r="AE418" s="5" t="s">
        <v>1429</v>
      </c>
      <c r="AF418" s="5" t="s">
        <v>1054</v>
      </c>
      <c r="AK418" s="31">
        <f t="shared" si="74"/>
        <v>0</v>
      </c>
      <c r="AL418" s="31"/>
      <c r="AM418" s="31"/>
      <c r="AN418" s="33">
        <f t="shared" si="75"/>
        <v>0</v>
      </c>
      <c r="AO418" s="31"/>
      <c r="AP418" s="31"/>
    </row>
    <row r="419" spans="1:42" ht="54" x14ac:dyDescent="0.3">
      <c r="A419" s="12" t="s">
        <v>1430</v>
      </c>
      <c r="B419" s="12" t="s">
        <v>1408</v>
      </c>
      <c r="C419" s="16" t="s">
        <v>1409</v>
      </c>
      <c r="D419" s="17"/>
      <c r="E419" s="17" t="s">
        <v>1431</v>
      </c>
      <c r="F419" s="17" t="s">
        <v>79</v>
      </c>
      <c r="G419" s="18">
        <v>1</v>
      </c>
      <c r="H419" s="18"/>
      <c r="I419" s="18">
        <v>0</v>
      </c>
      <c r="J419" s="19">
        <v>2233.0300000000002</v>
      </c>
      <c r="K419" s="20">
        <v>2785</v>
      </c>
      <c r="L419" s="19">
        <f>J419+ROUND(K419, 2)</f>
        <v>5018.0300000000007</v>
      </c>
      <c r="M419" s="19">
        <v>0</v>
      </c>
      <c r="N419" s="19">
        <v>0</v>
      </c>
      <c r="O419" s="19">
        <f>M419+N419</f>
        <v>0</v>
      </c>
      <c r="P419" s="19">
        <v>1530.85</v>
      </c>
      <c r="Q419" s="20">
        <v>2785</v>
      </c>
      <c r="R419" s="19">
        <f>P419+ROUND(Q419, 2)</f>
        <v>4315.8500000000004</v>
      </c>
      <c r="S419" s="19">
        <v>0</v>
      </c>
      <c r="T419" s="19">
        <v>0</v>
      </c>
      <c r="U419" s="19">
        <f>S419+T419</f>
        <v>0</v>
      </c>
      <c r="V419" s="9">
        <f>ROUND(P419 / 1.2, 2)</f>
        <v>1275.71</v>
      </c>
      <c r="W419" s="9">
        <f>ROUND(Q419 / 1.2, 2)</f>
        <v>2320.83</v>
      </c>
      <c r="X419" s="9">
        <f>ROUND(R419 / 1.2, 2)</f>
        <v>3596.54</v>
      </c>
      <c r="Y419" s="9">
        <f t="shared" si="76"/>
        <v>0</v>
      </c>
      <c r="Z419" s="9">
        <f>ROUND(T419 / 1.2, 2)</f>
        <v>0</v>
      </c>
      <c r="AA419" s="9">
        <f>Y419+Z419</f>
        <v>0</v>
      </c>
      <c r="AD419" s="5">
        <v>355116764</v>
      </c>
      <c r="AE419" s="5">
        <v>27137962</v>
      </c>
      <c r="AG419" s="5" t="s">
        <v>1411</v>
      </c>
      <c r="AH419" s="5" t="s">
        <v>1412</v>
      </c>
      <c r="AI419" s="5" t="s">
        <v>584</v>
      </c>
      <c r="AK419" s="19">
        <f t="shared" si="74"/>
        <v>0</v>
      </c>
      <c r="AL419" s="19">
        <f>T419-N419</f>
        <v>0</v>
      </c>
      <c r="AM419" s="19">
        <f>U419-O419</f>
        <v>0</v>
      </c>
      <c r="AN419" s="22">
        <f t="shared" si="75"/>
        <v>0</v>
      </c>
      <c r="AO419" s="22">
        <f>IFERROR(AL419/N419,0)</f>
        <v>0</v>
      </c>
      <c r="AP419" s="22">
        <f>IFERROR(AM419/O419,0)</f>
        <v>0</v>
      </c>
    </row>
    <row r="420" spans="1:42" ht="36" x14ac:dyDescent="0.3">
      <c r="A420" s="12" t="s">
        <v>1432</v>
      </c>
      <c r="B420" s="12"/>
      <c r="C420" s="27" t="s">
        <v>1051</v>
      </c>
      <c r="D420" s="17"/>
      <c r="E420" s="17"/>
      <c r="F420" s="28" t="s">
        <v>96</v>
      </c>
      <c r="G420" s="29">
        <v>0.25</v>
      </c>
      <c r="H420" s="39"/>
      <c r="I420" s="39">
        <v>0</v>
      </c>
      <c r="J420" s="30">
        <v>40.270000000000003</v>
      </c>
      <c r="M420" s="31">
        <f>ROUND(ROUND(J420, 2)*I420, 2)</f>
        <v>0</v>
      </c>
      <c r="P420" s="30">
        <v>40.270000000000003</v>
      </c>
      <c r="S420" s="31">
        <f>ROUND(ROUND(P420, 2)*I420, 2)</f>
        <v>0</v>
      </c>
      <c r="V420" s="9">
        <f>ROUND(ROUND(P420, 2)/1.2, 2)</f>
        <v>33.56</v>
      </c>
      <c r="Y420" s="9">
        <f t="shared" si="76"/>
        <v>0</v>
      </c>
      <c r="AD420" s="5" t="s">
        <v>1433</v>
      </c>
      <c r="AE420" s="5" t="s">
        <v>1434</v>
      </c>
      <c r="AF420" s="5" t="s">
        <v>1054</v>
      </c>
      <c r="AK420" s="31">
        <f t="shared" si="74"/>
        <v>0</v>
      </c>
      <c r="AL420" s="31"/>
      <c r="AM420" s="31"/>
      <c r="AN420" s="33">
        <f t="shared" si="75"/>
        <v>0</v>
      </c>
      <c r="AO420" s="31"/>
      <c r="AP420" s="31"/>
    </row>
    <row r="421" spans="1:42" ht="72" x14ac:dyDescent="0.3">
      <c r="A421" s="12" t="s">
        <v>1435</v>
      </c>
      <c r="B421" s="12"/>
      <c r="C421" s="27" t="s">
        <v>1422</v>
      </c>
      <c r="D421" s="17"/>
      <c r="E421" s="17" t="s">
        <v>1423</v>
      </c>
      <c r="F421" s="28" t="s">
        <v>79</v>
      </c>
      <c r="G421" s="29">
        <v>1.2</v>
      </c>
      <c r="H421" s="39"/>
      <c r="I421" s="39">
        <v>0</v>
      </c>
      <c r="J421" s="30">
        <v>1809.15</v>
      </c>
      <c r="M421" s="31">
        <f>ROUND(ROUND(J421, 2)*I421, 2)</f>
        <v>0</v>
      </c>
      <c r="P421" s="30">
        <v>1224</v>
      </c>
      <c r="S421" s="31">
        <f>ROUND(ROUND(P421, 2)*I421, 2)</f>
        <v>0</v>
      </c>
      <c r="V421" s="9">
        <f>ROUND(ROUND(P421, 2)/1.2, 2)</f>
        <v>1020</v>
      </c>
      <c r="Y421" s="9">
        <f t="shared" si="76"/>
        <v>0</v>
      </c>
      <c r="AD421" s="5" t="s">
        <v>1436</v>
      </c>
      <c r="AE421" s="5" t="s">
        <v>1437</v>
      </c>
      <c r="AF421" s="5" t="s">
        <v>1426</v>
      </c>
      <c r="AK421" s="31">
        <f t="shared" si="74"/>
        <v>0</v>
      </c>
      <c r="AL421" s="31"/>
      <c r="AM421" s="31"/>
      <c r="AN421" s="33">
        <f t="shared" si="75"/>
        <v>0</v>
      </c>
      <c r="AO421" s="31"/>
      <c r="AP421" s="31"/>
    </row>
    <row r="422" spans="1:42" ht="36" x14ac:dyDescent="0.3">
      <c r="A422" s="12" t="s">
        <v>1438</v>
      </c>
      <c r="B422" s="12"/>
      <c r="C422" s="27" t="s">
        <v>1028</v>
      </c>
      <c r="D422" s="17"/>
      <c r="E422" s="17"/>
      <c r="F422" s="28" t="s">
        <v>96</v>
      </c>
      <c r="G422" s="29">
        <v>0.15</v>
      </c>
      <c r="H422" s="29"/>
      <c r="I422" s="29">
        <v>0</v>
      </c>
      <c r="J422" s="30">
        <v>88.8</v>
      </c>
      <c r="M422" s="31">
        <f>ROUND(ROUND(J422, 2)*I422, 2)</f>
        <v>0</v>
      </c>
      <c r="P422" s="30">
        <v>88.8</v>
      </c>
      <c r="S422" s="31">
        <f>ROUND(ROUND(P422, 2)*I422, 2)</f>
        <v>0</v>
      </c>
      <c r="V422" s="9">
        <f>ROUND(ROUND(P422, 2)/1.2, 2)</f>
        <v>74</v>
      </c>
      <c r="Y422" s="9">
        <f t="shared" si="76"/>
        <v>0</v>
      </c>
      <c r="AD422" s="5" t="s">
        <v>1439</v>
      </c>
      <c r="AE422" s="5" t="s">
        <v>1440</v>
      </c>
      <c r="AF422" s="5" t="s">
        <v>1031</v>
      </c>
      <c r="AK422" s="31">
        <f t="shared" si="74"/>
        <v>0</v>
      </c>
      <c r="AL422" s="31"/>
      <c r="AM422" s="31"/>
      <c r="AN422" s="33">
        <f t="shared" si="75"/>
        <v>0</v>
      </c>
      <c r="AO422" s="31"/>
      <c r="AP422" s="31"/>
    </row>
    <row r="423" spans="1:42" ht="54" x14ac:dyDescent="0.3">
      <c r="A423" s="12" t="s">
        <v>1441</v>
      </c>
      <c r="B423" s="12"/>
      <c r="C423" s="41" t="s">
        <v>1414</v>
      </c>
      <c r="D423" s="17"/>
      <c r="E423" s="17" t="s">
        <v>1046</v>
      </c>
      <c r="F423" s="28" t="s">
        <v>96</v>
      </c>
      <c r="G423" s="29">
        <v>1.2</v>
      </c>
      <c r="H423" s="39"/>
      <c r="I423" s="39">
        <v>0</v>
      </c>
      <c r="J423" s="30">
        <v>16.11</v>
      </c>
      <c r="M423" s="31">
        <f>ROUND(ROUND(J423, 2)*I423, 2)</f>
        <v>0</v>
      </c>
      <c r="P423" s="30">
        <v>16.11</v>
      </c>
      <c r="S423" s="31">
        <f>ROUND(ROUND(P423, 2)*I423, 2)</f>
        <v>0</v>
      </c>
      <c r="V423" s="9">
        <f>ROUND(ROUND(P423, 2)/1.2, 2)</f>
        <v>13.43</v>
      </c>
      <c r="Y423" s="9">
        <f t="shared" si="76"/>
        <v>0</v>
      </c>
      <c r="AD423" s="5" t="s">
        <v>1442</v>
      </c>
      <c r="AE423" s="5" t="s">
        <v>1443</v>
      </c>
      <c r="AF423" s="5" t="s">
        <v>1417</v>
      </c>
      <c r="AK423" s="31">
        <f t="shared" si="74"/>
        <v>0</v>
      </c>
      <c r="AL423" s="31"/>
      <c r="AM423" s="31"/>
      <c r="AN423" s="33">
        <f t="shared" si="75"/>
        <v>0</v>
      </c>
      <c r="AO423" s="31"/>
      <c r="AP423" s="31"/>
    </row>
    <row r="424" spans="1:42" ht="54" x14ac:dyDescent="0.3">
      <c r="A424" s="12" t="s">
        <v>1444</v>
      </c>
      <c r="B424" s="12" t="s">
        <v>1408</v>
      </c>
      <c r="C424" s="16" t="s">
        <v>1409</v>
      </c>
      <c r="D424" s="17"/>
      <c r="E424" s="17" t="s">
        <v>1410</v>
      </c>
      <c r="F424" s="17" t="s">
        <v>79</v>
      </c>
      <c r="G424" s="18">
        <v>1</v>
      </c>
      <c r="H424" s="18"/>
      <c r="I424" s="18">
        <v>331.7</v>
      </c>
      <c r="J424" s="19">
        <v>2329.23</v>
      </c>
      <c r="K424" s="20">
        <v>2785</v>
      </c>
      <c r="L424" s="19">
        <f>J424+ROUND(K424, 2)</f>
        <v>5114.2299999999996</v>
      </c>
      <c r="M424" s="19">
        <v>772605.59</v>
      </c>
      <c r="N424" s="19">
        <v>923784.5</v>
      </c>
      <c r="O424" s="19">
        <f>M424+N424</f>
        <v>1696390.0899999999</v>
      </c>
      <c r="P424" s="19">
        <v>1588.85</v>
      </c>
      <c r="Q424" s="20">
        <v>3342</v>
      </c>
      <c r="R424" s="19">
        <f>P424+ROUND(Q424, 2)</f>
        <v>4930.8500000000004</v>
      </c>
      <c r="S424" s="19">
        <v>527021.55000000005</v>
      </c>
      <c r="T424" s="19">
        <v>1108541.3999999999</v>
      </c>
      <c r="U424" s="19">
        <f>S424+T424</f>
        <v>1635562.95</v>
      </c>
      <c r="V424" s="9">
        <f>ROUND(P424 / 1.2, 2)</f>
        <v>1324.04</v>
      </c>
      <c r="W424" s="9">
        <f>ROUND(Q424 / 1.2, 2)</f>
        <v>2785</v>
      </c>
      <c r="X424" s="9">
        <f>ROUND(R424 / 1.2, 2)</f>
        <v>4109.04</v>
      </c>
      <c r="Y424" s="9">
        <f t="shared" si="76"/>
        <v>439184.63</v>
      </c>
      <c r="Z424" s="9">
        <f>ROUND(T424 / 1.2, 2)</f>
        <v>923784.5</v>
      </c>
      <c r="AA424" s="9">
        <f>Y424+Z424</f>
        <v>1362969.13</v>
      </c>
      <c r="AD424" s="5">
        <v>355116765</v>
      </c>
      <c r="AE424" s="5">
        <v>28674963</v>
      </c>
      <c r="AG424" s="5" t="s">
        <v>1411</v>
      </c>
      <c r="AH424" s="5" t="s">
        <v>1412</v>
      </c>
      <c r="AI424" s="5" t="s">
        <v>584</v>
      </c>
      <c r="AK424" s="19">
        <f t="shared" si="74"/>
        <v>-245584.03999999992</v>
      </c>
      <c r="AL424" s="19">
        <f>T424-N424</f>
        <v>184756.89999999991</v>
      </c>
      <c r="AM424" s="19">
        <f>U424-O424</f>
        <v>-60827.139999999898</v>
      </c>
      <c r="AN424" s="22">
        <f t="shared" si="75"/>
        <v>-0.31786469471441431</v>
      </c>
      <c r="AO424" s="22">
        <f>IFERROR(AL424/N424,0)</f>
        <v>0.1999999999999999</v>
      </c>
      <c r="AP424" s="22">
        <f>IFERROR(AM424/O424,0)</f>
        <v>-3.5856811684156858E-2</v>
      </c>
    </row>
    <row r="425" spans="1:42" ht="36" x14ac:dyDescent="0.3">
      <c r="A425" s="12" t="s">
        <v>1445</v>
      </c>
      <c r="B425" s="12"/>
      <c r="C425" s="41" t="s">
        <v>1414</v>
      </c>
      <c r="D425" s="17"/>
      <c r="E425" s="17"/>
      <c r="F425" s="28" t="s">
        <v>96</v>
      </c>
      <c r="G425" s="29">
        <v>1.2</v>
      </c>
      <c r="H425" s="39"/>
      <c r="I425" s="39">
        <v>1990.2</v>
      </c>
      <c r="J425" s="30">
        <v>16.38</v>
      </c>
      <c r="M425" s="31">
        <f>ROUND(ROUND(J425, 2)*I425, 2)</f>
        <v>32599.48</v>
      </c>
      <c r="P425" s="30">
        <v>16.11</v>
      </c>
      <c r="S425" s="31">
        <f>ROUND(ROUND(P425, 2)*I425, 2)</f>
        <v>32062.12</v>
      </c>
      <c r="V425" s="9">
        <f>ROUND(ROUND(P425, 2)/1.2, 2)</f>
        <v>13.43</v>
      </c>
      <c r="Y425" s="9">
        <f t="shared" si="76"/>
        <v>26718.43</v>
      </c>
      <c r="AD425" s="5" t="s">
        <v>1446</v>
      </c>
      <c r="AE425" s="5" t="s">
        <v>1447</v>
      </c>
      <c r="AF425" s="5" t="s">
        <v>1417</v>
      </c>
      <c r="AK425" s="31">
        <f t="shared" si="74"/>
        <v>-537.36000000000058</v>
      </c>
      <c r="AL425" s="31"/>
      <c r="AM425" s="31"/>
      <c r="AN425" s="33">
        <f t="shared" si="75"/>
        <v>-1.6483698512982432E-2</v>
      </c>
      <c r="AO425" s="31"/>
      <c r="AP425" s="31"/>
    </row>
    <row r="426" spans="1:42" ht="36" x14ac:dyDescent="0.3">
      <c r="A426" s="12" t="s">
        <v>1448</v>
      </c>
      <c r="B426" s="12"/>
      <c r="C426" s="27" t="s">
        <v>1028</v>
      </c>
      <c r="D426" s="17"/>
      <c r="E426" s="17"/>
      <c r="F426" s="28" t="s">
        <v>96</v>
      </c>
      <c r="G426" s="29">
        <v>0.15</v>
      </c>
      <c r="H426" s="29"/>
      <c r="I426" s="29">
        <v>49.755000000000003</v>
      </c>
      <c r="J426" s="30">
        <v>90.28</v>
      </c>
      <c r="M426" s="31">
        <f>ROUND(ROUND(J426, 2)*I426, 2)</f>
        <v>4491.88</v>
      </c>
      <c r="P426" s="30">
        <v>88.8</v>
      </c>
      <c r="S426" s="31">
        <f>ROUND(ROUND(P426, 2)*I426, 2)</f>
        <v>4418.24</v>
      </c>
      <c r="V426" s="9">
        <f>ROUND(ROUND(P426, 2)/1.2, 2)</f>
        <v>74</v>
      </c>
      <c r="Y426" s="9">
        <f t="shared" si="76"/>
        <v>3681.87</v>
      </c>
      <c r="AD426" s="5" t="s">
        <v>1449</v>
      </c>
      <c r="AE426" s="5" t="s">
        <v>1450</v>
      </c>
      <c r="AF426" s="5" t="s">
        <v>1031</v>
      </c>
      <c r="AK426" s="31">
        <f t="shared" si="74"/>
        <v>-73.640000000000327</v>
      </c>
      <c r="AL426" s="31"/>
      <c r="AM426" s="31"/>
      <c r="AN426" s="33">
        <f t="shared" si="75"/>
        <v>-1.6394026554583011E-2</v>
      </c>
      <c r="AO426" s="31"/>
      <c r="AP426" s="31"/>
    </row>
    <row r="427" spans="1:42" ht="72" x14ac:dyDescent="0.3">
      <c r="A427" s="12" t="s">
        <v>1451</v>
      </c>
      <c r="B427" s="12"/>
      <c r="C427" s="27" t="s">
        <v>1422</v>
      </c>
      <c r="D427" s="17"/>
      <c r="E427" s="17" t="s">
        <v>1423</v>
      </c>
      <c r="F427" s="28" t="s">
        <v>79</v>
      </c>
      <c r="G427" s="29">
        <v>1.2</v>
      </c>
      <c r="H427" s="39"/>
      <c r="I427" s="39">
        <v>398.04</v>
      </c>
      <c r="J427" s="30">
        <v>1839.31</v>
      </c>
      <c r="M427" s="31">
        <f>ROUND(ROUND(J427, 2)*I427, 2)</f>
        <v>732118.95</v>
      </c>
      <c r="P427" s="30">
        <v>1224</v>
      </c>
      <c r="S427" s="31">
        <f>ROUND(ROUND(P427, 2)*I427, 2)</f>
        <v>487200.96</v>
      </c>
      <c r="V427" s="9">
        <f>ROUND(ROUND(P427, 2)/1.2, 2)</f>
        <v>1020</v>
      </c>
      <c r="Y427" s="9">
        <f t="shared" si="76"/>
        <v>406000.8</v>
      </c>
      <c r="AD427" s="5" t="s">
        <v>1452</v>
      </c>
      <c r="AE427" s="5" t="s">
        <v>1453</v>
      </c>
      <c r="AF427" s="5" t="s">
        <v>1426</v>
      </c>
      <c r="AK427" s="31">
        <f t="shared" si="74"/>
        <v>-244917.98999999993</v>
      </c>
      <c r="AL427" s="31"/>
      <c r="AM427" s="31"/>
      <c r="AN427" s="33">
        <f t="shared" si="75"/>
        <v>-0.33453305641112002</v>
      </c>
      <c r="AO427" s="31"/>
      <c r="AP427" s="31"/>
    </row>
    <row r="428" spans="1:42" ht="36" x14ac:dyDescent="0.3">
      <c r="A428" s="12" t="s">
        <v>1454</v>
      </c>
      <c r="B428" s="12"/>
      <c r="C428" s="27" t="s">
        <v>1051</v>
      </c>
      <c r="D428" s="17"/>
      <c r="E428" s="17"/>
      <c r="F428" s="28" t="s">
        <v>96</v>
      </c>
      <c r="G428" s="29">
        <v>0.25</v>
      </c>
      <c r="H428" s="39"/>
      <c r="I428" s="39">
        <v>82.924999999999997</v>
      </c>
      <c r="J428" s="30">
        <v>40.94</v>
      </c>
      <c r="M428" s="31">
        <f>ROUND(ROUND(J428, 2)*I428, 2)</f>
        <v>3394.95</v>
      </c>
      <c r="P428" s="30">
        <v>40.270000000000003</v>
      </c>
      <c r="S428" s="31">
        <f>ROUND(ROUND(P428, 2)*I428, 2)</f>
        <v>3339.39</v>
      </c>
      <c r="V428" s="9">
        <f>ROUND(ROUND(P428, 2)/1.2, 2)</f>
        <v>33.56</v>
      </c>
      <c r="Y428" s="9">
        <f t="shared" si="76"/>
        <v>2782.83</v>
      </c>
      <c r="AD428" s="5" t="s">
        <v>1455</v>
      </c>
      <c r="AE428" s="5" t="s">
        <v>1456</v>
      </c>
      <c r="AF428" s="5" t="s">
        <v>1054</v>
      </c>
      <c r="AK428" s="31">
        <f t="shared" si="74"/>
        <v>-55.559999999999945</v>
      </c>
      <c r="AL428" s="31"/>
      <c r="AM428" s="31"/>
      <c r="AN428" s="33">
        <f t="shared" si="75"/>
        <v>-1.6365484027747079E-2</v>
      </c>
      <c r="AO428" s="31"/>
      <c r="AP428" s="31"/>
    </row>
    <row r="429" spans="1:42" ht="54" x14ac:dyDescent="0.3">
      <c r="A429" s="12" t="s">
        <v>1457</v>
      </c>
      <c r="B429" s="12" t="s">
        <v>1408</v>
      </c>
      <c r="C429" s="16" t="s">
        <v>1409</v>
      </c>
      <c r="D429" s="17"/>
      <c r="E429" s="17" t="s">
        <v>1431</v>
      </c>
      <c r="F429" s="17" t="s">
        <v>79</v>
      </c>
      <c r="G429" s="18">
        <v>1</v>
      </c>
      <c r="H429" s="18"/>
      <c r="I429" s="18">
        <v>339.3</v>
      </c>
      <c r="J429" s="19">
        <v>2329.23</v>
      </c>
      <c r="K429" s="20">
        <v>2785</v>
      </c>
      <c r="L429" s="19">
        <f>J429+ROUND(K429, 2)</f>
        <v>5114.2299999999996</v>
      </c>
      <c r="M429" s="19">
        <v>790307.74</v>
      </c>
      <c r="N429" s="19">
        <v>944950.5</v>
      </c>
      <c r="O429" s="19">
        <f>M429+N429</f>
        <v>1735258.24</v>
      </c>
      <c r="P429" s="19">
        <v>1588.85</v>
      </c>
      <c r="Q429" s="20">
        <v>3342</v>
      </c>
      <c r="R429" s="19">
        <f>P429+ROUND(Q429, 2)</f>
        <v>4930.8500000000004</v>
      </c>
      <c r="S429" s="19">
        <v>539096.81000000006</v>
      </c>
      <c r="T429" s="19">
        <v>1133940.6000000001</v>
      </c>
      <c r="U429" s="19">
        <f>S429+T429</f>
        <v>1673037.4100000001</v>
      </c>
      <c r="V429" s="9">
        <f>ROUND(P429 / 1.2, 2)</f>
        <v>1324.04</v>
      </c>
      <c r="W429" s="9">
        <f>ROUND(Q429 / 1.2, 2)</f>
        <v>2785</v>
      </c>
      <c r="X429" s="9">
        <f>ROUND(R429 / 1.2, 2)</f>
        <v>4109.04</v>
      </c>
      <c r="Y429" s="9">
        <f t="shared" si="76"/>
        <v>449247.34</v>
      </c>
      <c r="Z429" s="9">
        <f>ROUND(T429 / 1.2, 2)</f>
        <v>944950.5</v>
      </c>
      <c r="AA429" s="9">
        <f>Y429+Z429</f>
        <v>1394197.84</v>
      </c>
      <c r="AD429" s="5">
        <v>355116766</v>
      </c>
      <c r="AE429" s="5">
        <v>28674976</v>
      </c>
      <c r="AG429" s="5" t="s">
        <v>1411</v>
      </c>
      <c r="AH429" s="5" t="s">
        <v>1412</v>
      </c>
      <c r="AI429" s="5" t="s">
        <v>584</v>
      </c>
      <c r="AK429" s="19">
        <f t="shared" si="74"/>
        <v>-251210.92999999993</v>
      </c>
      <c r="AL429" s="19">
        <f>T429-N429</f>
        <v>188990.10000000009</v>
      </c>
      <c r="AM429" s="19">
        <f>U429-O429</f>
        <v>-62220.829999999842</v>
      </c>
      <c r="AN429" s="22">
        <f t="shared" si="75"/>
        <v>-0.31786469660540073</v>
      </c>
      <c r="AO429" s="22">
        <f>IFERROR(AL429/N429,0)</f>
        <v>0.20000000000000009</v>
      </c>
      <c r="AP429" s="22">
        <f>IFERROR(AM429/O429,0)</f>
        <v>-3.5856812874145952E-2</v>
      </c>
    </row>
    <row r="430" spans="1:42" ht="36" x14ac:dyDescent="0.3">
      <c r="A430" s="12" t="s">
        <v>1458</v>
      </c>
      <c r="B430" s="12"/>
      <c r="C430" s="27" t="s">
        <v>1051</v>
      </c>
      <c r="D430" s="17"/>
      <c r="E430" s="17"/>
      <c r="F430" s="28" t="s">
        <v>96</v>
      </c>
      <c r="G430" s="29">
        <v>0.25</v>
      </c>
      <c r="H430" s="39"/>
      <c r="I430" s="39">
        <v>84.825000000000003</v>
      </c>
      <c r="J430" s="30">
        <v>40.94</v>
      </c>
      <c r="M430" s="31">
        <f>ROUND(ROUND(J430, 2)*I430, 2)</f>
        <v>3472.74</v>
      </c>
      <c r="P430" s="30">
        <v>40.270000000000003</v>
      </c>
      <c r="S430" s="31">
        <f>ROUND(ROUND(P430, 2)*I430, 2)</f>
        <v>3415.9</v>
      </c>
      <c r="V430" s="9">
        <f>ROUND(ROUND(P430, 2)/1.2, 2)</f>
        <v>33.56</v>
      </c>
      <c r="Y430" s="9">
        <f t="shared" si="76"/>
        <v>2846.58</v>
      </c>
      <c r="AD430" s="5" t="s">
        <v>1459</v>
      </c>
      <c r="AE430" s="5" t="s">
        <v>1460</v>
      </c>
      <c r="AF430" s="5" t="s">
        <v>1054</v>
      </c>
      <c r="AK430" s="31">
        <f t="shared" si="74"/>
        <v>-56.839999999999691</v>
      </c>
      <c r="AL430" s="31"/>
      <c r="AM430" s="31"/>
      <c r="AN430" s="33">
        <f t="shared" si="75"/>
        <v>-1.6367479281489457E-2</v>
      </c>
      <c r="AO430" s="31"/>
      <c r="AP430" s="31"/>
    </row>
    <row r="431" spans="1:42" ht="72" x14ac:dyDescent="0.3">
      <c r="A431" s="12" t="s">
        <v>1461</v>
      </c>
      <c r="B431" s="12"/>
      <c r="C431" s="27" t="s">
        <v>1422</v>
      </c>
      <c r="D431" s="17"/>
      <c r="E431" s="17" t="s">
        <v>1423</v>
      </c>
      <c r="F431" s="28" t="s">
        <v>79</v>
      </c>
      <c r="G431" s="29">
        <v>1.2</v>
      </c>
      <c r="H431" s="39"/>
      <c r="I431" s="39">
        <v>407.16</v>
      </c>
      <c r="J431" s="30">
        <v>1839.31</v>
      </c>
      <c r="M431" s="31">
        <f>ROUND(ROUND(J431, 2)*I431, 2)</f>
        <v>748893.46</v>
      </c>
      <c r="P431" s="30">
        <v>1224</v>
      </c>
      <c r="S431" s="31">
        <f>ROUND(ROUND(P431, 2)*I431, 2)</f>
        <v>498363.84</v>
      </c>
      <c r="V431" s="9">
        <f>ROUND(ROUND(P431, 2)/1.2, 2)</f>
        <v>1020</v>
      </c>
      <c r="Y431" s="9">
        <f t="shared" si="76"/>
        <v>415303.2</v>
      </c>
      <c r="AD431" s="5" t="s">
        <v>1462</v>
      </c>
      <c r="AE431" s="5" t="s">
        <v>1463</v>
      </c>
      <c r="AF431" s="5" t="s">
        <v>1426</v>
      </c>
      <c r="AK431" s="31">
        <f t="shared" si="74"/>
        <v>-250529.61999999994</v>
      </c>
      <c r="AL431" s="31"/>
      <c r="AM431" s="31"/>
      <c r="AN431" s="33">
        <f t="shared" si="75"/>
        <v>-0.33453305894806445</v>
      </c>
      <c r="AO431" s="31"/>
      <c r="AP431" s="31"/>
    </row>
    <row r="432" spans="1:42" ht="36" x14ac:dyDescent="0.3">
      <c r="A432" s="12" t="s">
        <v>1464</v>
      </c>
      <c r="B432" s="12"/>
      <c r="C432" s="27" t="s">
        <v>1028</v>
      </c>
      <c r="D432" s="17"/>
      <c r="E432" s="17"/>
      <c r="F432" s="28" t="s">
        <v>96</v>
      </c>
      <c r="G432" s="29">
        <v>0.15</v>
      </c>
      <c r="H432" s="29"/>
      <c r="I432" s="29">
        <v>50.895000000000003</v>
      </c>
      <c r="J432" s="30">
        <v>90.28</v>
      </c>
      <c r="M432" s="31">
        <f>ROUND(ROUND(J432, 2)*I432, 2)</f>
        <v>4594.8</v>
      </c>
      <c r="P432" s="30">
        <v>88.8</v>
      </c>
      <c r="S432" s="31">
        <f>ROUND(ROUND(P432, 2)*I432, 2)</f>
        <v>4519.4799999999996</v>
      </c>
      <c r="V432" s="9">
        <f>ROUND(ROUND(P432, 2)/1.2, 2)</f>
        <v>74</v>
      </c>
      <c r="Y432" s="9">
        <f t="shared" si="76"/>
        <v>3766.23</v>
      </c>
      <c r="AD432" s="5" t="s">
        <v>1465</v>
      </c>
      <c r="AE432" s="5" t="s">
        <v>1466</v>
      </c>
      <c r="AF432" s="5" t="s">
        <v>1031</v>
      </c>
      <c r="AK432" s="31">
        <f t="shared" si="74"/>
        <v>-75.320000000000618</v>
      </c>
      <c r="AL432" s="31"/>
      <c r="AM432" s="31"/>
      <c r="AN432" s="33">
        <f t="shared" si="75"/>
        <v>-1.6392443631931881E-2</v>
      </c>
      <c r="AO432" s="31"/>
      <c r="AP432" s="31"/>
    </row>
    <row r="433" spans="1:42" ht="36" x14ac:dyDescent="0.3">
      <c r="A433" s="12" t="s">
        <v>1467</v>
      </c>
      <c r="B433" s="12"/>
      <c r="C433" s="41" t="s">
        <v>1414</v>
      </c>
      <c r="D433" s="17"/>
      <c r="E433" s="17"/>
      <c r="F433" s="28" t="s">
        <v>96</v>
      </c>
      <c r="G433" s="29">
        <v>1.2</v>
      </c>
      <c r="H433" s="39"/>
      <c r="I433" s="39">
        <v>2035.8</v>
      </c>
      <c r="J433" s="30">
        <v>16.38</v>
      </c>
      <c r="M433" s="31">
        <f>ROUND(ROUND(J433, 2)*I433, 2)</f>
        <v>33346.400000000001</v>
      </c>
      <c r="P433" s="30">
        <v>16.11</v>
      </c>
      <c r="S433" s="31">
        <f>ROUND(ROUND(P433, 2)*I433, 2)</f>
        <v>32796.74</v>
      </c>
      <c r="V433" s="9">
        <f>ROUND(ROUND(P433, 2)/1.2, 2)</f>
        <v>13.43</v>
      </c>
      <c r="Y433" s="9">
        <f t="shared" si="76"/>
        <v>27330.62</v>
      </c>
      <c r="AD433" s="5" t="s">
        <v>1468</v>
      </c>
      <c r="AE433" s="5" t="s">
        <v>1469</v>
      </c>
      <c r="AF433" s="5" t="s">
        <v>1417</v>
      </c>
      <c r="AK433" s="31">
        <f t="shared" si="74"/>
        <v>-549.66000000000349</v>
      </c>
      <c r="AL433" s="31"/>
      <c r="AM433" s="31"/>
      <c r="AN433" s="33">
        <f t="shared" si="75"/>
        <v>-1.6483338531295837E-2</v>
      </c>
      <c r="AO433" s="31"/>
      <c r="AP433" s="31"/>
    </row>
    <row r="434" spans="1:42" ht="16.95" customHeight="1" x14ac:dyDescent="0.3">
      <c r="A434" s="12" t="s">
        <v>1470</v>
      </c>
      <c r="B434" s="51" t="s">
        <v>1471</v>
      </c>
      <c r="C434" s="110" t="s">
        <v>1472</v>
      </c>
      <c r="D434" s="111"/>
      <c r="E434" s="111"/>
      <c r="F434" s="111"/>
      <c r="G434" s="111"/>
      <c r="H434" s="111"/>
      <c r="I434" s="112"/>
      <c r="M434" s="6">
        <f>SUM(M435,M555,M806,M920)</f>
        <v>11722874.319999998</v>
      </c>
      <c r="N434" s="6">
        <f>SUM(N435,N555,N806,N920)</f>
        <v>47698277.759999998</v>
      </c>
      <c r="O434" s="6">
        <f>SUM(O435,O555,O806,O920)</f>
        <v>59421152.080000006</v>
      </c>
      <c r="S434" s="6">
        <f>SUM(S435,S555,S806,S920)</f>
        <v>14120611.27</v>
      </c>
      <c r="T434" s="6">
        <f>SUM(T435,T555,T806,T920)</f>
        <v>57892913.300000012</v>
      </c>
      <c r="U434" s="6">
        <f>SUM(U435,U555,U806,U920)</f>
        <v>72013524.569999993</v>
      </c>
      <c r="Y434" s="9">
        <f>SUM(Y435,Y555,Y806,Y920)</f>
        <v>11767176.1</v>
      </c>
      <c r="Z434" s="9">
        <f>SUM(Z435,Z555,Z806,Z920)</f>
        <v>48244094.43</v>
      </c>
      <c r="AA434" s="9">
        <f>SUM(AA435,AA555,AA806,AA920)</f>
        <v>60011270.530000001</v>
      </c>
      <c r="AD434" s="5">
        <v>355116627</v>
      </c>
      <c r="AE434" s="5">
        <v>27137788</v>
      </c>
      <c r="AK434" s="6">
        <f t="shared" si="74"/>
        <v>2397736.9500000011</v>
      </c>
      <c r="AL434" s="6">
        <f t="shared" ref="AL434:AM436" si="77">T434-N434</f>
        <v>10194635.540000014</v>
      </c>
      <c r="AM434" s="6">
        <f t="shared" si="77"/>
        <v>12592372.489999987</v>
      </c>
      <c r="AN434" s="10">
        <f t="shared" si="75"/>
        <v>0.20453490198298069</v>
      </c>
      <c r="AO434" s="10">
        <f t="shared" ref="AO434:AP436" si="78">IFERROR(AL434/N434,0)</f>
        <v>0.21373173243897045</v>
      </c>
      <c r="AP434" s="10">
        <f t="shared" si="78"/>
        <v>0.21191734002475413</v>
      </c>
    </row>
    <row r="435" spans="1:42" ht="16.95" customHeight="1" x14ac:dyDescent="0.3">
      <c r="A435" s="12" t="s">
        <v>1473</v>
      </c>
      <c r="B435" s="52" t="s">
        <v>1474</v>
      </c>
      <c r="C435" s="113" t="s">
        <v>1475</v>
      </c>
      <c r="D435" s="114"/>
      <c r="E435" s="114"/>
      <c r="F435" s="114"/>
      <c r="G435" s="114"/>
      <c r="H435" s="114"/>
      <c r="I435" s="115"/>
      <c r="M435" s="6">
        <f>SUM(M436,M439,M442,M446,M451,M454,M457,M460,M463,M466,M469,M472,M475,M478,M483,M488,M493,M498,M503,M508,M513,M518,M523,M527,M531,M535,M539,M543,M547,M551)</f>
        <v>6733674.5599999996</v>
      </c>
      <c r="N435" s="6">
        <f>SUM(N436,N439,N442,N446,N451,N454,N457,N460,N463,N466,N469,N472,N475,N478,N483,N488,N493,N498,N503,N508,N513,N518,N523,N527,N531,N535,N539,N543,N547,N551)</f>
        <v>34198555.399999999</v>
      </c>
      <c r="O435" s="6">
        <f>SUM(O436,O439,O442,O446,O451,O454,O457,O460,O463,O466,O469,O472,O475,O478,O483,O488,O493,O498,O503,O508,O513,O518,O523,O527,O531,O535,O539,O543,O547,O551)</f>
        <v>40932229.960000001</v>
      </c>
      <c r="S435" s="6">
        <f>SUM(S436,S439,S442,S446,S451,S454,S457,S460,S463,S466,S469,S472,S475,S478,S483,S488,S493,S498,S503,S508,S513,S518,S523,S527,S531,S535,S539,S543,S547,S551)</f>
        <v>6658587.1199999992</v>
      </c>
      <c r="T435" s="6">
        <f>SUM(T436,T439,T442,T446,T451,T454,T457,T460,T463,T466,T469,T472,T475,T478,T483,T488,T493,T498,T503,T508,T513,T518,T523,T527,T531,T535,T539,T543,T547,T551)</f>
        <v>41038266.480000012</v>
      </c>
      <c r="U435" s="6">
        <f>SUM(U436,U439,U442,U446,U451,U454,U457,U460,U463,U466,U469,U472,U475,U478,U483,U488,U493,U498,U503,U508,U513,U518,U523,U527,U531,U535,U539,U543,U547,U551)</f>
        <v>47696853.599999994</v>
      </c>
      <c r="Y435" s="9">
        <f>SUM(Y436,Y439,Y442,Y446,Y451,Y454,Y457,Y460,Y463,Y466,Y469,Y472,Y475,Y478,Y483,Y488,Y493,Y498,Y503,Y508,Y513,Y518,Y523,Y527,Y531,Y535,Y539,Y543,Y547,Y551)</f>
        <v>5548822.6099999994</v>
      </c>
      <c r="Z435" s="9">
        <f>SUM(Z436,Z439,Z442,Z446,Z451,Z454,Z457,Z460,Z463,Z466,Z469,Z472,Z475,Z478,Z483,Z488,Z493,Z498,Z503,Z508,Z513,Z518,Z523,Z527,Z531,Z535,Z539,Z543,Z547,Z551)</f>
        <v>34198555.399999999</v>
      </c>
      <c r="AA435" s="9">
        <f>SUM(AA436,AA439,AA442,AA446,AA451,AA454,AA457,AA460,AA463,AA466,AA469,AA472,AA475,AA478,AA483,AA488,AA493,AA498,AA503,AA508,AA513,AA518,AA523,AA527,AA531,AA535,AA539,AA543,AA547,AA551)</f>
        <v>39747378.010000005</v>
      </c>
      <c r="AD435" s="5">
        <v>355116628</v>
      </c>
      <c r="AE435" s="5">
        <v>27137815</v>
      </c>
      <c r="AK435" s="6">
        <f t="shared" si="74"/>
        <v>-75087.44000000041</v>
      </c>
      <c r="AL435" s="6">
        <f t="shared" si="77"/>
        <v>6839711.0800000131</v>
      </c>
      <c r="AM435" s="6">
        <f t="shared" si="77"/>
        <v>6764623.6399999931</v>
      </c>
      <c r="AN435" s="10">
        <f t="shared" si="75"/>
        <v>-1.1151034896465269E-2</v>
      </c>
      <c r="AO435" s="10">
        <f t="shared" si="78"/>
        <v>0.2000000000000004</v>
      </c>
      <c r="AP435" s="10">
        <f t="shared" si="78"/>
        <v>0.16526398993190825</v>
      </c>
    </row>
    <row r="436" spans="1:42" ht="54" x14ac:dyDescent="0.3">
      <c r="A436" s="12" t="s">
        <v>1476</v>
      </c>
      <c r="B436" s="12" t="s">
        <v>1477</v>
      </c>
      <c r="C436" s="16" t="s">
        <v>1478</v>
      </c>
      <c r="D436" s="17"/>
      <c r="E436" s="17" t="s">
        <v>1479</v>
      </c>
      <c r="F436" s="17" t="s">
        <v>187</v>
      </c>
      <c r="G436" s="18">
        <v>1</v>
      </c>
      <c r="H436" s="18"/>
      <c r="I436" s="18">
        <v>0</v>
      </c>
      <c r="J436" s="19">
        <v>11.32</v>
      </c>
      <c r="K436" s="20">
        <v>28</v>
      </c>
      <c r="L436" s="19">
        <f>J436+ROUND(K436, 2)</f>
        <v>39.32</v>
      </c>
      <c r="M436" s="19">
        <v>0</v>
      </c>
      <c r="N436" s="19">
        <v>0</v>
      </c>
      <c r="O436" s="19">
        <f>M436+N436</f>
        <v>0</v>
      </c>
      <c r="P436" s="19">
        <v>11.32</v>
      </c>
      <c r="Q436" s="20">
        <v>28</v>
      </c>
      <c r="R436" s="19">
        <f>P436+ROUND(Q436, 2)</f>
        <v>39.32</v>
      </c>
      <c r="S436" s="19">
        <v>0</v>
      </c>
      <c r="T436" s="19">
        <v>0</v>
      </c>
      <c r="U436" s="19">
        <f>S436+T436</f>
        <v>0</v>
      </c>
      <c r="V436" s="9">
        <f>ROUND(P436 / 1.2, 2)</f>
        <v>9.43</v>
      </c>
      <c r="W436" s="9">
        <f>ROUND(Q436 / 1.2, 2)</f>
        <v>23.33</v>
      </c>
      <c r="X436" s="9">
        <f>ROUND(R436 / 1.2, 2)</f>
        <v>32.770000000000003</v>
      </c>
      <c r="Y436" s="9">
        <f>ROUND(S436 / 1.2, 2)</f>
        <v>0</v>
      </c>
      <c r="Z436" s="9">
        <f>ROUND(T436 / 1.2, 2)</f>
        <v>0</v>
      </c>
      <c r="AA436" s="9">
        <f>Y436+Z436</f>
        <v>0</v>
      </c>
      <c r="AD436" s="5">
        <v>355116630</v>
      </c>
      <c r="AE436" s="5">
        <v>27137952</v>
      </c>
      <c r="AG436" s="5" t="s">
        <v>1480</v>
      </c>
      <c r="AH436" s="5" t="s">
        <v>1481</v>
      </c>
      <c r="AI436" s="5" t="s">
        <v>584</v>
      </c>
      <c r="AK436" s="19">
        <f t="shared" si="74"/>
        <v>0</v>
      </c>
      <c r="AL436" s="19">
        <f t="shared" si="77"/>
        <v>0</v>
      </c>
      <c r="AM436" s="19">
        <f t="shared" si="77"/>
        <v>0</v>
      </c>
      <c r="AN436" s="22">
        <f t="shared" si="75"/>
        <v>0</v>
      </c>
      <c r="AO436" s="22">
        <f t="shared" si="78"/>
        <v>0</v>
      </c>
      <c r="AP436" s="22">
        <f t="shared" si="78"/>
        <v>0</v>
      </c>
    </row>
    <row r="437" spans="1:42" ht="36" x14ac:dyDescent="0.3">
      <c r="A437" s="12" t="s">
        <v>1482</v>
      </c>
      <c r="B437" s="12"/>
      <c r="C437" s="41" t="s">
        <v>1483</v>
      </c>
      <c r="D437" s="17"/>
      <c r="E437" s="17"/>
      <c r="F437" s="28" t="s">
        <v>96</v>
      </c>
      <c r="G437" s="29">
        <v>0.3</v>
      </c>
      <c r="H437" s="39"/>
      <c r="I437" s="39">
        <v>0</v>
      </c>
      <c r="J437" s="30">
        <v>12.07</v>
      </c>
      <c r="M437" s="31">
        <f>ROUND(ROUND(J437, 2)*I437, 2)</f>
        <v>0</v>
      </c>
      <c r="P437" s="30">
        <v>12.07</v>
      </c>
      <c r="S437" s="31">
        <f>ROUND(ROUND(P437, 2)*I437, 2)</f>
        <v>0</v>
      </c>
      <c r="V437" s="9">
        <f>ROUND(ROUND(P437, 2)/1.2, 2)</f>
        <v>10.06</v>
      </c>
      <c r="Y437" s="9">
        <f t="shared" ref="Y437:Y468" si="79">ROUND(S437 / 1.2, 2)</f>
        <v>0</v>
      </c>
      <c r="AD437" s="5" t="s">
        <v>1484</v>
      </c>
      <c r="AE437" s="5" t="s">
        <v>1485</v>
      </c>
      <c r="AF437" s="5" t="s">
        <v>1486</v>
      </c>
      <c r="AK437" s="31">
        <f t="shared" si="74"/>
        <v>0</v>
      </c>
      <c r="AL437" s="31"/>
      <c r="AM437" s="31"/>
      <c r="AN437" s="33">
        <f t="shared" si="75"/>
        <v>0</v>
      </c>
      <c r="AO437" s="31"/>
      <c r="AP437" s="31"/>
    </row>
    <row r="438" spans="1:42" ht="18" x14ac:dyDescent="0.3">
      <c r="A438" s="12" t="s">
        <v>1487</v>
      </c>
      <c r="B438" s="12"/>
      <c r="C438" s="27" t="s">
        <v>1488</v>
      </c>
      <c r="D438" s="17"/>
      <c r="E438" s="17"/>
      <c r="F438" s="28" t="s">
        <v>187</v>
      </c>
      <c r="G438" s="29">
        <v>1.1000000000000001</v>
      </c>
      <c r="H438" s="39"/>
      <c r="I438" s="39">
        <v>0</v>
      </c>
      <c r="J438" s="30">
        <v>7</v>
      </c>
      <c r="M438" s="31">
        <f>ROUND(ROUND(J438, 2)*I438, 2)</f>
        <v>0</v>
      </c>
      <c r="P438" s="30">
        <v>7</v>
      </c>
      <c r="S438" s="31">
        <f>ROUND(ROUND(P438, 2)*I438, 2)</f>
        <v>0</v>
      </c>
      <c r="V438" s="9">
        <f>ROUND(ROUND(P438, 2)/1.2, 2)</f>
        <v>5.83</v>
      </c>
      <c r="Y438" s="9">
        <f t="shared" si="79"/>
        <v>0</v>
      </c>
      <c r="AD438" s="5" t="s">
        <v>1489</v>
      </c>
      <c r="AE438" s="5" t="s">
        <v>1490</v>
      </c>
      <c r="AF438" s="5" t="s">
        <v>1491</v>
      </c>
      <c r="AK438" s="31">
        <f t="shared" si="74"/>
        <v>0</v>
      </c>
      <c r="AL438" s="31"/>
      <c r="AM438" s="31"/>
      <c r="AN438" s="33">
        <f t="shared" si="75"/>
        <v>0</v>
      </c>
      <c r="AO438" s="31"/>
      <c r="AP438" s="31"/>
    </row>
    <row r="439" spans="1:42" ht="54" x14ac:dyDescent="0.3">
      <c r="A439" s="12" t="s">
        <v>1492</v>
      </c>
      <c r="B439" s="12" t="s">
        <v>1477</v>
      </c>
      <c r="C439" s="16" t="s">
        <v>1478</v>
      </c>
      <c r="D439" s="17"/>
      <c r="E439" s="17" t="s">
        <v>1493</v>
      </c>
      <c r="F439" s="17" t="s">
        <v>187</v>
      </c>
      <c r="G439" s="18">
        <v>1</v>
      </c>
      <c r="H439" s="18"/>
      <c r="I439" s="18">
        <v>3479</v>
      </c>
      <c r="J439" s="19">
        <v>11.5</v>
      </c>
      <c r="K439" s="20">
        <v>28</v>
      </c>
      <c r="L439" s="19">
        <f>J439+ROUND(K439, 2)</f>
        <v>39.5</v>
      </c>
      <c r="M439" s="19">
        <v>40008.5</v>
      </c>
      <c r="N439" s="19">
        <v>97412</v>
      </c>
      <c r="O439" s="19">
        <f>M439+N439</f>
        <v>137420.5</v>
      </c>
      <c r="P439" s="19">
        <v>11.32</v>
      </c>
      <c r="Q439" s="20">
        <v>33.6</v>
      </c>
      <c r="R439" s="19">
        <f>P439+ROUND(Q439, 2)</f>
        <v>44.92</v>
      </c>
      <c r="S439" s="19">
        <v>39382.28</v>
      </c>
      <c r="T439" s="19">
        <v>116894.39999999999</v>
      </c>
      <c r="U439" s="19">
        <f>S439+T439</f>
        <v>156276.68</v>
      </c>
      <c r="V439" s="9">
        <f>ROUND(P439 / 1.2, 2)</f>
        <v>9.43</v>
      </c>
      <c r="W439" s="9">
        <f>ROUND(Q439 / 1.2, 2)</f>
        <v>28</v>
      </c>
      <c r="X439" s="9">
        <f>ROUND(R439 / 1.2, 2)</f>
        <v>37.43</v>
      </c>
      <c r="Y439" s="9">
        <f t="shared" si="79"/>
        <v>32818.57</v>
      </c>
      <c r="Z439" s="9">
        <f>ROUND(T439 / 1.2, 2)</f>
        <v>97412</v>
      </c>
      <c r="AA439" s="9">
        <f>Y439+Z439</f>
        <v>130230.57</v>
      </c>
      <c r="AD439" s="5">
        <v>355116767</v>
      </c>
      <c r="AE439" s="5">
        <v>28724862</v>
      </c>
      <c r="AG439" s="5" t="s">
        <v>1480</v>
      </c>
      <c r="AH439" s="5" t="s">
        <v>1481</v>
      </c>
      <c r="AI439" s="5" t="s">
        <v>584</v>
      </c>
      <c r="AK439" s="19">
        <f t="shared" si="74"/>
        <v>-626.22000000000116</v>
      </c>
      <c r="AL439" s="19">
        <f>T439-N439</f>
        <v>19482.399999999994</v>
      </c>
      <c r="AM439" s="19">
        <f>U439-O439</f>
        <v>18856.179999999993</v>
      </c>
      <c r="AN439" s="22">
        <f t="shared" si="75"/>
        <v>-1.5652173913043507E-2</v>
      </c>
      <c r="AO439" s="22">
        <f>IFERROR(AL439/N439,0)</f>
        <v>0.19999999999999993</v>
      </c>
      <c r="AP439" s="22">
        <f>IFERROR(AM439/O439,0)</f>
        <v>0.13721518987341766</v>
      </c>
    </row>
    <row r="440" spans="1:42" ht="18" x14ac:dyDescent="0.3">
      <c r="A440" s="12" t="s">
        <v>1494</v>
      </c>
      <c r="B440" s="12"/>
      <c r="C440" s="27" t="s">
        <v>1488</v>
      </c>
      <c r="D440" s="17"/>
      <c r="E440" s="17"/>
      <c r="F440" s="28" t="s">
        <v>187</v>
      </c>
      <c r="G440" s="29">
        <v>1.1000000000000001</v>
      </c>
      <c r="H440" s="39"/>
      <c r="I440" s="39">
        <v>3826.9</v>
      </c>
      <c r="J440" s="30">
        <v>7.11</v>
      </c>
      <c r="M440" s="31">
        <f>ROUND(ROUND(J440, 2)*I440, 2)</f>
        <v>27209.26</v>
      </c>
      <c r="P440" s="30">
        <v>7</v>
      </c>
      <c r="S440" s="31">
        <f>ROUND(ROUND(P440, 2)*I440, 2)</f>
        <v>26788.3</v>
      </c>
      <c r="V440" s="9">
        <f>ROUND(ROUND(P440, 2)/1.2, 2)</f>
        <v>5.83</v>
      </c>
      <c r="Y440" s="9">
        <f t="shared" si="79"/>
        <v>22323.58</v>
      </c>
      <c r="AD440" s="5" t="s">
        <v>1495</v>
      </c>
      <c r="AE440" s="5" t="s">
        <v>1496</v>
      </c>
      <c r="AF440" s="5" t="s">
        <v>1491</v>
      </c>
      <c r="AK440" s="31">
        <f t="shared" si="74"/>
        <v>-420.95999999999913</v>
      </c>
      <c r="AL440" s="31"/>
      <c r="AM440" s="31"/>
      <c r="AN440" s="33">
        <f t="shared" si="75"/>
        <v>-1.5471203553496096E-2</v>
      </c>
      <c r="AO440" s="31"/>
      <c r="AP440" s="31"/>
    </row>
    <row r="441" spans="1:42" ht="36" x14ac:dyDescent="0.3">
      <c r="A441" s="12" t="s">
        <v>1497</v>
      </c>
      <c r="B441" s="12"/>
      <c r="C441" s="41" t="s">
        <v>1483</v>
      </c>
      <c r="D441" s="17"/>
      <c r="E441" s="17"/>
      <c r="F441" s="28" t="s">
        <v>96</v>
      </c>
      <c r="G441" s="29">
        <v>0.3</v>
      </c>
      <c r="H441" s="39"/>
      <c r="I441" s="39">
        <v>1043.7</v>
      </c>
      <c r="J441" s="30">
        <v>12.26</v>
      </c>
      <c r="M441" s="31">
        <f>ROUND(ROUND(J441, 2)*I441, 2)</f>
        <v>12795.76</v>
      </c>
      <c r="P441" s="30">
        <v>12.07</v>
      </c>
      <c r="S441" s="31">
        <f>ROUND(ROUND(P441, 2)*I441, 2)</f>
        <v>12597.46</v>
      </c>
      <c r="V441" s="9">
        <f>ROUND(ROUND(P441, 2)/1.2, 2)</f>
        <v>10.06</v>
      </c>
      <c r="Y441" s="9">
        <f t="shared" si="79"/>
        <v>10497.88</v>
      </c>
      <c r="AD441" s="5" t="s">
        <v>1498</v>
      </c>
      <c r="AE441" s="5" t="s">
        <v>1499</v>
      </c>
      <c r="AF441" s="5" t="s">
        <v>1486</v>
      </c>
      <c r="AK441" s="31">
        <f t="shared" si="74"/>
        <v>-198.30000000000109</v>
      </c>
      <c r="AL441" s="31"/>
      <c r="AM441" s="31"/>
      <c r="AN441" s="33">
        <f t="shared" si="75"/>
        <v>-1.549732098757722E-2</v>
      </c>
      <c r="AO441" s="31"/>
      <c r="AP441" s="31"/>
    </row>
    <row r="442" spans="1:42" ht="54" x14ac:dyDescent="0.3">
      <c r="A442" s="12" t="s">
        <v>1500</v>
      </c>
      <c r="B442" s="12" t="s">
        <v>1501</v>
      </c>
      <c r="C442" s="16" t="s">
        <v>1502</v>
      </c>
      <c r="D442" s="17"/>
      <c r="E442" s="17" t="s">
        <v>581</v>
      </c>
      <c r="F442" s="17" t="s">
        <v>79</v>
      </c>
      <c r="G442" s="18">
        <v>1</v>
      </c>
      <c r="H442" s="18"/>
      <c r="I442" s="18">
        <v>0</v>
      </c>
      <c r="J442" s="19">
        <v>0</v>
      </c>
      <c r="K442" s="20">
        <v>826</v>
      </c>
      <c r="L442" s="19">
        <f>J442+ROUND(K442, 2)</f>
        <v>826</v>
      </c>
      <c r="M442" s="19">
        <v>0</v>
      </c>
      <c r="N442" s="19">
        <v>0</v>
      </c>
      <c r="O442" s="19">
        <f>M442+N442</f>
        <v>0</v>
      </c>
      <c r="P442" s="19">
        <v>183.25</v>
      </c>
      <c r="Q442" s="20">
        <v>826</v>
      </c>
      <c r="R442" s="19">
        <f>P442+ROUND(Q442, 2)</f>
        <v>1009.25</v>
      </c>
      <c r="S442" s="19">
        <v>0</v>
      </c>
      <c r="T442" s="19">
        <v>0</v>
      </c>
      <c r="U442" s="19">
        <f>S442+T442</f>
        <v>0</v>
      </c>
      <c r="V442" s="9">
        <f>ROUND(P442 / 1.2, 2)</f>
        <v>152.71</v>
      </c>
      <c r="W442" s="9">
        <f>ROUND(Q442 / 1.2, 2)</f>
        <v>688.33</v>
      </c>
      <c r="X442" s="9">
        <f>ROUND(R442 / 1.2, 2)</f>
        <v>841.04</v>
      </c>
      <c r="Y442" s="9">
        <f t="shared" si="79"/>
        <v>0</v>
      </c>
      <c r="Z442" s="9">
        <f>ROUND(T442 / 1.2, 2)</f>
        <v>0</v>
      </c>
      <c r="AA442" s="9">
        <f>Y442+Z442</f>
        <v>0</v>
      </c>
      <c r="AD442" s="5">
        <v>355116632</v>
      </c>
      <c r="AE442" s="5">
        <v>27137864</v>
      </c>
      <c r="AG442" s="5" t="s">
        <v>1503</v>
      </c>
      <c r="AH442" s="5" t="s">
        <v>1504</v>
      </c>
      <c r="AI442" s="5" t="s">
        <v>584</v>
      </c>
      <c r="AK442" s="19">
        <f t="shared" si="74"/>
        <v>0</v>
      </c>
      <c r="AL442" s="19">
        <f>T442-N442</f>
        <v>0</v>
      </c>
      <c r="AM442" s="19">
        <f>U442-O442</f>
        <v>0</v>
      </c>
      <c r="AN442" s="22">
        <f t="shared" si="75"/>
        <v>0</v>
      </c>
      <c r="AO442" s="22">
        <f>IFERROR(AL442/N442,0)</f>
        <v>0</v>
      </c>
      <c r="AP442" s="22">
        <f>IFERROR(AM442/O442,0)</f>
        <v>0</v>
      </c>
    </row>
    <row r="443" spans="1:42" ht="36" x14ac:dyDescent="0.3">
      <c r="A443" s="12" t="s">
        <v>1505</v>
      </c>
      <c r="B443" s="12"/>
      <c r="C443" s="41" t="s">
        <v>1506</v>
      </c>
      <c r="D443" s="17"/>
      <c r="E443" s="17" t="s">
        <v>1507</v>
      </c>
      <c r="F443" s="28" t="s">
        <v>96</v>
      </c>
      <c r="G443" s="29">
        <v>1</v>
      </c>
      <c r="H443" s="39"/>
      <c r="I443" s="39">
        <v>0</v>
      </c>
      <c r="J443" s="30">
        <v>7.59</v>
      </c>
      <c r="M443" s="31">
        <f>ROUND(ROUND(J443, 2)*I443, 2)</f>
        <v>0</v>
      </c>
      <c r="P443" s="30">
        <v>7.59</v>
      </c>
      <c r="S443" s="31">
        <f>ROUND(ROUND(P443, 2)*I443, 2)</f>
        <v>0</v>
      </c>
      <c r="V443" s="9">
        <f>ROUND(ROUND(P443, 2)/1.2, 2)</f>
        <v>6.33</v>
      </c>
      <c r="Y443" s="9">
        <f t="shared" si="79"/>
        <v>0</v>
      </c>
      <c r="AD443" s="5" t="s">
        <v>1508</v>
      </c>
      <c r="AE443" s="5" t="s">
        <v>1509</v>
      </c>
      <c r="AF443" s="5" t="s">
        <v>1510</v>
      </c>
      <c r="AK443" s="31">
        <f t="shared" si="74"/>
        <v>0</v>
      </c>
      <c r="AL443" s="31"/>
      <c r="AM443" s="31"/>
      <c r="AN443" s="33">
        <f t="shared" si="75"/>
        <v>0</v>
      </c>
      <c r="AO443" s="31"/>
      <c r="AP443" s="31"/>
    </row>
    <row r="444" spans="1:42" ht="18" x14ac:dyDescent="0.3">
      <c r="A444" s="12" t="s">
        <v>1511</v>
      </c>
      <c r="B444" s="12"/>
      <c r="C444" s="27" t="s">
        <v>1512</v>
      </c>
      <c r="D444" s="17"/>
      <c r="E444" s="17"/>
      <c r="F444" s="28" t="s">
        <v>96</v>
      </c>
      <c r="G444" s="29">
        <v>0.25</v>
      </c>
      <c r="H444" s="29"/>
      <c r="I444" s="29">
        <v>0</v>
      </c>
      <c r="J444" s="30">
        <v>100</v>
      </c>
      <c r="M444" s="31">
        <f>ROUND(ROUND(J444, 2)*I444, 2)</f>
        <v>0</v>
      </c>
      <c r="P444" s="30">
        <v>100</v>
      </c>
      <c r="S444" s="31">
        <f>ROUND(ROUND(P444, 2)*I444, 2)</f>
        <v>0</v>
      </c>
      <c r="V444" s="9">
        <f>ROUND(ROUND(P444, 2)/1.2, 2)</f>
        <v>83.33</v>
      </c>
      <c r="Y444" s="9">
        <f t="shared" si="79"/>
        <v>0</v>
      </c>
      <c r="AD444" s="5" t="s">
        <v>1513</v>
      </c>
      <c r="AE444" s="5" t="s">
        <v>1514</v>
      </c>
      <c r="AF444" s="5" t="s">
        <v>1515</v>
      </c>
      <c r="AK444" s="31">
        <f t="shared" si="74"/>
        <v>0</v>
      </c>
      <c r="AL444" s="31"/>
      <c r="AM444" s="31"/>
      <c r="AN444" s="33">
        <f t="shared" si="75"/>
        <v>0</v>
      </c>
      <c r="AO444" s="31"/>
      <c r="AP444" s="31"/>
    </row>
    <row r="445" spans="1:42" ht="18" x14ac:dyDescent="0.3">
      <c r="A445" s="12" t="s">
        <v>1516</v>
      </c>
      <c r="B445" s="12"/>
      <c r="C445" s="27" t="s">
        <v>1517</v>
      </c>
      <c r="D445" s="17"/>
      <c r="E445" s="17"/>
      <c r="F445" s="28" t="s">
        <v>187</v>
      </c>
      <c r="G445" s="29">
        <v>1.05</v>
      </c>
      <c r="H445" s="39"/>
      <c r="I445" s="39">
        <v>0</v>
      </c>
      <c r="J445" s="30">
        <v>15.76</v>
      </c>
      <c r="M445" s="31">
        <f>ROUND(ROUND(J445, 2)*I445, 2)</f>
        <v>0</v>
      </c>
      <c r="P445" s="30">
        <v>15.76</v>
      </c>
      <c r="S445" s="31">
        <f>ROUND(ROUND(P445, 2)*I445, 2)</f>
        <v>0</v>
      </c>
      <c r="V445" s="9">
        <f>ROUND(ROUND(P445, 2)/1.2, 2)</f>
        <v>13.13</v>
      </c>
      <c r="Y445" s="9">
        <f t="shared" si="79"/>
        <v>0</v>
      </c>
      <c r="AD445" s="5" t="s">
        <v>1518</v>
      </c>
      <c r="AE445" s="5" t="s">
        <v>1519</v>
      </c>
      <c r="AF445" s="5" t="s">
        <v>1520</v>
      </c>
      <c r="AK445" s="31">
        <f t="shared" si="74"/>
        <v>0</v>
      </c>
      <c r="AL445" s="31"/>
      <c r="AM445" s="31"/>
      <c r="AN445" s="33">
        <f t="shared" si="75"/>
        <v>0</v>
      </c>
      <c r="AO445" s="31"/>
      <c r="AP445" s="31"/>
    </row>
    <row r="446" spans="1:42" ht="54" x14ac:dyDescent="0.3">
      <c r="A446" s="12" t="s">
        <v>1521</v>
      </c>
      <c r="B446" s="12" t="s">
        <v>1522</v>
      </c>
      <c r="C446" s="16" t="s">
        <v>1523</v>
      </c>
      <c r="D446" s="17"/>
      <c r="E446" s="17" t="s">
        <v>1524</v>
      </c>
      <c r="F446" s="17" t="s">
        <v>79</v>
      </c>
      <c r="G446" s="18">
        <v>1</v>
      </c>
      <c r="H446" s="18"/>
      <c r="I446" s="18">
        <v>0</v>
      </c>
      <c r="J446" s="19">
        <v>0</v>
      </c>
      <c r="K446" s="20">
        <v>329</v>
      </c>
      <c r="L446" s="19">
        <f>J446+ROUND(K446, 2)</f>
        <v>329</v>
      </c>
      <c r="M446" s="19">
        <v>0</v>
      </c>
      <c r="N446" s="19">
        <v>0</v>
      </c>
      <c r="O446" s="19">
        <f>M446+N446</f>
        <v>0</v>
      </c>
      <c r="P446" s="19">
        <v>41.64</v>
      </c>
      <c r="Q446" s="20">
        <v>329</v>
      </c>
      <c r="R446" s="19">
        <f>P446+ROUND(Q446, 2)</f>
        <v>370.64</v>
      </c>
      <c r="S446" s="19">
        <v>0</v>
      </c>
      <c r="T446" s="19">
        <v>0</v>
      </c>
      <c r="U446" s="19">
        <f>S446+T446</f>
        <v>0</v>
      </c>
      <c r="V446" s="9">
        <f>ROUND(P446 / 1.2, 2)</f>
        <v>34.700000000000003</v>
      </c>
      <c r="W446" s="9">
        <f>ROUND(Q446 / 1.2, 2)</f>
        <v>274.17</v>
      </c>
      <c r="X446" s="9">
        <f>ROUND(R446 / 1.2, 2)</f>
        <v>308.87</v>
      </c>
      <c r="Y446" s="9">
        <f t="shared" si="79"/>
        <v>0</v>
      </c>
      <c r="Z446" s="9">
        <f>ROUND(T446 / 1.2, 2)</f>
        <v>0</v>
      </c>
      <c r="AA446" s="9">
        <f>Y446+Z446</f>
        <v>0</v>
      </c>
      <c r="AD446" s="5">
        <v>355116634</v>
      </c>
      <c r="AE446" s="5">
        <v>27137946</v>
      </c>
      <c r="AG446" s="5" t="s">
        <v>1525</v>
      </c>
      <c r="AH446" s="5" t="s">
        <v>1526</v>
      </c>
      <c r="AI446" s="5" t="s">
        <v>584</v>
      </c>
      <c r="AK446" s="19">
        <f t="shared" si="74"/>
        <v>0</v>
      </c>
      <c r="AL446" s="19">
        <f>T446-N446</f>
        <v>0</v>
      </c>
      <c r="AM446" s="19">
        <f>U446-O446</f>
        <v>0</v>
      </c>
      <c r="AN446" s="22">
        <f t="shared" si="75"/>
        <v>0</v>
      </c>
      <c r="AO446" s="22">
        <f>IFERROR(AL446/N446,0)</f>
        <v>0</v>
      </c>
      <c r="AP446" s="22">
        <f>IFERROR(AM446/O446,0)</f>
        <v>0</v>
      </c>
    </row>
    <row r="447" spans="1:42" ht="36" x14ac:dyDescent="0.3">
      <c r="A447" s="12" t="s">
        <v>1527</v>
      </c>
      <c r="B447" s="12"/>
      <c r="C447" s="41" t="s">
        <v>1483</v>
      </c>
      <c r="D447" s="17"/>
      <c r="E447" s="17" t="s">
        <v>1528</v>
      </c>
      <c r="F447" s="28" t="s">
        <v>96</v>
      </c>
      <c r="G447" s="29">
        <v>1.8</v>
      </c>
      <c r="H447" s="29"/>
      <c r="I447" s="29">
        <v>0</v>
      </c>
      <c r="J447" s="30">
        <v>12.58</v>
      </c>
      <c r="M447" s="31">
        <f>ROUND(ROUND(J447, 2)*I447, 2)</f>
        <v>0</v>
      </c>
      <c r="P447" s="30">
        <v>12.58</v>
      </c>
      <c r="S447" s="31">
        <f>ROUND(ROUND(P447, 2)*I447, 2)</f>
        <v>0</v>
      </c>
      <c r="V447" s="9">
        <f>ROUND(ROUND(P447, 2)/1.2, 2)</f>
        <v>10.48</v>
      </c>
      <c r="Y447" s="9">
        <f t="shared" si="79"/>
        <v>0</v>
      </c>
      <c r="AD447" s="5" t="s">
        <v>1529</v>
      </c>
      <c r="AE447" s="5" t="s">
        <v>1530</v>
      </c>
      <c r="AF447" s="5" t="s">
        <v>1531</v>
      </c>
      <c r="AK447" s="31">
        <f t="shared" si="74"/>
        <v>0</v>
      </c>
      <c r="AL447" s="31"/>
      <c r="AM447" s="31"/>
      <c r="AN447" s="33">
        <f t="shared" si="75"/>
        <v>0</v>
      </c>
      <c r="AO447" s="31"/>
      <c r="AP447" s="31"/>
    </row>
    <row r="448" spans="1:42" ht="18" x14ac:dyDescent="0.3">
      <c r="A448" s="12" t="s">
        <v>1532</v>
      </c>
      <c r="B448" s="12"/>
      <c r="C448" s="27" t="s">
        <v>1533</v>
      </c>
      <c r="D448" s="17"/>
      <c r="E448" s="17"/>
      <c r="F448" s="28" t="s">
        <v>102</v>
      </c>
      <c r="G448" s="29">
        <v>0.3</v>
      </c>
      <c r="H448" s="39"/>
      <c r="I448" s="39">
        <v>0</v>
      </c>
      <c r="J448" s="30">
        <v>73.099999999999994</v>
      </c>
      <c r="M448" s="31">
        <f>ROUND(ROUND(J448, 2)*I448, 2)</f>
        <v>0</v>
      </c>
      <c r="P448" s="30">
        <v>73.099999999999994</v>
      </c>
      <c r="S448" s="31">
        <f>ROUND(ROUND(P448, 2)*I448, 2)</f>
        <v>0</v>
      </c>
      <c r="V448" s="9">
        <f>ROUND(ROUND(P448, 2)/1.2, 2)</f>
        <v>60.92</v>
      </c>
      <c r="Y448" s="9">
        <f t="shared" si="79"/>
        <v>0</v>
      </c>
      <c r="AD448" s="5" t="s">
        <v>1534</v>
      </c>
      <c r="AE448" s="5" t="s">
        <v>1535</v>
      </c>
      <c r="AF448" s="5" t="s">
        <v>1536</v>
      </c>
      <c r="AK448" s="31">
        <f t="shared" si="74"/>
        <v>0</v>
      </c>
      <c r="AL448" s="31"/>
      <c r="AM448" s="31"/>
      <c r="AN448" s="33">
        <f t="shared" si="75"/>
        <v>0</v>
      </c>
      <c r="AO448" s="31"/>
      <c r="AP448" s="31"/>
    </row>
    <row r="449" spans="1:42" ht="18" x14ac:dyDescent="0.3">
      <c r="A449" s="12" t="s">
        <v>1537</v>
      </c>
      <c r="B449" s="12"/>
      <c r="C449" s="27" t="s">
        <v>1538</v>
      </c>
      <c r="D449" s="17"/>
      <c r="E449" s="17"/>
      <c r="F449" s="28" t="s">
        <v>187</v>
      </c>
      <c r="G449" s="29">
        <v>1</v>
      </c>
      <c r="H449" s="39"/>
      <c r="I449" s="39">
        <v>0</v>
      </c>
      <c r="J449" s="30">
        <v>7</v>
      </c>
      <c r="M449" s="31">
        <f>ROUND(ROUND(J449, 2)*I449, 2)</f>
        <v>0</v>
      </c>
      <c r="P449" s="30">
        <v>7</v>
      </c>
      <c r="S449" s="31">
        <f>ROUND(ROUND(P449, 2)*I449, 2)</f>
        <v>0</v>
      </c>
      <c r="V449" s="9">
        <f>ROUND(ROUND(P449, 2)/1.2, 2)</f>
        <v>5.83</v>
      </c>
      <c r="Y449" s="9">
        <f t="shared" si="79"/>
        <v>0</v>
      </c>
      <c r="AD449" s="5" t="s">
        <v>1539</v>
      </c>
      <c r="AE449" s="5" t="s">
        <v>1540</v>
      </c>
      <c r="AF449" s="5" t="s">
        <v>1541</v>
      </c>
      <c r="AK449" s="31">
        <f t="shared" si="74"/>
        <v>0</v>
      </c>
      <c r="AL449" s="31"/>
      <c r="AM449" s="31"/>
      <c r="AN449" s="33">
        <f t="shared" si="75"/>
        <v>0</v>
      </c>
      <c r="AO449" s="31"/>
      <c r="AP449" s="31"/>
    </row>
    <row r="450" spans="1:42" ht="36" x14ac:dyDescent="0.3">
      <c r="A450" s="12" t="s">
        <v>1542</v>
      </c>
      <c r="B450" s="12"/>
      <c r="C450" s="27" t="s">
        <v>1028</v>
      </c>
      <c r="D450" s="17"/>
      <c r="E450" s="17"/>
      <c r="F450" s="28" t="s">
        <v>96</v>
      </c>
      <c r="G450" s="29">
        <v>0.15</v>
      </c>
      <c r="H450" s="29"/>
      <c r="I450" s="29">
        <v>0</v>
      </c>
      <c r="J450" s="30">
        <v>88.8</v>
      </c>
      <c r="M450" s="31">
        <f>ROUND(ROUND(J450, 2)*I450, 2)</f>
        <v>0</v>
      </c>
      <c r="P450" s="30">
        <v>88.8</v>
      </c>
      <c r="S450" s="31">
        <f>ROUND(ROUND(P450, 2)*I450, 2)</f>
        <v>0</v>
      </c>
      <c r="V450" s="9">
        <f>ROUND(ROUND(P450, 2)/1.2, 2)</f>
        <v>74</v>
      </c>
      <c r="Y450" s="9">
        <f t="shared" si="79"/>
        <v>0</v>
      </c>
      <c r="AD450" s="5" t="s">
        <v>1543</v>
      </c>
      <c r="AE450" s="5" t="s">
        <v>1544</v>
      </c>
      <c r="AF450" s="5" t="s">
        <v>1031</v>
      </c>
      <c r="AK450" s="31">
        <f t="shared" si="74"/>
        <v>0</v>
      </c>
      <c r="AL450" s="31"/>
      <c r="AM450" s="31"/>
      <c r="AN450" s="33">
        <f t="shared" si="75"/>
        <v>0</v>
      </c>
      <c r="AO450" s="31"/>
      <c r="AP450" s="31"/>
    </row>
    <row r="451" spans="1:42" ht="54" x14ac:dyDescent="0.3">
      <c r="A451" s="12" t="s">
        <v>1545</v>
      </c>
      <c r="B451" s="12" t="s">
        <v>1522</v>
      </c>
      <c r="C451" s="16" t="s">
        <v>1523</v>
      </c>
      <c r="D451" s="17"/>
      <c r="E451" s="17" t="s">
        <v>1546</v>
      </c>
      <c r="F451" s="17" t="s">
        <v>79</v>
      </c>
      <c r="G451" s="18">
        <v>1</v>
      </c>
      <c r="H451" s="18"/>
      <c r="I451" s="18">
        <v>0</v>
      </c>
      <c r="J451" s="19">
        <v>0</v>
      </c>
      <c r="K451" s="20">
        <v>329</v>
      </c>
      <c r="L451" s="19">
        <f>J451+ROUND(K451, 2)</f>
        <v>329</v>
      </c>
      <c r="M451" s="19">
        <v>0</v>
      </c>
      <c r="N451" s="19">
        <v>0</v>
      </c>
      <c r="O451" s="19">
        <f>M451+N451</f>
        <v>0</v>
      </c>
      <c r="P451" s="19">
        <v>35.96</v>
      </c>
      <c r="Q451" s="20">
        <v>329</v>
      </c>
      <c r="R451" s="19">
        <f>P451+ROUND(Q451, 2)</f>
        <v>364.96</v>
      </c>
      <c r="S451" s="19">
        <v>0</v>
      </c>
      <c r="T451" s="19">
        <v>0</v>
      </c>
      <c r="U451" s="19">
        <f>S451+T451</f>
        <v>0</v>
      </c>
      <c r="V451" s="9">
        <f>ROUND(P451 / 1.2, 2)</f>
        <v>29.97</v>
      </c>
      <c r="W451" s="9">
        <f>ROUND(Q451 / 1.2, 2)</f>
        <v>274.17</v>
      </c>
      <c r="X451" s="9">
        <f>ROUND(R451 / 1.2, 2)</f>
        <v>304.13</v>
      </c>
      <c r="Y451" s="9">
        <f t="shared" si="79"/>
        <v>0</v>
      </c>
      <c r="Z451" s="9">
        <f>ROUND(T451 / 1.2, 2)</f>
        <v>0</v>
      </c>
      <c r="AA451" s="9">
        <f>Y451+Z451</f>
        <v>0</v>
      </c>
      <c r="AD451" s="5">
        <v>355116768</v>
      </c>
      <c r="AE451" s="5">
        <v>27137947</v>
      </c>
      <c r="AG451" s="5" t="s">
        <v>1525</v>
      </c>
      <c r="AH451" s="5" t="s">
        <v>1526</v>
      </c>
      <c r="AI451" s="5" t="s">
        <v>584</v>
      </c>
      <c r="AK451" s="19">
        <f t="shared" si="74"/>
        <v>0</v>
      </c>
      <c r="AL451" s="19">
        <f>T451-N451</f>
        <v>0</v>
      </c>
      <c r="AM451" s="19">
        <f>U451-O451</f>
        <v>0</v>
      </c>
      <c r="AN451" s="22">
        <f t="shared" si="75"/>
        <v>0</v>
      </c>
      <c r="AO451" s="22">
        <f>IFERROR(AL451/N451,0)</f>
        <v>0</v>
      </c>
      <c r="AP451" s="22">
        <f>IFERROR(AM451/O451,0)</f>
        <v>0</v>
      </c>
    </row>
    <row r="452" spans="1:42" ht="36" x14ac:dyDescent="0.3">
      <c r="A452" s="12" t="s">
        <v>1547</v>
      </c>
      <c r="B452" s="12"/>
      <c r="C452" s="27" t="s">
        <v>1028</v>
      </c>
      <c r="D452" s="17"/>
      <c r="E452" s="17"/>
      <c r="F452" s="28" t="s">
        <v>96</v>
      </c>
      <c r="G452" s="29">
        <v>0.15</v>
      </c>
      <c r="H452" s="29"/>
      <c r="I452" s="29">
        <v>0</v>
      </c>
      <c r="J452" s="30">
        <v>88.8</v>
      </c>
      <c r="M452" s="31">
        <f>ROUND(ROUND(J452, 2)*I452, 2)</f>
        <v>0</v>
      </c>
      <c r="P452" s="30">
        <v>88.8</v>
      </c>
      <c r="S452" s="31">
        <f>ROUND(ROUND(P452, 2)*I452, 2)</f>
        <v>0</v>
      </c>
      <c r="V452" s="9">
        <f>ROUND(ROUND(P452, 2)/1.2, 2)</f>
        <v>74</v>
      </c>
      <c r="Y452" s="9">
        <f t="shared" si="79"/>
        <v>0</v>
      </c>
      <c r="AD452" s="5" t="s">
        <v>1548</v>
      </c>
      <c r="AE452" s="5" t="s">
        <v>1549</v>
      </c>
      <c r="AF452" s="5" t="s">
        <v>1031</v>
      </c>
      <c r="AK452" s="31">
        <f t="shared" si="74"/>
        <v>0</v>
      </c>
      <c r="AL452" s="31"/>
      <c r="AM452" s="31"/>
      <c r="AN452" s="33">
        <f t="shared" si="75"/>
        <v>0</v>
      </c>
      <c r="AO452" s="31"/>
      <c r="AP452" s="31"/>
    </row>
    <row r="453" spans="1:42" ht="36" x14ac:dyDescent="0.3">
      <c r="A453" s="12" t="s">
        <v>1550</v>
      </c>
      <c r="B453" s="12"/>
      <c r="C453" s="41" t="s">
        <v>1483</v>
      </c>
      <c r="D453" s="17"/>
      <c r="E453" s="17" t="s">
        <v>1551</v>
      </c>
      <c r="F453" s="28" t="s">
        <v>96</v>
      </c>
      <c r="G453" s="29">
        <v>1.8</v>
      </c>
      <c r="H453" s="29"/>
      <c r="I453" s="29">
        <v>0</v>
      </c>
      <c r="J453" s="30">
        <v>12.58</v>
      </c>
      <c r="M453" s="31">
        <f>ROUND(ROUND(J453, 2)*I453, 2)</f>
        <v>0</v>
      </c>
      <c r="P453" s="30">
        <v>12.58</v>
      </c>
      <c r="S453" s="31">
        <f>ROUND(ROUND(P453, 2)*I453, 2)</f>
        <v>0</v>
      </c>
      <c r="V453" s="9">
        <f>ROUND(ROUND(P453, 2)/1.2, 2)</f>
        <v>10.48</v>
      </c>
      <c r="Y453" s="9">
        <f t="shared" si="79"/>
        <v>0</v>
      </c>
      <c r="AD453" s="5" t="s">
        <v>1552</v>
      </c>
      <c r="AE453" s="5" t="s">
        <v>1553</v>
      </c>
      <c r="AF453" s="5" t="s">
        <v>1531</v>
      </c>
      <c r="AK453" s="31">
        <f t="shared" si="74"/>
        <v>0</v>
      </c>
      <c r="AL453" s="31"/>
      <c r="AM453" s="31"/>
      <c r="AN453" s="33">
        <f t="shared" si="75"/>
        <v>0</v>
      </c>
      <c r="AO453" s="31"/>
      <c r="AP453" s="31"/>
    </row>
    <row r="454" spans="1:42" ht="54" x14ac:dyDescent="0.3">
      <c r="A454" s="12" t="s">
        <v>1554</v>
      </c>
      <c r="B454" s="12" t="s">
        <v>1555</v>
      </c>
      <c r="C454" s="16" t="s">
        <v>1556</v>
      </c>
      <c r="D454" s="17"/>
      <c r="E454" s="17" t="s">
        <v>1557</v>
      </c>
      <c r="F454" s="17" t="s">
        <v>79</v>
      </c>
      <c r="G454" s="18">
        <v>1</v>
      </c>
      <c r="H454" s="18"/>
      <c r="I454" s="18">
        <v>0</v>
      </c>
      <c r="J454" s="19">
        <v>73.319999999999993</v>
      </c>
      <c r="K454" s="20">
        <v>508</v>
      </c>
      <c r="L454" s="19">
        <f>J454+ROUND(K454, 2)</f>
        <v>581.31999999999994</v>
      </c>
      <c r="M454" s="19">
        <v>0</v>
      </c>
      <c r="N454" s="19">
        <v>0</v>
      </c>
      <c r="O454" s="19">
        <f>M454+N454</f>
        <v>0</v>
      </c>
      <c r="P454" s="19">
        <v>26.02</v>
      </c>
      <c r="Q454" s="20">
        <v>508</v>
      </c>
      <c r="R454" s="19">
        <f>P454+ROUND(Q454, 2)</f>
        <v>534.02</v>
      </c>
      <c r="S454" s="19">
        <v>0</v>
      </c>
      <c r="T454" s="19">
        <v>0</v>
      </c>
      <c r="U454" s="19">
        <f>S454+T454</f>
        <v>0</v>
      </c>
      <c r="V454" s="9">
        <f>ROUND(P454 / 1.2, 2)</f>
        <v>21.68</v>
      </c>
      <c r="W454" s="9">
        <f>ROUND(Q454 / 1.2, 2)</f>
        <v>423.33</v>
      </c>
      <c r="X454" s="9">
        <f>ROUND(R454 / 1.2, 2)</f>
        <v>445.02</v>
      </c>
      <c r="Y454" s="9">
        <f t="shared" si="79"/>
        <v>0</v>
      </c>
      <c r="Z454" s="9">
        <f>ROUND(T454 / 1.2, 2)</f>
        <v>0</v>
      </c>
      <c r="AA454" s="9">
        <f>Y454+Z454</f>
        <v>0</v>
      </c>
      <c r="AD454" s="5">
        <v>355116636</v>
      </c>
      <c r="AE454" s="5">
        <v>27137945</v>
      </c>
      <c r="AG454" s="5" t="s">
        <v>1558</v>
      </c>
      <c r="AH454" s="5" t="s">
        <v>1559</v>
      </c>
      <c r="AI454" s="5" t="s">
        <v>584</v>
      </c>
      <c r="AK454" s="19">
        <f t="shared" si="74"/>
        <v>0</v>
      </c>
      <c r="AL454" s="19">
        <f>T454-N454</f>
        <v>0</v>
      </c>
      <c r="AM454" s="19">
        <f>U454-O454</f>
        <v>0</v>
      </c>
      <c r="AN454" s="22">
        <f t="shared" si="75"/>
        <v>0</v>
      </c>
      <c r="AO454" s="22">
        <f>IFERROR(AL454/N454,0)</f>
        <v>0</v>
      </c>
      <c r="AP454" s="22">
        <f>IFERROR(AM454/O454,0)</f>
        <v>0</v>
      </c>
    </row>
    <row r="455" spans="1:42" ht="36" x14ac:dyDescent="0.3">
      <c r="A455" s="12" t="s">
        <v>1560</v>
      </c>
      <c r="B455" s="12"/>
      <c r="C455" s="27" t="s">
        <v>1561</v>
      </c>
      <c r="D455" s="17"/>
      <c r="E455" s="17"/>
      <c r="F455" s="28" t="s">
        <v>96</v>
      </c>
      <c r="G455" s="29">
        <v>1</v>
      </c>
      <c r="H455" s="29"/>
      <c r="I455" s="29">
        <v>0</v>
      </c>
      <c r="J455" s="30">
        <v>60</v>
      </c>
      <c r="M455" s="31">
        <f>ROUND(ROUND(J455, 2)*I455, 2)</f>
        <v>0</v>
      </c>
      <c r="P455" s="30">
        <v>12.7</v>
      </c>
      <c r="S455" s="31">
        <f>ROUND(ROUND(P455, 2)*I455, 2)</f>
        <v>0</v>
      </c>
      <c r="V455" s="9">
        <f>ROUND(ROUND(P455, 2)/1.2, 2)</f>
        <v>10.58</v>
      </c>
      <c r="Y455" s="9">
        <f t="shared" si="79"/>
        <v>0</v>
      </c>
      <c r="AD455" s="5" t="s">
        <v>1562</v>
      </c>
      <c r="AE455" s="5" t="s">
        <v>1563</v>
      </c>
      <c r="AF455" s="5" t="s">
        <v>1564</v>
      </c>
      <c r="AK455" s="31">
        <f t="shared" si="74"/>
        <v>0</v>
      </c>
      <c r="AL455" s="31"/>
      <c r="AM455" s="31"/>
      <c r="AN455" s="33">
        <f t="shared" si="75"/>
        <v>0</v>
      </c>
      <c r="AO455" s="31"/>
      <c r="AP455" s="31"/>
    </row>
    <row r="456" spans="1:42" ht="36" x14ac:dyDescent="0.3">
      <c r="A456" s="12" t="s">
        <v>1565</v>
      </c>
      <c r="B456" s="12"/>
      <c r="C456" s="27" t="s">
        <v>1028</v>
      </c>
      <c r="D456" s="17"/>
      <c r="E456" s="17"/>
      <c r="F456" s="28" t="s">
        <v>96</v>
      </c>
      <c r="G456" s="29">
        <v>0.15</v>
      </c>
      <c r="H456" s="29"/>
      <c r="I456" s="29">
        <v>0</v>
      </c>
      <c r="J456" s="30">
        <v>88.8</v>
      </c>
      <c r="M456" s="31">
        <f>ROUND(ROUND(J456, 2)*I456, 2)</f>
        <v>0</v>
      </c>
      <c r="P456" s="30">
        <v>88.8</v>
      </c>
      <c r="S456" s="31">
        <f>ROUND(ROUND(P456, 2)*I456, 2)</f>
        <v>0</v>
      </c>
      <c r="V456" s="9">
        <f>ROUND(ROUND(P456, 2)/1.2, 2)</f>
        <v>74</v>
      </c>
      <c r="Y456" s="9">
        <f t="shared" si="79"/>
        <v>0</v>
      </c>
      <c r="AD456" s="5" t="s">
        <v>1566</v>
      </c>
      <c r="AE456" s="5" t="s">
        <v>1567</v>
      </c>
      <c r="AF456" s="5" t="s">
        <v>1031</v>
      </c>
      <c r="AK456" s="31">
        <f t="shared" si="74"/>
        <v>0</v>
      </c>
      <c r="AL456" s="31"/>
      <c r="AM456" s="31"/>
      <c r="AN456" s="33">
        <f t="shared" si="75"/>
        <v>0</v>
      </c>
      <c r="AO456" s="31"/>
      <c r="AP456" s="31"/>
    </row>
    <row r="457" spans="1:42" ht="54" x14ac:dyDescent="0.3">
      <c r="A457" s="12" t="s">
        <v>1568</v>
      </c>
      <c r="B457" s="12" t="s">
        <v>1555</v>
      </c>
      <c r="C457" s="16" t="s">
        <v>1556</v>
      </c>
      <c r="D457" s="17"/>
      <c r="E457" s="17" t="s">
        <v>1569</v>
      </c>
      <c r="F457" s="17" t="s">
        <v>79</v>
      </c>
      <c r="G457" s="18">
        <v>1</v>
      </c>
      <c r="H457" s="18"/>
      <c r="I457" s="18">
        <v>0</v>
      </c>
      <c r="J457" s="19">
        <v>73.319999999999993</v>
      </c>
      <c r="K457" s="20">
        <v>508</v>
      </c>
      <c r="L457" s="19">
        <f>J457+ROUND(K457, 2)</f>
        <v>581.31999999999994</v>
      </c>
      <c r="M457" s="19">
        <v>0</v>
      </c>
      <c r="N457" s="19">
        <v>0</v>
      </c>
      <c r="O457" s="19">
        <f>M457+N457</f>
        <v>0</v>
      </c>
      <c r="P457" s="19">
        <v>26.02</v>
      </c>
      <c r="Q457" s="20">
        <v>508</v>
      </c>
      <c r="R457" s="19">
        <f>P457+ROUND(Q457, 2)</f>
        <v>534.02</v>
      </c>
      <c r="S457" s="19">
        <v>0</v>
      </c>
      <c r="T457" s="19">
        <v>0</v>
      </c>
      <c r="U457" s="19">
        <f>S457+T457</f>
        <v>0</v>
      </c>
      <c r="V457" s="9">
        <f>ROUND(P457 / 1.2, 2)</f>
        <v>21.68</v>
      </c>
      <c r="W457" s="9">
        <f>ROUND(Q457 / 1.2, 2)</f>
        <v>423.33</v>
      </c>
      <c r="X457" s="9">
        <f>ROUND(R457 / 1.2, 2)</f>
        <v>445.02</v>
      </c>
      <c r="Y457" s="9">
        <f t="shared" si="79"/>
        <v>0</v>
      </c>
      <c r="Z457" s="9">
        <f>ROUND(T457 / 1.2, 2)</f>
        <v>0</v>
      </c>
      <c r="AA457" s="9">
        <f>Y457+Z457</f>
        <v>0</v>
      </c>
      <c r="AD457" s="5">
        <v>355116769</v>
      </c>
      <c r="AE457" s="5">
        <v>27138016</v>
      </c>
      <c r="AG457" s="5" t="s">
        <v>1558</v>
      </c>
      <c r="AH457" s="5" t="s">
        <v>1559</v>
      </c>
      <c r="AI457" s="5" t="s">
        <v>584</v>
      </c>
      <c r="AK457" s="19">
        <f t="shared" si="74"/>
        <v>0</v>
      </c>
      <c r="AL457" s="19">
        <f>T457-N457</f>
        <v>0</v>
      </c>
      <c r="AM457" s="19">
        <f>U457-O457</f>
        <v>0</v>
      </c>
      <c r="AN457" s="22">
        <f t="shared" si="75"/>
        <v>0</v>
      </c>
      <c r="AO457" s="22">
        <f>IFERROR(AL457/N457,0)</f>
        <v>0</v>
      </c>
      <c r="AP457" s="22">
        <f>IFERROR(AM457/O457,0)</f>
        <v>0</v>
      </c>
    </row>
    <row r="458" spans="1:42" ht="36" x14ac:dyDescent="0.3">
      <c r="A458" s="12" t="s">
        <v>1570</v>
      </c>
      <c r="B458" s="12"/>
      <c r="C458" s="27" t="s">
        <v>1028</v>
      </c>
      <c r="D458" s="17"/>
      <c r="E458" s="17"/>
      <c r="F458" s="28" t="s">
        <v>96</v>
      </c>
      <c r="G458" s="29">
        <v>0.15</v>
      </c>
      <c r="H458" s="29"/>
      <c r="I458" s="29">
        <v>0</v>
      </c>
      <c r="J458" s="30">
        <v>88.8</v>
      </c>
      <c r="M458" s="31">
        <f>ROUND(ROUND(J458, 2)*I458, 2)</f>
        <v>0</v>
      </c>
      <c r="P458" s="30">
        <v>88.8</v>
      </c>
      <c r="S458" s="31">
        <f>ROUND(ROUND(P458, 2)*I458, 2)</f>
        <v>0</v>
      </c>
      <c r="V458" s="9">
        <f>ROUND(ROUND(P458, 2)/1.2, 2)</f>
        <v>74</v>
      </c>
      <c r="Y458" s="9">
        <f t="shared" si="79"/>
        <v>0</v>
      </c>
      <c r="AD458" s="5" t="s">
        <v>1571</v>
      </c>
      <c r="AE458" s="5" t="s">
        <v>1572</v>
      </c>
      <c r="AF458" s="5" t="s">
        <v>1031</v>
      </c>
      <c r="AK458" s="31">
        <f t="shared" si="74"/>
        <v>0</v>
      </c>
      <c r="AL458" s="31"/>
      <c r="AM458" s="31"/>
      <c r="AN458" s="33">
        <f t="shared" si="75"/>
        <v>0</v>
      </c>
      <c r="AO458" s="31"/>
      <c r="AP458" s="31"/>
    </row>
    <row r="459" spans="1:42" ht="36" x14ac:dyDescent="0.3">
      <c r="A459" s="12" t="s">
        <v>1573</v>
      </c>
      <c r="B459" s="12"/>
      <c r="C459" s="27" t="s">
        <v>1561</v>
      </c>
      <c r="D459" s="17"/>
      <c r="E459" s="17"/>
      <c r="F459" s="28" t="s">
        <v>96</v>
      </c>
      <c r="G459" s="29">
        <v>1</v>
      </c>
      <c r="H459" s="29"/>
      <c r="I459" s="29">
        <v>0</v>
      </c>
      <c r="J459" s="30">
        <v>60</v>
      </c>
      <c r="M459" s="31">
        <f>ROUND(ROUND(J459, 2)*I459, 2)</f>
        <v>0</v>
      </c>
      <c r="P459" s="30">
        <v>12.7</v>
      </c>
      <c r="S459" s="31">
        <f>ROUND(ROUND(P459, 2)*I459, 2)</f>
        <v>0</v>
      </c>
      <c r="V459" s="9">
        <f>ROUND(ROUND(P459, 2)/1.2, 2)</f>
        <v>10.58</v>
      </c>
      <c r="Y459" s="9">
        <f t="shared" si="79"/>
        <v>0</v>
      </c>
      <c r="AD459" s="5" t="s">
        <v>1574</v>
      </c>
      <c r="AE459" s="5" t="s">
        <v>1575</v>
      </c>
      <c r="AF459" s="5" t="s">
        <v>1564</v>
      </c>
      <c r="AK459" s="31">
        <f t="shared" si="74"/>
        <v>0</v>
      </c>
      <c r="AL459" s="31"/>
      <c r="AM459" s="31"/>
      <c r="AN459" s="33">
        <f t="shared" si="75"/>
        <v>0</v>
      </c>
      <c r="AO459" s="31"/>
      <c r="AP459" s="31"/>
    </row>
    <row r="460" spans="1:42" ht="36" x14ac:dyDescent="0.3">
      <c r="A460" s="12" t="s">
        <v>1576</v>
      </c>
      <c r="B460" s="12" t="s">
        <v>1555</v>
      </c>
      <c r="C460" s="16" t="s">
        <v>1556</v>
      </c>
      <c r="D460" s="17"/>
      <c r="E460" s="17" t="s">
        <v>1577</v>
      </c>
      <c r="F460" s="17" t="s">
        <v>79</v>
      </c>
      <c r="G460" s="18">
        <v>1</v>
      </c>
      <c r="H460" s="18"/>
      <c r="I460" s="18">
        <v>0</v>
      </c>
      <c r="J460" s="19">
        <v>35.049999999999997</v>
      </c>
      <c r="K460" s="20">
        <v>508</v>
      </c>
      <c r="L460" s="19">
        <f>J460+ROUND(K460, 2)</f>
        <v>543.04999999999995</v>
      </c>
      <c r="M460" s="19">
        <v>0</v>
      </c>
      <c r="N460" s="19">
        <v>0</v>
      </c>
      <c r="O460" s="19">
        <f>M460+N460</f>
        <v>0</v>
      </c>
      <c r="P460" s="19">
        <v>35.049999999999997</v>
      </c>
      <c r="Q460" s="20">
        <v>508</v>
      </c>
      <c r="R460" s="19">
        <f>P460+ROUND(Q460, 2)</f>
        <v>543.04999999999995</v>
      </c>
      <c r="S460" s="19">
        <v>0</v>
      </c>
      <c r="T460" s="19">
        <v>0</v>
      </c>
      <c r="U460" s="19">
        <f>S460+T460</f>
        <v>0</v>
      </c>
      <c r="V460" s="9">
        <f>ROUND(P460 / 1.2, 2)</f>
        <v>29.21</v>
      </c>
      <c r="W460" s="9">
        <f>ROUND(Q460 / 1.2, 2)</f>
        <v>423.33</v>
      </c>
      <c r="X460" s="9">
        <f>ROUND(R460 / 1.2, 2)</f>
        <v>452.54</v>
      </c>
      <c r="Y460" s="9">
        <f t="shared" si="79"/>
        <v>0</v>
      </c>
      <c r="Z460" s="9">
        <f>ROUND(T460 / 1.2, 2)</f>
        <v>0</v>
      </c>
      <c r="AA460" s="9">
        <f>Y460+Z460</f>
        <v>0</v>
      </c>
      <c r="AD460" s="5">
        <v>355116770</v>
      </c>
      <c r="AE460" s="5">
        <v>27137942</v>
      </c>
      <c r="AG460" s="5" t="s">
        <v>1558</v>
      </c>
      <c r="AH460" s="5" t="s">
        <v>1559</v>
      </c>
      <c r="AI460" s="5" t="s">
        <v>584</v>
      </c>
      <c r="AK460" s="19">
        <f t="shared" si="74"/>
        <v>0</v>
      </c>
      <c r="AL460" s="19">
        <f>T460-N460</f>
        <v>0</v>
      </c>
      <c r="AM460" s="19">
        <f>U460-O460</f>
        <v>0</v>
      </c>
      <c r="AN460" s="22">
        <f t="shared" si="75"/>
        <v>0</v>
      </c>
      <c r="AO460" s="22">
        <f>IFERROR(AL460/N460,0)</f>
        <v>0</v>
      </c>
      <c r="AP460" s="22">
        <f>IFERROR(AM460/O460,0)</f>
        <v>0</v>
      </c>
    </row>
    <row r="461" spans="1:42" ht="36" x14ac:dyDescent="0.3">
      <c r="A461" s="12" t="s">
        <v>1578</v>
      </c>
      <c r="B461" s="12"/>
      <c r="C461" s="41" t="s">
        <v>1483</v>
      </c>
      <c r="D461" s="17"/>
      <c r="E461" s="17"/>
      <c r="F461" s="28" t="s">
        <v>96</v>
      </c>
      <c r="G461" s="29">
        <v>1.8</v>
      </c>
      <c r="H461" s="29"/>
      <c r="I461" s="29">
        <v>0</v>
      </c>
      <c r="J461" s="30">
        <v>12.07</v>
      </c>
      <c r="M461" s="31">
        <f>ROUND(ROUND(J461, 2)*I461, 2)</f>
        <v>0</v>
      </c>
      <c r="P461" s="30">
        <v>12.07</v>
      </c>
      <c r="S461" s="31">
        <f>ROUND(ROUND(P461, 2)*I461, 2)</f>
        <v>0</v>
      </c>
      <c r="V461" s="9">
        <f>ROUND(ROUND(P461, 2)/1.2, 2)</f>
        <v>10.06</v>
      </c>
      <c r="Y461" s="9">
        <f t="shared" si="79"/>
        <v>0</v>
      </c>
      <c r="AD461" s="5" t="s">
        <v>1579</v>
      </c>
      <c r="AE461" s="5" t="s">
        <v>1580</v>
      </c>
      <c r="AF461" s="5" t="s">
        <v>1531</v>
      </c>
      <c r="AK461" s="31">
        <f t="shared" si="74"/>
        <v>0</v>
      </c>
      <c r="AL461" s="31"/>
      <c r="AM461" s="31"/>
      <c r="AN461" s="33">
        <f t="shared" si="75"/>
        <v>0</v>
      </c>
      <c r="AO461" s="31"/>
      <c r="AP461" s="31"/>
    </row>
    <row r="462" spans="1:42" ht="36" x14ac:dyDescent="0.3">
      <c r="A462" s="12" t="s">
        <v>1581</v>
      </c>
      <c r="B462" s="12"/>
      <c r="C462" s="27" t="s">
        <v>1028</v>
      </c>
      <c r="D462" s="17"/>
      <c r="E462" s="17"/>
      <c r="F462" s="28" t="s">
        <v>96</v>
      </c>
      <c r="G462" s="29">
        <v>0.15</v>
      </c>
      <c r="H462" s="29"/>
      <c r="I462" s="29">
        <v>0</v>
      </c>
      <c r="J462" s="30">
        <v>88.8</v>
      </c>
      <c r="M462" s="31">
        <f>ROUND(ROUND(J462, 2)*I462, 2)</f>
        <v>0</v>
      </c>
      <c r="P462" s="30">
        <v>88.8</v>
      </c>
      <c r="S462" s="31">
        <f>ROUND(ROUND(P462, 2)*I462, 2)</f>
        <v>0</v>
      </c>
      <c r="V462" s="9">
        <f>ROUND(ROUND(P462, 2)/1.2, 2)</f>
        <v>74</v>
      </c>
      <c r="Y462" s="9">
        <f t="shared" si="79"/>
        <v>0</v>
      </c>
      <c r="AD462" s="5" t="s">
        <v>1582</v>
      </c>
      <c r="AE462" s="5" t="s">
        <v>1583</v>
      </c>
      <c r="AF462" s="5" t="s">
        <v>1031</v>
      </c>
      <c r="AK462" s="31">
        <f t="shared" si="74"/>
        <v>0</v>
      </c>
      <c r="AL462" s="31"/>
      <c r="AM462" s="31"/>
      <c r="AN462" s="33">
        <f t="shared" si="75"/>
        <v>0</v>
      </c>
      <c r="AO462" s="31"/>
      <c r="AP462" s="31"/>
    </row>
    <row r="463" spans="1:42" ht="36" x14ac:dyDescent="0.3">
      <c r="A463" s="12" t="s">
        <v>1584</v>
      </c>
      <c r="B463" s="12" t="s">
        <v>1555</v>
      </c>
      <c r="C463" s="16" t="s">
        <v>1556</v>
      </c>
      <c r="D463" s="17"/>
      <c r="E463" s="17" t="s">
        <v>1585</v>
      </c>
      <c r="F463" s="17" t="s">
        <v>79</v>
      </c>
      <c r="G463" s="18">
        <v>1</v>
      </c>
      <c r="H463" s="18"/>
      <c r="I463" s="18">
        <v>0</v>
      </c>
      <c r="J463" s="19">
        <v>35.049999999999997</v>
      </c>
      <c r="K463" s="20">
        <v>508</v>
      </c>
      <c r="L463" s="19">
        <f>J463+ROUND(K463, 2)</f>
        <v>543.04999999999995</v>
      </c>
      <c r="M463" s="19">
        <v>0</v>
      </c>
      <c r="N463" s="19">
        <v>0</v>
      </c>
      <c r="O463" s="19">
        <f>M463+N463</f>
        <v>0</v>
      </c>
      <c r="P463" s="19">
        <v>35.049999999999997</v>
      </c>
      <c r="Q463" s="20">
        <v>508</v>
      </c>
      <c r="R463" s="19">
        <f>P463+ROUND(Q463, 2)</f>
        <v>543.04999999999995</v>
      </c>
      <c r="S463" s="19">
        <v>0</v>
      </c>
      <c r="T463" s="19">
        <v>0</v>
      </c>
      <c r="U463" s="19">
        <f>S463+T463</f>
        <v>0</v>
      </c>
      <c r="V463" s="9">
        <f>ROUND(P463 / 1.2, 2)</f>
        <v>29.21</v>
      </c>
      <c r="W463" s="9">
        <f>ROUND(Q463 / 1.2, 2)</f>
        <v>423.33</v>
      </c>
      <c r="X463" s="9">
        <f>ROUND(R463 / 1.2, 2)</f>
        <v>452.54</v>
      </c>
      <c r="Y463" s="9">
        <f t="shared" si="79"/>
        <v>0</v>
      </c>
      <c r="Z463" s="9">
        <f>ROUND(T463 / 1.2, 2)</f>
        <v>0</v>
      </c>
      <c r="AA463" s="9">
        <f>Y463+Z463</f>
        <v>0</v>
      </c>
      <c r="AD463" s="5">
        <v>355116771</v>
      </c>
      <c r="AE463" s="5">
        <v>27138013</v>
      </c>
      <c r="AG463" s="5" t="s">
        <v>1558</v>
      </c>
      <c r="AH463" s="5" t="s">
        <v>1559</v>
      </c>
      <c r="AI463" s="5" t="s">
        <v>584</v>
      </c>
      <c r="AK463" s="19">
        <f t="shared" si="74"/>
        <v>0</v>
      </c>
      <c r="AL463" s="19">
        <f>T463-N463</f>
        <v>0</v>
      </c>
      <c r="AM463" s="19">
        <f>U463-O463</f>
        <v>0</v>
      </c>
      <c r="AN463" s="22">
        <f t="shared" si="75"/>
        <v>0</v>
      </c>
      <c r="AO463" s="22">
        <f>IFERROR(AL463/N463,0)</f>
        <v>0</v>
      </c>
      <c r="AP463" s="22">
        <f>IFERROR(AM463/O463,0)</f>
        <v>0</v>
      </c>
    </row>
    <row r="464" spans="1:42" ht="36" x14ac:dyDescent="0.3">
      <c r="A464" s="12" t="s">
        <v>1586</v>
      </c>
      <c r="B464" s="12"/>
      <c r="C464" s="27" t="s">
        <v>1028</v>
      </c>
      <c r="D464" s="17"/>
      <c r="E464" s="17"/>
      <c r="F464" s="28" t="s">
        <v>96</v>
      </c>
      <c r="G464" s="29">
        <v>0.15</v>
      </c>
      <c r="H464" s="29"/>
      <c r="I464" s="29">
        <v>0</v>
      </c>
      <c r="J464" s="30">
        <v>88.8</v>
      </c>
      <c r="M464" s="31">
        <f>ROUND(ROUND(J464, 2)*I464, 2)</f>
        <v>0</v>
      </c>
      <c r="P464" s="30">
        <v>88.8</v>
      </c>
      <c r="S464" s="31">
        <f>ROUND(ROUND(P464, 2)*I464, 2)</f>
        <v>0</v>
      </c>
      <c r="V464" s="9">
        <f>ROUND(ROUND(P464, 2)/1.2, 2)</f>
        <v>74</v>
      </c>
      <c r="Y464" s="9">
        <f t="shared" si="79"/>
        <v>0</v>
      </c>
      <c r="AD464" s="5" t="s">
        <v>1587</v>
      </c>
      <c r="AE464" s="5" t="s">
        <v>1588</v>
      </c>
      <c r="AF464" s="5" t="s">
        <v>1031</v>
      </c>
      <c r="AK464" s="31">
        <f t="shared" ref="AK464:AK527" si="80">S464-M464</f>
        <v>0</v>
      </c>
      <c r="AL464" s="31"/>
      <c r="AM464" s="31"/>
      <c r="AN464" s="33">
        <f t="shared" ref="AN464:AN527" si="81">IFERROR(AK464/M464,0)</f>
        <v>0</v>
      </c>
      <c r="AO464" s="31"/>
      <c r="AP464" s="31"/>
    </row>
    <row r="465" spans="1:42" ht="36" x14ac:dyDescent="0.3">
      <c r="A465" s="12" t="s">
        <v>1589</v>
      </c>
      <c r="B465" s="12"/>
      <c r="C465" s="41" t="s">
        <v>1483</v>
      </c>
      <c r="D465" s="17"/>
      <c r="E465" s="17"/>
      <c r="F465" s="28" t="s">
        <v>96</v>
      </c>
      <c r="G465" s="29">
        <v>1.8</v>
      </c>
      <c r="H465" s="29"/>
      <c r="I465" s="29">
        <v>0</v>
      </c>
      <c r="J465" s="30">
        <v>12.07</v>
      </c>
      <c r="M465" s="31">
        <f>ROUND(ROUND(J465, 2)*I465, 2)</f>
        <v>0</v>
      </c>
      <c r="P465" s="30">
        <v>12.07</v>
      </c>
      <c r="S465" s="31">
        <f>ROUND(ROUND(P465, 2)*I465, 2)</f>
        <v>0</v>
      </c>
      <c r="V465" s="9">
        <f>ROUND(ROUND(P465, 2)/1.2, 2)</f>
        <v>10.06</v>
      </c>
      <c r="Y465" s="9">
        <f t="shared" si="79"/>
        <v>0</v>
      </c>
      <c r="AD465" s="5" t="s">
        <v>1590</v>
      </c>
      <c r="AE465" s="5" t="s">
        <v>1591</v>
      </c>
      <c r="AF465" s="5" t="s">
        <v>1531</v>
      </c>
      <c r="AK465" s="31">
        <f t="shared" si="80"/>
        <v>0</v>
      </c>
      <c r="AL465" s="31"/>
      <c r="AM465" s="31"/>
      <c r="AN465" s="33">
        <f t="shared" si="81"/>
        <v>0</v>
      </c>
      <c r="AO465" s="31"/>
      <c r="AP465" s="31"/>
    </row>
    <row r="466" spans="1:42" ht="54" x14ac:dyDescent="0.3">
      <c r="A466" s="12" t="s">
        <v>1592</v>
      </c>
      <c r="B466" s="12" t="s">
        <v>1555</v>
      </c>
      <c r="C466" s="16" t="s">
        <v>1556</v>
      </c>
      <c r="D466" s="17"/>
      <c r="E466" s="17" t="s">
        <v>1557</v>
      </c>
      <c r="F466" s="17" t="s">
        <v>79</v>
      </c>
      <c r="G466" s="18">
        <v>1</v>
      </c>
      <c r="H466" s="18"/>
      <c r="I466" s="18">
        <v>8128.4</v>
      </c>
      <c r="J466" s="19">
        <v>35.61</v>
      </c>
      <c r="K466" s="20">
        <v>508</v>
      </c>
      <c r="L466" s="19">
        <f>J466+ROUND(K466, 2)</f>
        <v>543.61</v>
      </c>
      <c r="M466" s="19">
        <v>289452.32</v>
      </c>
      <c r="N466" s="19">
        <v>4129227.2</v>
      </c>
      <c r="O466" s="19">
        <f>M466+N466</f>
        <v>4418679.5200000005</v>
      </c>
      <c r="P466" s="19">
        <v>36.18</v>
      </c>
      <c r="Q466" s="20">
        <v>609.6</v>
      </c>
      <c r="R466" s="19">
        <f>P466+ROUND(Q466, 2)</f>
        <v>645.78</v>
      </c>
      <c r="S466" s="19">
        <v>294085.51</v>
      </c>
      <c r="T466" s="19">
        <v>4955072.6399999997</v>
      </c>
      <c r="U466" s="19">
        <f>S466+T466</f>
        <v>5249158.1499999994</v>
      </c>
      <c r="V466" s="9">
        <f>ROUND(P466 / 1.2, 2)</f>
        <v>30.15</v>
      </c>
      <c r="W466" s="9">
        <f>ROUND(Q466 / 1.2, 2)</f>
        <v>508</v>
      </c>
      <c r="X466" s="9">
        <f>ROUND(R466 / 1.2, 2)</f>
        <v>538.15</v>
      </c>
      <c r="Y466" s="9">
        <f t="shared" si="79"/>
        <v>245071.26</v>
      </c>
      <c r="Z466" s="9">
        <f>ROUND(T466 / 1.2, 2)</f>
        <v>4129227.2</v>
      </c>
      <c r="AA466" s="9">
        <f>Y466+Z466</f>
        <v>4374298.46</v>
      </c>
      <c r="AD466" s="5">
        <v>355116772</v>
      </c>
      <c r="AE466" s="5">
        <v>28724853</v>
      </c>
      <c r="AG466" s="5" t="s">
        <v>1558</v>
      </c>
      <c r="AH466" s="5" t="s">
        <v>1559</v>
      </c>
      <c r="AI466" s="5" t="s">
        <v>584</v>
      </c>
      <c r="AK466" s="19">
        <f t="shared" si="80"/>
        <v>4633.1900000000023</v>
      </c>
      <c r="AL466" s="19">
        <f>T466-N466</f>
        <v>825845.43999999948</v>
      </c>
      <c r="AM466" s="19">
        <f>U466-O466</f>
        <v>830478.62999999896</v>
      </c>
      <c r="AN466" s="22">
        <f t="shared" si="81"/>
        <v>1.6006746810666442E-2</v>
      </c>
      <c r="AO466" s="22">
        <f>IFERROR(AL466/N466,0)</f>
        <v>0.19999999999999987</v>
      </c>
      <c r="AP466" s="22">
        <f>IFERROR(AM466/O466,0)</f>
        <v>0.18794724221140141</v>
      </c>
    </row>
    <row r="467" spans="1:42" ht="36" x14ac:dyDescent="0.3">
      <c r="A467" s="12" t="s">
        <v>1593</v>
      </c>
      <c r="B467" s="12"/>
      <c r="C467" s="41" t="s">
        <v>1483</v>
      </c>
      <c r="D467" s="17"/>
      <c r="E467" s="17"/>
      <c r="F467" s="28" t="s">
        <v>96</v>
      </c>
      <c r="G467" s="29">
        <v>1.8</v>
      </c>
      <c r="H467" s="29"/>
      <c r="I467" s="29">
        <v>14631.12</v>
      </c>
      <c r="J467" s="30">
        <v>12.26</v>
      </c>
      <c r="M467" s="31">
        <f>ROUND(ROUND(J467, 2)*I467, 2)</f>
        <v>179377.53</v>
      </c>
      <c r="P467" s="30">
        <v>12.7</v>
      </c>
      <c r="S467" s="31">
        <f>ROUND(ROUND(P467, 2)*I467, 2)</f>
        <v>185815.22</v>
      </c>
      <c r="V467" s="9">
        <f>ROUND(ROUND(P467, 2)/1.2, 2)</f>
        <v>10.58</v>
      </c>
      <c r="Y467" s="9">
        <f t="shared" si="79"/>
        <v>154846.01999999999</v>
      </c>
      <c r="AD467" s="5" t="s">
        <v>1594</v>
      </c>
      <c r="AE467" s="5" t="s">
        <v>1595</v>
      </c>
      <c r="AF467" s="5" t="s">
        <v>1531</v>
      </c>
      <c r="AK467" s="31">
        <f t="shared" si="80"/>
        <v>6437.6900000000023</v>
      </c>
      <c r="AL467" s="31"/>
      <c r="AM467" s="31"/>
      <c r="AN467" s="33">
        <f t="shared" si="81"/>
        <v>3.5889054777373745E-2</v>
      </c>
      <c r="AO467" s="31"/>
      <c r="AP467" s="31"/>
    </row>
    <row r="468" spans="1:42" ht="36" x14ac:dyDescent="0.3">
      <c r="A468" s="12" t="s">
        <v>1596</v>
      </c>
      <c r="B468" s="12"/>
      <c r="C468" s="27" t="s">
        <v>1028</v>
      </c>
      <c r="D468" s="17"/>
      <c r="E468" s="17"/>
      <c r="F468" s="28" t="s">
        <v>96</v>
      </c>
      <c r="G468" s="29">
        <v>0.15</v>
      </c>
      <c r="H468" s="29"/>
      <c r="I468" s="29">
        <v>1219.26</v>
      </c>
      <c r="J468" s="30">
        <v>90.28</v>
      </c>
      <c r="M468" s="31">
        <f>ROUND(ROUND(J468, 2)*I468, 2)</f>
        <v>110074.79</v>
      </c>
      <c r="P468" s="30">
        <v>88.8</v>
      </c>
      <c r="S468" s="31">
        <f>ROUND(ROUND(P468, 2)*I468, 2)</f>
        <v>108270.29</v>
      </c>
      <c r="V468" s="9">
        <f>ROUND(ROUND(P468, 2)/1.2, 2)</f>
        <v>74</v>
      </c>
      <c r="Y468" s="9">
        <f t="shared" si="79"/>
        <v>90225.24</v>
      </c>
      <c r="AD468" s="5" t="s">
        <v>1597</v>
      </c>
      <c r="AE468" s="5" t="s">
        <v>1598</v>
      </c>
      <c r="AF468" s="5" t="s">
        <v>1031</v>
      </c>
      <c r="AK468" s="31">
        <f t="shared" si="80"/>
        <v>-1804.5</v>
      </c>
      <c r="AL468" s="31"/>
      <c r="AM468" s="31"/>
      <c r="AN468" s="33">
        <f t="shared" si="81"/>
        <v>-1.6393399433239891E-2</v>
      </c>
      <c r="AO468" s="31"/>
      <c r="AP468" s="31"/>
    </row>
    <row r="469" spans="1:42" ht="54" x14ac:dyDescent="0.3">
      <c r="A469" s="12" t="s">
        <v>1599</v>
      </c>
      <c r="B469" s="12" t="s">
        <v>1555</v>
      </c>
      <c r="C469" s="16" t="s">
        <v>1556</v>
      </c>
      <c r="D469" s="17"/>
      <c r="E469" s="17" t="s">
        <v>1569</v>
      </c>
      <c r="F469" s="17" t="s">
        <v>79</v>
      </c>
      <c r="G469" s="18">
        <v>1</v>
      </c>
      <c r="H469" s="18"/>
      <c r="I469" s="18">
        <v>7374</v>
      </c>
      <c r="J469" s="19">
        <v>35.61</v>
      </c>
      <c r="K469" s="20">
        <v>508</v>
      </c>
      <c r="L469" s="19">
        <f>J469+ROUND(K469, 2)</f>
        <v>543.61</v>
      </c>
      <c r="M469" s="19">
        <v>262588.14</v>
      </c>
      <c r="N469" s="19">
        <v>3745992</v>
      </c>
      <c r="O469" s="19">
        <f>M469+N469</f>
        <v>4008580.14</v>
      </c>
      <c r="P469" s="19">
        <v>36.18</v>
      </c>
      <c r="Q469" s="20">
        <v>609.6</v>
      </c>
      <c r="R469" s="19">
        <f>P469+ROUND(Q469, 2)</f>
        <v>645.78</v>
      </c>
      <c r="S469" s="19">
        <v>266791.32</v>
      </c>
      <c r="T469" s="19">
        <v>4495190.4000000004</v>
      </c>
      <c r="U469" s="19">
        <f>S469+T469</f>
        <v>4761981.7200000007</v>
      </c>
      <c r="V469" s="9">
        <f>ROUND(P469 / 1.2, 2)</f>
        <v>30.15</v>
      </c>
      <c r="W469" s="9">
        <f>ROUND(Q469 / 1.2, 2)</f>
        <v>508</v>
      </c>
      <c r="X469" s="9">
        <f>ROUND(R469 / 1.2, 2)</f>
        <v>538.15</v>
      </c>
      <c r="Y469" s="9">
        <f t="shared" ref="Y469:Y500" si="82">ROUND(S469 / 1.2, 2)</f>
        <v>222326.1</v>
      </c>
      <c r="Z469" s="9">
        <f>ROUND(T469 / 1.2, 2)</f>
        <v>3745992</v>
      </c>
      <c r="AA469" s="9">
        <f>Y469+Z469</f>
        <v>3968318.1</v>
      </c>
      <c r="AD469" s="5">
        <v>355116773</v>
      </c>
      <c r="AE469" s="5">
        <v>28724885</v>
      </c>
      <c r="AG469" s="5" t="s">
        <v>1558</v>
      </c>
      <c r="AH469" s="5" t="s">
        <v>1559</v>
      </c>
      <c r="AI469" s="5" t="s">
        <v>584</v>
      </c>
      <c r="AK469" s="19">
        <f t="shared" si="80"/>
        <v>4203.179999999993</v>
      </c>
      <c r="AL469" s="19">
        <f>T469-N469</f>
        <v>749198.40000000037</v>
      </c>
      <c r="AM469" s="19">
        <f>U469-O469</f>
        <v>753401.58000000054</v>
      </c>
      <c r="AN469" s="22">
        <f t="shared" si="81"/>
        <v>1.6006739679865181E-2</v>
      </c>
      <c r="AO469" s="22">
        <f>IFERROR(AL469/N469,0)</f>
        <v>0.20000000000000009</v>
      </c>
      <c r="AP469" s="22">
        <f>IFERROR(AM469/O469,0)</f>
        <v>0.18794724158863904</v>
      </c>
    </row>
    <row r="470" spans="1:42" ht="36" x14ac:dyDescent="0.3">
      <c r="A470" s="12" t="s">
        <v>1600</v>
      </c>
      <c r="B470" s="12"/>
      <c r="C470" s="27" t="s">
        <v>1028</v>
      </c>
      <c r="D470" s="17"/>
      <c r="E470" s="17"/>
      <c r="F470" s="28" t="s">
        <v>96</v>
      </c>
      <c r="G470" s="29">
        <v>0.15</v>
      </c>
      <c r="H470" s="29"/>
      <c r="I470" s="29">
        <v>1106.0999999999999</v>
      </c>
      <c r="J470" s="30">
        <v>90.28</v>
      </c>
      <c r="M470" s="31">
        <f>ROUND(ROUND(J470, 2)*I470, 2)</f>
        <v>99858.71</v>
      </c>
      <c r="P470" s="30">
        <v>88.8</v>
      </c>
      <c r="S470" s="31">
        <f>ROUND(ROUND(P470, 2)*I470, 2)</f>
        <v>98221.68</v>
      </c>
      <c r="V470" s="9">
        <f>ROUND(ROUND(P470, 2)/1.2, 2)</f>
        <v>74</v>
      </c>
      <c r="Y470" s="9">
        <f t="shared" si="82"/>
        <v>81851.399999999994</v>
      </c>
      <c r="AD470" s="5" t="s">
        <v>1601</v>
      </c>
      <c r="AE470" s="5" t="s">
        <v>1602</v>
      </c>
      <c r="AF470" s="5" t="s">
        <v>1031</v>
      </c>
      <c r="AK470" s="31">
        <f t="shared" si="80"/>
        <v>-1637.0300000000134</v>
      </c>
      <c r="AL470" s="31"/>
      <c r="AM470" s="31"/>
      <c r="AN470" s="33">
        <f t="shared" si="81"/>
        <v>-1.6393462322916181E-2</v>
      </c>
      <c r="AO470" s="31"/>
      <c r="AP470" s="31"/>
    </row>
    <row r="471" spans="1:42" ht="36" x14ac:dyDescent="0.3">
      <c r="A471" s="12" t="s">
        <v>1603</v>
      </c>
      <c r="B471" s="12"/>
      <c r="C471" s="41" t="s">
        <v>1483</v>
      </c>
      <c r="D471" s="17"/>
      <c r="E471" s="17"/>
      <c r="F471" s="28" t="s">
        <v>96</v>
      </c>
      <c r="G471" s="29">
        <v>1.8</v>
      </c>
      <c r="H471" s="29"/>
      <c r="I471" s="29">
        <v>13273.2</v>
      </c>
      <c r="J471" s="30">
        <v>12.26</v>
      </c>
      <c r="M471" s="31">
        <f>ROUND(ROUND(J471, 2)*I471, 2)</f>
        <v>162729.43</v>
      </c>
      <c r="P471" s="30">
        <v>12.7</v>
      </c>
      <c r="S471" s="31">
        <f>ROUND(ROUND(P471, 2)*I471, 2)</f>
        <v>168569.64</v>
      </c>
      <c r="V471" s="9">
        <f>ROUND(ROUND(P471, 2)/1.2, 2)</f>
        <v>10.58</v>
      </c>
      <c r="Y471" s="9">
        <f t="shared" si="82"/>
        <v>140474.70000000001</v>
      </c>
      <c r="AD471" s="5" t="s">
        <v>1604</v>
      </c>
      <c r="AE471" s="5" t="s">
        <v>1605</v>
      </c>
      <c r="AF471" s="5" t="s">
        <v>1531</v>
      </c>
      <c r="AK471" s="31">
        <f t="shared" si="80"/>
        <v>5840.210000000021</v>
      </c>
      <c r="AL471" s="31"/>
      <c r="AM471" s="31"/>
      <c r="AN471" s="33">
        <f t="shared" si="81"/>
        <v>3.5889082878247783E-2</v>
      </c>
      <c r="AO471" s="31"/>
      <c r="AP471" s="31"/>
    </row>
    <row r="472" spans="1:42" ht="36" x14ac:dyDescent="0.3">
      <c r="A472" s="12" t="s">
        <v>1606</v>
      </c>
      <c r="B472" s="12" t="s">
        <v>1555</v>
      </c>
      <c r="C472" s="16" t="s">
        <v>1556</v>
      </c>
      <c r="D472" s="17"/>
      <c r="E472" s="17" t="s">
        <v>1577</v>
      </c>
      <c r="F472" s="17" t="s">
        <v>79</v>
      </c>
      <c r="G472" s="18">
        <v>1</v>
      </c>
      <c r="H472" s="18"/>
      <c r="I472" s="18">
        <v>8128.4</v>
      </c>
      <c r="J472" s="19">
        <v>35.61</v>
      </c>
      <c r="K472" s="20">
        <v>508</v>
      </c>
      <c r="L472" s="19">
        <f>J472+ROUND(K472, 2)</f>
        <v>543.61</v>
      </c>
      <c r="M472" s="19">
        <v>289452.32</v>
      </c>
      <c r="N472" s="19">
        <v>4129227.2</v>
      </c>
      <c r="O472" s="19">
        <f>M472+N472</f>
        <v>4418679.5200000005</v>
      </c>
      <c r="P472" s="19">
        <v>36.18</v>
      </c>
      <c r="Q472" s="20">
        <v>609.6</v>
      </c>
      <c r="R472" s="19">
        <f>P472+ROUND(Q472, 2)</f>
        <v>645.78</v>
      </c>
      <c r="S472" s="19">
        <v>294085.51</v>
      </c>
      <c r="T472" s="19">
        <v>4955072.6399999997</v>
      </c>
      <c r="U472" s="19">
        <f>S472+T472</f>
        <v>5249158.1499999994</v>
      </c>
      <c r="V472" s="9">
        <f>ROUND(P472 / 1.2, 2)</f>
        <v>30.15</v>
      </c>
      <c r="W472" s="9">
        <f>ROUND(Q472 / 1.2, 2)</f>
        <v>508</v>
      </c>
      <c r="X472" s="9">
        <f>ROUND(R472 / 1.2, 2)</f>
        <v>538.15</v>
      </c>
      <c r="Y472" s="9">
        <f t="shared" si="82"/>
        <v>245071.26</v>
      </c>
      <c r="Z472" s="9">
        <f>ROUND(T472 / 1.2, 2)</f>
        <v>4129227.2</v>
      </c>
      <c r="AA472" s="9">
        <f>Y472+Z472</f>
        <v>4374298.46</v>
      </c>
      <c r="AD472" s="5">
        <v>355116774</v>
      </c>
      <c r="AE472" s="5">
        <v>28724851</v>
      </c>
      <c r="AG472" s="5" t="s">
        <v>1558</v>
      </c>
      <c r="AH472" s="5" t="s">
        <v>1559</v>
      </c>
      <c r="AI472" s="5" t="s">
        <v>584</v>
      </c>
      <c r="AK472" s="19">
        <f t="shared" si="80"/>
        <v>4633.1900000000023</v>
      </c>
      <c r="AL472" s="19">
        <f>T472-N472</f>
        <v>825845.43999999948</v>
      </c>
      <c r="AM472" s="19">
        <f>U472-O472</f>
        <v>830478.62999999896</v>
      </c>
      <c r="AN472" s="22">
        <f t="shared" si="81"/>
        <v>1.6006746810666442E-2</v>
      </c>
      <c r="AO472" s="22">
        <f>IFERROR(AL472/N472,0)</f>
        <v>0.19999999999999987</v>
      </c>
      <c r="AP472" s="22">
        <f>IFERROR(AM472/O472,0)</f>
        <v>0.18794724221140141</v>
      </c>
    </row>
    <row r="473" spans="1:42" ht="36" x14ac:dyDescent="0.3">
      <c r="A473" s="12" t="s">
        <v>1607</v>
      </c>
      <c r="B473" s="12"/>
      <c r="C473" s="41" t="s">
        <v>1483</v>
      </c>
      <c r="D473" s="17"/>
      <c r="E473" s="17"/>
      <c r="F473" s="28" t="s">
        <v>96</v>
      </c>
      <c r="G473" s="29">
        <v>1.8</v>
      </c>
      <c r="H473" s="29"/>
      <c r="I473" s="29">
        <v>14631.12</v>
      </c>
      <c r="J473" s="30">
        <v>12.26</v>
      </c>
      <c r="M473" s="31">
        <f>ROUND(ROUND(J473, 2)*I473, 2)</f>
        <v>179377.53</v>
      </c>
      <c r="P473" s="30">
        <v>12.7</v>
      </c>
      <c r="S473" s="31">
        <f>ROUND(ROUND(P473, 2)*I473, 2)</f>
        <v>185815.22</v>
      </c>
      <c r="V473" s="9">
        <f>ROUND(ROUND(P473, 2)/1.2, 2)</f>
        <v>10.58</v>
      </c>
      <c r="Y473" s="9">
        <f t="shared" si="82"/>
        <v>154846.01999999999</v>
      </c>
      <c r="AD473" s="5" t="s">
        <v>1608</v>
      </c>
      <c r="AE473" s="5" t="s">
        <v>1609</v>
      </c>
      <c r="AF473" s="5" t="s">
        <v>1531</v>
      </c>
      <c r="AK473" s="31">
        <f t="shared" si="80"/>
        <v>6437.6900000000023</v>
      </c>
      <c r="AL473" s="31"/>
      <c r="AM473" s="31"/>
      <c r="AN473" s="33">
        <f t="shared" si="81"/>
        <v>3.5889054777373745E-2</v>
      </c>
      <c r="AO473" s="31"/>
      <c r="AP473" s="31"/>
    </row>
    <row r="474" spans="1:42" ht="36" x14ac:dyDescent="0.3">
      <c r="A474" s="12" t="s">
        <v>1610</v>
      </c>
      <c r="B474" s="12"/>
      <c r="C474" s="27" t="s">
        <v>1028</v>
      </c>
      <c r="D474" s="17"/>
      <c r="E474" s="17"/>
      <c r="F474" s="28" t="s">
        <v>96</v>
      </c>
      <c r="G474" s="29">
        <v>0.15</v>
      </c>
      <c r="H474" s="29"/>
      <c r="I474" s="29">
        <v>1219.26</v>
      </c>
      <c r="J474" s="30">
        <v>90.28</v>
      </c>
      <c r="M474" s="31">
        <f>ROUND(ROUND(J474, 2)*I474, 2)</f>
        <v>110074.79</v>
      </c>
      <c r="P474" s="30">
        <v>88.8</v>
      </c>
      <c r="S474" s="31">
        <f>ROUND(ROUND(P474, 2)*I474, 2)</f>
        <v>108270.29</v>
      </c>
      <c r="V474" s="9">
        <f>ROUND(ROUND(P474, 2)/1.2, 2)</f>
        <v>74</v>
      </c>
      <c r="Y474" s="9">
        <f t="shared" si="82"/>
        <v>90225.24</v>
      </c>
      <c r="AD474" s="5" t="s">
        <v>1611</v>
      </c>
      <c r="AE474" s="5" t="s">
        <v>1612</v>
      </c>
      <c r="AF474" s="5" t="s">
        <v>1031</v>
      </c>
      <c r="AK474" s="31">
        <f t="shared" si="80"/>
        <v>-1804.5</v>
      </c>
      <c r="AL474" s="31"/>
      <c r="AM474" s="31"/>
      <c r="AN474" s="33">
        <f t="shared" si="81"/>
        <v>-1.6393399433239891E-2</v>
      </c>
      <c r="AO474" s="31"/>
      <c r="AP474" s="31"/>
    </row>
    <row r="475" spans="1:42" ht="36" x14ac:dyDescent="0.3">
      <c r="A475" s="12" t="s">
        <v>1613</v>
      </c>
      <c r="B475" s="12" t="s">
        <v>1555</v>
      </c>
      <c r="C475" s="16" t="s">
        <v>1556</v>
      </c>
      <c r="D475" s="17"/>
      <c r="E475" s="17" t="s">
        <v>1585</v>
      </c>
      <c r="F475" s="17" t="s">
        <v>79</v>
      </c>
      <c r="G475" s="18">
        <v>1</v>
      </c>
      <c r="H475" s="18"/>
      <c r="I475" s="18">
        <v>7374</v>
      </c>
      <c r="J475" s="19">
        <v>35.61</v>
      </c>
      <c r="K475" s="20">
        <v>508</v>
      </c>
      <c r="L475" s="19">
        <f>J475+ROUND(K475, 2)</f>
        <v>543.61</v>
      </c>
      <c r="M475" s="19">
        <v>262588.14</v>
      </c>
      <c r="N475" s="19">
        <v>3745992</v>
      </c>
      <c r="O475" s="19">
        <f>M475+N475</f>
        <v>4008580.14</v>
      </c>
      <c r="P475" s="19">
        <v>36.18</v>
      </c>
      <c r="Q475" s="20">
        <v>609.6</v>
      </c>
      <c r="R475" s="19">
        <f>P475+ROUND(Q475, 2)</f>
        <v>645.78</v>
      </c>
      <c r="S475" s="19">
        <v>266791.32</v>
      </c>
      <c r="T475" s="19">
        <v>4495190.4000000004</v>
      </c>
      <c r="U475" s="19">
        <f>S475+T475</f>
        <v>4761981.7200000007</v>
      </c>
      <c r="V475" s="9">
        <f>ROUND(P475 / 1.2, 2)</f>
        <v>30.15</v>
      </c>
      <c r="W475" s="9">
        <f>ROUND(Q475 / 1.2, 2)</f>
        <v>508</v>
      </c>
      <c r="X475" s="9">
        <f>ROUND(R475 / 1.2, 2)</f>
        <v>538.15</v>
      </c>
      <c r="Y475" s="9">
        <f t="shared" si="82"/>
        <v>222326.1</v>
      </c>
      <c r="Z475" s="9">
        <f>ROUND(T475 / 1.2, 2)</f>
        <v>3745992</v>
      </c>
      <c r="AA475" s="9">
        <f>Y475+Z475</f>
        <v>3968318.1</v>
      </c>
      <c r="AD475" s="5">
        <v>355116775</v>
      </c>
      <c r="AE475" s="5">
        <v>28724883</v>
      </c>
      <c r="AG475" s="5" t="s">
        <v>1558</v>
      </c>
      <c r="AH475" s="5" t="s">
        <v>1559</v>
      </c>
      <c r="AI475" s="5" t="s">
        <v>584</v>
      </c>
      <c r="AK475" s="19">
        <f t="shared" si="80"/>
        <v>4203.179999999993</v>
      </c>
      <c r="AL475" s="19">
        <f>T475-N475</f>
        <v>749198.40000000037</v>
      </c>
      <c r="AM475" s="19">
        <f>U475-O475</f>
        <v>753401.58000000054</v>
      </c>
      <c r="AN475" s="22">
        <f t="shared" si="81"/>
        <v>1.6006739679865181E-2</v>
      </c>
      <c r="AO475" s="22">
        <f>IFERROR(AL475/N475,0)</f>
        <v>0.20000000000000009</v>
      </c>
      <c r="AP475" s="22">
        <f>IFERROR(AM475/O475,0)</f>
        <v>0.18794724158863904</v>
      </c>
    </row>
    <row r="476" spans="1:42" ht="36" x14ac:dyDescent="0.3">
      <c r="A476" s="12" t="s">
        <v>1614</v>
      </c>
      <c r="B476" s="12"/>
      <c r="C476" s="27" t="s">
        <v>1028</v>
      </c>
      <c r="D476" s="17"/>
      <c r="E476" s="17"/>
      <c r="F476" s="28" t="s">
        <v>96</v>
      </c>
      <c r="G476" s="29">
        <v>0.15</v>
      </c>
      <c r="H476" s="29"/>
      <c r="I476" s="29">
        <v>1106.0999999999999</v>
      </c>
      <c r="J476" s="30">
        <v>90.28</v>
      </c>
      <c r="M476" s="31">
        <f>ROUND(ROUND(J476, 2)*I476, 2)</f>
        <v>99858.71</v>
      </c>
      <c r="P476" s="30">
        <v>88.8</v>
      </c>
      <c r="S476" s="31">
        <f>ROUND(ROUND(P476, 2)*I476, 2)</f>
        <v>98221.68</v>
      </c>
      <c r="V476" s="9">
        <f>ROUND(ROUND(P476, 2)/1.2, 2)</f>
        <v>74</v>
      </c>
      <c r="Y476" s="9">
        <f t="shared" si="82"/>
        <v>81851.399999999994</v>
      </c>
      <c r="AD476" s="5" t="s">
        <v>1615</v>
      </c>
      <c r="AE476" s="5" t="s">
        <v>1616</v>
      </c>
      <c r="AF476" s="5" t="s">
        <v>1031</v>
      </c>
      <c r="AK476" s="31">
        <f t="shared" si="80"/>
        <v>-1637.0300000000134</v>
      </c>
      <c r="AL476" s="31"/>
      <c r="AM476" s="31"/>
      <c r="AN476" s="33">
        <f t="shared" si="81"/>
        <v>-1.6393462322916181E-2</v>
      </c>
      <c r="AO476" s="31"/>
      <c r="AP476" s="31"/>
    </row>
    <row r="477" spans="1:42" ht="36" x14ac:dyDescent="0.3">
      <c r="A477" s="12" t="s">
        <v>1617</v>
      </c>
      <c r="B477" s="12"/>
      <c r="C477" s="41" t="s">
        <v>1483</v>
      </c>
      <c r="D477" s="17"/>
      <c r="E477" s="17"/>
      <c r="F477" s="28" t="s">
        <v>96</v>
      </c>
      <c r="G477" s="29">
        <v>1.8</v>
      </c>
      <c r="H477" s="29"/>
      <c r="I477" s="29">
        <v>13273.2</v>
      </c>
      <c r="J477" s="30">
        <v>12.26</v>
      </c>
      <c r="M477" s="31">
        <f>ROUND(ROUND(J477, 2)*I477, 2)</f>
        <v>162729.43</v>
      </c>
      <c r="P477" s="30">
        <v>12.7</v>
      </c>
      <c r="S477" s="31">
        <f>ROUND(ROUND(P477, 2)*I477, 2)</f>
        <v>168569.64</v>
      </c>
      <c r="V477" s="9">
        <f>ROUND(ROUND(P477, 2)/1.2, 2)</f>
        <v>10.58</v>
      </c>
      <c r="Y477" s="9">
        <f t="shared" si="82"/>
        <v>140474.70000000001</v>
      </c>
      <c r="AD477" s="5" t="s">
        <v>1618</v>
      </c>
      <c r="AE477" s="5" t="s">
        <v>1619</v>
      </c>
      <c r="AF477" s="5" t="s">
        <v>1531</v>
      </c>
      <c r="AK477" s="31">
        <f t="shared" si="80"/>
        <v>5840.210000000021</v>
      </c>
      <c r="AL477" s="31"/>
      <c r="AM477" s="31"/>
      <c r="AN477" s="33">
        <f t="shared" si="81"/>
        <v>3.5889082878247783E-2</v>
      </c>
      <c r="AO477" s="31"/>
      <c r="AP477" s="31"/>
    </row>
    <row r="478" spans="1:42" ht="72" x14ac:dyDescent="0.3">
      <c r="A478" s="12" t="s">
        <v>1620</v>
      </c>
      <c r="B478" s="12" t="s">
        <v>1621</v>
      </c>
      <c r="C478" s="16" t="s">
        <v>1622</v>
      </c>
      <c r="D478" s="17"/>
      <c r="E478" s="17" t="s">
        <v>581</v>
      </c>
      <c r="F478" s="17" t="s">
        <v>79</v>
      </c>
      <c r="G478" s="18">
        <v>1</v>
      </c>
      <c r="H478" s="18"/>
      <c r="I478" s="18">
        <v>0</v>
      </c>
      <c r="J478" s="19">
        <v>0</v>
      </c>
      <c r="K478" s="20">
        <v>873</v>
      </c>
      <c r="L478" s="19">
        <f>J478+ROUND(K478, 2)</f>
        <v>873</v>
      </c>
      <c r="M478" s="19">
        <v>0</v>
      </c>
      <c r="N478" s="19">
        <v>0</v>
      </c>
      <c r="O478" s="19">
        <f>M478+N478</f>
        <v>0</v>
      </c>
      <c r="P478" s="19">
        <v>287.24</v>
      </c>
      <c r="Q478" s="20">
        <v>873</v>
      </c>
      <c r="R478" s="19">
        <f>P478+ROUND(Q478, 2)</f>
        <v>1160.24</v>
      </c>
      <c r="S478" s="19">
        <v>0</v>
      </c>
      <c r="T478" s="19">
        <v>0</v>
      </c>
      <c r="U478" s="19">
        <f>S478+T478</f>
        <v>0</v>
      </c>
      <c r="V478" s="9">
        <f>ROUND(P478 / 1.2, 2)</f>
        <v>239.37</v>
      </c>
      <c r="W478" s="9">
        <f>ROUND(Q478 / 1.2, 2)</f>
        <v>727.5</v>
      </c>
      <c r="X478" s="9">
        <f>ROUND(R478 / 1.2, 2)</f>
        <v>966.87</v>
      </c>
      <c r="Y478" s="9">
        <f t="shared" si="82"/>
        <v>0</v>
      </c>
      <c r="Z478" s="9">
        <f>ROUND(T478 / 1.2, 2)</f>
        <v>0</v>
      </c>
      <c r="AA478" s="9">
        <f>Y478+Z478</f>
        <v>0</v>
      </c>
      <c r="AD478" s="5">
        <v>355116638</v>
      </c>
      <c r="AE478" s="5">
        <v>27137862</v>
      </c>
      <c r="AG478" s="5" t="s">
        <v>1623</v>
      </c>
      <c r="AH478" s="5" t="s">
        <v>1624</v>
      </c>
      <c r="AI478" s="5" t="s">
        <v>584</v>
      </c>
      <c r="AK478" s="19">
        <f t="shared" si="80"/>
        <v>0</v>
      </c>
      <c r="AL478" s="19">
        <f>T478-N478</f>
        <v>0</v>
      </c>
      <c r="AM478" s="19">
        <f>U478-O478</f>
        <v>0</v>
      </c>
      <c r="AN478" s="22">
        <f t="shared" si="81"/>
        <v>0</v>
      </c>
      <c r="AO478" s="22">
        <f>IFERROR(AL478/N478,0)</f>
        <v>0</v>
      </c>
      <c r="AP478" s="22">
        <f>IFERROR(AM478/O478,0)</f>
        <v>0</v>
      </c>
    </row>
    <row r="479" spans="1:42" ht="36" x14ac:dyDescent="0.3">
      <c r="A479" s="12" t="s">
        <v>1625</v>
      </c>
      <c r="B479" s="12"/>
      <c r="C479" s="27" t="s">
        <v>1626</v>
      </c>
      <c r="D479" s="17"/>
      <c r="E479" s="17" t="s">
        <v>1627</v>
      </c>
      <c r="F479" s="28" t="s">
        <v>96</v>
      </c>
      <c r="G479" s="29">
        <v>1.3</v>
      </c>
      <c r="H479" s="39"/>
      <c r="I479" s="39">
        <v>0</v>
      </c>
      <c r="J479" s="30">
        <v>8.6</v>
      </c>
      <c r="M479" s="31">
        <f>ROUND(ROUND(J479, 2)*I479, 2)</f>
        <v>0</v>
      </c>
      <c r="P479" s="30">
        <v>8.6</v>
      </c>
      <c r="S479" s="31">
        <f>ROUND(ROUND(P479, 2)*I479, 2)</f>
        <v>0</v>
      </c>
      <c r="V479" s="9">
        <f>ROUND(ROUND(P479, 2)/1.2, 2)</f>
        <v>7.17</v>
      </c>
      <c r="Y479" s="9">
        <f t="shared" si="82"/>
        <v>0</v>
      </c>
      <c r="AD479" s="5" t="s">
        <v>1628</v>
      </c>
      <c r="AE479" s="5" t="s">
        <v>1629</v>
      </c>
      <c r="AF479" s="5" t="s">
        <v>1630</v>
      </c>
      <c r="AK479" s="31">
        <f t="shared" si="80"/>
        <v>0</v>
      </c>
      <c r="AL479" s="31"/>
      <c r="AM479" s="31"/>
      <c r="AN479" s="33">
        <f t="shared" si="81"/>
        <v>0</v>
      </c>
      <c r="AO479" s="31"/>
      <c r="AP479" s="31"/>
    </row>
    <row r="480" spans="1:42" ht="18" x14ac:dyDescent="0.3">
      <c r="A480" s="12" t="s">
        <v>1631</v>
      </c>
      <c r="B480" s="12"/>
      <c r="C480" s="27" t="s">
        <v>1632</v>
      </c>
      <c r="D480" s="17"/>
      <c r="E480" s="17"/>
      <c r="F480" s="28" t="s">
        <v>79</v>
      </c>
      <c r="G480" s="29">
        <v>1.1000000000000001</v>
      </c>
      <c r="H480" s="29"/>
      <c r="I480" s="29">
        <v>0</v>
      </c>
      <c r="J480" s="30">
        <v>26</v>
      </c>
      <c r="M480" s="31">
        <f>ROUND(ROUND(J480, 2)*I480, 2)</f>
        <v>0</v>
      </c>
      <c r="P480" s="30">
        <v>26</v>
      </c>
      <c r="S480" s="31">
        <f>ROUND(ROUND(P480, 2)*I480, 2)</f>
        <v>0</v>
      </c>
      <c r="V480" s="9">
        <f>ROUND(ROUND(P480, 2)/1.2, 2)</f>
        <v>21.67</v>
      </c>
      <c r="Y480" s="9">
        <f t="shared" si="82"/>
        <v>0</v>
      </c>
      <c r="AD480" s="5" t="s">
        <v>1633</v>
      </c>
      <c r="AE480" s="5" t="s">
        <v>1634</v>
      </c>
      <c r="AF480" s="5" t="s">
        <v>1635</v>
      </c>
      <c r="AK480" s="31">
        <f t="shared" si="80"/>
        <v>0</v>
      </c>
      <c r="AL480" s="31"/>
      <c r="AM480" s="31"/>
      <c r="AN480" s="33">
        <f t="shared" si="81"/>
        <v>0</v>
      </c>
      <c r="AO480" s="31"/>
      <c r="AP480" s="31"/>
    </row>
    <row r="481" spans="1:42" ht="18" x14ac:dyDescent="0.3">
      <c r="A481" s="12" t="s">
        <v>1636</v>
      </c>
      <c r="B481" s="12"/>
      <c r="C481" s="27" t="s">
        <v>1517</v>
      </c>
      <c r="D481" s="17"/>
      <c r="E481" s="17"/>
      <c r="F481" s="28" t="s">
        <v>187</v>
      </c>
      <c r="G481" s="29">
        <v>1</v>
      </c>
      <c r="H481" s="39"/>
      <c r="I481" s="39">
        <v>0</v>
      </c>
      <c r="J481" s="30">
        <v>15.76</v>
      </c>
      <c r="M481" s="31">
        <f>ROUND(ROUND(J481, 2)*I481, 2)</f>
        <v>0</v>
      </c>
      <c r="P481" s="30">
        <v>15.76</v>
      </c>
      <c r="S481" s="31">
        <f>ROUND(ROUND(P481, 2)*I481, 2)</f>
        <v>0</v>
      </c>
      <c r="V481" s="9">
        <f>ROUND(ROUND(P481, 2)/1.2, 2)</f>
        <v>13.13</v>
      </c>
      <c r="Y481" s="9">
        <f t="shared" si="82"/>
        <v>0</v>
      </c>
      <c r="AD481" s="5" t="s">
        <v>1637</v>
      </c>
      <c r="AE481" s="5" t="s">
        <v>1638</v>
      </c>
      <c r="AF481" s="5" t="s">
        <v>1520</v>
      </c>
      <c r="AK481" s="31">
        <f t="shared" si="80"/>
        <v>0</v>
      </c>
      <c r="AL481" s="31"/>
      <c r="AM481" s="31"/>
      <c r="AN481" s="33">
        <f t="shared" si="81"/>
        <v>0</v>
      </c>
      <c r="AO481" s="31"/>
      <c r="AP481" s="31"/>
    </row>
    <row r="482" spans="1:42" ht="18" x14ac:dyDescent="0.3">
      <c r="A482" s="12" t="s">
        <v>1639</v>
      </c>
      <c r="B482" s="12"/>
      <c r="C482" s="27" t="s">
        <v>1512</v>
      </c>
      <c r="D482" s="17"/>
      <c r="E482" s="17"/>
      <c r="F482" s="28" t="s">
        <v>96</v>
      </c>
      <c r="G482" s="29">
        <v>0.25</v>
      </c>
      <c r="H482" s="29"/>
      <c r="I482" s="29">
        <v>0</v>
      </c>
      <c r="J482" s="30">
        <v>100</v>
      </c>
      <c r="M482" s="31">
        <f>ROUND(ROUND(J482, 2)*I482, 2)</f>
        <v>0</v>
      </c>
      <c r="P482" s="30">
        <v>100</v>
      </c>
      <c r="S482" s="31">
        <f>ROUND(ROUND(P482, 2)*I482, 2)</f>
        <v>0</v>
      </c>
      <c r="V482" s="9">
        <f>ROUND(ROUND(P482, 2)/1.2, 2)</f>
        <v>83.33</v>
      </c>
      <c r="Y482" s="9">
        <f t="shared" si="82"/>
        <v>0</v>
      </c>
      <c r="AD482" s="5" t="s">
        <v>1640</v>
      </c>
      <c r="AE482" s="5" t="s">
        <v>1641</v>
      </c>
      <c r="AF482" s="5" t="s">
        <v>1515</v>
      </c>
      <c r="AK482" s="31">
        <f t="shared" si="80"/>
        <v>0</v>
      </c>
      <c r="AL482" s="31"/>
      <c r="AM482" s="31"/>
      <c r="AN482" s="33">
        <f t="shared" si="81"/>
        <v>0</v>
      </c>
      <c r="AO482" s="31"/>
      <c r="AP482" s="31"/>
    </row>
    <row r="483" spans="1:42" ht="72" x14ac:dyDescent="0.3">
      <c r="A483" s="12" t="s">
        <v>1642</v>
      </c>
      <c r="B483" s="12" t="s">
        <v>1643</v>
      </c>
      <c r="C483" s="16" t="s">
        <v>1644</v>
      </c>
      <c r="D483" s="17"/>
      <c r="E483" s="17" t="s">
        <v>1645</v>
      </c>
      <c r="F483" s="17" t="s">
        <v>79</v>
      </c>
      <c r="G483" s="18">
        <v>1</v>
      </c>
      <c r="H483" s="18"/>
      <c r="I483" s="18">
        <v>0</v>
      </c>
      <c r="J483" s="19">
        <v>460.66</v>
      </c>
      <c r="K483" s="20">
        <v>1067</v>
      </c>
      <c r="L483" s="19">
        <f>J483+ROUND(K483, 2)</f>
        <v>1527.66</v>
      </c>
      <c r="M483" s="19">
        <v>0</v>
      </c>
      <c r="N483" s="19">
        <v>0</v>
      </c>
      <c r="O483" s="19">
        <f>M483+N483</f>
        <v>0</v>
      </c>
      <c r="P483" s="19">
        <v>460.66</v>
      </c>
      <c r="Q483" s="20">
        <v>1067</v>
      </c>
      <c r="R483" s="19">
        <f>P483+ROUND(Q483, 2)</f>
        <v>1527.66</v>
      </c>
      <c r="S483" s="19">
        <v>0</v>
      </c>
      <c r="T483" s="19">
        <v>0</v>
      </c>
      <c r="U483" s="19">
        <f>S483+T483</f>
        <v>0</v>
      </c>
      <c r="V483" s="9">
        <f>ROUND(P483 / 1.2, 2)</f>
        <v>383.88</v>
      </c>
      <c r="W483" s="9">
        <f>ROUND(Q483 / 1.2, 2)</f>
        <v>889.17</v>
      </c>
      <c r="X483" s="9">
        <f>ROUND(R483 / 1.2, 2)</f>
        <v>1273.05</v>
      </c>
      <c r="Y483" s="9">
        <f t="shared" si="82"/>
        <v>0</v>
      </c>
      <c r="Z483" s="9">
        <f>ROUND(T483 / 1.2, 2)</f>
        <v>0</v>
      </c>
      <c r="AA483" s="9">
        <f>Y483+Z483</f>
        <v>0</v>
      </c>
      <c r="AD483" s="5">
        <v>355116639</v>
      </c>
      <c r="AE483" s="5">
        <v>27137949</v>
      </c>
      <c r="AG483" s="5" t="s">
        <v>1646</v>
      </c>
      <c r="AH483" s="5" t="s">
        <v>1647</v>
      </c>
      <c r="AI483" s="5" t="s">
        <v>584</v>
      </c>
      <c r="AK483" s="19">
        <f t="shared" si="80"/>
        <v>0</v>
      </c>
      <c r="AL483" s="19">
        <f>T483-N483</f>
        <v>0</v>
      </c>
      <c r="AM483" s="19">
        <f>U483-O483</f>
        <v>0</v>
      </c>
      <c r="AN483" s="22">
        <f t="shared" si="81"/>
        <v>0</v>
      </c>
      <c r="AO483" s="22">
        <f>IFERROR(AL483/N483,0)</f>
        <v>0</v>
      </c>
      <c r="AP483" s="22">
        <f>IFERROR(AM483/O483,0)</f>
        <v>0</v>
      </c>
    </row>
    <row r="484" spans="1:42" ht="18" x14ac:dyDescent="0.3">
      <c r="A484" s="12" t="s">
        <v>1648</v>
      </c>
      <c r="B484" s="12"/>
      <c r="C484" s="27" t="s">
        <v>1626</v>
      </c>
      <c r="D484" s="17"/>
      <c r="E484" s="17"/>
      <c r="F484" s="28" t="s">
        <v>96</v>
      </c>
      <c r="G484" s="29">
        <v>1.3</v>
      </c>
      <c r="H484" s="39"/>
      <c r="I484" s="39">
        <v>0</v>
      </c>
      <c r="J484" s="30">
        <v>8.6</v>
      </c>
      <c r="M484" s="31">
        <f>ROUND(ROUND(J484, 2)*I484, 2)</f>
        <v>0</v>
      </c>
      <c r="P484" s="30">
        <v>8.6</v>
      </c>
      <c r="S484" s="31">
        <f>ROUND(ROUND(P484, 2)*I484, 2)</f>
        <v>0</v>
      </c>
      <c r="V484" s="9">
        <f>ROUND(ROUND(P484, 2)/1.2, 2)</f>
        <v>7.17</v>
      </c>
      <c r="Y484" s="9">
        <f t="shared" si="82"/>
        <v>0</v>
      </c>
      <c r="AD484" s="5" t="s">
        <v>1649</v>
      </c>
      <c r="AE484" s="5" t="s">
        <v>1650</v>
      </c>
      <c r="AF484" s="5" t="s">
        <v>1630</v>
      </c>
      <c r="AK484" s="31">
        <f t="shared" si="80"/>
        <v>0</v>
      </c>
      <c r="AL484" s="31"/>
      <c r="AM484" s="31"/>
      <c r="AN484" s="33">
        <f t="shared" si="81"/>
        <v>0</v>
      </c>
      <c r="AO484" s="31"/>
      <c r="AP484" s="31"/>
    </row>
    <row r="485" spans="1:42" ht="18" x14ac:dyDescent="0.3">
      <c r="A485" s="12" t="s">
        <v>1651</v>
      </c>
      <c r="B485" s="12"/>
      <c r="C485" s="27" t="s">
        <v>1632</v>
      </c>
      <c r="D485" s="17"/>
      <c r="E485" s="17"/>
      <c r="F485" s="28" t="s">
        <v>79</v>
      </c>
      <c r="G485" s="29">
        <v>1.1000000000000001</v>
      </c>
      <c r="H485" s="29"/>
      <c r="I485" s="29">
        <v>0</v>
      </c>
      <c r="J485" s="30">
        <v>26</v>
      </c>
      <c r="M485" s="31">
        <f>ROUND(ROUND(J485, 2)*I485, 2)</f>
        <v>0</v>
      </c>
      <c r="P485" s="30">
        <v>26</v>
      </c>
      <c r="S485" s="31">
        <f>ROUND(ROUND(P485, 2)*I485, 2)</f>
        <v>0</v>
      </c>
      <c r="V485" s="9">
        <f>ROUND(ROUND(P485, 2)/1.2, 2)</f>
        <v>21.67</v>
      </c>
      <c r="Y485" s="9">
        <f t="shared" si="82"/>
        <v>0</v>
      </c>
      <c r="AD485" s="5" t="s">
        <v>1652</v>
      </c>
      <c r="AE485" s="5" t="s">
        <v>1653</v>
      </c>
      <c r="AF485" s="5" t="s">
        <v>1635</v>
      </c>
      <c r="AK485" s="31">
        <f t="shared" si="80"/>
        <v>0</v>
      </c>
      <c r="AL485" s="31"/>
      <c r="AM485" s="31"/>
      <c r="AN485" s="33">
        <f t="shared" si="81"/>
        <v>0</v>
      </c>
      <c r="AO485" s="31"/>
      <c r="AP485" s="31"/>
    </row>
    <row r="486" spans="1:42" ht="18" x14ac:dyDescent="0.3">
      <c r="A486" s="12" t="s">
        <v>1654</v>
      </c>
      <c r="B486" s="12"/>
      <c r="C486" s="27" t="s">
        <v>1517</v>
      </c>
      <c r="D486" s="17"/>
      <c r="E486" s="17"/>
      <c r="F486" s="28" t="s">
        <v>187</v>
      </c>
      <c r="G486" s="29">
        <v>1</v>
      </c>
      <c r="H486" s="39"/>
      <c r="I486" s="39">
        <v>0</v>
      </c>
      <c r="J486" s="30">
        <v>15.76</v>
      </c>
      <c r="M486" s="31">
        <f>ROUND(ROUND(J486, 2)*I486, 2)</f>
        <v>0</v>
      </c>
      <c r="P486" s="30">
        <v>15.76</v>
      </c>
      <c r="S486" s="31">
        <f>ROUND(ROUND(P486, 2)*I486, 2)</f>
        <v>0</v>
      </c>
      <c r="V486" s="9">
        <f>ROUND(ROUND(P486, 2)/1.2, 2)</f>
        <v>13.13</v>
      </c>
      <c r="Y486" s="9">
        <f t="shared" si="82"/>
        <v>0</v>
      </c>
      <c r="AD486" s="5" t="s">
        <v>1655</v>
      </c>
      <c r="AE486" s="5" t="s">
        <v>1656</v>
      </c>
      <c r="AF486" s="5" t="s">
        <v>1520</v>
      </c>
      <c r="AK486" s="31">
        <f t="shared" si="80"/>
        <v>0</v>
      </c>
      <c r="AL486" s="31"/>
      <c r="AM486" s="31"/>
      <c r="AN486" s="33">
        <f t="shared" si="81"/>
        <v>0</v>
      </c>
      <c r="AO486" s="31"/>
      <c r="AP486" s="31"/>
    </row>
    <row r="487" spans="1:42" ht="18" x14ac:dyDescent="0.3">
      <c r="A487" s="12" t="s">
        <v>1657</v>
      </c>
      <c r="B487" s="12"/>
      <c r="C487" s="27" t="s">
        <v>1512</v>
      </c>
      <c r="D487" s="17"/>
      <c r="E487" s="17"/>
      <c r="F487" s="28" t="s">
        <v>96</v>
      </c>
      <c r="G487" s="29">
        <v>0.25</v>
      </c>
      <c r="H487" s="29"/>
      <c r="I487" s="29">
        <v>0</v>
      </c>
      <c r="J487" s="30">
        <v>100</v>
      </c>
      <c r="M487" s="31">
        <f>ROUND(ROUND(J487, 2)*I487, 2)</f>
        <v>0</v>
      </c>
      <c r="P487" s="30">
        <v>100</v>
      </c>
      <c r="S487" s="31">
        <f>ROUND(ROUND(P487, 2)*I487, 2)</f>
        <v>0</v>
      </c>
      <c r="V487" s="9">
        <f>ROUND(ROUND(P487, 2)/1.2, 2)</f>
        <v>83.33</v>
      </c>
      <c r="Y487" s="9">
        <f t="shared" si="82"/>
        <v>0</v>
      </c>
      <c r="AD487" s="5" t="s">
        <v>1658</v>
      </c>
      <c r="AE487" s="5" t="s">
        <v>1659</v>
      </c>
      <c r="AF487" s="5" t="s">
        <v>1515</v>
      </c>
      <c r="AK487" s="31">
        <f t="shared" si="80"/>
        <v>0</v>
      </c>
      <c r="AL487" s="31"/>
      <c r="AM487" s="31"/>
      <c r="AN487" s="33">
        <f t="shared" si="81"/>
        <v>0</v>
      </c>
      <c r="AO487" s="31"/>
      <c r="AP487" s="31"/>
    </row>
    <row r="488" spans="1:42" ht="72" x14ac:dyDescent="0.3">
      <c r="A488" s="12" t="s">
        <v>1660</v>
      </c>
      <c r="B488" s="12" t="s">
        <v>1643</v>
      </c>
      <c r="C488" s="16" t="s">
        <v>1644</v>
      </c>
      <c r="D488" s="17"/>
      <c r="E488" s="17" t="s">
        <v>1661</v>
      </c>
      <c r="F488" s="17" t="s">
        <v>79</v>
      </c>
      <c r="G488" s="18">
        <v>1</v>
      </c>
      <c r="H488" s="18"/>
      <c r="I488" s="18">
        <v>0</v>
      </c>
      <c r="J488" s="19">
        <v>448.98</v>
      </c>
      <c r="K488" s="20">
        <v>1067</v>
      </c>
      <c r="L488" s="19">
        <f>J488+ROUND(K488, 2)</f>
        <v>1515.98</v>
      </c>
      <c r="M488" s="19">
        <v>0</v>
      </c>
      <c r="N488" s="19">
        <v>0</v>
      </c>
      <c r="O488" s="19">
        <f>M488+N488</f>
        <v>0</v>
      </c>
      <c r="P488" s="19">
        <v>448.98</v>
      </c>
      <c r="Q488" s="20">
        <v>1067</v>
      </c>
      <c r="R488" s="19">
        <f>P488+ROUND(Q488, 2)</f>
        <v>1515.98</v>
      </c>
      <c r="S488" s="19">
        <v>0</v>
      </c>
      <c r="T488" s="19">
        <v>0</v>
      </c>
      <c r="U488" s="19">
        <f>S488+T488</f>
        <v>0</v>
      </c>
      <c r="V488" s="9">
        <f>ROUND(P488 / 1.2, 2)</f>
        <v>374.15</v>
      </c>
      <c r="W488" s="9">
        <f>ROUND(Q488 / 1.2, 2)</f>
        <v>889.17</v>
      </c>
      <c r="X488" s="9">
        <f>ROUND(R488 / 1.2, 2)</f>
        <v>1263.32</v>
      </c>
      <c r="Y488" s="9">
        <f t="shared" si="82"/>
        <v>0</v>
      </c>
      <c r="Z488" s="9">
        <f>ROUND(T488 / 1.2, 2)</f>
        <v>0</v>
      </c>
      <c r="AA488" s="9">
        <f>Y488+Z488</f>
        <v>0</v>
      </c>
      <c r="AD488" s="5">
        <v>355116776</v>
      </c>
      <c r="AE488" s="5">
        <v>27137951</v>
      </c>
      <c r="AG488" s="5" t="s">
        <v>1646</v>
      </c>
      <c r="AH488" s="5" t="s">
        <v>1647</v>
      </c>
      <c r="AI488" s="5" t="s">
        <v>584</v>
      </c>
      <c r="AK488" s="19">
        <f t="shared" si="80"/>
        <v>0</v>
      </c>
      <c r="AL488" s="19">
        <f>T488-N488</f>
        <v>0</v>
      </c>
      <c r="AM488" s="19">
        <f>U488-O488</f>
        <v>0</v>
      </c>
      <c r="AN488" s="22">
        <f t="shared" si="81"/>
        <v>0</v>
      </c>
      <c r="AO488" s="22">
        <f>IFERROR(AL488/N488,0)</f>
        <v>0</v>
      </c>
      <c r="AP488" s="22">
        <f>IFERROR(AM488/O488,0)</f>
        <v>0</v>
      </c>
    </row>
    <row r="489" spans="1:42" ht="36" x14ac:dyDescent="0.3">
      <c r="A489" s="12" t="s">
        <v>1662</v>
      </c>
      <c r="B489" s="12"/>
      <c r="C489" s="27" t="s">
        <v>1028</v>
      </c>
      <c r="D489" s="17"/>
      <c r="E489" s="17"/>
      <c r="F489" s="28" t="s">
        <v>96</v>
      </c>
      <c r="G489" s="29">
        <v>0.15</v>
      </c>
      <c r="H489" s="29"/>
      <c r="I489" s="29">
        <v>0</v>
      </c>
      <c r="J489" s="30">
        <v>88.8</v>
      </c>
      <c r="M489" s="31">
        <f>ROUND(ROUND(J489, 2)*I489, 2)</f>
        <v>0</v>
      </c>
      <c r="P489" s="30">
        <v>88.8</v>
      </c>
      <c r="S489" s="31">
        <f>ROUND(ROUND(P489, 2)*I489, 2)</f>
        <v>0</v>
      </c>
      <c r="V489" s="9">
        <f>ROUND(ROUND(P489, 2)/1.2, 2)</f>
        <v>74</v>
      </c>
      <c r="Y489" s="9">
        <f t="shared" si="82"/>
        <v>0</v>
      </c>
      <c r="AD489" s="5" t="s">
        <v>1663</v>
      </c>
      <c r="AE489" s="5" t="s">
        <v>1664</v>
      </c>
      <c r="AF489" s="5" t="s">
        <v>1031</v>
      </c>
      <c r="AK489" s="31">
        <f t="shared" si="80"/>
        <v>0</v>
      </c>
      <c r="AL489" s="31"/>
      <c r="AM489" s="31"/>
      <c r="AN489" s="33">
        <f t="shared" si="81"/>
        <v>0</v>
      </c>
      <c r="AO489" s="31"/>
      <c r="AP489" s="31"/>
    </row>
    <row r="490" spans="1:42" ht="18" x14ac:dyDescent="0.3">
      <c r="A490" s="12" t="s">
        <v>1665</v>
      </c>
      <c r="B490" s="12"/>
      <c r="C490" s="27" t="s">
        <v>1517</v>
      </c>
      <c r="D490" s="17"/>
      <c r="E490" s="17"/>
      <c r="F490" s="28" t="s">
        <v>187</v>
      </c>
      <c r="G490" s="29">
        <v>1</v>
      </c>
      <c r="H490" s="39"/>
      <c r="I490" s="39">
        <v>0</v>
      </c>
      <c r="J490" s="30">
        <v>15.76</v>
      </c>
      <c r="M490" s="31">
        <f>ROUND(ROUND(J490, 2)*I490, 2)</f>
        <v>0</v>
      </c>
      <c r="P490" s="30">
        <v>15.76</v>
      </c>
      <c r="S490" s="31">
        <f>ROUND(ROUND(P490, 2)*I490, 2)</f>
        <v>0</v>
      </c>
      <c r="V490" s="9">
        <f>ROUND(ROUND(P490, 2)/1.2, 2)</f>
        <v>13.13</v>
      </c>
      <c r="Y490" s="9">
        <f t="shared" si="82"/>
        <v>0</v>
      </c>
      <c r="AD490" s="5" t="s">
        <v>1666</v>
      </c>
      <c r="AE490" s="5" t="s">
        <v>1667</v>
      </c>
      <c r="AF490" s="5" t="s">
        <v>1520</v>
      </c>
      <c r="AK490" s="31">
        <f t="shared" si="80"/>
        <v>0</v>
      </c>
      <c r="AL490" s="31"/>
      <c r="AM490" s="31"/>
      <c r="AN490" s="33">
        <f t="shared" si="81"/>
        <v>0</v>
      </c>
      <c r="AO490" s="31"/>
      <c r="AP490" s="31"/>
    </row>
    <row r="491" spans="1:42" ht="18" x14ac:dyDescent="0.3">
      <c r="A491" s="12" t="s">
        <v>1668</v>
      </c>
      <c r="B491" s="12"/>
      <c r="C491" s="27" t="s">
        <v>1632</v>
      </c>
      <c r="D491" s="17"/>
      <c r="E491" s="17"/>
      <c r="F491" s="28" t="s">
        <v>79</v>
      </c>
      <c r="G491" s="29">
        <v>1.1000000000000001</v>
      </c>
      <c r="H491" s="29"/>
      <c r="I491" s="29">
        <v>0</v>
      </c>
      <c r="J491" s="30">
        <v>26</v>
      </c>
      <c r="M491" s="31">
        <f>ROUND(ROUND(J491, 2)*I491, 2)</f>
        <v>0</v>
      </c>
      <c r="P491" s="30">
        <v>26</v>
      </c>
      <c r="S491" s="31">
        <f>ROUND(ROUND(P491, 2)*I491, 2)</f>
        <v>0</v>
      </c>
      <c r="V491" s="9">
        <f>ROUND(ROUND(P491, 2)/1.2, 2)</f>
        <v>21.67</v>
      </c>
      <c r="Y491" s="9">
        <f t="shared" si="82"/>
        <v>0</v>
      </c>
      <c r="AD491" s="5" t="s">
        <v>1669</v>
      </c>
      <c r="AE491" s="5" t="s">
        <v>1670</v>
      </c>
      <c r="AF491" s="5" t="s">
        <v>1635</v>
      </c>
      <c r="AK491" s="31">
        <f t="shared" si="80"/>
        <v>0</v>
      </c>
      <c r="AL491" s="31"/>
      <c r="AM491" s="31"/>
      <c r="AN491" s="33">
        <f t="shared" si="81"/>
        <v>0</v>
      </c>
      <c r="AO491" s="31"/>
      <c r="AP491" s="31"/>
    </row>
    <row r="492" spans="1:42" ht="18" x14ac:dyDescent="0.3">
      <c r="A492" s="12" t="s">
        <v>1671</v>
      </c>
      <c r="B492" s="12"/>
      <c r="C492" s="27" t="s">
        <v>1626</v>
      </c>
      <c r="D492" s="17"/>
      <c r="E492" s="17"/>
      <c r="F492" s="28" t="s">
        <v>96</v>
      </c>
      <c r="G492" s="29">
        <v>1.3</v>
      </c>
      <c r="H492" s="39"/>
      <c r="I492" s="39">
        <v>0</v>
      </c>
      <c r="J492" s="30">
        <v>8.6</v>
      </c>
      <c r="M492" s="31">
        <f>ROUND(ROUND(J492, 2)*I492, 2)</f>
        <v>0</v>
      </c>
      <c r="P492" s="30">
        <v>8.6</v>
      </c>
      <c r="S492" s="31">
        <f>ROUND(ROUND(P492, 2)*I492, 2)</f>
        <v>0</v>
      </c>
      <c r="V492" s="9">
        <f>ROUND(ROUND(P492, 2)/1.2, 2)</f>
        <v>7.17</v>
      </c>
      <c r="Y492" s="9">
        <f t="shared" si="82"/>
        <v>0</v>
      </c>
      <c r="AD492" s="5" t="s">
        <v>1672</v>
      </c>
      <c r="AE492" s="5" t="s">
        <v>1673</v>
      </c>
      <c r="AF492" s="5" t="s">
        <v>1630</v>
      </c>
      <c r="AK492" s="31">
        <f t="shared" si="80"/>
        <v>0</v>
      </c>
      <c r="AL492" s="31"/>
      <c r="AM492" s="31"/>
      <c r="AN492" s="33">
        <f t="shared" si="81"/>
        <v>0</v>
      </c>
      <c r="AO492" s="31"/>
      <c r="AP492" s="31"/>
    </row>
    <row r="493" spans="1:42" ht="72" x14ac:dyDescent="0.3">
      <c r="A493" s="12" t="s">
        <v>1674</v>
      </c>
      <c r="B493" s="12" t="s">
        <v>1643</v>
      </c>
      <c r="C493" s="16" t="s">
        <v>1644</v>
      </c>
      <c r="D493" s="17"/>
      <c r="E493" s="17" t="s">
        <v>1675</v>
      </c>
      <c r="F493" s="17" t="s">
        <v>79</v>
      </c>
      <c r="G493" s="18">
        <v>1</v>
      </c>
      <c r="H493" s="18"/>
      <c r="I493" s="18">
        <v>0</v>
      </c>
      <c r="J493" s="19">
        <v>460.66</v>
      </c>
      <c r="K493" s="20">
        <v>1067</v>
      </c>
      <c r="L493" s="19">
        <f>J493+ROUND(K493, 2)</f>
        <v>1527.66</v>
      </c>
      <c r="M493" s="19">
        <v>0</v>
      </c>
      <c r="N493" s="19">
        <v>0</v>
      </c>
      <c r="O493" s="19">
        <f>M493+N493</f>
        <v>0</v>
      </c>
      <c r="P493" s="19">
        <v>460.66</v>
      </c>
      <c r="Q493" s="20">
        <v>1067</v>
      </c>
      <c r="R493" s="19">
        <f>P493+ROUND(Q493, 2)</f>
        <v>1527.66</v>
      </c>
      <c r="S493" s="19">
        <v>0</v>
      </c>
      <c r="T493" s="19">
        <v>0</v>
      </c>
      <c r="U493" s="19">
        <f>S493+T493</f>
        <v>0</v>
      </c>
      <c r="V493" s="9">
        <f>ROUND(P493 / 1.2, 2)</f>
        <v>383.88</v>
      </c>
      <c r="W493" s="9">
        <f>ROUND(Q493 / 1.2, 2)</f>
        <v>889.17</v>
      </c>
      <c r="X493" s="9">
        <f>ROUND(R493 / 1.2, 2)</f>
        <v>1273.05</v>
      </c>
      <c r="Y493" s="9">
        <f t="shared" si="82"/>
        <v>0</v>
      </c>
      <c r="Z493" s="9">
        <f>ROUND(T493 / 1.2, 2)</f>
        <v>0</v>
      </c>
      <c r="AA493" s="9">
        <f>Y493+Z493</f>
        <v>0</v>
      </c>
      <c r="AD493" s="5">
        <v>355116777</v>
      </c>
      <c r="AE493" s="5">
        <v>27138018</v>
      </c>
      <c r="AG493" s="5" t="s">
        <v>1646</v>
      </c>
      <c r="AH493" s="5" t="s">
        <v>1647</v>
      </c>
      <c r="AI493" s="5" t="s">
        <v>584</v>
      </c>
      <c r="AK493" s="19">
        <f t="shared" si="80"/>
        <v>0</v>
      </c>
      <c r="AL493" s="19">
        <f>T493-N493</f>
        <v>0</v>
      </c>
      <c r="AM493" s="19">
        <f>U493-O493</f>
        <v>0</v>
      </c>
      <c r="AN493" s="22">
        <f t="shared" si="81"/>
        <v>0</v>
      </c>
      <c r="AO493" s="22">
        <f>IFERROR(AL493/N493,0)</f>
        <v>0</v>
      </c>
      <c r="AP493" s="22">
        <f>IFERROR(AM493/O493,0)</f>
        <v>0</v>
      </c>
    </row>
    <row r="494" spans="1:42" ht="18" x14ac:dyDescent="0.3">
      <c r="A494" s="12" t="s">
        <v>1676</v>
      </c>
      <c r="B494" s="12"/>
      <c r="C494" s="27" t="s">
        <v>1626</v>
      </c>
      <c r="D494" s="17"/>
      <c r="E494" s="17"/>
      <c r="F494" s="28" t="s">
        <v>96</v>
      </c>
      <c r="G494" s="29">
        <v>1.3</v>
      </c>
      <c r="H494" s="39"/>
      <c r="I494" s="39">
        <v>0</v>
      </c>
      <c r="J494" s="30">
        <v>8.6</v>
      </c>
      <c r="M494" s="31">
        <f>ROUND(ROUND(J494, 2)*I494, 2)</f>
        <v>0</v>
      </c>
      <c r="P494" s="30">
        <v>8.6</v>
      </c>
      <c r="S494" s="31">
        <f>ROUND(ROUND(P494, 2)*I494, 2)</f>
        <v>0</v>
      </c>
      <c r="V494" s="9">
        <f>ROUND(ROUND(P494, 2)/1.2, 2)</f>
        <v>7.17</v>
      </c>
      <c r="Y494" s="9">
        <f t="shared" si="82"/>
        <v>0</v>
      </c>
      <c r="AD494" s="5" t="s">
        <v>1677</v>
      </c>
      <c r="AE494" s="5" t="s">
        <v>1678</v>
      </c>
      <c r="AF494" s="5" t="s">
        <v>1630</v>
      </c>
      <c r="AK494" s="31">
        <f t="shared" si="80"/>
        <v>0</v>
      </c>
      <c r="AL494" s="31"/>
      <c r="AM494" s="31"/>
      <c r="AN494" s="33">
        <f t="shared" si="81"/>
        <v>0</v>
      </c>
      <c r="AO494" s="31"/>
      <c r="AP494" s="31"/>
    </row>
    <row r="495" spans="1:42" ht="18" x14ac:dyDescent="0.3">
      <c r="A495" s="12" t="s">
        <v>1679</v>
      </c>
      <c r="B495" s="12"/>
      <c r="C495" s="27" t="s">
        <v>1632</v>
      </c>
      <c r="D495" s="17"/>
      <c r="E495" s="17"/>
      <c r="F495" s="28" t="s">
        <v>79</v>
      </c>
      <c r="G495" s="29">
        <v>1.1000000000000001</v>
      </c>
      <c r="H495" s="29"/>
      <c r="I495" s="29">
        <v>0</v>
      </c>
      <c r="J495" s="30">
        <v>26</v>
      </c>
      <c r="M495" s="31">
        <f>ROUND(ROUND(J495, 2)*I495, 2)</f>
        <v>0</v>
      </c>
      <c r="P495" s="30">
        <v>26</v>
      </c>
      <c r="S495" s="31">
        <f>ROUND(ROUND(P495, 2)*I495, 2)</f>
        <v>0</v>
      </c>
      <c r="V495" s="9">
        <f>ROUND(ROUND(P495, 2)/1.2, 2)</f>
        <v>21.67</v>
      </c>
      <c r="Y495" s="9">
        <f t="shared" si="82"/>
        <v>0</v>
      </c>
      <c r="AD495" s="5" t="s">
        <v>1680</v>
      </c>
      <c r="AE495" s="5" t="s">
        <v>1681</v>
      </c>
      <c r="AF495" s="5" t="s">
        <v>1635</v>
      </c>
      <c r="AK495" s="31">
        <f t="shared" si="80"/>
        <v>0</v>
      </c>
      <c r="AL495" s="31"/>
      <c r="AM495" s="31"/>
      <c r="AN495" s="33">
        <f t="shared" si="81"/>
        <v>0</v>
      </c>
      <c r="AO495" s="31"/>
      <c r="AP495" s="31"/>
    </row>
    <row r="496" spans="1:42" ht="18" x14ac:dyDescent="0.3">
      <c r="A496" s="12" t="s">
        <v>1682</v>
      </c>
      <c r="B496" s="12"/>
      <c r="C496" s="27" t="s">
        <v>1517</v>
      </c>
      <c r="D496" s="17"/>
      <c r="E496" s="17"/>
      <c r="F496" s="28" t="s">
        <v>187</v>
      </c>
      <c r="G496" s="29">
        <v>1</v>
      </c>
      <c r="H496" s="39"/>
      <c r="I496" s="39">
        <v>0</v>
      </c>
      <c r="J496" s="30">
        <v>15.76</v>
      </c>
      <c r="M496" s="31">
        <f>ROUND(ROUND(J496, 2)*I496, 2)</f>
        <v>0</v>
      </c>
      <c r="P496" s="30">
        <v>15.76</v>
      </c>
      <c r="S496" s="31">
        <f>ROUND(ROUND(P496, 2)*I496, 2)</f>
        <v>0</v>
      </c>
      <c r="V496" s="9">
        <f>ROUND(ROUND(P496, 2)/1.2, 2)</f>
        <v>13.13</v>
      </c>
      <c r="Y496" s="9">
        <f t="shared" si="82"/>
        <v>0</v>
      </c>
      <c r="AD496" s="5" t="s">
        <v>1683</v>
      </c>
      <c r="AE496" s="5" t="s">
        <v>1684</v>
      </c>
      <c r="AF496" s="5" t="s">
        <v>1520</v>
      </c>
      <c r="AK496" s="31">
        <f t="shared" si="80"/>
        <v>0</v>
      </c>
      <c r="AL496" s="31"/>
      <c r="AM496" s="31"/>
      <c r="AN496" s="33">
        <f t="shared" si="81"/>
        <v>0</v>
      </c>
      <c r="AO496" s="31"/>
      <c r="AP496" s="31"/>
    </row>
    <row r="497" spans="1:42" ht="18" x14ac:dyDescent="0.3">
      <c r="A497" s="12" t="s">
        <v>1685</v>
      </c>
      <c r="B497" s="12"/>
      <c r="C497" s="27" t="s">
        <v>1512</v>
      </c>
      <c r="D497" s="17"/>
      <c r="E497" s="17"/>
      <c r="F497" s="28" t="s">
        <v>96</v>
      </c>
      <c r="G497" s="29">
        <v>0.25</v>
      </c>
      <c r="H497" s="29"/>
      <c r="I497" s="29">
        <v>0</v>
      </c>
      <c r="J497" s="30">
        <v>100</v>
      </c>
      <c r="M497" s="31">
        <f>ROUND(ROUND(J497, 2)*I497, 2)</f>
        <v>0</v>
      </c>
      <c r="P497" s="30">
        <v>100</v>
      </c>
      <c r="S497" s="31">
        <f>ROUND(ROUND(P497, 2)*I497, 2)</f>
        <v>0</v>
      </c>
      <c r="V497" s="9">
        <f>ROUND(ROUND(P497, 2)/1.2, 2)</f>
        <v>83.33</v>
      </c>
      <c r="Y497" s="9">
        <f t="shared" si="82"/>
        <v>0</v>
      </c>
      <c r="AD497" s="5" t="s">
        <v>1686</v>
      </c>
      <c r="AE497" s="5" t="s">
        <v>1687</v>
      </c>
      <c r="AF497" s="5" t="s">
        <v>1515</v>
      </c>
      <c r="AK497" s="31">
        <f t="shared" si="80"/>
        <v>0</v>
      </c>
      <c r="AL497" s="31"/>
      <c r="AM497" s="31"/>
      <c r="AN497" s="33">
        <f t="shared" si="81"/>
        <v>0</v>
      </c>
      <c r="AO497" s="31"/>
      <c r="AP497" s="31"/>
    </row>
    <row r="498" spans="1:42" ht="72" x14ac:dyDescent="0.3">
      <c r="A498" s="12" t="s">
        <v>1688</v>
      </c>
      <c r="B498" s="12" t="s">
        <v>1643</v>
      </c>
      <c r="C498" s="16" t="s">
        <v>1644</v>
      </c>
      <c r="D498" s="17"/>
      <c r="E498" s="17" t="s">
        <v>1689</v>
      </c>
      <c r="F498" s="17" t="s">
        <v>79</v>
      </c>
      <c r="G498" s="18">
        <v>1</v>
      </c>
      <c r="H498" s="18"/>
      <c r="I498" s="18">
        <v>0</v>
      </c>
      <c r="J498" s="19">
        <v>448.98</v>
      </c>
      <c r="K498" s="20">
        <v>1067</v>
      </c>
      <c r="L498" s="19">
        <f>J498+ROUND(K498, 2)</f>
        <v>1515.98</v>
      </c>
      <c r="M498" s="19">
        <v>0</v>
      </c>
      <c r="N498" s="19">
        <v>0</v>
      </c>
      <c r="O498" s="19">
        <f>M498+N498</f>
        <v>0</v>
      </c>
      <c r="P498" s="19">
        <v>448.98</v>
      </c>
      <c r="Q498" s="20">
        <v>1067</v>
      </c>
      <c r="R498" s="19">
        <f>P498+ROUND(Q498, 2)</f>
        <v>1515.98</v>
      </c>
      <c r="S498" s="19">
        <v>0</v>
      </c>
      <c r="T498" s="19">
        <v>0</v>
      </c>
      <c r="U498" s="19">
        <f>S498+T498</f>
        <v>0</v>
      </c>
      <c r="V498" s="9">
        <f>ROUND(P498 / 1.2, 2)</f>
        <v>374.15</v>
      </c>
      <c r="W498" s="9">
        <f>ROUND(Q498 / 1.2, 2)</f>
        <v>889.17</v>
      </c>
      <c r="X498" s="9">
        <f>ROUND(R498 / 1.2, 2)</f>
        <v>1263.32</v>
      </c>
      <c r="Y498" s="9">
        <f t="shared" si="82"/>
        <v>0</v>
      </c>
      <c r="Z498" s="9">
        <f>ROUND(T498 / 1.2, 2)</f>
        <v>0</v>
      </c>
      <c r="AA498" s="9">
        <f>Y498+Z498</f>
        <v>0</v>
      </c>
      <c r="AD498" s="5">
        <v>355116778</v>
      </c>
      <c r="AE498" s="5">
        <v>27138020</v>
      </c>
      <c r="AG498" s="5" t="s">
        <v>1646</v>
      </c>
      <c r="AH498" s="5" t="s">
        <v>1647</v>
      </c>
      <c r="AI498" s="5" t="s">
        <v>584</v>
      </c>
      <c r="AK498" s="19">
        <f t="shared" si="80"/>
        <v>0</v>
      </c>
      <c r="AL498" s="19">
        <f>T498-N498</f>
        <v>0</v>
      </c>
      <c r="AM498" s="19">
        <f>U498-O498</f>
        <v>0</v>
      </c>
      <c r="AN498" s="22">
        <f t="shared" si="81"/>
        <v>0</v>
      </c>
      <c r="AO498" s="22">
        <f>IFERROR(AL498/N498,0)</f>
        <v>0</v>
      </c>
      <c r="AP498" s="22">
        <f>IFERROR(AM498/O498,0)</f>
        <v>0</v>
      </c>
    </row>
    <row r="499" spans="1:42" ht="36" x14ac:dyDescent="0.3">
      <c r="A499" s="12" t="s">
        <v>1690</v>
      </c>
      <c r="B499" s="12"/>
      <c r="C499" s="27" t="s">
        <v>1028</v>
      </c>
      <c r="D499" s="17"/>
      <c r="E499" s="17"/>
      <c r="F499" s="28" t="s">
        <v>96</v>
      </c>
      <c r="G499" s="29">
        <v>0.15</v>
      </c>
      <c r="H499" s="29"/>
      <c r="I499" s="29">
        <v>0</v>
      </c>
      <c r="J499" s="30">
        <v>88.8</v>
      </c>
      <c r="M499" s="31">
        <f>ROUND(ROUND(J499, 2)*I499, 2)</f>
        <v>0</v>
      </c>
      <c r="P499" s="30">
        <v>88.8</v>
      </c>
      <c r="S499" s="31">
        <f>ROUND(ROUND(P499, 2)*I499, 2)</f>
        <v>0</v>
      </c>
      <c r="V499" s="9">
        <f>ROUND(ROUND(P499, 2)/1.2, 2)</f>
        <v>74</v>
      </c>
      <c r="Y499" s="9">
        <f t="shared" si="82"/>
        <v>0</v>
      </c>
      <c r="AD499" s="5" t="s">
        <v>1691</v>
      </c>
      <c r="AE499" s="5" t="s">
        <v>1692</v>
      </c>
      <c r="AF499" s="5" t="s">
        <v>1031</v>
      </c>
      <c r="AK499" s="31">
        <f t="shared" si="80"/>
        <v>0</v>
      </c>
      <c r="AL499" s="31"/>
      <c r="AM499" s="31"/>
      <c r="AN499" s="33">
        <f t="shared" si="81"/>
        <v>0</v>
      </c>
      <c r="AO499" s="31"/>
      <c r="AP499" s="31"/>
    </row>
    <row r="500" spans="1:42" ht="18" x14ac:dyDescent="0.3">
      <c r="A500" s="12" t="s">
        <v>1693</v>
      </c>
      <c r="B500" s="12"/>
      <c r="C500" s="27" t="s">
        <v>1517</v>
      </c>
      <c r="D500" s="17"/>
      <c r="E500" s="17"/>
      <c r="F500" s="28" t="s">
        <v>187</v>
      </c>
      <c r="G500" s="29">
        <v>1</v>
      </c>
      <c r="H500" s="39"/>
      <c r="I500" s="39">
        <v>0</v>
      </c>
      <c r="J500" s="30">
        <v>15.76</v>
      </c>
      <c r="M500" s="31">
        <f>ROUND(ROUND(J500, 2)*I500, 2)</f>
        <v>0</v>
      </c>
      <c r="P500" s="30">
        <v>15.76</v>
      </c>
      <c r="S500" s="31">
        <f>ROUND(ROUND(P500, 2)*I500, 2)</f>
        <v>0</v>
      </c>
      <c r="V500" s="9">
        <f>ROUND(ROUND(P500, 2)/1.2, 2)</f>
        <v>13.13</v>
      </c>
      <c r="Y500" s="9">
        <f t="shared" si="82"/>
        <v>0</v>
      </c>
      <c r="AD500" s="5" t="s">
        <v>1694</v>
      </c>
      <c r="AE500" s="5" t="s">
        <v>1695</v>
      </c>
      <c r="AF500" s="5" t="s">
        <v>1520</v>
      </c>
      <c r="AK500" s="31">
        <f t="shared" si="80"/>
        <v>0</v>
      </c>
      <c r="AL500" s="31"/>
      <c r="AM500" s="31"/>
      <c r="AN500" s="33">
        <f t="shared" si="81"/>
        <v>0</v>
      </c>
      <c r="AO500" s="31"/>
      <c r="AP500" s="31"/>
    </row>
    <row r="501" spans="1:42" ht="18" x14ac:dyDescent="0.3">
      <c r="A501" s="12" t="s">
        <v>1696</v>
      </c>
      <c r="B501" s="12"/>
      <c r="C501" s="27" t="s">
        <v>1632</v>
      </c>
      <c r="D501" s="17"/>
      <c r="E501" s="17"/>
      <c r="F501" s="28" t="s">
        <v>79</v>
      </c>
      <c r="G501" s="29">
        <v>1.1000000000000001</v>
      </c>
      <c r="H501" s="29"/>
      <c r="I501" s="29">
        <v>0</v>
      </c>
      <c r="J501" s="30">
        <v>26</v>
      </c>
      <c r="M501" s="31">
        <f>ROUND(ROUND(J501, 2)*I501, 2)</f>
        <v>0</v>
      </c>
      <c r="P501" s="30">
        <v>26</v>
      </c>
      <c r="S501" s="31">
        <f>ROUND(ROUND(P501, 2)*I501, 2)</f>
        <v>0</v>
      </c>
      <c r="V501" s="9">
        <f>ROUND(ROUND(P501, 2)/1.2, 2)</f>
        <v>21.67</v>
      </c>
      <c r="Y501" s="9">
        <f t="shared" ref="Y501:Y532" si="83">ROUND(S501 / 1.2, 2)</f>
        <v>0</v>
      </c>
      <c r="AD501" s="5" t="s">
        <v>1697</v>
      </c>
      <c r="AE501" s="5" t="s">
        <v>1698</v>
      </c>
      <c r="AF501" s="5" t="s">
        <v>1635</v>
      </c>
      <c r="AK501" s="31">
        <f t="shared" si="80"/>
        <v>0</v>
      </c>
      <c r="AL501" s="31"/>
      <c r="AM501" s="31"/>
      <c r="AN501" s="33">
        <f t="shared" si="81"/>
        <v>0</v>
      </c>
      <c r="AO501" s="31"/>
      <c r="AP501" s="31"/>
    </row>
    <row r="502" spans="1:42" ht="18" x14ac:dyDescent="0.3">
      <c r="A502" s="12" t="s">
        <v>1699</v>
      </c>
      <c r="B502" s="12"/>
      <c r="C502" s="27" t="s">
        <v>1626</v>
      </c>
      <c r="D502" s="17"/>
      <c r="E502" s="17"/>
      <c r="F502" s="28" t="s">
        <v>96</v>
      </c>
      <c r="G502" s="29">
        <v>1.3</v>
      </c>
      <c r="H502" s="39"/>
      <c r="I502" s="39">
        <v>0</v>
      </c>
      <c r="J502" s="30">
        <v>8.6</v>
      </c>
      <c r="M502" s="31">
        <f>ROUND(ROUND(J502, 2)*I502, 2)</f>
        <v>0</v>
      </c>
      <c r="P502" s="30">
        <v>8.6</v>
      </c>
      <c r="S502" s="31">
        <f>ROUND(ROUND(P502, 2)*I502, 2)</f>
        <v>0</v>
      </c>
      <c r="V502" s="9">
        <f>ROUND(ROUND(P502, 2)/1.2, 2)</f>
        <v>7.17</v>
      </c>
      <c r="Y502" s="9">
        <f t="shared" si="83"/>
        <v>0</v>
      </c>
      <c r="AD502" s="5" t="s">
        <v>1700</v>
      </c>
      <c r="AE502" s="5" t="s">
        <v>1701</v>
      </c>
      <c r="AF502" s="5" t="s">
        <v>1630</v>
      </c>
      <c r="AK502" s="31">
        <f t="shared" si="80"/>
        <v>0</v>
      </c>
      <c r="AL502" s="31"/>
      <c r="AM502" s="31"/>
      <c r="AN502" s="33">
        <f t="shared" si="81"/>
        <v>0</v>
      </c>
      <c r="AO502" s="31"/>
      <c r="AP502" s="31"/>
    </row>
    <row r="503" spans="1:42" ht="72" x14ac:dyDescent="0.3">
      <c r="A503" s="12" t="s">
        <v>1702</v>
      </c>
      <c r="B503" s="12" t="s">
        <v>1643</v>
      </c>
      <c r="C503" s="16" t="s">
        <v>1644</v>
      </c>
      <c r="D503" s="17"/>
      <c r="E503" s="17" t="s">
        <v>1645</v>
      </c>
      <c r="F503" s="17" t="s">
        <v>79</v>
      </c>
      <c r="G503" s="18">
        <v>1</v>
      </c>
      <c r="H503" s="18"/>
      <c r="I503" s="18">
        <v>174.8</v>
      </c>
      <c r="J503" s="19">
        <v>468.64</v>
      </c>
      <c r="K503" s="20">
        <v>1067</v>
      </c>
      <c r="L503" s="19">
        <f>J503+ROUND(K503, 2)</f>
        <v>1535.6399999999999</v>
      </c>
      <c r="M503" s="19">
        <v>81918.27</v>
      </c>
      <c r="N503" s="19">
        <v>186511.6</v>
      </c>
      <c r="O503" s="19">
        <f>M503+N503</f>
        <v>268429.87</v>
      </c>
      <c r="P503" s="19">
        <v>460.66</v>
      </c>
      <c r="Q503" s="20">
        <v>1280.4000000000001</v>
      </c>
      <c r="R503" s="19">
        <f>P503+ROUND(Q503, 2)</f>
        <v>1741.0600000000002</v>
      </c>
      <c r="S503" s="19">
        <v>80523.37</v>
      </c>
      <c r="T503" s="19">
        <v>223813.92</v>
      </c>
      <c r="U503" s="19">
        <f>S503+T503</f>
        <v>304337.29000000004</v>
      </c>
      <c r="V503" s="9">
        <f>ROUND(P503 / 1.2, 2)</f>
        <v>383.88</v>
      </c>
      <c r="W503" s="9">
        <f>ROUND(Q503 / 1.2, 2)</f>
        <v>1067</v>
      </c>
      <c r="X503" s="9">
        <f>ROUND(R503 / 1.2, 2)</f>
        <v>1450.88</v>
      </c>
      <c r="Y503" s="9">
        <f t="shared" si="83"/>
        <v>67102.81</v>
      </c>
      <c r="Z503" s="9">
        <f>ROUND(T503 / 1.2, 2)</f>
        <v>186511.6</v>
      </c>
      <c r="AA503" s="9">
        <f>Y503+Z503</f>
        <v>253614.41</v>
      </c>
      <c r="AD503" s="5">
        <v>355116779</v>
      </c>
      <c r="AE503" s="5">
        <v>28724857</v>
      </c>
      <c r="AG503" s="5" t="s">
        <v>1646</v>
      </c>
      <c r="AH503" s="5" t="s">
        <v>1647</v>
      </c>
      <c r="AI503" s="5" t="s">
        <v>584</v>
      </c>
      <c r="AK503" s="19">
        <f t="shared" si="80"/>
        <v>-1394.9000000000087</v>
      </c>
      <c r="AL503" s="19">
        <f>T503-N503</f>
        <v>37302.320000000007</v>
      </c>
      <c r="AM503" s="19">
        <f>U503-O503</f>
        <v>35907.420000000042</v>
      </c>
      <c r="AN503" s="22">
        <f t="shared" si="81"/>
        <v>-1.7027947489613841E-2</v>
      </c>
      <c r="AO503" s="22">
        <f>IFERROR(AL503/N503,0)</f>
        <v>0.20000000000000004</v>
      </c>
      <c r="AP503" s="22">
        <f>IFERROR(AM503/O503,0)</f>
        <v>0.13376834701741666</v>
      </c>
    </row>
    <row r="504" spans="1:42" ht="18" x14ac:dyDescent="0.3">
      <c r="A504" s="12" t="s">
        <v>1703</v>
      </c>
      <c r="B504" s="12"/>
      <c r="C504" s="27" t="s">
        <v>1626</v>
      </c>
      <c r="D504" s="17"/>
      <c r="E504" s="17"/>
      <c r="F504" s="28" t="s">
        <v>96</v>
      </c>
      <c r="G504" s="29">
        <v>1.3</v>
      </c>
      <c r="H504" s="39"/>
      <c r="I504" s="39">
        <v>7953.4</v>
      </c>
      <c r="J504" s="30">
        <v>8.75</v>
      </c>
      <c r="M504" s="31">
        <f>ROUND(ROUND(J504, 2)*I504, 2)</f>
        <v>69592.25</v>
      </c>
      <c r="P504" s="30">
        <v>8.6</v>
      </c>
      <c r="S504" s="31">
        <f>ROUND(ROUND(P504, 2)*I504, 2)</f>
        <v>68399.240000000005</v>
      </c>
      <c r="V504" s="9">
        <f>ROUND(ROUND(P504, 2)/1.2, 2)</f>
        <v>7.17</v>
      </c>
      <c r="Y504" s="9">
        <f t="shared" si="83"/>
        <v>56999.37</v>
      </c>
      <c r="AD504" s="5" t="s">
        <v>1704</v>
      </c>
      <c r="AE504" s="5" t="s">
        <v>1705</v>
      </c>
      <c r="AF504" s="5" t="s">
        <v>1630</v>
      </c>
      <c r="AK504" s="31">
        <f t="shared" si="80"/>
        <v>-1193.0099999999948</v>
      </c>
      <c r="AL504" s="31"/>
      <c r="AM504" s="31"/>
      <c r="AN504" s="33">
        <f t="shared" si="81"/>
        <v>-1.7142857142857067E-2</v>
      </c>
      <c r="AO504" s="31"/>
      <c r="AP504" s="31"/>
    </row>
    <row r="505" spans="1:42" ht="18" x14ac:dyDescent="0.3">
      <c r="A505" s="12" t="s">
        <v>1706</v>
      </c>
      <c r="B505" s="12"/>
      <c r="C505" s="27" t="s">
        <v>1632</v>
      </c>
      <c r="D505" s="17"/>
      <c r="E505" s="17"/>
      <c r="F505" s="28" t="s">
        <v>79</v>
      </c>
      <c r="G505" s="29">
        <v>1.1000000000000001</v>
      </c>
      <c r="H505" s="29"/>
      <c r="I505" s="29">
        <v>192.28</v>
      </c>
      <c r="J505" s="30">
        <v>26.44</v>
      </c>
      <c r="M505" s="31">
        <f>ROUND(ROUND(J505, 2)*I505, 2)</f>
        <v>5083.88</v>
      </c>
      <c r="P505" s="30">
        <v>26</v>
      </c>
      <c r="S505" s="31">
        <f>ROUND(ROUND(P505, 2)*I505, 2)</f>
        <v>4999.28</v>
      </c>
      <c r="V505" s="9">
        <f>ROUND(ROUND(P505, 2)/1.2, 2)</f>
        <v>21.67</v>
      </c>
      <c r="Y505" s="9">
        <f t="shared" si="83"/>
        <v>4166.07</v>
      </c>
      <c r="AD505" s="5" t="s">
        <v>1707</v>
      </c>
      <c r="AE505" s="5" t="s">
        <v>1708</v>
      </c>
      <c r="AF505" s="5" t="s">
        <v>1635</v>
      </c>
      <c r="AK505" s="31">
        <f t="shared" si="80"/>
        <v>-84.600000000000364</v>
      </c>
      <c r="AL505" s="31"/>
      <c r="AM505" s="31"/>
      <c r="AN505" s="33">
        <f t="shared" si="81"/>
        <v>-1.664083337923011E-2</v>
      </c>
      <c r="AO505" s="31"/>
      <c r="AP505" s="31"/>
    </row>
    <row r="506" spans="1:42" ht="18" x14ac:dyDescent="0.3">
      <c r="A506" s="12" t="s">
        <v>1709</v>
      </c>
      <c r="B506" s="12"/>
      <c r="C506" s="27" t="s">
        <v>1517</v>
      </c>
      <c r="D506" s="17"/>
      <c r="E506" s="17"/>
      <c r="F506" s="28" t="s">
        <v>187</v>
      </c>
      <c r="G506" s="29">
        <v>1</v>
      </c>
      <c r="H506" s="39"/>
      <c r="I506" s="39">
        <v>174.8</v>
      </c>
      <c r="J506" s="30">
        <v>16.02</v>
      </c>
      <c r="M506" s="31">
        <f>ROUND(ROUND(J506, 2)*I506, 2)</f>
        <v>2800.3</v>
      </c>
      <c r="P506" s="30">
        <v>15.76</v>
      </c>
      <c r="S506" s="31">
        <f>ROUND(ROUND(P506, 2)*I506, 2)</f>
        <v>2754.85</v>
      </c>
      <c r="V506" s="9">
        <f>ROUND(ROUND(P506, 2)/1.2, 2)</f>
        <v>13.13</v>
      </c>
      <c r="Y506" s="9">
        <f t="shared" si="83"/>
        <v>2295.71</v>
      </c>
      <c r="AD506" s="5" t="s">
        <v>1710</v>
      </c>
      <c r="AE506" s="5" t="s">
        <v>1711</v>
      </c>
      <c r="AF506" s="5" t="s">
        <v>1520</v>
      </c>
      <c r="AK506" s="31">
        <f t="shared" si="80"/>
        <v>-45.450000000000273</v>
      </c>
      <c r="AL506" s="31"/>
      <c r="AM506" s="31"/>
      <c r="AN506" s="33">
        <f t="shared" si="81"/>
        <v>-1.62304038852981E-2</v>
      </c>
      <c r="AO506" s="31"/>
      <c r="AP506" s="31"/>
    </row>
    <row r="507" spans="1:42" ht="18" x14ac:dyDescent="0.3">
      <c r="A507" s="12" t="s">
        <v>1712</v>
      </c>
      <c r="B507" s="12"/>
      <c r="C507" s="27" t="s">
        <v>1512</v>
      </c>
      <c r="D507" s="17"/>
      <c r="E507" s="17"/>
      <c r="F507" s="28" t="s">
        <v>96</v>
      </c>
      <c r="G507" s="29">
        <v>0.25</v>
      </c>
      <c r="H507" s="29"/>
      <c r="I507" s="29">
        <v>43.7</v>
      </c>
      <c r="J507" s="30">
        <v>101.66</v>
      </c>
      <c r="M507" s="31">
        <f>ROUND(ROUND(J507, 2)*I507, 2)</f>
        <v>4442.54</v>
      </c>
      <c r="P507" s="30">
        <v>100</v>
      </c>
      <c r="S507" s="31">
        <f>ROUND(ROUND(P507, 2)*I507, 2)</f>
        <v>4370</v>
      </c>
      <c r="V507" s="9">
        <f>ROUND(ROUND(P507, 2)/1.2, 2)</f>
        <v>83.33</v>
      </c>
      <c r="Y507" s="9">
        <f t="shared" si="83"/>
        <v>3641.67</v>
      </c>
      <c r="AD507" s="5" t="s">
        <v>1713</v>
      </c>
      <c r="AE507" s="5" t="s">
        <v>1714</v>
      </c>
      <c r="AF507" s="5" t="s">
        <v>1515</v>
      </c>
      <c r="AK507" s="31">
        <f t="shared" si="80"/>
        <v>-72.539999999999964</v>
      </c>
      <c r="AL507" s="31"/>
      <c r="AM507" s="31"/>
      <c r="AN507" s="33">
        <f t="shared" si="81"/>
        <v>-1.6328496760862021E-2</v>
      </c>
      <c r="AO507" s="31"/>
      <c r="AP507" s="31"/>
    </row>
    <row r="508" spans="1:42" ht="72" x14ac:dyDescent="0.3">
      <c r="A508" s="12" t="s">
        <v>1715</v>
      </c>
      <c r="B508" s="12" t="s">
        <v>1643</v>
      </c>
      <c r="C508" s="16" t="s">
        <v>1644</v>
      </c>
      <c r="D508" s="17"/>
      <c r="E508" s="17" t="s">
        <v>1661</v>
      </c>
      <c r="F508" s="17" t="s">
        <v>79</v>
      </c>
      <c r="G508" s="18">
        <v>1</v>
      </c>
      <c r="H508" s="18"/>
      <c r="I508" s="18">
        <v>808</v>
      </c>
      <c r="J508" s="19">
        <v>456.77</v>
      </c>
      <c r="K508" s="20">
        <v>1067</v>
      </c>
      <c r="L508" s="19">
        <f>J508+ROUND(K508, 2)</f>
        <v>1523.77</v>
      </c>
      <c r="M508" s="19">
        <v>369070.16</v>
      </c>
      <c r="N508" s="19">
        <v>862136</v>
      </c>
      <c r="O508" s="19">
        <f>M508+N508</f>
        <v>1231206.1599999999</v>
      </c>
      <c r="P508" s="19">
        <v>448.98</v>
      </c>
      <c r="Q508" s="20">
        <v>1280.4000000000001</v>
      </c>
      <c r="R508" s="19">
        <f>P508+ROUND(Q508, 2)</f>
        <v>1729.38</v>
      </c>
      <c r="S508" s="19">
        <v>362775.84</v>
      </c>
      <c r="T508" s="19">
        <v>1034563.2</v>
      </c>
      <c r="U508" s="19">
        <f>S508+T508</f>
        <v>1397339.04</v>
      </c>
      <c r="V508" s="9">
        <f>ROUND(P508 / 1.2, 2)</f>
        <v>374.15</v>
      </c>
      <c r="W508" s="9">
        <f>ROUND(Q508 / 1.2, 2)</f>
        <v>1067</v>
      </c>
      <c r="X508" s="9">
        <f>ROUND(R508 / 1.2, 2)</f>
        <v>1441.15</v>
      </c>
      <c r="Y508" s="9">
        <f t="shared" si="83"/>
        <v>302313.2</v>
      </c>
      <c r="Z508" s="9">
        <f>ROUND(T508 / 1.2, 2)</f>
        <v>862136</v>
      </c>
      <c r="AA508" s="9">
        <f>Y508+Z508</f>
        <v>1164449.2</v>
      </c>
      <c r="AD508" s="5">
        <v>355116780</v>
      </c>
      <c r="AE508" s="5">
        <v>28724861</v>
      </c>
      <c r="AG508" s="5" t="s">
        <v>1646</v>
      </c>
      <c r="AH508" s="5" t="s">
        <v>1647</v>
      </c>
      <c r="AI508" s="5" t="s">
        <v>584</v>
      </c>
      <c r="AK508" s="19">
        <f t="shared" si="80"/>
        <v>-6294.3199999999488</v>
      </c>
      <c r="AL508" s="19">
        <f>T508-N508</f>
        <v>172427.19999999995</v>
      </c>
      <c r="AM508" s="19">
        <f>U508-O508</f>
        <v>166132.88000000012</v>
      </c>
      <c r="AN508" s="22">
        <f t="shared" si="81"/>
        <v>-1.7054535105195036E-2</v>
      </c>
      <c r="AO508" s="22">
        <f>IFERROR(AL508/N508,0)</f>
        <v>0.19999999999999996</v>
      </c>
      <c r="AP508" s="22">
        <f>IFERROR(AM508/O508,0)</f>
        <v>0.13493506237818054</v>
      </c>
    </row>
    <row r="509" spans="1:42" ht="36" x14ac:dyDescent="0.3">
      <c r="A509" s="12" t="s">
        <v>1716</v>
      </c>
      <c r="B509" s="12"/>
      <c r="C509" s="27" t="s">
        <v>1028</v>
      </c>
      <c r="D509" s="17"/>
      <c r="E509" s="17"/>
      <c r="F509" s="28" t="s">
        <v>96</v>
      </c>
      <c r="G509" s="29">
        <v>0.15</v>
      </c>
      <c r="H509" s="29"/>
      <c r="I509" s="29">
        <v>121.2</v>
      </c>
      <c r="J509" s="30">
        <v>90.28</v>
      </c>
      <c r="M509" s="31">
        <f>ROUND(ROUND(J509, 2)*I509, 2)</f>
        <v>10941.94</v>
      </c>
      <c r="P509" s="30">
        <v>88.8</v>
      </c>
      <c r="S509" s="31">
        <f>ROUND(ROUND(P509, 2)*I509, 2)</f>
        <v>10762.56</v>
      </c>
      <c r="V509" s="9">
        <f>ROUND(ROUND(P509, 2)/1.2, 2)</f>
        <v>74</v>
      </c>
      <c r="Y509" s="9">
        <f t="shared" si="83"/>
        <v>8968.7999999999993</v>
      </c>
      <c r="AD509" s="5" t="s">
        <v>1717</v>
      </c>
      <c r="AE509" s="5" t="s">
        <v>1718</v>
      </c>
      <c r="AF509" s="5" t="s">
        <v>1031</v>
      </c>
      <c r="AK509" s="31">
        <f t="shared" si="80"/>
        <v>-179.38000000000102</v>
      </c>
      <c r="AL509" s="31"/>
      <c r="AM509" s="31"/>
      <c r="AN509" s="33">
        <f t="shared" si="81"/>
        <v>-1.6393802195954373E-2</v>
      </c>
      <c r="AO509" s="31"/>
      <c r="AP509" s="31"/>
    </row>
    <row r="510" spans="1:42" ht="18" x14ac:dyDescent="0.3">
      <c r="A510" s="12" t="s">
        <v>1719</v>
      </c>
      <c r="B510" s="12"/>
      <c r="C510" s="27" t="s">
        <v>1517</v>
      </c>
      <c r="D510" s="17"/>
      <c r="E510" s="17"/>
      <c r="F510" s="28" t="s">
        <v>187</v>
      </c>
      <c r="G510" s="29">
        <v>1</v>
      </c>
      <c r="H510" s="39"/>
      <c r="I510" s="39">
        <v>808</v>
      </c>
      <c r="J510" s="30">
        <v>16.02</v>
      </c>
      <c r="M510" s="31">
        <f>ROUND(ROUND(J510, 2)*I510, 2)</f>
        <v>12944.16</v>
      </c>
      <c r="P510" s="30">
        <v>15.76</v>
      </c>
      <c r="S510" s="31">
        <f>ROUND(ROUND(P510, 2)*I510, 2)</f>
        <v>12734.08</v>
      </c>
      <c r="V510" s="9">
        <f>ROUND(ROUND(P510, 2)/1.2, 2)</f>
        <v>13.13</v>
      </c>
      <c r="Y510" s="9">
        <f t="shared" si="83"/>
        <v>10611.73</v>
      </c>
      <c r="AD510" s="5" t="s">
        <v>1720</v>
      </c>
      <c r="AE510" s="5" t="s">
        <v>1721</v>
      </c>
      <c r="AF510" s="5" t="s">
        <v>1520</v>
      </c>
      <c r="AK510" s="31">
        <f t="shared" si="80"/>
        <v>-210.07999999999993</v>
      </c>
      <c r="AL510" s="31"/>
      <c r="AM510" s="31"/>
      <c r="AN510" s="33">
        <f t="shared" si="81"/>
        <v>-1.6229712858926337E-2</v>
      </c>
      <c r="AO510" s="31"/>
      <c r="AP510" s="31"/>
    </row>
    <row r="511" spans="1:42" ht="18" x14ac:dyDescent="0.3">
      <c r="A511" s="12" t="s">
        <v>1722</v>
      </c>
      <c r="B511" s="12"/>
      <c r="C511" s="27" t="s">
        <v>1632</v>
      </c>
      <c r="D511" s="17"/>
      <c r="E511" s="17"/>
      <c r="F511" s="28" t="s">
        <v>79</v>
      </c>
      <c r="G511" s="29">
        <v>1.1000000000000001</v>
      </c>
      <c r="H511" s="29"/>
      <c r="I511" s="29">
        <v>888.8</v>
      </c>
      <c r="J511" s="30">
        <v>26.44</v>
      </c>
      <c r="M511" s="31">
        <f>ROUND(ROUND(J511, 2)*I511, 2)</f>
        <v>23499.87</v>
      </c>
      <c r="P511" s="30">
        <v>26</v>
      </c>
      <c r="S511" s="31">
        <f>ROUND(ROUND(P511, 2)*I511, 2)</f>
        <v>23108.799999999999</v>
      </c>
      <c r="V511" s="9">
        <f>ROUND(ROUND(P511, 2)/1.2, 2)</f>
        <v>21.67</v>
      </c>
      <c r="Y511" s="9">
        <f t="shared" si="83"/>
        <v>19257.330000000002</v>
      </c>
      <c r="AD511" s="5" t="s">
        <v>1723</v>
      </c>
      <c r="AE511" s="5" t="s">
        <v>1724</v>
      </c>
      <c r="AF511" s="5" t="s">
        <v>1635</v>
      </c>
      <c r="AK511" s="31">
        <f t="shared" si="80"/>
        <v>-391.06999999999971</v>
      </c>
      <c r="AL511" s="31"/>
      <c r="AM511" s="31"/>
      <c r="AN511" s="33">
        <f t="shared" si="81"/>
        <v>-1.664136865437978E-2</v>
      </c>
      <c r="AO511" s="31"/>
      <c r="AP511" s="31"/>
    </row>
    <row r="512" spans="1:42" ht="18" x14ac:dyDescent="0.3">
      <c r="A512" s="12" t="s">
        <v>1725</v>
      </c>
      <c r="B512" s="12"/>
      <c r="C512" s="27" t="s">
        <v>1626</v>
      </c>
      <c r="D512" s="17"/>
      <c r="E512" s="17"/>
      <c r="F512" s="28" t="s">
        <v>96</v>
      </c>
      <c r="G512" s="29">
        <v>1.3</v>
      </c>
      <c r="H512" s="39"/>
      <c r="I512" s="39">
        <v>36764</v>
      </c>
      <c r="J512" s="30">
        <v>8.75</v>
      </c>
      <c r="M512" s="31">
        <f>ROUND(ROUND(J512, 2)*I512, 2)</f>
        <v>321685</v>
      </c>
      <c r="P512" s="30">
        <v>8.6</v>
      </c>
      <c r="S512" s="31">
        <f>ROUND(ROUND(P512, 2)*I512, 2)</f>
        <v>316170.40000000002</v>
      </c>
      <c r="V512" s="9">
        <f>ROUND(ROUND(P512, 2)/1.2, 2)</f>
        <v>7.17</v>
      </c>
      <c r="Y512" s="9">
        <f t="shared" si="83"/>
        <v>263475.33</v>
      </c>
      <c r="AD512" s="5" t="s">
        <v>1726</v>
      </c>
      <c r="AE512" s="5" t="s">
        <v>1727</v>
      </c>
      <c r="AF512" s="5" t="s">
        <v>1630</v>
      </c>
      <c r="AK512" s="31">
        <f t="shared" si="80"/>
        <v>-5514.5999999999767</v>
      </c>
      <c r="AL512" s="31"/>
      <c r="AM512" s="31"/>
      <c r="AN512" s="33">
        <f t="shared" si="81"/>
        <v>-1.7142857142857071E-2</v>
      </c>
      <c r="AO512" s="31"/>
      <c r="AP512" s="31"/>
    </row>
    <row r="513" spans="1:42" ht="72" x14ac:dyDescent="0.3">
      <c r="A513" s="12" t="s">
        <v>1728</v>
      </c>
      <c r="B513" s="12" t="s">
        <v>1643</v>
      </c>
      <c r="C513" s="16" t="s">
        <v>1644</v>
      </c>
      <c r="D513" s="17"/>
      <c r="E513" s="17" t="s">
        <v>1675</v>
      </c>
      <c r="F513" s="17" t="s">
        <v>79</v>
      </c>
      <c r="G513" s="18">
        <v>1</v>
      </c>
      <c r="H513" s="18"/>
      <c r="I513" s="18">
        <v>154.19999999999999</v>
      </c>
      <c r="J513" s="19">
        <v>468.64</v>
      </c>
      <c r="K513" s="20">
        <v>1067</v>
      </c>
      <c r="L513" s="19">
        <f>J513+ROUND(K513, 2)</f>
        <v>1535.6399999999999</v>
      </c>
      <c r="M513" s="19">
        <v>72264.289999999994</v>
      </c>
      <c r="N513" s="19">
        <v>164531.4</v>
      </c>
      <c r="O513" s="19">
        <f>M513+N513</f>
        <v>236795.69</v>
      </c>
      <c r="P513" s="19">
        <v>460.66</v>
      </c>
      <c r="Q513" s="20">
        <v>1280.4000000000001</v>
      </c>
      <c r="R513" s="19">
        <f>P513+ROUND(Q513, 2)</f>
        <v>1741.0600000000002</v>
      </c>
      <c r="S513" s="19">
        <v>71033.77</v>
      </c>
      <c r="T513" s="19">
        <v>197437.68</v>
      </c>
      <c r="U513" s="19">
        <f>S513+T513</f>
        <v>268471.45</v>
      </c>
      <c r="V513" s="9">
        <f>ROUND(P513 / 1.2, 2)</f>
        <v>383.88</v>
      </c>
      <c r="W513" s="9">
        <f>ROUND(Q513 / 1.2, 2)</f>
        <v>1067</v>
      </c>
      <c r="X513" s="9">
        <f>ROUND(R513 / 1.2, 2)</f>
        <v>1450.88</v>
      </c>
      <c r="Y513" s="9">
        <f t="shared" si="83"/>
        <v>59194.81</v>
      </c>
      <c r="Z513" s="9">
        <f>ROUND(T513 / 1.2, 2)</f>
        <v>164531.4</v>
      </c>
      <c r="AA513" s="9">
        <f>Y513+Z513</f>
        <v>223726.21</v>
      </c>
      <c r="AD513" s="5">
        <v>355116781</v>
      </c>
      <c r="AE513" s="5">
        <v>28724889</v>
      </c>
      <c r="AG513" s="5" t="s">
        <v>1646</v>
      </c>
      <c r="AH513" s="5" t="s">
        <v>1647</v>
      </c>
      <c r="AI513" s="5" t="s">
        <v>584</v>
      </c>
      <c r="AK513" s="19">
        <f t="shared" si="80"/>
        <v>-1230.5199999999895</v>
      </c>
      <c r="AL513" s="19">
        <f>T513-N513</f>
        <v>32906.28</v>
      </c>
      <c r="AM513" s="19">
        <f>U513-O513</f>
        <v>31675.760000000009</v>
      </c>
      <c r="AN513" s="22">
        <f t="shared" si="81"/>
        <v>-1.7028050784142341E-2</v>
      </c>
      <c r="AO513" s="22">
        <f>IFERROR(AL513/N513,0)</f>
        <v>0.2</v>
      </c>
      <c r="AP513" s="22">
        <f>IFERROR(AM513/O513,0)</f>
        <v>0.13376831309725279</v>
      </c>
    </row>
    <row r="514" spans="1:42" ht="18" x14ac:dyDescent="0.3">
      <c r="A514" s="12" t="s">
        <v>1729</v>
      </c>
      <c r="B514" s="12"/>
      <c r="C514" s="27" t="s">
        <v>1626</v>
      </c>
      <c r="D514" s="17"/>
      <c r="E514" s="17"/>
      <c r="F514" s="28" t="s">
        <v>96</v>
      </c>
      <c r="G514" s="29">
        <v>1.3</v>
      </c>
      <c r="H514" s="39"/>
      <c r="I514" s="39">
        <v>7016.1</v>
      </c>
      <c r="J514" s="30">
        <v>8.75</v>
      </c>
      <c r="M514" s="31">
        <f>ROUND(ROUND(J514, 2)*I514, 2)</f>
        <v>61390.879999999997</v>
      </c>
      <c r="P514" s="30">
        <v>8.6</v>
      </c>
      <c r="S514" s="31">
        <f>ROUND(ROUND(P514, 2)*I514, 2)</f>
        <v>60338.46</v>
      </c>
      <c r="V514" s="9">
        <f>ROUND(ROUND(P514, 2)/1.2, 2)</f>
        <v>7.17</v>
      </c>
      <c r="Y514" s="9">
        <f t="shared" si="83"/>
        <v>50282.05</v>
      </c>
      <c r="AD514" s="5" t="s">
        <v>1730</v>
      </c>
      <c r="AE514" s="5" t="s">
        <v>1731</v>
      </c>
      <c r="AF514" s="5" t="s">
        <v>1630</v>
      </c>
      <c r="AK514" s="31">
        <f t="shared" si="80"/>
        <v>-1052.4199999999983</v>
      </c>
      <c r="AL514" s="31"/>
      <c r="AM514" s="31"/>
      <c r="AN514" s="33">
        <f t="shared" si="81"/>
        <v>-1.7142937191973764E-2</v>
      </c>
      <c r="AO514" s="31"/>
      <c r="AP514" s="31"/>
    </row>
    <row r="515" spans="1:42" ht="18" x14ac:dyDescent="0.3">
      <c r="A515" s="12" t="s">
        <v>1732</v>
      </c>
      <c r="B515" s="12"/>
      <c r="C515" s="27" t="s">
        <v>1632</v>
      </c>
      <c r="D515" s="17"/>
      <c r="E515" s="17"/>
      <c r="F515" s="28" t="s">
        <v>79</v>
      </c>
      <c r="G515" s="29">
        <v>1.1000000000000001</v>
      </c>
      <c r="H515" s="29"/>
      <c r="I515" s="29">
        <v>169.62</v>
      </c>
      <c r="J515" s="30">
        <v>26.44</v>
      </c>
      <c r="M515" s="31">
        <f>ROUND(ROUND(J515, 2)*I515, 2)</f>
        <v>4484.75</v>
      </c>
      <c r="P515" s="30">
        <v>26</v>
      </c>
      <c r="S515" s="31">
        <f>ROUND(ROUND(P515, 2)*I515, 2)</f>
        <v>4410.12</v>
      </c>
      <c r="V515" s="9">
        <f>ROUND(ROUND(P515, 2)/1.2, 2)</f>
        <v>21.67</v>
      </c>
      <c r="Y515" s="9">
        <f t="shared" si="83"/>
        <v>3675.1</v>
      </c>
      <c r="AD515" s="5" t="s">
        <v>1733</v>
      </c>
      <c r="AE515" s="5" t="s">
        <v>1734</v>
      </c>
      <c r="AF515" s="5" t="s">
        <v>1635</v>
      </c>
      <c r="AK515" s="31">
        <f t="shared" si="80"/>
        <v>-74.630000000000109</v>
      </c>
      <c r="AL515" s="31"/>
      <c r="AM515" s="31"/>
      <c r="AN515" s="33">
        <f t="shared" si="81"/>
        <v>-1.6640838396789141E-2</v>
      </c>
      <c r="AO515" s="31"/>
      <c r="AP515" s="31"/>
    </row>
    <row r="516" spans="1:42" ht="18" x14ac:dyDescent="0.3">
      <c r="A516" s="12" t="s">
        <v>1735</v>
      </c>
      <c r="B516" s="12"/>
      <c r="C516" s="27" t="s">
        <v>1517</v>
      </c>
      <c r="D516" s="17"/>
      <c r="E516" s="17"/>
      <c r="F516" s="28" t="s">
        <v>187</v>
      </c>
      <c r="G516" s="29">
        <v>1</v>
      </c>
      <c r="H516" s="39"/>
      <c r="I516" s="39">
        <v>154.19999999999999</v>
      </c>
      <c r="J516" s="30">
        <v>16.02</v>
      </c>
      <c r="M516" s="31">
        <f>ROUND(ROUND(J516, 2)*I516, 2)</f>
        <v>2470.2800000000002</v>
      </c>
      <c r="P516" s="30">
        <v>15.76</v>
      </c>
      <c r="S516" s="31">
        <f>ROUND(ROUND(P516, 2)*I516, 2)</f>
        <v>2430.19</v>
      </c>
      <c r="V516" s="9">
        <f>ROUND(ROUND(P516, 2)/1.2, 2)</f>
        <v>13.13</v>
      </c>
      <c r="Y516" s="9">
        <f t="shared" si="83"/>
        <v>2025.16</v>
      </c>
      <c r="AD516" s="5" t="s">
        <v>1736</v>
      </c>
      <c r="AE516" s="5" t="s">
        <v>1737</v>
      </c>
      <c r="AF516" s="5" t="s">
        <v>1520</v>
      </c>
      <c r="AK516" s="31">
        <f t="shared" si="80"/>
        <v>-40.090000000000146</v>
      </c>
      <c r="AL516" s="31"/>
      <c r="AM516" s="31"/>
      <c r="AN516" s="33">
        <f t="shared" si="81"/>
        <v>-1.6228929514063239E-2</v>
      </c>
      <c r="AO516" s="31"/>
      <c r="AP516" s="31"/>
    </row>
    <row r="517" spans="1:42" ht="18" x14ac:dyDescent="0.3">
      <c r="A517" s="12" t="s">
        <v>1738</v>
      </c>
      <c r="B517" s="12"/>
      <c r="C517" s="27" t="s">
        <v>1512</v>
      </c>
      <c r="D517" s="17"/>
      <c r="E517" s="17"/>
      <c r="F517" s="28" t="s">
        <v>96</v>
      </c>
      <c r="G517" s="29">
        <v>0.25</v>
      </c>
      <c r="H517" s="29"/>
      <c r="I517" s="29">
        <v>38.549999999999997</v>
      </c>
      <c r="J517" s="30">
        <v>101.66</v>
      </c>
      <c r="M517" s="31">
        <f>ROUND(ROUND(J517, 2)*I517, 2)</f>
        <v>3918.99</v>
      </c>
      <c r="P517" s="30">
        <v>100</v>
      </c>
      <c r="S517" s="31">
        <f>ROUND(ROUND(P517, 2)*I517, 2)</f>
        <v>3855</v>
      </c>
      <c r="V517" s="9">
        <f>ROUND(ROUND(P517, 2)/1.2, 2)</f>
        <v>83.33</v>
      </c>
      <c r="Y517" s="9">
        <f t="shared" si="83"/>
        <v>3212.5</v>
      </c>
      <c r="AD517" s="5" t="s">
        <v>1739</v>
      </c>
      <c r="AE517" s="5" t="s">
        <v>1740</v>
      </c>
      <c r="AF517" s="5" t="s">
        <v>1515</v>
      </c>
      <c r="AK517" s="31">
        <f t="shared" si="80"/>
        <v>-63.989999999999782</v>
      </c>
      <c r="AL517" s="31"/>
      <c r="AM517" s="31"/>
      <c r="AN517" s="33">
        <f t="shared" si="81"/>
        <v>-1.6328186599098182E-2</v>
      </c>
      <c r="AO517" s="31"/>
      <c r="AP517" s="31"/>
    </row>
    <row r="518" spans="1:42" ht="72" x14ac:dyDescent="0.3">
      <c r="A518" s="12" t="s">
        <v>1741</v>
      </c>
      <c r="B518" s="12" t="s">
        <v>1643</v>
      </c>
      <c r="C518" s="16" t="s">
        <v>1644</v>
      </c>
      <c r="D518" s="17"/>
      <c r="E518" s="17" t="s">
        <v>1689</v>
      </c>
      <c r="F518" s="17" t="s">
        <v>79</v>
      </c>
      <c r="G518" s="18">
        <v>1</v>
      </c>
      <c r="H518" s="18"/>
      <c r="I518" s="18">
        <v>572.4</v>
      </c>
      <c r="J518" s="19">
        <v>456.77</v>
      </c>
      <c r="K518" s="20">
        <v>1067</v>
      </c>
      <c r="L518" s="19">
        <f>J518+ROUND(K518, 2)</f>
        <v>1523.77</v>
      </c>
      <c r="M518" s="19">
        <v>261455.15</v>
      </c>
      <c r="N518" s="19">
        <v>610750.80000000005</v>
      </c>
      <c r="O518" s="19">
        <f>M518+N518</f>
        <v>872205.95000000007</v>
      </c>
      <c r="P518" s="19">
        <v>448.98</v>
      </c>
      <c r="Q518" s="20">
        <v>1280.4000000000001</v>
      </c>
      <c r="R518" s="19">
        <f>P518+ROUND(Q518, 2)</f>
        <v>1729.38</v>
      </c>
      <c r="S518" s="19">
        <v>256996.15</v>
      </c>
      <c r="T518" s="19">
        <v>732900.96</v>
      </c>
      <c r="U518" s="19">
        <f>S518+T518</f>
        <v>989897.11</v>
      </c>
      <c r="V518" s="9">
        <f>ROUND(P518 / 1.2, 2)</f>
        <v>374.15</v>
      </c>
      <c r="W518" s="9">
        <f>ROUND(Q518 / 1.2, 2)</f>
        <v>1067</v>
      </c>
      <c r="X518" s="9">
        <f>ROUND(R518 / 1.2, 2)</f>
        <v>1441.15</v>
      </c>
      <c r="Y518" s="9">
        <f t="shared" si="83"/>
        <v>214163.46</v>
      </c>
      <c r="Z518" s="9">
        <f>ROUND(T518 / 1.2, 2)</f>
        <v>610750.80000000005</v>
      </c>
      <c r="AA518" s="9">
        <f>Y518+Z518</f>
        <v>824914.26</v>
      </c>
      <c r="AD518" s="5">
        <v>355116782</v>
      </c>
      <c r="AE518" s="5">
        <v>28724893</v>
      </c>
      <c r="AG518" s="5" t="s">
        <v>1646</v>
      </c>
      <c r="AH518" s="5" t="s">
        <v>1647</v>
      </c>
      <c r="AI518" s="5" t="s">
        <v>584</v>
      </c>
      <c r="AK518" s="19">
        <f t="shared" si="80"/>
        <v>-4459</v>
      </c>
      <c r="AL518" s="19">
        <f>T518-N518</f>
        <v>122150.15999999992</v>
      </c>
      <c r="AM518" s="19">
        <f>U518-O518</f>
        <v>117691.15999999992</v>
      </c>
      <c r="AN518" s="22">
        <f t="shared" si="81"/>
        <v>-1.7054550273727636E-2</v>
      </c>
      <c r="AO518" s="22">
        <f>IFERROR(AL518/N518,0)</f>
        <v>0.19999999999999984</v>
      </c>
      <c r="AP518" s="22">
        <f>IFERROR(AM518/O518,0)</f>
        <v>0.13493505748269649</v>
      </c>
    </row>
    <row r="519" spans="1:42" ht="36" x14ac:dyDescent="0.3">
      <c r="A519" s="12" t="s">
        <v>1742</v>
      </c>
      <c r="B519" s="12"/>
      <c r="C519" s="27" t="s">
        <v>1028</v>
      </c>
      <c r="D519" s="17"/>
      <c r="E519" s="17"/>
      <c r="F519" s="28" t="s">
        <v>96</v>
      </c>
      <c r="G519" s="29">
        <v>0.15</v>
      </c>
      <c r="H519" s="29"/>
      <c r="I519" s="29">
        <v>85.86</v>
      </c>
      <c r="J519" s="30">
        <v>90.28</v>
      </c>
      <c r="M519" s="31">
        <f>ROUND(ROUND(J519, 2)*I519, 2)</f>
        <v>7751.44</v>
      </c>
      <c r="P519" s="30">
        <v>88.8</v>
      </c>
      <c r="S519" s="31">
        <f>ROUND(ROUND(P519, 2)*I519, 2)</f>
        <v>7624.37</v>
      </c>
      <c r="V519" s="9">
        <f>ROUND(ROUND(P519, 2)/1.2, 2)</f>
        <v>74</v>
      </c>
      <c r="Y519" s="9">
        <f t="shared" si="83"/>
        <v>6353.64</v>
      </c>
      <c r="AD519" s="5" t="s">
        <v>1743</v>
      </c>
      <c r="AE519" s="5" t="s">
        <v>1744</v>
      </c>
      <c r="AF519" s="5" t="s">
        <v>1031</v>
      </c>
      <c r="AK519" s="31">
        <f t="shared" si="80"/>
        <v>-127.06999999999971</v>
      </c>
      <c r="AL519" s="31"/>
      <c r="AM519" s="31"/>
      <c r="AN519" s="33">
        <f t="shared" si="81"/>
        <v>-1.6393083091657771E-2</v>
      </c>
      <c r="AO519" s="31"/>
      <c r="AP519" s="31"/>
    </row>
    <row r="520" spans="1:42" ht="18" x14ac:dyDescent="0.3">
      <c r="A520" s="12" t="s">
        <v>1745</v>
      </c>
      <c r="B520" s="12"/>
      <c r="C520" s="27" t="s">
        <v>1517</v>
      </c>
      <c r="D520" s="17"/>
      <c r="E520" s="17"/>
      <c r="F520" s="28" t="s">
        <v>187</v>
      </c>
      <c r="G520" s="29">
        <v>1</v>
      </c>
      <c r="H520" s="39"/>
      <c r="I520" s="39">
        <v>572.4</v>
      </c>
      <c r="J520" s="30">
        <v>16.02</v>
      </c>
      <c r="M520" s="31">
        <f>ROUND(ROUND(J520, 2)*I520, 2)</f>
        <v>9169.85</v>
      </c>
      <c r="P520" s="30">
        <v>15.76</v>
      </c>
      <c r="S520" s="31">
        <f>ROUND(ROUND(P520, 2)*I520, 2)</f>
        <v>9021.02</v>
      </c>
      <c r="V520" s="9">
        <f>ROUND(ROUND(P520, 2)/1.2, 2)</f>
        <v>13.13</v>
      </c>
      <c r="Y520" s="9">
        <f t="shared" si="83"/>
        <v>7517.52</v>
      </c>
      <c r="AD520" s="5" t="s">
        <v>1746</v>
      </c>
      <c r="AE520" s="5" t="s">
        <v>1747</v>
      </c>
      <c r="AF520" s="5" t="s">
        <v>1520</v>
      </c>
      <c r="AK520" s="31">
        <f t="shared" si="80"/>
        <v>-148.82999999999993</v>
      </c>
      <c r="AL520" s="31"/>
      <c r="AM520" s="31"/>
      <c r="AN520" s="33">
        <f t="shared" si="81"/>
        <v>-1.6230363637355021E-2</v>
      </c>
      <c r="AO520" s="31"/>
      <c r="AP520" s="31"/>
    </row>
    <row r="521" spans="1:42" ht="18" x14ac:dyDescent="0.3">
      <c r="A521" s="12" t="s">
        <v>1748</v>
      </c>
      <c r="B521" s="12"/>
      <c r="C521" s="27" t="s">
        <v>1632</v>
      </c>
      <c r="D521" s="17"/>
      <c r="E521" s="17"/>
      <c r="F521" s="28" t="s">
        <v>79</v>
      </c>
      <c r="G521" s="29">
        <v>1.1000000000000001</v>
      </c>
      <c r="H521" s="29"/>
      <c r="I521" s="29">
        <v>629.64</v>
      </c>
      <c r="J521" s="30">
        <v>26.44</v>
      </c>
      <c r="M521" s="31">
        <f>ROUND(ROUND(J521, 2)*I521, 2)</f>
        <v>16647.68</v>
      </c>
      <c r="P521" s="30">
        <v>26</v>
      </c>
      <c r="S521" s="31">
        <f>ROUND(ROUND(P521, 2)*I521, 2)</f>
        <v>16370.64</v>
      </c>
      <c r="V521" s="9">
        <f>ROUND(ROUND(P521, 2)/1.2, 2)</f>
        <v>21.67</v>
      </c>
      <c r="Y521" s="9">
        <f t="shared" si="83"/>
        <v>13642.2</v>
      </c>
      <c r="AD521" s="5" t="s">
        <v>1749</v>
      </c>
      <c r="AE521" s="5" t="s">
        <v>1750</v>
      </c>
      <c r="AF521" s="5" t="s">
        <v>1635</v>
      </c>
      <c r="AK521" s="31">
        <f t="shared" si="80"/>
        <v>-277.04000000000087</v>
      </c>
      <c r="AL521" s="31"/>
      <c r="AM521" s="31"/>
      <c r="AN521" s="33">
        <f t="shared" si="81"/>
        <v>-1.6641357834845508E-2</v>
      </c>
      <c r="AO521" s="31"/>
      <c r="AP521" s="31"/>
    </row>
    <row r="522" spans="1:42" ht="18" x14ac:dyDescent="0.3">
      <c r="A522" s="12" t="s">
        <v>1751</v>
      </c>
      <c r="B522" s="12"/>
      <c r="C522" s="27" t="s">
        <v>1626</v>
      </c>
      <c r="D522" s="17"/>
      <c r="E522" s="17"/>
      <c r="F522" s="28" t="s">
        <v>96</v>
      </c>
      <c r="G522" s="29">
        <v>1.3</v>
      </c>
      <c r="H522" s="39"/>
      <c r="I522" s="39">
        <v>26044.2</v>
      </c>
      <c r="J522" s="30">
        <v>8.75</v>
      </c>
      <c r="M522" s="31">
        <f>ROUND(ROUND(J522, 2)*I522, 2)</f>
        <v>227886.75</v>
      </c>
      <c r="P522" s="30">
        <v>8.6</v>
      </c>
      <c r="S522" s="31">
        <f>ROUND(ROUND(P522, 2)*I522, 2)</f>
        <v>223980.12</v>
      </c>
      <c r="V522" s="9">
        <f>ROUND(ROUND(P522, 2)/1.2, 2)</f>
        <v>7.17</v>
      </c>
      <c r="Y522" s="9">
        <f t="shared" si="83"/>
        <v>186650.1</v>
      </c>
      <c r="AD522" s="5" t="s">
        <v>1752</v>
      </c>
      <c r="AE522" s="5" t="s">
        <v>1753</v>
      </c>
      <c r="AF522" s="5" t="s">
        <v>1630</v>
      </c>
      <c r="AK522" s="31">
        <f t="shared" si="80"/>
        <v>-3906.6300000000047</v>
      </c>
      <c r="AL522" s="31"/>
      <c r="AM522" s="31"/>
      <c r="AN522" s="33">
        <f t="shared" si="81"/>
        <v>-1.7142857142857165E-2</v>
      </c>
      <c r="AO522" s="31"/>
      <c r="AP522" s="31"/>
    </row>
    <row r="523" spans="1:42" ht="54" x14ac:dyDescent="0.3">
      <c r="A523" s="12" t="s">
        <v>1754</v>
      </c>
      <c r="B523" s="12" t="s">
        <v>1755</v>
      </c>
      <c r="C523" s="16" t="s">
        <v>1756</v>
      </c>
      <c r="D523" s="17"/>
      <c r="E523" s="17" t="s">
        <v>1645</v>
      </c>
      <c r="F523" s="17" t="s">
        <v>79</v>
      </c>
      <c r="G523" s="18">
        <v>1</v>
      </c>
      <c r="H523" s="18"/>
      <c r="I523" s="18">
        <v>0</v>
      </c>
      <c r="J523" s="19">
        <v>313.41000000000003</v>
      </c>
      <c r="K523" s="20">
        <v>1073</v>
      </c>
      <c r="L523" s="19">
        <f>J523+ROUND(K523, 2)</f>
        <v>1386.41</v>
      </c>
      <c r="M523" s="19">
        <v>0</v>
      </c>
      <c r="N523" s="19">
        <v>0</v>
      </c>
      <c r="O523" s="19">
        <f>M523+N523</f>
        <v>0</v>
      </c>
      <c r="P523" s="19">
        <v>313.41000000000003</v>
      </c>
      <c r="Q523" s="20">
        <v>1073</v>
      </c>
      <c r="R523" s="19">
        <f>P523+ROUND(Q523, 2)</f>
        <v>1386.41</v>
      </c>
      <c r="S523" s="19">
        <v>0</v>
      </c>
      <c r="T523" s="19">
        <v>0</v>
      </c>
      <c r="U523" s="19">
        <f>S523+T523</f>
        <v>0</v>
      </c>
      <c r="V523" s="9">
        <f>ROUND(P523 / 1.2, 2)</f>
        <v>261.18</v>
      </c>
      <c r="W523" s="9">
        <f>ROUND(Q523 / 1.2, 2)</f>
        <v>894.17</v>
      </c>
      <c r="X523" s="9">
        <f>ROUND(R523 / 1.2, 2)</f>
        <v>1155.3399999999999</v>
      </c>
      <c r="Y523" s="9">
        <f t="shared" si="83"/>
        <v>0</v>
      </c>
      <c r="Z523" s="9">
        <f>ROUND(T523 / 1.2, 2)</f>
        <v>0</v>
      </c>
      <c r="AA523" s="9">
        <f>Y523+Z523</f>
        <v>0</v>
      </c>
      <c r="AD523" s="5">
        <v>355116641</v>
      </c>
      <c r="AE523" s="5">
        <v>27137948</v>
      </c>
      <c r="AG523" s="5" t="s">
        <v>1757</v>
      </c>
      <c r="AH523" s="5" t="s">
        <v>1758</v>
      </c>
      <c r="AI523" s="5" t="s">
        <v>584</v>
      </c>
      <c r="AK523" s="19">
        <f t="shared" si="80"/>
        <v>0</v>
      </c>
      <c r="AL523" s="19">
        <f>T523-N523</f>
        <v>0</v>
      </c>
      <c r="AM523" s="19">
        <f>U523-O523</f>
        <v>0</v>
      </c>
      <c r="AN523" s="22">
        <f t="shared" si="81"/>
        <v>0</v>
      </c>
      <c r="AO523" s="22">
        <f>IFERROR(AL523/N523,0)</f>
        <v>0</v>
      </c>
      <c r="AP523" s="22">
        <f>IFERROR(AM523/O523,0)</f>
        <v>0</v>
      </c>
    </row>
    <row r="524" spans="1:42" ht="36" x14ac:dyDescent="0.3">
      <c r="A524" s="12" t="s">
        <v>1759</v>
      </c>
      <c r="B524" s="12"/>
      <c r="C524" s="41" t="s">
        <v>1506</v>
      </c>
      <c r="D524" s="17"/>
      <c r="E524" s="17"/>
      <c r="F524" s="28" t="s">
        <v>96</v>
      </c>
      <c r="G524" s="29">
        <v>1</v>
      </c>
      <c r="H524" s="39"/>
      <c r="I524" s="39">
        <v>0</v>
      </c>
      <c r="J524" s="30">
        <v>7.79</v>
      </c>
      <c r="M524" s="31">
        <f>ROUND(ROUND(J524, 2)*I524, 2)</f>
        <v>0</v>
      </c>
      <c r="P524" s="30">
        <v>7.79</v>
      </c>
      <c r="S524" s="31">
        <f>ROUND(ROUND(P524, 2)*I524, 2)</f>
        <v>0</v>
      </c>
      <c r="V524" s="9">
        <f>ROUND(ROUND(P524, 2)/1.2, 2)</f>
        <v>6.49</v>
      </c>
      <c r="Y524" s="9">
        <f t="shared" si="83"/>
        <v>0</v>
      </c>
      <c r="AD524" s="5" t="s">
        <v>1760</v>
      </c>
      <c r="AE524" s="5" t="s">
        <v>1761</v>
      </c>
      <c r="AF524" s="5" t="s">
        <v>1510</v>
      </c>
      <c r="AK524" s="31">
        <f t="shared" si="80"/>
        <v>0</v>
      </c>
      <c r="AL524" s="31"/>
      <c r="AM524" s="31"/>
      <c r="AN524" s="33">
        <f t="shared" si="81"/>
        <v>0</v>
      </c>
      <c r="AO524" s="31"/>
      <c r="AP524" s="31"/>
    </row>
    <row r="525" spans="1:42" ht="18" x14ac:dyDescent="0.3">
      <c r="A525" s="12" t="s">
        <v>1762</v>
      </c>
      <c r="B525" s="12"/>
      <c r="C525" s="27" t="s">
        <v>1517</v>
      </c>
      <c r="D525" s="17"/>
      <c r="E525" s="17"/>
      <c r="F525" s="28" t="s">
        <v>187</v>
      </c>
      <c r="G525" s="29">
        <v>1</v>
      </c>
      <c r="H525" s="39"/>
      <c r="I525" s="39">
        <v>0</v>
      </c>
      <c r="J525" s="30">
        <v>15.76</v>
      </c>
      <c r="M525" s="31">
        <f>ROUND(ROUND(J525, 2)*I525, 2)</f>
        <v>0</v>
      </c>
      <c r="P525" s="30">
        <v>15.76</v>
      </c>
      <c r="S525" s="31">
        <f>ROUND(ROUND(P525, 2)*I525, 2)</f>
        <v>0</v>
      </c>
      <c r="V525" s="9">
        <f>ROUND(ROUND(P525, 2)/1.2, 2)</f>
        <v>13.13</v>
      </c>
      <c r="Y525" s="9">
        <f t="shared" si="83"/>
        <v>0</v>
      </c>
      <c r="AD525" s="5" t="s">
        <v>1763</v>
      </c>
      <c r="AE525" s="5" t="s">
        <v>1764</v>
      </c>
      <c r="AF525" s="5" t="s">
        <v>1520</v>
      </c>
      <c r="AK525" s="31">
        <f t="shared" si="80"/>
        <v>0</v>
      </c>
      <c r="AL525" s="31"/>
      <c r="AM525" s="31"/>
      <c r="AN525" s="33">
        <f t="shared" si="81"/>
        <v>0</v>
      </c>
      <c r="AO525" s="31"/>
      <c r="AP525" s="31"/>
    </row>
    <row r="526" spans="1:42" ht="18" x14ac:dyDescent="0.3">
      <c r="A526" s="12" t="s">
        <v>1765</v>
      </c>
      <c r="B526" s="12"/>
      <c r="C526" s="27" t="s">
        <v>1512</v>
      </c>
      <c r="D526" s="17"/>
      <c r="E526" s="17"/>
      <c r="F526" s="28" t="s">
        <v>96</v>
      </c>
      <c r="G526" s="29">
        <v>0.25</v>
      </c>
      <c r="H526" s="29"/>
      <c r="I526" s="29">
        <v>0</v>
      </c>
      <c r="J526" s="30">
        <v>100</v>
      </c>
      <c r="M526" s="31">
        <f>ROUND(ROUND(J526, 2)*I526, 2)</f>
        <v>0</v>
      </c>
      <c r="P526" s="30">
        <v>100</v>
      </c>
      <c r="S526" s="31">
        <f>ROUND(ROUND(P526, 2)*I526, 2)</f>
        <v>0</v>
      </c>
      <c r="V526" s="9">
        <f>ROUND(ROUND(P526, 2)/1.2, 2)</f>
        <v>83.33</v>
      </c>
      <c r="Y526" s="9">
        <f t="shared" si="83"/>
        <v>0</v>
      </c>
      <c r="AD526" s="5" t="s">
        <v>1766</v>
      </c>
      <c r="AE526" s="5" t="s">
        <v>1767</v>
      </c>
      <c r="AF526" s="5" t="s">
        <v>1515</v>
      </c>
      <c r="AK526" s="31">
        <f t="shared" si="80"/>
        <v>0</v>
      </c>
      <c r="AL526" s="31"/>
      <c r="AM526" s="31"/>
      <c r="AN526" s="33">
        <f t="shared" si="81"/>
        <v>0</v>
      </c>
      <c r="AO526" s="31"/>
      <c r="AP526" s="31"/>
    </row>
    <row r="527" spans="1:42" ht="54" x14ac:dyDescent="0.3">
      <c r="A527" s="12" t="s">
        <v>1768</v>
      </c>
      <c r="B527" s="12" t="s">
        <v>1755</v>
      </c>
      <c r="C527" s="16" t="s">
        <v>1756</v>
      </c>
      <c r="D527" s="17"/>
      <c r="E527" s="17" t="s">
        <v>1769</v>
      </c>
      <c r="F527" s="17" t="s">
        <v>79</v>
      </c>
      <c r="G527" s="18">
        <v>1</v>
      </c>
      <c r="H527" s="18"/>
      <c r="I527" s="18">
        <v>0</v>
      </c>
      <c r="J527" s="19">
        <v>301.73</v>
      </c>
      <c r="K527" s="20">
        <v>1073</v>
      </c>
      <c r="L527" s="19">
        <f>J527+ROUND(K527, 2)</f>
        <v>1374.73</v>
      </c>
      <c r="M527" s="19">
        <v>0</v>
      </c>
      <c r="N527" s="19">
        <v>0</v>
      </c>
      <c r="O527" s="19">
        <f>M527+N527</f>
        <v>0</v>
      </c>
      <c r="P527" s="19">
        <v>301.73</v>
      </c>
      <c r="Q527" s="20">
        <v>1073</v>
      </c>
      <c r="R527" s="19">
        <f>P527+ROUND(Q527, 2)</f>
        <v>1374.73</v>
      </c>
      <c r="S527" s="19">
        <v>0</v>
      </c>
      <c r="T527" s="19">
        <v>0</v>
      </c>
      <c r="U527" s="19">
        <f>S527+T527</f>
        <v>0</v>
      </c>
      <c r="V527" s="9">
        <f>ROUND(P527 / 1.2, 2)</f>
        <v>251.44</v>
      </c>
      <c r="W527" s="9">
        <f>ROUND(Q527 / 1.2, 2)</f>
        <v>894.17</v>
      </c>
      <c r="X527" s="9">
        <f>ROUND(R527 / 1.2, 2)</f>
        <v>1145.6099999999999</v>
      </c>
      <c r="Y527" s="9">
        <f t="shared" si="83"/>
        <v>0</v>
      </c>
      <c r="Z527" s="9">
        <f>ROUND(T527 / 1.2, 2)</f>
        <v>0</v>
      </c>
      <c r="AA527" s="9">
        <f>Y527+Z527</f>
        <v>0</v>
      </c>
      <c r="AD527" s="5">
        <v>355116783</v>
      </c>
      <c r="AE527" s="5">
        <v>27137950</v>
      </c>
      <c r="AG527" s="5" t="s">
        <v>1757</v>
      </c>
      <c r="AH527" s="5" t="s">
        <v>1758</v>
      </c>
      <c r="AI527" s="5" t="s">
        <v>584</v>
      </c>
      <c r="AK527" s="19">
        <f t="shared" si="80"/>
        <v>0</v>
      </c>
      <c r="AL527" s="19">
        <f>T527-N527</f>
        <v>0</v>
      </c>
      <c r="AM527" s="19">
        <f>U527-O527</f>
        <v>0</v>
      </c>
      <c r="AN527" s="22">
        <f t="shared" si="81"/>
        <v>0</v>
      </c>
      <c r="AO527" s="22">
        <f>IFERROR(AL527/N527,0)</f>
        <v>0</v>
      </c>
      <c r="AP527" s="22">
        <f>IFERROR(AM527/O527,0)</f>
        <v>0</v>
      </c>
    </row>
    <row r="528" spans="1:42" ht="36" x14ac:dyDescent="0.3">
      <c r="A528" s="12" t="s">
        <v>1770</v>
      </c>
      <c r="B528" s="12"/>
      <c r="C528" s="27" t="s">
        <v>1028</v>
      </c>
      <c r="D528" s="17"/>
      <c r="E528" s="17"/>
      <c r="F528" s="28" t="s">
        <v>96</v>
      </c>
      <c r="G528" s="29">
        <v>0.15</v>
      </c>
      <c r="H528" s="39"/>
      <c r="I528" s="39">
        <v>0</v>
      </c>
      <c r="J528" s="30">
        <v>88.8</v>
      </c>
      <c r="M528" s="31">
        <f>ROUND(ROUND(J528, 2)*I528, 2)</f>
        <v>0</v>
      </c>
      <c r="P528" s="30">
        <v>88.8</v>
      </c>
      <c r="S528" s="31">
        <f>ROUND(ROUND(P528, 2)*I528, 2)</f>
        <v>0</v>
      </c>
      <c r="V528" s="9">
        <f>ROUND(ROUND(P528, 2)/1.2, 2)</f>
        <v>74</v>
      </c>
      <c r="Y528" s="9">
        <f t="shared" si="83"/>
        <v>0</v>
      </c>
      <c r="AD528" s="5" t="s">
        <v>1771</v>
      </c>
      <c r="AE528" s="5" t="s">
        <v>1772</v>
      </c>
      <c r="AF528" s="5" t="s">
        <v>1031</v>
      </c>
      <c r="AK528" s="31">
        <f t="shared" ref="AK528:AK591" si="84">S528-M528</f>
        <v>0</v>
      </c>
      <c r="AL528" s="31"/>
      <c r="AM528" s="31"/>
      <c r="AN528" s="33">
        <f t="shared" ref="AN528:AN591" si="85">IFERROR(AK528/M528,0)</f>
        <v>0</v>
      </c>
      <c r="AO528" s="31"/>
      <c r="AP528" s="31"/>
    </row>
    <row r="529" spans="1:42" ht="18" x14ac:dyDescent="0.3">
      <c r="A529" s="12" t="s">
        <v>1773</v>
      </c>
      <c r="B529" s="12"/>
      <c r="C529" s="27" t="s">
        <v>1517</v>
      </c>
      <c r="D529" s="17"/>
      <c r="E529" s="17"/>
      <c r="F529" s="28" t="s">
        <v>187</v>
      </c>
      <c r="G529" s="29">
        <v>1</v>
      </c>
      <c r="H529" s="39"/>
      <c r="I529" s="39">
        <v>0</v>
      </c>
      <c r="J529" s="30">
        <v>15.76</v>
      </c>
      <c r="M529" s="31">
        <f>ROUND(ROUND(J529, 2)*I529, 2)</f>
        <v>0</v>
      </c>
      <c r="P529" s="30">
        <v>15.76</v>
      </c>
      <c r="S529" s="31">
        <f>ROUND(ROUND(P529, 2)*I529, 2)</f>
        <v>0</v>
      </c>
      <c r="V529" s="9">
        <f>ROUND(ROUND(P529, 2)/1.2, 2)</f>
        <v>13.13</v>
      </c>
      <c r="Y529" s="9">
        <f t="shared" si="83"/>
        <v>0</v>
      </c>
      <c r="AD529" s="5" t="s">
        <v>1774</v>
      </c>
      <c r="AE529" s="5" t="s">
        <v>1775</v>
      </c>
      <c r="AF529" s="5" t="s">
        <v>1520</v>
      </c>
      <c r="AK529" s="31">
        <f t="shared" si="84"/>
        <v>0</v>
      </c>
      <c r="AL529" s="31"/>
      <c r="AM529" s="31"/>
      <c r="AN529" s="33">
        <f t="shared" si="85"/>
        <v>0</v>
      </c>
      <c r="AO529" s="31"/>
      <c r="AP529" s="31"/>
    </row>
    <row r="530" spans="1:42" ht="36" x14ac:dyDescent="0.3">
      <c r="A530" s="12" t="s">
        <v>1776</v>
      </c>
      <c r="B530" s="12"/>
      <c r="C530" s="41" t="s">
        <v>1506</v>
      </c>
      <c r="D530" s="17"/>
      <c r="E530" s="17"/>
      <c r="F530" s="28" t="s">
        <v>96</v>
      </c>
      <c r="G530" s="29">
        <v>1</v>
      </c>
      <c r="H530" s="39"/>
      <c r="I530" s="39">
        <v>0</v>
      </c>
      <c r="J530" s="30">
        <v>7.79</v>
      </c>
      <c r="M530" s="31">
        <f>ROUND(ROUND(J530, 2)*I530, 2)</f>
        <v>0</v>
      </c>
      <c r="P530" s="30">
        <v>7.79</v>
      </c>
      <c r="S530" s="31">
        <f>ROUND(ROUND(P530, 2)*I530, 2)</f>
        <v>0</v>
      </c>
      <c r="V530" s="9">
        <f>ROUND(ROUND(P530, 2)/1.2, 2)</f>
        <v>6.49</v>
      </c>
      <c r="Y530" s="9">
        <f t="shared" si="83"/>
        <v>0</v>
      </c>
      <c r="AD530" s="5" t="s">
        <v>1777</v>
      </c>
      <c r="AE530" s="5" t="s">
        <v>1778</v>
      </c>
      <c r="AF530" s="5" t="s">
        <v>1510</v>
      </c>
      <c r="AK530" s="31">
        <f t="shared" si="84"/>
        <v>0</v>
      </c>
      <c r="AL530" s="31"/>
      <c r="AM530" s="31"/>
      <c r="AN530" s="33">
        <f t="shared" si="85"/>
        <v>0</v>
      </c>
      <c r="AO530" s="31"/>
      <c r="AP530" s="31"/>
    </row>
    <row r="531" spans="1:42" ht="54" x14ac:dyDescent="0.3">
      <c r="A531" s="12" t="s">
        <v>1779</v>
      </c>
      <c r="B531" s="12" t="s">
        <v>1755</v>
      </c>
      <c r="C531" s="16" t="s">
        <v>1756</v>
      </c>
      <c r="D531" s="17"/>
      <c r="E531" s="17" t="s">
        <v>1675</v>
      </c>
      <c r="F531" s="17" t="s">
        <v>79</v>
      </c>
      <c r="G531" s="18">
        <v>1</v>
      </c>
      <c r="H531" s="18"/>
      <c r="I531" s="18">
        <v>0</v>
      </c>
      <c r="J531" s="19">
        <v>313.41000000000003</v>
      </c>
      <c r="K531" s="20">
        <v>1073</v>
      </c>
      <c r="L531" s="19">
        <f>J531+ROUND(K531, 2)</f>
        <v>1386.41</v>
      </c>
      <c r="M531" s="19">
        <v>0</v>
      </c>
      <c r="N531" s="19">
        <v>0</v>
      </c>
      <c r="O531" s="19">
        <f>M531+N531</f>
        <v>0</v>
      </c>
      <c r="P531" s="19">
        <v>313.41000000000003</v>
      </c>
      <c r="Q531" s="20">
        <v>1073</v>
      </c>
      <c r="R531" s="19">
        <f>P531+ROUND(Q531, 2)</f>
        <v>1386.41</v>
      </c>
      <c r="S531" s="19">
        <v>0</v>
      </c>
      <c r="T531" s="19">
        <v>0</v>
      </c>
      <c r="U531" s="19">
        <f>S531+T531</f>
        <v>0</v>
      </c>
      <c r="V531" s="9">
        <f>ROUND(P531 / 1.2, 2)</f>
        <v>261.18</v>
      </c>
      <c r="W531" s="9">
        <f>ROUND(Q531 / 1.2, 2)</f>
        <v>894.17</v>
      </c>
      <c r="X531" s="9">
        <f>ROUND(R531 / 1.2, 2)</f>
        <v>1155.3399999999999</v>
      </c>
      <c r="Y531" s="9">
        <f t="shared" si="83"/>
        <v>0</v>
      </c>
      <c r="Z531" s="9">
        <f>ROUND(T531 / 1.2, 2)</f>
        <v>0</v>
      </c>
      <c r="AA531" s="9">
        <f>Y531+Z531</f>
        <v>0</v>
      </c>
      <c r="AD531" s="5">
        <v>355116784</v>
      </c>
      <c r="AE531" s="5">
        <v>27138017</v>
      </c>
      <c r="AG531" s="5" t="s">
        <v>1757</v>
      </c>
      <c r="AH531" s="5" t="s">
        <v>1758</v>
      </c>
      <c r="AI531" s="5" t="s">
        <v>584</v>
      </c>
      <c r="AK531" s="19">
        <f t="shared" si="84"/>
        <v>0</v>
      </c>
      <c r="AL531" s="19">
        <f>T531-N531</f>
        <v>0</v>
      </c>
      <c r="AM531" s="19">
        <f>U531-O531</f>
        <v>0</v>
      </c>
      <c r="AN531" s="22">
        <f t="shared" si="85"/>
        <v>0</v>
      </c>
      <c r="AO531" s="22">
        <f>IFERROR(AL531/N531,0)</f>
        <v>0</v>
      </c>
      <c r="AP531" s="22">
        <f>IFERROR(AM531/O531,0)</f>
        <v>0</v>
      </c>
    </row>
    <row r="532" spans="1:42" ht="36" x14ac:dyDescent="0.3">
      <c r="A532" s="12" t="s">
        <v>1780</v>
      </c>
      <c r="B532" s="12"/>
      <c r="C532" s="41" t="s">
        <v>1506</v>
      </c>
      <c r="D532" s="17"/>
      <c r="E532" s="17"/>
      <c r="F532" s="28" t="s">
        <v>96</v>
      </c>
      <c r="G532" s="29">
        <v>1</v>
      </c>
      <c r="H532" s="39"/>
      <c r="I532" s="39">
        <v>0</v>
      </c>
      <c r="J532" s="30">
        <v>7.79</v>
      </c>
      <c r="M532" s="31">
        <f>ROUND(ROUND(J532, 2)*I532, 2)</f>
        <v>0</v>
      </c>
      <c r="P532" s="30">
        <v>7.79</v>
      </c>
      <c r="S532" s="31">
        <f>ROUND(ROUND(P532, 2)*I532, 2)</f>
        <v>0</v>
      </c>
      <c r="V532" s="9">
        <f>ROUND(ROUND(P532, 2)/1.2, 2)</f>
        <v>6.49</v>
      </c>
      <c r="Y532" s="9">
        <f t="shared" si="83"/>
        <v>0</v>
      </c>
      <c r="AD532" s="5" t="s">
        <v>1781</v>
      </c>
      <c r="AE532" s="5" t="s">
        <v>1782</v>
      </c>
      <c r="AF532" s="5" t="s">
        <v>1510</v>
      </c>
      <c r="AK532" s="31">
        <f t="shared" si="84"/>
        <v>0</v>
      </c>
      <c r="AL532" s="31"/>
      <c r="AM532" s="31"/>
      <c r="AN532" s="33">
        <f t="shared" si="85"/>
        <v>0</v>
      </c>
      <c r="AO532" s="31"/>
      <c r="AP532" s="31"/>
    </row>
    <row r="533" spans="1:42" ht="18" x14ac:dyDescent="0.3">
      <c r="A533" s="12" t="s">
        <v>1783</v>
      </c>
      <c r="B533" s="12"/>
      <c r="C533" s="27" t="s">
        <v>1517</v>
      </c>
      <c r="D533" s="17"/>
      <c r="E533" s="17"/>
      <c r="F533" s="28" t="s">
        <v>187</v>
      </c>
      <c r="G533" s="29">
        <v>1</v>
      </c>
      <c r="H533" s="39"/>
      <c r="I533" s="39">
        <v>0</v>
      </c>
      <c r="J533" s="30">
        <v>15.76</v>
      </c>
      <c r="M533" s="31">
        <f>ROUND(ROUND(J533, 2)*I533, 2)</f>
        <v>0</v>
      </c>
      <c r="P533" s="30">
        <v>15.76</v>
      </c>
      <c r="S533" s="31">
        <f>ROUND(ROUND(P533, 2)*I533, 2)</f>
        <v>0</v>
      </c>
      <c r="V533" s="9">
        <f>ROUND(ROUND(P533, 2)/1.2, 2)</f>
        <v>13.13</v>
      </c>
      <c r="Y533" s="9">
        <f t="shared" ref="Y533:Y554" si="86">ROUND(S533 / 1.2, 2)</f>
        <v>0</v>
      </c>
      <c r="AD533" s="5" t="s">
        <v>1784</v>
      </c>
      <c r="AE533" s="5" t="s">
        <v>1785</v>
      </c>
      <c r="AF533" s="5" t="s">
        <v>1520</v>
      </c>
      <c r="AK533" s="31">
        <f t="shared" si="84"/>
        <v>0</v>
      </c>
      <c r="AL533" s="31"/>
      <c r="AM533" s="31"/>
      <c r="AN533" s="33">
        <f t="shared" si="85"/>
        <v>0</v>
      </c>
      <c r="AO533" s="31"/>
      <c r="AP533" s="31"/>
    </row>
    <row r="534" spans="1:42" ht="18" x14ac:dyDescent="0.3">
      <c r="A534" s="12" t="s">
        <v>1786</v>
      </c>
      <c r="B534" s="12"/>
      <c r="C534" s="27" t="s">
        <v>1512</v>
      </c>
      <c r="D534" s="17"/>
      <c r="E534" s="17"/>
      <c r="F534" s="28" t="s">
        <v>96</v>
      </c>
      <c r="G534" s="29">
        <v>0.25</v>
      </c>
      <c r="H534" s="29"/>
      <c r="I534" s="29">
        <v>0</v>
      </c>
      <c r="J534" s="30">
        <v>100</v>
      </c>
      <c r="M534" s="31">
        <f>ROUND(ROUND(J534, 2)*I534, 2)</f>
        <v>0</v>
      </c>
      <c r="P534" s="30">
        <v>100</v>
      </c>
      <c r="S534" s="31">
        <f>ROUND(ROUND(P534, 2)*I534, 2)</f>
        <v>0</v>
      </c>
      <c r="V534" s="9">
        <f>ROUND(ROUND(P534, 2)/1.2, 2)</f>
        <v>83.33</v>
      </c>
      <c r="Y534" s="9">
        <f t="shared" si="86"/>
        <v>0</v>
      </c>
      <c r="AD534" s="5" t="s">
        <v>1787</v>
      </c>
      <c r="AE534" s="5" t="s">
        <v>1788</v>
      </c>
      <c r="AF534" s="5" t="s">
        <v>1515</v>
      </c>
      <c r="AK534" s="31">
        <f t="shared" si="84"/>
        <v>0</v>
      </c>
      <c r="AL534" s="31"/>
      <c r="AM534" s="31"/>
      <c r="AN534" s="33">
        <f t="shared" si="85"/>
        <v>0</v>
      </c>
      <c r="AO534" s="31"/>
      <c r="AP534" s="31"/>
    </row>
    <row r="535" spans="1:42" ht="54" x14ac:dyDescent="0.3">
      <c r="A535" s="12" t="s">
        <v>1789</v>
      </c>
      <c r="B535" s="12" t="s">
        <v>1755</v>
      </c>
      <c r="C535" s="16" t="s">
        <v>1756</v>
      </c>
      <c r="D535" s="17"/>
      <c r="E535" s="17" t="s">
        <v>1790</v>
      </c>
      <c r="F535" s="17" t="s">
        <v>79</v>
      </c>
      <c r="G535" s="18">
        <v>1</v>
      </c>
      <c r="H535" s="18"/>
      <c r="I535" s="18">
        <v>0</v>
      </c>
      <c r="J535" s="19">
        <v>301.73</v>
      </c>
      <c r="K535" s="20">
        <v>1073</v>
      </c>
      <c r="L535" s="19">
        <f>J535+ROUND(K535, 2)</f>
        <v>1374.73</v>
      </c>
      <c r="M535" s="19">
        <v>0</v>
      </c>
      <c r="N535" s="19">
        <v>0</v>
      </c>
      <c r="O535" s="19">
        <f>M535+N535</f>
        <v>0</v>
      </c>
      <c r="P535" s="19">
        <v>301.73</v>
      </c>
      <c r="Q535" s="20">
        <v>1073</v>
      </c>
      <c r="R535" s="19">
        <f>P535+ROUND(Q535, 2)</f>
        <v>1374.73</v>
      </c>
      <c r="S535" s="19">
        <v>0</v>
      </c>
      <c r="T535" s="19">
        <v>0</v>
      </c>
      <c r="U535" s="19">
        <f>S535+T535</f>
        <v>0</v>
      </c>
      <c r="V535" s="9">
        <f>ROUND(P535 / 1.2, 2)</f>
        <v>251.44</v>
      </c>
      <c r="W535" s="9">
        <f>ROUND(Q535 / 1.2, 2)</f>
        <v>894.17</v>
      </c>
      <c r="X535" s="9">
        <f>ROUND(R535 / 1.2, 2)</f>
        <v>1145.6099999999999</v>
      </c>
      <c r="Y535" s="9">
        <f t="shared" si="86"/>
        <v>0</v>
      </c>
      <c r="Z535" s="9">
        <f>ROUND(T535 / 1.2, 2)</f>
        <v>0</v>
      </c>
      <c r="AA535" s="9">
        <f>Y535+Z535</f>
        <v>0</v>
      </c>
      <c r="AD535" s="5">
        <v>355116785</v>
      </c>
      <c r="AE535" s="5">
        <v>27138019</v>
      </c>
      <c r="AG535" s="5" t="s">
        <v>1757</v>
      </c>
      <c r="AH535" s="5" t="s">
        <v>1758</v>
      </c>
      <c r="AI535" s="5" t="s">
        <v>584</v>
      </c>
      <c r="AK535" s="19">
        <f t="shared" si="84"/>
        <v>0</v>
      </c>
      <c r="AL535" s="19">
        <f>T535-N535</f>
        <v>0</v>
      </c>
      <c r="AM535" s="19">
        <f>U535-O535</f>
        <v>0</v>
      </c>
      <c r="AN535" s="22">
        <f t="shared" si="85"/>
        <v>0</v>
      </c>
      <c r="AO535" s="22">
        <f>IFERROR(AL535/N535,0)</f>
        <v>0</v>
      </c>
      <c r="AP535" s="22">
        <f>IFERROR(AM535/O535,0)</f>
        <v>0</v>
      </c>
    </row>
    <row r="536" spans="1:42" ht="36" x14ac:dyDescent="0.3">
      <c r="A536" s="12" t="s">
        <v>1791</v>
      </c>
      <c r="B536" s="12"/>
      <c r="C536" s="27" t="s">
        <v>1028</v>
      </c>
      <c r="D536" s="17"/>
      <c r="E536" s="17"/>
      <c r="F536" s="28" t="s">
        <v>96</v>
      </c>
      <c r="G536" s="29">
        <v>0.15</v>
      </c>
      <c r="H536" s="39"/>
      <c r="I536" s="39">
        <v>0</v>
      </c>
      <c r="J536" s="30">
        <v>88.8</v>
      </c>
      <c r="M536" s="31">
        <f>ROUND(ROUND(J536, 2)*I536, 2)</f>
        <v>0</v>
      </c>
      <c r="P536" s="30">
        <v>88.8</v>
      </c>
      <c r="S536" s="31">
        <f>ROUND(ROUND(P536, 2)*I536, 2)</f>
        <v>0</v>
      </c>
      <c r="V536" s="9">
        <f>ROUND(ROUND(P536, 2)/1.2, 2)</f>
        <v>74</v>
      </c>
      <c r="Y536" s="9">
        <f t="shared" si="86"/>
        <v>0</v>
      </c>
      <c r="AD536" s="5" t="s">
        <v>1792</v>
      </c>
      <c r="AE536" s="5" t="s">
        <v>1793</v>
      </c>
      <c r="AF536" s="5" t="s">
        <v>1031</v>
      </c>
      <c r="AK536" s="31">
        <f t="shared" si="84"/>
        <v>0</v>
      </c>
      <c r="AL536" s="31"/>
      <c r="AM536" s="31"/>
      <c r="AN536" s="33">
        <f t="shared" si="85"/>
        <v>0</v>
      </c>
      <c r="AO536" s="31"/>
      <c r="AP536" s="31"/>
    </row>
    <row r="537" spans="1:42" ht="18" x14ac:dyDescent="0.3">
      <c r="A537" s="12" t="s">
        <v>1794</v>
      </c>
      <c r="B537" s="12"/>
      <c r="C537" s="27" t="s">
        <v>1517</v>
      </c>
      <c r="D537" s="17"/>
      <c r="E537" s="17"/>
      <c r="F537" s="28" t="s">
        <v>187</v>
      </c>
      <c r="G537" s="29">
        <v>1</v>
      </c>
      <c r="H537" s="39"/>
      <c r="I537" s="39">
        <v>0</v>
      </c>
      <c r="J537" s="30">
        <v>15.76</v>
      </c>
      <c r="M537" s="31">
        <f>ROUND(ROUND(J537, 2)*I537, 2)</f>
        <v>0</v>
      </c>
      <c r="P537" s="30">
        <v>15.76</v>
      </c>
      <c r="S537" s="31">
        <f>ROUND(ROUND(P537, 2)*I537, 2)</f>
        <v>0</v>
      </c>
      <c r="V537" s="9">
        <f>ROUND(ROUND(P537, 2)/1.2, 2)</f>
        <v>13.13</v>
      </c>
      <c r="Y537" s="9">
        <f t="shared" si="86"/>
        <v>0</v>
      </c>
      <c r="AD537" s="5" t="s">
        <v>1795</v>
      </c>
      <c r="AE537" s="5" t="s">
        <v>1796</v>
      </c>
      <c r="AF537" s="5" t="s">
        <v>1520</v>
      </c>
      <c r="AK537" s="31">
        <f t="shared" si="84"/>
        <v>0</v>
      </c>
      <c r="AL537" s="31"/>
      <c r="AM537" s="31"/>
      <c r="AN537" s="33">
        <f t="shared" si="85"/>
        <v>0</v>
      </c>
      <c r="AO537" s="31"/>
      <c r="AP537" s="31"/>
    </row>
    <row r="538" spans="1:42" ht="36" x14ac:dyDescent="0.3">
      <c r="A538" s="12" t="s">
        <v>1797</v>
      </c>
      <c r="B538" s="12"/>
      <c r="C538" s="41" t="s">
        <v>1506</v>
      </c>
      <c r="D538" s="17"/>
      <c r="E538" s="17"/>
      <c r="F538" s="28" t="s">
        <v>96</v>
      </c>
      <c r="G538" s="29">
        <v>1</v>
      </c>
      <c r="H538" s="39"/>
      <c r="I538" s="39">
        <v>0</v>
      </c>
      <c r="J538" s="30">
        <v>7.79</v>
      </c>
      <c r="M538" s="31">
        <f>ROUND(ROUND(J538, 2)*I538, 2)</f>
        <v>0</v>
      </c>
      <c r="P538" s="30">
        <v>7.79</v>
      </c>
      <c r="S538" s="31">
        <f>ROUND(ROUND(P538, 2)*I538, 2)</f>
        <v>0</v>
      </c>
      <c r="V538" s="9">
        <f>ROUND(ROUND(P538, 2)/1.2, 2)</f>
        <v>6.49</v>
      </c>
      <c r="Y538" s="9">
        <f t="shared" si="86"/>
        <v>0</v>
      </c>
      <c r="AD538" s="5" t="s">
        <v>1798</v>
      </c>
      <c r="AE538" s="5" t="s">
        <v>1799</v>
      </c>
      <c r="AF538" s="5" t="s">
        <v>1510</v>
      </c>
      <c r="AK538" s="31">
        <f t="shared" si="84"/>
        <v>0</v>
      </c>
      <c r="AL538" s="31"/>
      <c r="AM538" s="31"/>
      <c r="AN538" s="33">
        <f t="shared" si="85"/>
        <v>0</v>
      </c>
      <c r="AO538" s="31"/>
      <c r="AP538" s="31"/>
    </row>
    <row r="539" spans="1:42" ht="54" x14ac:dyDescent="0.3">
      <c r="A539" s="12" t="s">
        <v>1800</v>
      </c>
      <c r="B539" s="12" t="s">
        <v>1755</v>
      </c>
      <c r="C539" s="16" t="s">
        <v>1756</v>
      </c>
      <c r="D539" s="17"/>
      <c r="E539" s="17" t="s">
        <v>1645</v>
      </c>
      <c r="F539" s="17" t="s">
        <v>79</v>
      </c>
      <c r="G539" s="18">
        <v>1</v>
      </c>
      <c r="H539" s="18"/>
      <c r="I539" s="18">
        <v>3617.6</v>
      </c>
      <c r="J539" s="19">
        <v>318.63</v>
      </c>
      <c r="K539" s="20">
        <v>1073</v>
      </c>
      <c r="L539" s="19">
        <f>J539+ROUND(K539, 2)</f>
        <v>1391.63</v>
      </c>
      <c r="M539" s="19">
        <v>1152675.8899999999</v>
      </c>
      <c r="N539" s="19">
        <v>3881684.8</v>
      </c>
      <c r="O539" s="19">
        <f>M539+N539</f>
        <v>5034360.6899999995</v>
      </c>
      <c r="P539" s="19">
        <v>313.41000000000003</v>
      </c>
      <c r="Q539" s="20">
        <v>1287.5999999999999</v>
      </c>
      <c r="R539" s="19">
        <f>P539+ROUND(Q539, 2)</f>
        <v>1601.01</v>
      </c>
      <c r="S539" s="19">
        <v>1133792.02</v>
      </c>
      <c r="T539" s="19">
        <v>4658021.76</v>
      </c>
      <c r="U539" s="19">
        <f>S539+T539</f>
        <v>5791813.7799999993</v>
      </c>
      <c r="V539" s="9">
        <f>ROUND(P539 / 1.2, 2)</f>
        <v>261.18</v>
      </c>
      <c r="W539" s="9">
        <f>ROUND(Q539 / 1.2, 2)</f>
        <v>1073</v>
      </c>
      <c r="X539" s="9">
        <f>ROUND(R539 / 1.2, 2)</f>
        <v>1334.18</v>
      </c>
      <c r="Y539" s="9">
        <f t="shared" si="86"/>
        <v>944826.68</v>
      </c>
      <c r="Z539" s="9">
        <f>ROUND(T539 / 1.2, 2)</f>
        <v>3881684.8</v>
      </c>
      <c r="AA539" s="9">
        <f>Y539+Z539</f>
        <v>4826511.4799999995</v>
      </c>
      <c r="AD539" s="5">
        <v>355116786</v>
      </c>
      <c r="AE539" s="5">
        <v>28724855</v>
      </c>
      <c r="AG539" s="5" t="s">
        <v>1757</v>
      </c>
      <c r="AH539" s="5" t="s">
        <v>1758</v>
      </c>
      <c r="AI539" s="5" t="s">
        <v>584</v>
      </c>
      <c r="AK539" s="19">
        <f t="shared" si="84"/>
        <v>-18883.869999999879</v>
      </c>
      <c r="AL539" s="19">
        <f>T539-N539</f>
        <v>776336.96</v>
      </c>
      <c r="AM539" s="19">
        <f>U539-O539</f>
        <v>757453.08999999985</v>
      </c>
      <c r="AN539" s="22">
        <f t="shared" si="85"/>
        <v>-1.6382636406145252E-2</v>
      </c>
      <c r="AO539" s="22">
        <f>IFERROR(AL539/N539,0)</f>
        <v>0.2</v>
      </c>
      <c r="AP539" s="22">
        <f>IFERROR(AM539/O539,0)</f>
        <v>0.15045665907581204</v>
      </c>
    </row>
    <row r="540" spans="1:42" ht="36" x14ac:dyDescent="0.3">
      <c r="A540" s="12" t="s">
        <v>1801</v>
      </c>
      <c r="B540" s="12"/>
      <c r="C540" s="41" t="s">
        <v>1506</v>
      </c>
      <c r="D540" s="17"/>
      <c r="E540" s="17"/>
      <c r="F540" s="28" t="s">
        <v>96</v>
      </c>
      <c r="G540" s="29">
        <v>1</v>
      </c>
      <c r="H540" s="39"/>
      <c r="I540" s="39">
        <v>126616</v>
      </c>
      <c r="J540" s="30">
        <v>7.92</v>
      </c>
      <c r="M540" s="31">
        <f>ROUND(ROUND(J540, 2)*I540, 2)</f>
        <v>1002798.72</v>
      </c>
      <c r="P540" s="30">
        <v>7.79</v>
      </c>
      <c r="S540" s="31">
        <f>ROUND(ROUND(P540, 2)*I540, 2)</f>
        <v>986338.64</v>
      </c>
      <c r="V540" s="9">
        <f>ROUND(ROUND(P540, 2)/1.2, 2)</f>
        <v>6.49</v>
      </c>
      <c r="Y540" s="9">
        <f t="shared" si="86"/>
        <v>821948.87</v>
      </c>
      <c r="AD540" s="5" t="s">
        <v>1802</v>
      </c>
      <c r="AE540" s="5" t="s">
        <v>1803</v>
      </c>
      <c r="AF540" s="5" t="s">
        <v>1510</v>
      </c>
      <c r="AK540" s="31">
        <f t="shared" si="84"/>
        <v>-16460.079999999958</v>
      </c>
      <c r="AL540" s="31"/>
      <c r="AM540" s="31"/>
      <c r="AN540" s="33">
        <f t="shared" si="85"/>
        <v>-1.6414141414141374E-2</v>
      </c>
      <c r="AO540" s="31"/>
      <c r="AP540" s="31"/>
    </row>
    <row r="541" spans="1:42" ht="18" x14ac:dyDescent="0.3">
      <c r="A541" s="12" t="s">
        <v>1804</v>
      </c>
      <c r="B541" s="12"/>
      <c r="C541" s="27" t="s">
        <v>1517</v>
      </c>
      <c r="D541" s="17"/>
      <c r="E541" s="17"/>
      <c r="F541" s="28" t="s">
        <v>187</v>
      </c>
      <c r="G541" s="29">
        <v>1</v>
      </c>
      <c r="H541" s="39"/>
      <c r="I541" s="39">
        <v>3617.6</v>
      </c>
      <c r="J541" s="30">
        <v>16.02</v>
      </c>
      <c r="M541" s="31">
        <f>ROUND(ROUND(J541, 2)*I541, 2)</f>
        <v>57953.95</v>
      </c>
      <c r="P541" s="30">
        <v>15.76</v>
      </c>
      <c r="S541" s="31">
        <f>ROUND(ROUND(P541, 2)*I541, 2)</f>
        <v>57013.38</v>
      </c>
      <c r="V541" s="9">
        <f>ROUND(ROUND(P541, 2)/1.2, 2)</f>
        <v>13.13</v>
      </c>
      <c r="Y541" s="9">
        <f t="shared" si="86"/>
        <v>47511.15</v>
      </c>
      <c r="AD541" s="5" t="s">
        <v>1805</v>
      </c>
      <c r="AE541" s="5" t="s">
        <v>1806</v>
      </c>
      <c r="AF541" s="5" t="s">
        <v>1520</v>
      </c>
      <c r="AK541" s="31">
        <f t="shared" si="84"/>
        <v>-940.56999999999971</v>
      </c>
      <c r="AL541" s="31"/>
      <c r="AM541" s="31"/>
      <c r="AN541" s="33">
        <f t="shared" si="85"/>
        <v>-1.6229609888540813E-2</v>
      </c>
      <c r="AO541" s="31"/>
      <c r="AP541" s="31"/>
    </row>
    <row r="542" spans="1:42" ht="18" x14ac:dyDescent="0.3">
      <c r="A542" s="12" t="s">
        <v>1807</v>
      </c>
      <c r="B542" s="12"/>
      <c r="C542" s="27" t="s">
        <v>1512</v>
      </c>
      <c r="D542" s="17"/>
      <c r="E542" s="17"/>
      <c r="F542" s="28" t="s">
        <v>96</v>
      </c>
      <c r="G542" s="29">
        <v>0.25</v>
      </c>
      <c r="H542" s="29"/>
      <c r="I542" s="29">
        <v>904.4</v>
      </c>
      <c r="J542" s="30">
        <v>101.66</v>
      </c>
      <c r="M542" s="31">
        <f>ROUND(ROUND(J542, 2)*I542, 2)</f>
        <v>91941.3</v>
      </c>
      <c r="P542" s="30">
        <v>100</v>
      </c>
      <c r="S542" s="31">
        <f>ROUND(ROUND(P542, 2)*I542, 2)</f>
        <v>90440</v>
      </c>
      <c r="V542" s="9">
        <f>ROUND(ROUND(P542, 2)/1.2, 2)</f>
        <v>83.33</v>
      </c>
      <c r="Y542" s="9">
        <f t="shared" si="86"/>
        <v>75366.67</v>
      </c>
      <c r="AD542" s="5" t="s">
        <v>1808</v>
      </c>
      <c r="AE542" s="5" t="s">
        <v>1809</v>
      </c>
      <c r="AF542" s="5" t="s">
        <v>1515</v>
      </c>
      <c r="AK542" s="31">
        <f t="shared" si="84"/>
        <v>-1501.3000000000029</v>
      </c>
      <c r="AL542" s="31"/>
      <c r="AM542" s="31"/>
      <c r="AN542" s="33">
        <f t="shared" si="85"/>
        <v>-1.6328896806984489E-2</v>
      </c>
      <c r="AO542" s="31"/>
      <c r="AP542" s="31"/>
    </row>
    <row r="543" spans="1:42" ht="54" x14ac:dyDescent="0.3">
      <c r="A543" s="12" t="s">
        <v>1810</v>
      </c>
      <c r="B543" s="12" t="s">
        <v>1755</v>
      </c>
      <c r="C543" s="16" t="s">
        <v>1756</v>
      </c>
      <c r="D543" s="17"/>
      <c r="E543" s="17" t="s">
        <v>1769</v>
      </c>
      <c r="F543" s="17" t="s">
        <v>79</v>
      </c>
      <c r="G543" s="18">
        <v>1</v>
      </c>
      <c r="H543" s="18"/>
      <c r="I543" s="18">
        <v>4460.8</v>
      </c>
      <c r="J543" s="19">
        <v>306.76</v>
      </c>
      <c r="K543" s="20">
        <v>1073</v>
      </c>
      <c r="L543" s="19">
        <f>J543+ROUND(K543, 2)</f>
        <v>1379.76</v>
      </c>
      <c r="M543" s="19">
        <v>1368395.01</v>
      </c>
      <c r="N543" s="19">
        <v>4786438.4000000004</v>
      </c>
      <c r="O543" s="19">
        <f>M543+N543</f>
        <v>6154833.4100000001</v>
      </c>
      <c r="P543" s="19">
        <v>301.73</v>
      </c>
      <c r="Q543" s="20">
        <v>1287.5999999999999</v>
      </c>
      <c r="R543" s="19">
        <f>P543+ROUND(Q543, 2)</f>
        <v>1589.33</v>
      </c>
      <c r="S543" s="19">
        <v>1345957.18</v>
      </c>
      <c r="T543" s="19">
        <v>5743726.0800000001</v>
      </c>
      <c r="U543" s="19">
        <f>S543+T543</f>
        <v>7089683.2599999998</v>
      </c>
      <c r="V543" s="9">
        <f>ROUND(P543 / 1.2, 2)</f>
        <v>251.44</v>
      </c>
      <c r="W543" s="9">
        <f>ROUND(Q543 / 1.2, 2)</f>
        <v>1073</v>
      </c>
      <c r="X543" s="9">
        <f>ROUND(R543 / 1.2, 2)</f>
        <v>1324.44</v>
      </c>
      <c r="Y543" s="9">
        <f t="shared" si="86"/>
        <v>1121630.98</v>
      </c>
      <c r="Z543" s="9">
        <f>ROUND(T543 / 1.2, 2)</f>
        <v>4786438.4000000004</v>
      </c>
      <c r="AA543" s="9">
        <f>Y543+Z543</f>
        <v>5908069.3800000008</v>
      </c>
      <c r="AD543" s="5">
        <v>355116787</v>
      </c>
      <c r="AE543" s="5">
        <v>28724859</v>
      </c>
      <c r="AG543" s="5" t="s">
        <v>1757</v>
      </c>
      <c r="AH543" s="5" t="s">
        <v>1758</v>
      </c>
      <c r="AI543" s="5" t="s">
        <v>584</v>
      </c>
      <c r="AK543" s="19">
        <f t="shared" si="84"/>
        <v>-22437.830000000075</v>
      </c>
      <c r="AL543" s="19">
        <f>T543-N543</f>
        <v>957287.6799999997</v>
      </c>
      <c r="AM543" s="19">
        <f>U543-O543</f>
        <v>934849.84999999963</v>
      </c>
      <c r="AN543" s="22">
        <f t="shared" si="85"/>
        <v>-1.6397187826634997E-2</v>
      </c>
      <c r="AO543" s="22">
        <f>IFERROR(AL543/N543,0)</f>
        <v>0.19999999999999993</v>
      </c>
      <c r="AP543" s="22">
        <f>IFERROR(AM543/O543,0)</f>
        <v>0.15188873324842753</v>
      </c>
    </row>
    <row r="544" spans="1:42" ht="36" x14ac:dyDescent="0.3">
      <c r="A544" s="12" t="s">
        <v>1811</v>
      </c>
      <c r="B544" s="12"/>
      <c r="C544" s="27" t="s">
        <v>1028</v>
      </c>
      <c r="D544" s="17"/>
      <c r="E544" s="17"/>
      <c r="F544" s="28" t="s">
        <v>96</v>
      </c>
      <c r="G544" s="29">
        <v>0.15</v>
      </c>
      <c r="H544" s="39"/>
      <c r="I544" s="39">
        <v>669.12</v>
      </c>
      <c r="J544" s="30">
        <v>90.28</v>
      </c>
      <c r="M544" s="31">
        <f>ROUND(ROUND(J544, 2)*I544, 2)</f>
        <v>60408.15</v>
      </c>
      <c r="P544" s="30">
        <v>88.8</v>
      </c>
      <c r="S544" s="31">
        <f>ROUND(ROUND(P544, 2)*I544, 2)</f>
        <v>59417.86</v>
      </c>
      <c r="V544" s="9">
        <f>ROUND(ROUND(P544, 2)/1.2, 2)</f>
        <v>74</v>
      </c>
      <c r="Y544" s="9">
        <f t="shared" si="86"/>
        <v>49514.879999999997</v>
      </c>
      <c r="AD544" s="5" t="s">
        <v>1812</v>
      </c>
      <c r="AE544" s="5" t="s">
        <v>1813</v>
      </c>
      <c r="AF544" s="5" t="s">
        <v>1031</v>
      </c>
      <c r="AK544" s="31">
        <f t="shared" si="84"/>
        <v>-990.29000000000087</v>
      </c>
      <c r="AL544" s="31"/>
      <c r="AM544" s="31"/>
      <c r="AN544" s="33">
        <f t="shared" si="85"/>
        <v>-1.6393317789073176E-2</v>
      </c>
      <c r="AO544" s="31"/>
      <c r="AP544" s="31"/>
    </row>
    <row r="545" spans="1:42" ht="18" x14ac:dyDescent="0.3">
      <c r="A545" s="12" t="s">
        <v>1814</v>
      </c>
      <c r="B545" s="12"/>
      <c r="C545" s="27" t="s">
        <v>1517</v>
      </c>
      <c r="D545" s="17"/>
      <c r="E545" s="17"/>
      <c r="F545" s="28" t="s">
        <v>187</v>
      </c>
      <c r="G545" s="29">
        <v>1</v>
      </c>
      <c r="H545" s="39"/>
      <c r="I545" s="39">
        <v>4460.8</v>
      </c>
      <c r="J545" s="30">
        <v>16.02</v>
      </c>
      <c r="M545" s="31">
        <f>ROUND(ROUND(J545, 2)*I545, 2)</f>
        <v>71462.02</v>
      </c>
      <c r="P545" s="30">
        <v>15.76</v>
      </c>
      <c r="S545" s="31">
        <f>ROUND(ROUND(P545, 2)*I545, 2)</f>
        <v>70302.210000000006</v>
      </c>
      <c r="V545" s="9">
        <f>ROUND(ROUND(P545, 2)/1.2, 2)</f>
        <v>13.13</v>
      </c>
      <c r="Y545" s="9">
        <f t="shared" si="86"/>
        <v>58585.18</v>
      </c>
      <c r="AD545" s="5" t="s">
        <v>1815</v>
      </c>
      <c r="AE545" s="5" t="s">
        <v>1816</v>
      </c>
      <c r="AF545" s="5" t="s">
        <v>1520</v>
      </c>
      <c r="AK545" s="31">
        <f t="shared" si="84"/>
        <v>-1159.8099999999977</v>
      </c>
      <c r="AL545" s="31"/>
      <c r="AM545" s="31"/>
      <c r="AN545" s="33">
        <f t="shared" si="85"/>
        <v>-1.6229739937382089E-2</v>
      </c>
      <c r="AO545" s="31"/>
      <c r="AP545" s="31"/>
    </row>
    <row r="546" spans="1:42" ht="36" x14ac:dyDescent="0.3">
      <c r="A546" s="12" t="s">
        <v>1817</v>
      </c>
      <c r="B546" s="12"/>
      <c r="C546" s="41" t="s">
        <v>1506</v>
      </c>
      <c r="D546" s="17"/>
      <c r="E546" s="17"/>
      <c r="F546" s="28" t="s">
        <v>96</v>
      </c>
      <c r="G546" s="29">
        <v>1</v>
      </c>
      <c r="H546" s="39"/>
      <c r="I546" s="39">
        <v>156128</v>
      </c>
      <c r="J546" s="30">
        <v>7.92</v>
      </c>
      <c r="M546" s="31">
        <f>ROUND(ROUND(J546, 2)*I546, 2)</f>
        <v>1236533.76</v>
      </c>
      <c r="P546" s="30">
        <v>7.79</v>
      </c>
      <c r="S546" s="31">
        <f>ROUND(ROUND(P546, 2)*I546, 2)</f>
        <v>1216237.1200000001</v>
      </c>
      <c r="V546" s="9">
        <f>ROUND(ROUND(P546, 2)/1.2, 2)</f>
        <v>6.49</v>
      </c>
      <c r="Y546" s="9">
        <f t="shared" si="86"/>
        <v>1013530.93</v>
      </c>
      <c r="AD546" s="5" t="s">
        <v>1818</v>
      </c>
      <c r="AE546" s="5" t="s">
        <v>1819</v>
      </c>
      <c r="AF546" s="5" t="s">
        <v>1510</v>
      </c>
      <c r="AK546" s="31">
        <f t="shared" si="84"/>
        <v>-20296.639999999898</v>
      </c>
      <c r="AL546" s="31"/>
      <c r="AM546" s="31"/>
      <c r="AN546" s="33">
        <f t="shared" si="85"/>
        <v>-1.6414141414141332E-2</v>
      </c>
      <c r="AO546" s="31"/>
      <c r="AP546" s="31"/>
    </row>
    <row r="547" spans="1:42" ht="54" x14ac:dyDescent="0.3">
      <c r="A547" s="12" t="s">
        <v>1820</v>
      </c>
      <c r="B547" s="12" t="s">
        <v>1755</v>
      </c>
      <c r="C547" s="16" t="s">
        <v>1756</v>
      </c>
      <c r="D547" s="17"/>
      <c r="E547" s="17" t="s">
        <v>1675</v>
      </c>
      <c r="F547" s="17" t="s">
        <v>79</v>
      </c>
      <c r="G547" s="18">
        <v>1</v>
      </c>
      <c r="H547" s="18"/>
      <c r="I547" s="18">
        <v>3125.2</v>
      </c>
      <c r="J547" s="19">
        <v>318.63</v>
      </c>
      <c r="K547" s="20">
        <v>1073</v>
      </c>
      <c r="L547" s="19">
        <f>J547+ROUND(K547, 2)</f>
        <v>1391.63</v>
      </c>
      <c r="M547" s="19">
        <v>995782.48</v>
      </c>
      <c r="N547" s="19">
        <v>3353339.6</v>
      </c>
      <c r="O547" s="19">
        <f>M547+N547</f>
        <v>4349122.08</v>
      </c>
      <c r="P547" s="19">
        <v>313.41000000000003</v>
      </c>
      <c r="Q547" s="20">
        <v>1287.5999999999999</v>
      </c>
      <c r="R547" s="19">
        <f>P547+ROUND(Q547, 2)</f>
        <v>1601.01</v>
      </c>
      <c r="S547" s="19">
        <v>979468.93</v>
      </c>
      <c r="T547" s="19">
        <v>4024007.52</v>
      </c>
      <c r="U547" s="19">
        <f>S547+T547</f>
        <v>5003476.45</v>
      </c>
      <c r="V547" s="9">
        <f>ROUND(P547 / 1.2, 2)</f>
        <v>261.18</v>
      </c>
      <c r="W547" s="9">
        <f>ROUND(Q547 / 1.2, 2)</f>
        <v>1073</v>
      </c>
      <c r="X547" s="9">
        <f>ROUND(R547 / 1.2, 2)</f>
        <v>1334.18</v>
      </c>
      <c r="Y547" s="9">
        <f t="shared" si="86"/>
        <v>816224.11</v>
      </c>
      <c r="Z547" s="9">
        <f>ROUND(T547 / 1.2, 2)</f>
        <v>3353339.6</v>
      </c>
      <c r="AA547" s="9">
        <f>Y547+Z547</f>
        <v>4169563.71</v>
      </c>
      <c r="AD547" s="5">
        <v>355116788</v>
      </c>
      <c r="AE547" s="5">
        <v>28724887</v>
      </c>
      <c r="AG547" s="5" t="s">
        <v>1757</v>
      </c>
      <c r="AH547" s="5" t="s">
        <v>1758</v>
      </c>
      <c r="AI547" s="5" t="s">
        <v>584</v>
      </c>
      <c r="AK547" s="19">
        <f t="shared" si="84"/>
        <v>-16313.54999999993</v>
      </c>
      <c r="AL547" s="19">
        <f>T547-N547</f>
        <v>670667.91999999993</v>
      </c>
      <c r="AM547" s="19">
        <f>U547-O547</f>
        <v>654354.37000000011</v>
      </c>
      <c r="AN547" s="22">
        <f t="shared" si="85"/>
        <v>-1.6382644129268001E-2</v>
      </c>
      <c r="AO547" s="22">
        <f>IFERROR(AL547/N547,0)</f>
        <v>0.19999999999999998</v>
      </c>
      <c r="AP547" s="22">
        <f>IFERROR(AM547/O547,0)</f>
        <v>0.15045665722034643</v>
      </c>
    </row>
    <row r="548" spans="1:42" ht="36" x14ac:dyDescent="0.3">
      <c r="A548" s="12" t="s">
        <v>1821</v>
      </c>
      <c r="B548" s="12"/>
      <c r="C548" s="41" t="s">
        <v>1506</v>
      </c>
      <c r="D548" s="17"/>
      <c r="E548" s="17"/>
      <c r="F548" s="28" t="s">
        <v>96</v>
      </c>
      <c r="G548" s="29">
        <v>1</v>
      </c>
      <c r="H548" s="39"/>
      <c r="I548" s="39">
        <v>109382</v>
      </c>
      <c r="J548" s="30">
        <v>7.92</v>
      </c>
      <c r="M548" s="31">
        <f>ROUND(ROUND(J548, 2)*I548, 2)</f>
        <v>866305.44</v>
      </c>
      <c r="P548" s="30">
        <v>7.79</v>
      </c>
      <c r="S548" s="31">
        <f>ROUND(ROUND(P548, 2)*I548, 2)</f>
        <v>852085.78</v>
      </c>
      <c r="V548" s="9">
        <f>ROUND(ROUND(P548, 2)/1.2, 2)</f>
        <v>6.49</v>
      </c>
      <c r="Y548" s="9">
        <f t="shared" si="86"/>
        <v>710071.48</v>
      </c>
      <c r="AD548" s="5" t="s">
        <v>1822</v>
      </c>
      <c r="AE548" s="5" t="s">
        <v>1823</v>
      </c>
      <c r="AF548" s="5" t="s">
        <v>1510</v>
      </c>
      <c r="AK548" s="31">
        <f t="shared" si="84"/>
        <v>-14219.659999999916</v>
      </c>
      <c r="AL548" s="31"/>
      <c r="AM548" s="31"/>
      <c r="AN548" s="33">
        <f t="shared" si="85"/>
        <v>-1.6414141414141319E-2</v>
      </c>
      <c r="AO548" s="31"/>
      <c r="AP548" s="31"/>
    </row>
    <row r="549" spans="1:42" ht="18" x14ac:dyDescent="0.3">
      <c r="A549" s="12" t="s">
        <v>1824</v>
      </c>
      <c r="B549" s="12"/>
      <c r="C549" s="27" t="s">
        <v>1517</v>
      </c>
      <c r="D549" s="17"/>
      <c r="E549" s="17"/>
      <c r="F549" s="28" t="s">
        <v>187</v>
      </c>
      <c r="G549" s="29">
        <v>1</v>
      </c>
      <c r="H549" s="39"/>
      <c r="I549" s="39">
        <v>3125.2</v>
      </c>
      <c r="J549" s="30">
        <v>16.02</v>
      </c>
      <c r="M549" s="31">
        <f>ROUND(ROUND(J549, 2)*I549, 2)</f>
        <v>50065.7</v>
      </c>
      <c r="P549" s="30">
        <v>15.76</v>
      </c>
      <c r="S549" s="31">
        <f>ROUND(ROUND(P549, 2)*I549, 2)</f>
        <v>49253.15</v>
      </c>
      <c r="V549" s="9">
        <f>ROUND(ROUND(P549, 2)/1.2, 2)</f>
        <v>13.13</v>
      </c>
      <c r="Y549" s="9">
        <f t="shared" si="86"/>
        <v>41044.29</v>
      </c>
      <c r="AD549" s="5" t="s">
        <v>1825</v>
      </c>
      <c r="AE549" s="5" t="s">
        <v>1826</v>
      </c>
      <c r="AF549" s="5" t="s">
        <v>1520</v>
      </c>
      <c r="AK549" s="31">
        <f t="shared" si="84"/>
        <v>-812.54999999999563</v>
      </c>
      <c r="AL549" s="31"/>
      <c r="AM549" s="31"/>
      <c r="AN549" s="33">
        <f t="shared" si="85"/>
        <v>-1.6229674208090482E-2</v>
      </c>
      <c r="AO549" s="31"/>
      <c r="AP549" s="31"/>
    </row>
    <row r="550" spans="1:42" ht="18" x14ac:dyDescent="0.3">
      <c r="A550" s="12" t="s">
        <v>1827</v>
      </c>
      <c r="B550" s="12"/>
      <c r="C550" s="27" t="s">
        <v>1512</v>
      </c>
      <c r="D550" s="17"/>
      <c r="E550" s="17"/>
      <c r="F550" s="28" t="s">
        <v>96</v>
      </c>
      <c r="G550" s="29">
        <v>0.25</v>
      </c>
      <c r="H550" s="29"/>
      <c r="I550" s="29">
        <v>781.3</v>
      </c>
      <c r="J550" s="30">
        <v>101.66</v>
      </c>
      <c r="M550" s="31">
        <f>ROUND(ROUND(J550, 2)*I550, 2)</f>
        <v>79426.960000000006</v>
      </c>
      <c r="P550" s="30">
        <v>100</v>
      </c>
      <c r="S550" s="31">
        <f>ROUND(ROUND(P550, 2)*I550, 2)</f>
        <v>78130</v>
      </c>
      <c r="V550" s="9">
        <f>ROUND(ROUND(P550, 2)/1.2, 2)</f>
        <v>83.33</v>
      </c>
      <c r="Y550" s="9">
        <f t="shared" si="86"/>
        <v>65108.33</v>
      </c>
      <c r="AD550" s="5" t="s">
        <v>1828</v>
      </c>
      <c r="AE550" s="5" t="s">
        <v>1829</v>
      </c>
      <c r="AF550" s="5" t="s">
        <v>1515</v>
      </c>
      <c r="AK550" s="31">
        <f t="shared" si="84"/>
        <v>-1296.9600000000064</v>
      </c>
      <c r="AL550" s="31"/>
      <c r="AM550" s="31"/>
      <c r="AN550" s="33">
        <f t="shared" si="85"/>
        <v>-1.6328964371795249E-2</v>
      </c>
      <c r="AO550" s="31"/>
      <c r="AP550" s="31"/>
    </row>
    <row r="551" spans="1:42" ht="54" x14ac:dyDescent="0.3">
      <c r="A551" s="12" t="s">
        <v>1830</v>
      </c>
      <c r="B551" s="12" t="s">
        <v>1755</v>
      </c>
      <c r="C551" s="16" t="s">
        <v>1756</v>
      </c>
      <c r="D551" s="17"/>
      <c r="E551" s="17" t="s">
        <v>1790</v>
      </c>
      <c r="F551" s="17" t="s">
        <v>79</v>
      </c>
      <c r="G551" s="18">
        <v>1</v>
      </c>
      <c r="H551" s="18"/>
      <c r="I551" s="18">
        <v>4198.8</v>
      </c>
      <c r="J551" s="19">
        <v>306.76</v>
      </c>
      <c r="K551" s="20">
        <v>1073</v>
      </c>
      <c r="L551" s="19">
        <f>J551+ROUND(K551, 2)</f>
        <v>1379.76</v>
      </c>
      <c r="M551" s="19">
        <v>1288023.8899999999</v>
      </c>
      <c r="N551" s="19">
        <v>4505312.4000000004</v>
      </c>
      <c r="O551" s="19">
        <f>M551+N551</f>
        <v>5793336.29</v>
      </c>
      <c r="P551" s="19">
        <v>301.73</v>
      </c>
      <c r="Q551" s="20">
        <v>1287.5999999999999</v>
      </c>
      <c r="R551" s="19">
        <f>P551+ROUND(Q551, 2)</f>
        <v>1589.33</v>
      </c>
      <c r="S551" s="19">
        <v>1266903.92</v>
      </c>
      <c r="T551" s="19">
        <v>5406374.8799999999</v>
      </c>
      <c r="U551" s="19">
        <f>S551+T551</f>
        <v>6673278.7999999998</v>
      </c>
      <c r="V551" s="9">
        <f>ROUND(P551 / 1.2, 2)</f>
        <v>251.44</v>
      </c>
      <c r="W551" s="9">
        <f>ROUND(Q551 / 1.2, 2)</f>
        <v>1073</v>
      </c>
      <c r="X551" s="9">
        <f>ROUND(R551 / 1.2, 2)</f>
        <v>1324.44</v>
      </c>
      <c r="Y551" s="9">
        <f t="shared" si="86"/>
        <v>1055753.27</v>
      </c>
      <c r="Z551" s="9">
        <f>ROUND(T551 / 1.2, 2)</f>
        <v>4505312.4000000004</v>
      </c>
      <c r="AA551" s="9">
        <f>Y551+Z551</f>
        <v>5561065.6699999999</v>
      </c>
      <c r="AD551" s="5">
        <v>355116789</v>
      </c>
      <c r="AE551" s="5">
        <v>28724891</v>
      </c>
      <c r="AG551" s="5" t="s">
        <v>1757</v>
      </c>
      <c r="AH551" s="5" t="s">
        <v>1758</v>
      </c>
      <c r="AI551" s="5" t="s">
        <v>584</v>
      </c>
      <c r="AK551" s="19">
        <f t="shared" si="84"/>
        <v>-21119.969999999972</v>
      </c>
      <c r="AL551" s="19">
        <f>T551-N551</f>
        <v>901062.47999999952</v>
      </c>
      <c r="AM551" s="19">
        <f>U551-O551</f>
        <v>879942.50999999978</v>
      </c>
      <c r="AN551" s="22">
        <f t="shared" si="85"/>
        <v>-1.639718809873936E-2</v>
      </c>
      <c r="AO551" s="22">
        <f>IFERROR(AL551/N551,0)</f>
        <v>0.19999999999999987</v>
      </c>
      <c r="AP551" s="22">
        <f>IFERROR(AM551/O551,0)</f>
        <v>0.15188873318451876</v>
      </c>
    </row>
    <row r="552" spans="1:42" ht="36" x14ac:dyDescent="0.3">
      <c r="A552" s="12" t="s">
        <v>1831</v>
      </c>
      <c r="B552" s="12"/>
      <c r="C552" s="27" t="s">
        <v>1028</v>
      </c>
      <c r="D552" s="17"/>
      <c r="E552" s="17"/>
      <c r="F552" s="28" t="s">
        <v>96</v>
      </c>
      <c r="G552" s="29">
        <v>0.15</v>
      </c>
      <c r="H552" s="39"/>
      <c r="I552" s="39">
        <v>629.82000000000005</v>
      </c>
      <c r="J552" s="30">
        <v>90.28</v>
      </c>
      <c r="M552" s="31">
        <f>ROUND(ROUND(J552, 2)*I552, 2)</f>
        <v>56860.15</v>
      </c>
      <c r="P552" s="30">
        <v>88.8</v>
      </c>
      <c r="S552" s="31">
        <f>ROUND(ROUND(P552, 2)*I552, 2)</f>
        <v>55928.02</v>
      </c>
      <c r="V552" s="9">
        <f>ROUND(ROUND(P552, 2)/1.2, 2)</f>
        <v>74</v>
      </c>
      <c r="Y552" s="9">
        <f t="shared" si="86"/>
        <v>46606.68</v>
      </c>
      <c r="AD552" s="5" t="s">
        <v>1832</v>
      </c>
      <c r="AE552" s="5" t="s">
        <v>1833</v>
      </c>
      <c r="AF552" s="5" t="s">
        <v>1031</v>
      </c>
      <c r="AK552" s="31">
        <f t="shared" si="84"/>
        <v>-932.13000000000466</v>
      </c>
      <c r="AL552" s="31"/>
      <c r="AM552" s="31"/>
      <c r="AN552" s="33">
        <f t="shared" si="85"/>
        <v>-1.6393379194391936E-2</v>
      </c>
      <c r="AO552" s="31"/>
      <c r="AP552" s="31"/>
    </row>
    <row r="553" spans="1:42" ht="54" x14ac:dyDescent="0.3">
      <c r="A553" s="12" t="s">
        <v>1834</v>
      </c>
      <c r="B553" s="12"/>
      <c r="C553" s="27" t="s">
        <v>1517</v>
      </c>
      <c r="D553" s="17"/>
      <c r="E553" s="17" t="s">
        <v>1835</v>
      </c>
      <c r="F553" s="28" t="s">
        <v>187</v>
      </c>
      <c r="G553" s="29">
        <v>1</v>
      </c>
      <c r="H553" s="39"/>
      <c r="I553" s="39">
        <v>4198.8</v>
      </c>
      <c r="J553" s="30">
        <v>16.02</v>
      </c>
      <c r="M553" s="31">
        <f>ROUND(ROUND(J553, 2)*I553, 2)</f>
        <v>67264.78</v>
      </c>
      <c r="P553" s="30">
        <v>15.76</v>
      </c>
      <c r="S553" s="31">
        <f>ROUND(ROUND(P553, 2)*I553, 2)</f>
        <v>66173.09</v>
      </c>
      <c r="V553" s="9">
        <f>ROUND(ROUND(P553, 2)/1.2, 2)</f>
        <v>13.13</v>
      </c>
      <c r="Y553" s="9">
        <f t="shared" si="86"/>
        <v>55144.24</v>
      </c>
      <c r="AD553" s="5" t="s">
        <v>1836</v>
      </c>
      <c r="AE553" s="5" t="s">
        <v>1837</v>
      </c>
      <c r="AF553" s="5" t="s">
        <v>1520</v>
      </c>
      <c r="AK553" s="31">
        <f t="shared" si="84"/>
        <v>-1091.6900000000023</v>
      </c>
      <c r="AL553" s="31"/>
      <c r="AM553" s="31"/>
      <c r="AN553" s="33">
        <f t="shared" si="85"/>
        <v>-1.6229741627044679E-2</v>
      </c>
      <c r="AO553" s="31"/>
      <c r="AP553" s="31"/>
    </row>
    <row r="554" spans="1:42" ht="36" x14ac:dyDescent="0.3">
      <c r="A554" s="12" t="s">
        <v>1838</v>
      </c>
      <c r="B554" s="12"/>
      <c r="C554" s="41" t="s">
        <v>1506</v>
      </c>
      <c r="D554" s="17"/>
      <c r="E554" s="17"/>
      <c r="F554" s="28" t="s">
        <v>96</v>
      </c>
      <c r="G554" s="29">
        <v>1</v>
      </c>
      <c r="H554" s="39"/>
      <c r="I554" s="39">
        <v>146958</v>
      </c>
      <c r="J554" s="30">
        <v>7.92</v>
      </c>
      <c r="M554" s="31">
        <f>ROUND(ROUND(J554, 2)*I554, 2)</f>
        <v>1163907.3600000001</v>
      </c>
      <c r="P554" s="30">
        <v>7.79</v>
      </c>
      <c r="S554" s="31">
        <f>ROUND(ROUND(P554, 2)*I554, 2)</f>
        <v>1144802.82</v>
      </c>
      <c r="V554" s="9">
        <f>ROUND(ROUND(P554, 2)/1.2, 2)</f>
        <v>6.49</v>
      </c>
      <c r="Y554" s="9">
        <f t="shared" si="86"/>
        <v>954002.35</v>
      </c>
      <c r="AD554" s="5" t="s">
        <v>1839</v>
      </c>
      <c r="AE554" s="5" t="s">
        <v>1840</v>
      </c>
      <c r="AF554" s="5" t="s">
        <v>1510</v>
      </c>
      <c r="AK554" s="31">
        <f t="shared" si="84"/>
        <v>-19104.540000000037</v>
      </c>
      <c r="AL554" s="31"/>
      <c r="AM554" s="31"/>
      <c r="AN554" s="33">
        <f t="shared" si="85"/>
        <v>-1.6414141414141444E-2</v>
      </c>
      <c r="AO554" s="31"/>
      <c r="AP554" s="31"/>
    </row>
    <row r="555" spans="1:42" ht="16.95" customHeight="1" x14ac:dyDescent="0.3">
      <c r="A555" s="12" t="s">
        <v>1841</v>
      </c>
      <c r="B555" s="52" t="s">
        <v>1842</v>
      </c>
      <c r="C555" s="113" t="s">
        <v>1843</v>
      </c>
      <c r="D555" s="114"/>
      <c r="E555" s="114"/>
      <c r="F555" s="114"/>
      <c r="G555" s="114"/>
      <c r="H555" s="114"/>
      <c r="I555" s="115"/>
      <c r="M555" s="6">
        <f>SUM(M556,M562,M568,M571,M574,M577,M580,M583,M586,M589,M592,M595,M598,M601,M604,M607,M610,M613,M616,M619,M622,M625,M628,M631,M634,M637,M640,M643,M646,M649,M652,M655,M658,M661,M664,M667,M670,M673,M676,M679,M682,M685,M688,M691,M694,M699,M704,M709,M713,M718,M722,M728,M734,M739,M744,M749,M754,M759,M765,M771,M776,M781,M786,M791,M796,M801)</f>
        <v>2512620.73</v>
      </c>
      <c r="N555" s="6">
        <f>SUM(N556,N562,N568,N571,N574,N577,N580,N583,N586,N589,N592,N595,N598,N601,N604,N607,N610,N613,N616,N619,N622,N625,N628,N631,N634,N637,N640,N643,N646,N649,N652,N655,N658,N661,N664,N667,N670,N673,N676,N679,N682,N685,N688,N691,N694,N699,N704,N709,N713,N718,N722,N728,N734,N739,N744,N749,N754,N759,N765,N771,N776,N781,N786,N791,N796,N801)</f>
        <v>10070629.819999998</v>
      </c>
      <c r="O555" s="6">
        <f>SUM(O556,O562,O568,O571,O574,O577,O580,O583,O586,O589,O592,O595,O598,O601,O604,O607,O610,O613,O616,O619,O622,O625,O628,O631,O634,O637,O640,O643,O646,O649,O652,O655,O658,O661,O664,O667,O670,O673,O676,O679,O682,O685,O688,O691,O694,O699,O704,O709,O713,O718,O722,O728,O734,O739,O744,O749,O754,O759,O765,O771,O776,O781,O786,O791,O796,O801)</f>
        <v>12583250.550000001</v>
      </c>
      <c r="S555" s="6">
        <f>SUM(S556,S562,S568,S571,S574,S577,S580,S583,S586,S589,S592,S595,S598,S601,S604,S607,S610,S613,S616,S619,S622,S625,S628,S631,S634,S637,S640,S643,S646,S649,S652,S655,S658,S661,S664,S667,S670,S673,S676,S679,S682,S685,S688,S691,S694,S699,S704,S709,S713,S718,S722,S728,S734,S739,S744,S749,S754,S759,S765,S771,S776,S781,S786,S791,S796,S801)</f>
        <v>2714341.9399999995</v>
      </c>
      <c r="T555" s="6">
        <f>SUM(T556,T562,T568,T571,T574,T577,T580,T583,T586,T589,T592,T595,T598,T601,T604,T607,T610,T613,T616,T619,T622,T625,T628,T631,T634,T637,T640,T643,T646,T649,T652,T655,T658,T661,T664,T667,T670,T673,T676,T679,T682,T685,T688,T691,T694,T699,T704,T709,T713,T718,T722,T728,T734,T739,T744,T749,T754,T759,T765,T771,T776,T781,T786,T791,T796,T801)</f>
        <v>12084774.720000001</v>
      </c>
      <c r="U555" s="6">
        <f>SUM(U556,U562,U568,U571,U574,U577,U580,U583,U586,U589,U592,U595,U598,U601,U604,U607,U610,U613,U616,U619,U622,U625,U628,U631,U634,U637,U640,U643,U646,U649,U652,U655,U658,U661,U664,U667,U670,U673,U676,U679,U682,U685,U688,U691,U694,U699,U704,U709,U713,U718,U722,U728,U734,U739,U744,U749,U754,U759,U765,U771,U776,U781,U786,U791,U796,U801)</f>
        <v>14799116.66</v>
      </c>
      <c r="Y555" s="9">
        <f>SUM(Y556,Y562,Y568,Y571,Y574,Y577,Y580,Y583,Y586,Y589,Y592,Y595,Y598,Y601,Y604,Y607,Y610,Y613,Y616,Y619,Y622,Y625,Y628,Y631,Y634,Y637,Y640,Y643,Y646,Y649,Y652,Y655,Y658,Y661,Y664,Y667,Y670,Y673,Y676,Y679,Y682,Y685,Y688,Y691,Y694,Y699,Y704,Y709,Y713,Y718,Y722,Y728,Y734,Y739,Y744,Y749,Y754,Y759,Y765,Y771,Y776,Y781,Y786,Y791,Y796,Y801)</f>
        <v>2261951.6399999997</v>
      </c>
      <c r="Z555" s="9">
        <f>SUM(Z556,Z562,Z568,Z571,Z574,Z577,Z580,Z583,Z586,Z589,Z592,Z595,Z598,Z601,Z604,Z607,Z610,Z613,Z616,Z619,Z622,Z625,Z628,Z631,Z634,Z637,Z640,Z643,Z646,Z649,Z652,Z655,Z658,Z661,Z664,Z667,Z670,Z673,Z676,Z679,Z682,Z685,Z688,Z691,Z694,Z699,Z704,Z709,Z713,Z718,Z722,Z728,Z734,Z739,Z744,Z749,Z754,Z759,Z765,Z771,Z776,Z781,Z786,Z791,Z796,Z801)</f>
        <v>10070645.6</v>
      </c>
      <c r="AA555" s="9">
        <f>SUM(AA556,AA562,AA568,AA571,AA574,AA577,AA580,AA583,AA586,AA589,AA592,AA595,AA598,AA601,AA604,AA607,AA610,AA613,AA616,AA619,AA622,AA625,AA628,AA631,AA634,AA637,AA640,AA643,AA646,AA649,AA652,AA655,AA658,AA661,AA664,AA667,AA670,AA673,AA676,AA679,AA682,AA685,AA688,AA691,AA694,AA699,AA704,AA709,AA713,AA718,AA722,AA728,AA734,AA739,AA744,AA749,AA754,AA759,AA765,AA771,AA776,AA781,AA786,AA791,AA796,AA801)</f>
        <v>12332597.239999998</v>
      </c>
      <c r="AD555" s="5">
        <v>355116642</v>
      </c>
      <c r="AE555" s="5">
        <v>27137839</v>
      </c>
      <c r="AK555" s="6">
        <f t="shared" si="84"/>
        <v>201721.2099999995</v>
      </c>
      <c r="AL555" s="6">
        <f>T555-N555</f>
        <v>2014144.9000000022</v>
      </c>
      <c r="AM555" s="6">
        <f>U555-O555</f>
        <v>2215866.1099999994</v>
      </c>
      <c r="AN555" s="10">
        <f t="shared" si="85"/>
        <v>8.0283191009094118E-2</v>
      </c>
      <c r="AO555" s="10">
        <f>IFERROR(AL555/N555,0)</f>
        <v>0.2000018803193386</v>
      </c>
      <c r="AP555" s="10">
        <f>IFERROR(AM555/O555,0)</f>
        <v>0.17609647850491217</v>
      </c>
    </row>
    <row r="556" spans="1:42" ht="54" x14ac:dyDescent="0.3">
      <c r="A556" s="12" t="s">
        <v>1844</v>
      </c>
      <c r="B556" s="12" t="s">
        <v>1845</v>
      </c>
      <c r="C556" s="16" t="s">
        <v>1846</v>
      </c>
      <c r="D556" s="17"/>
      <c r="E556" s="17" t="s">
        <v>581</v>
      </c>
      <c r="F556" s="17" t="s">
        <v>79</v>
      </c>
      <c r="G556" s="18">
        <v>1</v>
      </c>
      <c r="H556" s="18"/>
      <c r="I556" s="18">
        <v>0</v>
      </c>
      <c r="J556" s="19">
        <v>0</v>
      </c>
      <c r="K556" s="20">
        <v>2056</v>
      </c>
      <c r="L556" s="19">
        <f>J556+ROUND(K556, 2)</f>
        <v>2056</v>
      </c>
      <c r="M556" s="19">
        <v>0</v>
      </c>
      <c r="N556" s="19">
        <v>0</v>
      </c>
      <c r="O556" s="19">
        <f>M556+N556</f>
        <v>0</v>
      </c>
      <c r="P556" s="19">
        <v>756.83</v>
      </c>
      <c r="Q556" s="20">
        <v>1869</v>
      </c>
      <c r="R556" s="19">
        <f>P556+ROUND(Q556, 2)</f>
        <v>2625.83</v>
      </c>
      <c r="S556" s="19">
        <v>0</v>
      </c>
      <c r="T556" s="19">
        <v>0</v>
      </c>
      <c r="U556" s="19">
        <f>S556+T556</f>
        <v>0</v>
      </c>
      <c r="V556" s="9">
        <f>ROUND(P556 / 1.2, 2)</f>
        <v>630.69000000000005</v>
      </c>
      <c r="W556" s="9">
        <f>ROUND(Q556 / 1.2, 2)</f>
        <v>1557.5</v>
      </c>
      <c r="X556" s="9">
        <f>ROUND(R556 / 1.2, 2)</f>
        <v>2188.19</v>
      </c>
      <c r="Y556" s="9">
        <f>ROUND(S556 / 1.2, 2)</f>
        <v>0</v>
      </c>
      <c r="Z556" s="9">
        <f>ROUND(T556 / 1.2, 2)</f>
        <v>0</v>
      </c>
      <c r="AA556" s="9">
        <f>Y556+Z556</f>
        <v>0</v>
      </c>
      <c r="AD556" s="5">
        <v>355116644</v>
      </c>
      <c r="AE556" s="5">
        <v>27137870</v>
      </c>
      <c r="AG556" s="5" t="s">
        <v>1847</v>
      </c>
      <c r="AH556" s="5" t="s">
        <v>1848</v>
      </c>
      <c r="AI556" s="5" t="s">
        <v>584</v>
      </c>
      <c r="AK556" s="19">
        <f t="shared" si="84"/>
        <v>0</v>
      </c>
      <c r="AL556" s="19">
        <f>T556-N556</f>
        <v>0</v>
      </c>
      <c r="AM556" s="19">
        <f>U556-O556</f>
        <v>0</v>
      </c>
      <c r="AN556" s="22">
        <f t="shared" si="85"/>
        <v>0</v>
      </c>
      <c r="AO556" s="22">
        <f>IFERROR(AL556/N556,0)</f>
        <v>0</v>
      </c>
      <c r="AP556" s="22">
        <f>IFERROR(AM556/O556,0)</f>
        <v>0</v>
      </c>
    </row>
    <row r="557" spans="1:42" ht="36" x14ac:dyDescent="0.3">
      <c r="A557" s="12" t="s">
        <v>1849</v>
      </c>
      <c r="B557" s="12"/>
      <c r="C557" s="27" t="s">
        <v>1850</v>
      </c>
      <c r="D557" s="17"/>
      <c r="E557" s="17"/>
      <c r="F557" s="28" t="s">
        <v>187</v>
      </c>
      <c r="G557" s="29">
        <v>0.23</v>
      </c>
      <c r="H557" s="39"/>
      <c r="I557" s="39">
        <v>0</v>
      </c>
      <c r="J557" s="30">
        <v>97.71</v>
      </c>
      <c r="M557" s="31">
        <f>ROUND(ROUND(J557, 2)*I557, 2)</f>
        <v>0</v>
      </c>
      <c r="P557" s="30">
        <v>97.71</v>
      </c>
      <c r="S557" s="31">
        <f>ROUND(ROUND(P557, 2)*I557, 2)</f>
        <v>0</v>
      </c>
      <c r="V557" s="9">
        <f>ROUND(ROUND(P557, 2)/1.2, 2)</f>
        <v>81.430000000000007</v>
      </c>
      <c r="Y557" s="9">
        <f t="shared" ref="Y557:Y620" si="87">ROUND(S557 / 1.2, 2)</f>
        <v>0</v>
      </c>
      <c r="AD557" s="5" t="s">
        <v>1851</v>
      </c>
      <c r="AE557" s="5" t="s">
        <v>1852</v>
      </c>
      <c r="AF557" s="5" t="s">
        <v>1853</v>
      </c>
      <c r="AK557" s="31">
        <f t="shared" si="84"/>
        <v>0</v>
      </c>
      <c r="AL557" s="31"/>
      <c r="AM557" s="31"/>
      <c r="AN557" s="33">
        <f t="shared" si="85"/>
        <v>0</v>
      </c>
      <c r="AO557" s="31"/>
      <c r="AP557" s="31"/>
    </row>
    <row r="558" spans="1:42" ht="54" x14ac:dyDescent="0.3">
      <c r="A558" s="12" t="s">
        <v>1854</v>
      </c>
      <c r="B558" s="12"/>
      <c r="C558" s="41" t="s">
        <v>1252</v>
      </c>
      <c r="D558" s="17"/>
      <c r="E558" s="17" t="s">
        <v>1046</v>
      </c>
      <c r="F558" s="28" t="s">
        <v>96</v>
      </c>
      <c r="G558" s="29">
        <v>1.2</v>
      </c>
      <c r="H558" s="39"/>
      <c r="I558" s="39">
        <v>0</v>
      </c>
      <c r="J558" s="30">
        <v>12.33</v>
      </c>
      <c r="M558" s="31">
        <f>ROUND(ROUND(J558, 2)*I558, 2)</f>
        <v>0</v>
      </c>
      <c r="P558" s="30">
        <v>12.33</v>
      </c>
      <c r="S558" s="31">
        <f>ROUND(ROUND(P558, 2)*I558, 2)</f>
        <v>0</v>
      </c>
      <c r="V558" s="9">
        <f>ROUND(ROUND(P558, 2)/1.2, 2)</f>
        <v>10.28</v>
      </c>
      <c r="Y558" s="9">
        <f t="shared" si="87"/>
        <v>0</v>
      </c>
      <c r="AD558" s="5" t="s">
        <v>1855</v>
      </c>
      <c r="AE558" s="5" t="s">
        <v>1856</v>
      </c>
      <c r="AF558" s="5" t="s">
        <v>1255</v>
      </c>
      <c r="AK558" s="31">
        <f t="shared" si="84"/>
        <v>0</v>
      </c>
      <c r="AL558" s="31"/>
      <c r="AM558" s="31"/>
      <c r="AN558" s="33">
        <f t="shared" si="85"/>
        <v>0</v>
      </c>
      <c r="AO558" s="31"/>
      <c r="AP558" s="31"/>
    </row>
    <row r="559" spans="1:42" ht="90" x14ac:dyDescent="0.3">
      <c r="A559" s="12" t="s">
        <v>1857</v>
      </c>
      <c r="B559" s="12"/>
      <c r="C559" s="41" t="s">
        <v>1858</v>
      </c>
      <c r="D559" s="17"/>
      <c r="E559" s="17" t="s">
        <v>1859</v>
      </c>
      <c r="F559" s="28" t="s">
        <v>79</v>
      </c>
      <c r="G559" s="29">
        <v>1.07</v>
      </c>
      <c r="H559" s="39"/>
      <c r="I559" s="39">
        <v>0</v>
      </c>
      <c r="J559" s="30">
        <v>1279.95</v>
      </c>
      <c r="M559" s="31">
        <f>ROUND(ROUND(J559, 2)*I559, 2)</f>
        <v>0</v>
      </c>
      <c r="P559" s="30">
        <v>637.79999999999995</v>
      </c>
      <c r="S559" s="31">
        <f>ROUND(ROUND(P559, 2)*I559, 2)</f>
        <v>0</v>
      </c>
      <c r="V559" s="9">
        <f>ROUND(ROUND(P559, 2)/1.2, 2)</f>
        <v>531.5</v>
      </c>
      <c r="Y559" s="9">
        <f t="shared" si="87"/>
        <v>0</v>
      </c>
      <c r="AD559" s="5" t="s">
        <v>1860</v>
      </c>
      <c r="AE559" s="5" t="s">
        <v>1861</v>
      </c>
      <c r="AF559" s="5" t="s">
        <v>1862</v>
      </c>
      <c r="AK559" s="31">
        <f t="shared" si="84"/>
        <v>0</v>
      </c>
      <c r="AL559" s="31"/>
      <c r="AM559" s="31"/>
      <c r="AN559" s="33">
        <f t="shared" si="85"/>
        <v>0</v>
      </c>
      <c r="AO559" s="31"/>
      <c r="AP559" s="31"/>
    </row>
    <row r="560" spans="1:42" ht="36" x14ac:dyDescent="0.3">
      <c r="A560" s="12" t="s">
        <v>1863</v>
      </c>
      <c r="B560" s="12"/>
      <c r="C560" s="27" t="s">
        <v>1051</v>
      </c>
      <c r="D560" s="17"/>
      <c r="E560" s="17"/>
      <c r="F560" s="28" t="s">
        <v>96</v>
      </c>
      <c r="G560" s="29">
        <v>0.25</v>
      </c>
      <c r="H560" s="39"/>
      <c r="I560" s="39">
        <v>0</v>
      </c>
      <c r="J560" s="30">
        <v>40.270000000000003</v>
      </c>
      <c r="M560" s="31">
        <f>ROUND(ROUND(J560, 2)*I560, 2)</f>
        <v>0</v>
      </c>
      <c r="P560" s="30">
        <v>40.270000000000003</v>
      </c>
      <c r="S560" s="31">
        <f>ROUND(ROUND(P560, 2)*I560, 2)</f>
        <v>0</v>
      </c>
      <c r="V560" s="9">
        <f>ROUND(ROUND(P560, 2)/1.2, 2)</f>
        <v>33.56</v>
      </c>
      <c r="Y560" s="9">
        <f t="shared" si="87"/>
        <v>0</v>
      </c>
      <c r="AD560" s="5" t="s">
        <v>1864</v>
      </c>
      <c r="AE560" s="5" t="s">
        <v>1865</v>
      </c>
      <c r="AF560" s="5" t="s">
        <v>1054</v>
      </c>
      <c r="AK560" s="31">
        <f t="shared" si="84"/>
        <v>0</v>
      </c>
      <c r="AL560" s="31"/>
      <c r="AM560" s="31"/>
      <c r="AN560" s="33">
        <f t="shared" si="85"/>
        <v>0</v>
      </c>
      <c r="AO560" s="31"/>
      <c r="AP560" s="31"/>
    </row>
    <row r="561" spans="1:42" ht="36" x14ac:dyDescent="0.3">
      <c r="A561" s="12" t="s">
        <v>1866</v>
      </c>
      <c r="B561" s="12"/>
      <c r="C561" s="27" t="s">
        <v>1068</v>
      </c>
      <c r="D561" s="17"/>
      <c r="E561" s="17"/>
      <c r="F561" s="28" t="s">
        <v>96</v>
      </c>
      <c r="G561" s="29">
        <v>0.15</v>
      </c>
      <c r="H561" s="29"/>
      <c r="I561" s="29">
        <v>0</v>
      </c>
      <c r="J561" s="30">
        <v>68.400000000000006</v>
      </c>
      <c r="M561" s="31">
        <f>ROUND(ROUND(J561, 2)*I561, 2)</f>
        <v>0</v>
      </c>
      <c r="P561" s="30">
        <v>68.400000000000006</v>
      </c>
      <c r="S561" s="31">
        <f>ROUND(ROUND(P561, 2)*I561, 2)</f>
        <v>0</v>
      </c>
      <c r="V561" s="9">
        <f>ROUND(ROUND(P561, 2)/1.2, 2)</f>
        <v>57</v>
      </c>
      <c r="Y561" s="9">
        <f t="shared" si="87"/>
        <v>0</v>
      </c>
      <c r="AD561" s="5" t="s">
        <v>1867</v>
      </c>
      <c r="AE561" s="5" t="s">
        <v>1868</v>
      </c>
      <c r="AF561" s="5" t="s">
        <v>1072</v>
      </c>
      <c r="AK561" s="31">
        <f t="shared" si="84"/>
        <v>0</v>
      </c>
      <c r="AL561" s="31"/>
      <c r="AM561" s="31"/>
      <c r="AN561" s="33">
        <f t="shared" si="85"/>
        <v>0</v>
      </c>
      <c r="AO561" s="31"/>
      <c r="AP561" s="31"/>
    </row>
    <row r="562" spans="1:42" ht="54" x14ac:dyDescent="0.3">
      <c r="A562" s="12" t="s">
        <v>1869</v>
      </c>
      <c r="B562" s="12" t="s">
        <v>1845</v>
      </c>
      <c r="C562" s="16" t="s">
        <v>1846</v>
      </c>
      <c r="D562" s="17"/>
      <c r="E562" s="17" t="s">
        <v>581</v>
      </c>
      <c r="F562" s="17" t="s">
        <v>79</v>
      </c>
      <c r="G562" s="18">
        <v>1</v>
      </c>
      <c r="H562" s="18"/>
      <c r="I562" s="18">
        <v>0</v>
      </c>
      <c r="J562" s="19">
        <v>0</v>
      </c>
      <c r="K562" s="20">
        <v>2056</v>
      </c>
      <c r="L562" s="19">
        <f>J562+ROUND(K562, 2)</f>
        <v>2056</v>
      </c>
      <c r="M562" s="19">
        <v>0</v>
      </c>
      <c r="N562" s="19">
        <v>0</v>
      </c>
      <c r="O562" s="19">
        <f>M562+N562</f>
        <v>0</v>
      </c>
      <c r="P562" s="19">
        <v>970.15</v>
      </c>
      <c r="Q562" s="20">
        <v>1869</v>
      </c>
      <c r="R562" s="19">
        <f>P562+ROUND(Q562, 2)</f>
        <v>2839.15</v>
      </c>
      <c r="S562" s="19">
        <v>0</v>
      </c>
      <c r="T562" s="19">
        <v>0</v>
      </c>
      <c r="U562" s="19">
        <f>S562+T562</f>
        <v>0</v>
      </c>
      <c r="V562" s="9">
        <f>ROUND(P562 / 1.2, 2)</f>
        <v>808.46</v>
      </c>
      <c r="W562" s="9">
        <f>ROUND(Q562 / 1.2, 2)</f>
        <v>1557.5</v>
      </c>
      <c r="X562" s="9">
        <f>ROUND(R562 / 1.2, 2)</f>
        <v>2365.96</v>
      </c>
      <c r="Y562" s="9">
        <f t="shared" si="87"/>
        <v>0</v>
      </c>
      <c r="Z562" s="9">
        <f>ROUND(T562 / 1.2, 2)</f>
        <v>0</v>
      </c>
      <c r="AA562" s="9">
        <f>Y562+Z562</f>
        <v>0</v>
      </c>
      <c r="AD562" s="5">
        <v>355116790</v>
      </c>
      <c r="AE562" s="5">
        <v>27137871</v>
      </c>
      <c r="AG562" s="5" t="s">
        <v>1847</v>
      </c>
      <c r="AH562" s="5" t="s">
        <v>1848</v>
      </c>
      <c r="AI562" s="5" t="s">
        <v>584</v>
      </c>
      <c r="AK562" s="19">
        <f t="shared" si="84"/>
        <v>0</v>
      </c>
      <c r="AL562" s="19">
        <f>T562-N562</f>
        <v>0</v>
      </c>
      <c r="AM562" s="19">
        <f>U562-O562</f>
        <v>0</v>
      </c>
      <c r="AN562" s="22">
        <f t="shared" si="85"/>
        <v>0</v>
      </c>
      <c r="AO562" s="22">
        <f>IFERROR(AL562/N562,0)</f>
        <v>0</v>
      </c>
      <c r="AP562" s="22">
        <f>IFERROR(AM562/O562,0)</f>
        <v>0</v>
      </c>
    </row>
    <row r="563" spans="1:42" ht="36" x14ac:dyDescent="0.3">
      <c r="A563" s="12" t="s">
        <v>1870</v>
      </c>
      <c r="B563" s="12"/>
      <c r="C563" s="27" t="s">
        <v>1068</v>
      </c>
      <c r="D563" s="17"/>
      <c r="E563" s="17"/>
      <c r="F563" s="28" t="s">
        <v>96</v>
      </c>
      <c r="G563" s="29">
        <v>0.15</v>
      </c>
      <c r="H563" s="29"/>
      <c r="I563" s="29">
        <v>0</v>
      </c>
      <c r="J563" s="30">
        <v>68.400000000000006</v>
      </c>
      <c r="M563" s="31">
        <f>ROUND(ROUND(J563, 2)*I563, 2)</f>
        <v>0</v>
      </c>
      <c r="P563" s="30">
        <v>68.400000000000006</v>
      </c>
      <c r="S563" s="31">
        <f>ROUND(ROUND(P563, 2)*I563, 2)</f>
        <v>0</v>
      </c>
      <c r="V563" s="9">
        <f>ROUND(ROUND(P563, 2)/1.2, 2)</f>
        <v>57</v>
      </c>
      <c r="Y563" s="9">
        <f t="shared" si="87"/>
        <v>0</v>
      </c>
      <c r="AD563" s="5" t="s">
        <v>1871</v>
      </c>
      <c r="AE563" s="5" t="s">
        <v>1872</v>
      </c>
      <c r="AF563" s="5" t="s">
        <v>1072</v>
      </c>
      <c r="AK563" s="31">
        <f t="shared" si="84"/>
        <v>0</v>
      </c>
      <c r="AL563" s="31"/>
      <c r="AM563" s="31"/>
      <c r="AN563" s="33">
        <f t="shared" si="85"/>
        <v>0</v>
      </c>
      <c r="AO563" s="31"/>
      <c r="AP563" s="31"/>
    </row>
    <row r="564" spans="1:42" ht="18" x14ac:dyDescent="0.3">
      <c r="A564" s="12" t="s">
        <v>1873</v>
      </c>
      <c r="B564" s="12"/>
      <c r="C564" s="27" t="s">
        <v>1874</v>
      </c>
      <c r="D564" s="17"/>
      <c r="E564" s="17" t="s">
        <v>1875</v>
      </c>
      <c r="F564" s="28" t="s">
        <v>96</v>
      </c>
      <c r="G564" s="29">
        <v>0.25</v>
      </c>
      <c r="H564" s="39"/>
      <c r="I564" s="39">
        <v>0</v>
      </c>
      <c r="J564" s="30">
        <v>40.270000000000003</v>
      </c>
      <c r="M564" s="31">
        <f>ROUND(ROUND(J564, 2)*I564, 2)</f>
        <v>0</v>
      </c>
      <c r="P564" s="30">
        <v>40.270000000000003</v>
      </c>
      <c r="S564" s="31">
        <f>ROUND(ROUND(P564, 2)*I564, 2)</f>
        <v>0</v>
      </c>
      <c r="V564" s="9">
        <f>ROUND(ROUND(P564, 2)/1.2, 2)</f>
        <v>33.56</v>
      </c>
      <c r="Y564" s="9">
        <f t="shared" si="87"/>
        <v>0</v>
      </c>
      <c r="AD564" s="5" t="s">
        <v>1876</v>
      </c>
      <c r="AE564" s="5" t="s">
        <v>1877</v>
      </c>
      <c r="AF564" s="5" t="s">
        <v>1878</v>
      </c>
      <c r="AK564" s="31">
        <f t="shared" si="84"/>
        <v>0</v>
      </c>
      <c r="AL564" s="31"/>
      <c r="AM564" s="31"/>
      <c r="AN564" s="33">
        <f t="shared" si="85"/>
        <v>0</v>
      </c>
      <c r="AO564" s="31"/>
      <c r="AP564" s="31"/>
    </row>
    <row r="565" spans="1:42" ht="72" x14ac:dyDescent="0.3">
      <c r="A565" s="12" t="s">
        <v>1879</v>
      </c>
      <c r="B565" s="12"/>
      <c r="C565" s="27" t="s">
        <v>1880</v>
      </c>
      <c r="D565" s="17"/>
      <c r="E565" s="17" t="s">
        <v>1881</v>
      </c>
      <c r="F565" s="28" t="s">
        <v>79</v>
      </c>
      <c r="G565" s="29">
        <v>1.07</v>
      </c>
      <c r="H565" s="39"/>
      <c r="I565" s="39">
        <v>0</v>
      </c>
      <c r="J565" s="30">
        <v>1374.45</v>
      </c>
      <c r="M565" s="31">
        <f>ROUND(ROUND(J565, 2)*I565, 2)</f>
        <v>0</v>
      </c>
      <c r="P565" s="30">
        <v>837.4</v>
      </c>
      <c r="S565" s="31">
        <f>ROUND(ROUND(P565, 2)*I565, 2)</f>
        <v>0</v>
      </c>
      <c r="V565" s="9">
        <f>ROUND(ROUND(P565, 2)/1.2, 2)</f>
        <v>697.83</v>
      </c>
      <c r="Y565" s="9">
        <f t="shared" si="87"/>
        <v>0</v>
      </c>
      <c r="AD565" s="5" t="s">
        <v>1882</v>
      </c>
      <c r="AE565" s="5" t="s">
        <v>1883</v>
      </c>
      <c r="AF565" s="5" t="s">
        <v>1884</v>
      </c>
      <c r="AK565" s="31">
        <f t="shared" si="84"/>
        <v>0</v>
      </c>
      <c r="AL565" s="31"/>
      <c r="AM565" s="31"/>
      <c r="AN565" s="33">
        <f t="shared" si="85"/>
        <v>0</v>
      </c>
      <c r="AO565" s="31"/>
      <c r="AP565" s="31"/>
    </row>
    <row r="566" spans="1:42" ht="54" x14ac:dyDescent="0.3">
      <c r="A566" s="12" t="s">
        <v>1885</v>
      </c>
      <c r="B566" s="12"/>
      <c r="C566" s="41" t="s">
        <v>1252</v>
      </c>
      <c r="D566" s="17"/>
      <c r="E566" s="17" t="s">
        <v>1046</v>
      </c>
      <c r="F566" s="28" t="s">
        <v>96</v>
      </c>
      <c r="G566" s="29">
        <v>1.2</v>
      </c>
      <c r="H566" s="39"/>
      <c r="I566" s="39">
        <v>0</v>
      </c>
      <c r="J566" s="30">
        <v>12.33</v>
      </c>
      <c r="M566" s="31">
        <f>ROUND(ROUND(J566, 2)*I566, 2)</f>
        <v>0</v>
      </c>
      <c r="P566" s="30">
        <v>12.33</v>
      </c>
      <c r="S566" s="31">
        <f>ROUND(ROUND(P566, 2)*I566, 2)</f>
        <v>0</v>
      </c>
      <c r="V566" s="9">
        <f>ROUND(ROUND(P566, 2)/1.2, 2)</f>
        <v>10.28</v>
      </c>
      <c r="Y566" s="9">
        <f t="shared" si="87"/>
        <v>0</v>
      </c>
      <c r="AD566" s="5" t="s">
        <v>1886</v>
      </c>
      <c r="AE566" s="5" t="s">
        <v>1887</v>
      </c>
      <c r="AF566" s="5" t="s">
        <v>1255</v>
      </c>
      <c r="AK566" s="31">
        <f t="shared" si="84"/>
        <v>0</v>
      </c>
      <c r="AL566" s="31"/>
      <c r="AM566" s="31"/>
      <c r="AN566" s="33">
        <f t="shared" si="85"/>
        <v>0</v>
      </c>
      <c r="AO566" s="31"/>
      <c r="AP566" s="31"/>
    </row>
    <row r="567" spans="1:42" ht="36" x14ac:dyDescent="0.3">
      <c r="A567" s="12" t="s">
        <v>1888</v>
      </c>
      <c r="B567" s="12"/>
      <c r="C567" s="27" t="s">
        <v>1850</v>
      </c>
      <c r="D567" s="17"/>
      <c r="E567" s="17"/>
      <c r="F567" s="28" t="s">
        <v>187</v>
      </c>
      <c r="G567" s="29">
        <v>0.23</v>
      </c>
      <c r="H567" s="39"/>
      <c r="I567" s="39">
        <v>0</v>
      </c>
      <c r="J567" s="30">
        <v>97.71</v>
      </c>
      <c r="M567" s="31">
        <f>ROUND(ROUND(J567, 2)*I567, 2)</f>
        <v>0</v>
      </c>
      <c r="P567" s="30">
        <v>97.71</v>
      </c>
      <c r="S567" s="31">
        <f>ROUND(ROUND(P567, 2)*I567, 2)</f>
        <v>0</v>
      </c>
      <c r="V567" s="9">
        <f>ROUND(ROUND(P567, 2)/1.2, 2)</f>
        <v>81.430000000000007</v>
      </c>
      <c r="Y567" s="9">
        <f t="shared" si="87"/>
        <v>0</v>
      </c>
      <c r="AD567" s="5" t="s">
        <v>1889</v>
      </c>
      <c r="AE567" s="5" t="s">
        <v>1890</v>
      </c>
      <c r="AF567" s="5" t="s">
        <v>1853</v>
      </c>
      <c r="AK567" s="31">
        <f t="shared" si="84"/>
        <v>0</v>
      </c>
      <c r="AL567" s="31"/>
      <c r="AM567" s="31"/>
      <c r="AN567" s="33">
        <f t="shared" si="85"/>
        <v>0</v>
      </c>
      <c r="AO567" s="31"/>
      <c r="AP567" s="31"/>
    </row>
    <row r="568" spans="1:42" ht="36" x14ac:dyDescent="0.3">
      <c r="A568" s="12" t="s">
        <v>1891</v>
      </c>
      <c r="B568" s="12" t="s">
        <v>1892</v>
      </c>
      <c r="C568" s="16" t="s">
        <v>1893</v>
      </c>
      <c r="D568" s="17"/>
      <c r="E568" s="17" t="s">
        <v>581</v>
      </c>
      <c r="F568" s="17" t="s">
        <v>79</v>
      </c>
      <c r="G568" s="18">
        <v>1</v>
      </c>
      <c r="H568" s="18"/>
      <c r="I568" s="18">
        <v>0</v>
      </c>
      <c r="J568" s="19">
        <v>0</v>
      </c>
      <c r="K568" s="20">
        <v>276</v>
      </c>
      <c r="L568" s="19">
        <f>J568+ROUND(K568, 2)</f>
        <v>276</v>
      </c>
      <c r="M568" s="19">
        <v>0</v>
      </c>
      <c r="N568" s="19">
        <v>0</v>
      </c>
      <c r="O568" s="19">
        <f>M568+N568</f>
        <v>0</v>
      </c>
      <c r="P568" s="19">
        <v>89.06</v>
      </c>
      <c r="Q568" s="20">
        <v>251</v>
      </c>
      <c r="R568" s="19">
        <f>P568+ROUND(Q568, 2)</f>
        <v>340.06</v>
      </c>
      <c r="S568" s="19">
        <v>0</v>
      </c>
      <c r="T568" s="19">
        <v>0</v>
      </c>
      <c r="U568" s="19">
        <f>S568+T568</f>
        <v>0</v>
      </c>
      <c r="V568" s="9">
        <f>ROUND(P568 / 1.2, 2)</f>
        <v>74.22</v>
      </c>
      <c r="W568" s="9">
        <f>ROUND(Q568 / 1.2, 2)</f>
        <v>209.17</v>
      </c>
      <c r="X568" s="9">
        <f>ROUND(R568 / 1.2, 2)</f>
        <v>283.38</v>
      </c>
      <c r="Y568" s="9">
        <f t="shared" si="87"/>
        <v>0</v>
      </c>
      <c r="Z568" s="9">
        <f>ROUND(T568 / 1.2, 2)</f>
        <v>0</v>
      </c>
      <c r="AA568" s="9">
        <f>Y568+Z568</f>
        <v>0</v>
      </c>
      <c r="AD568" s="5">
        <v>355116646</v>
      </c>
      <c r="AE568" s="5">
        <v>27137852</v>
      </c>
      <c r="AG568" s="5" t="s">
        <v>1894</v>
      </c>
      <c r="AH568" s="5" t="s">
        <v>1895</v>
      </c>
      <c r="AI568" s="5" t="s">
        <v>584</v>
      </c>
      <c r="AK568" s="19">
        <f t="shared" si="84"/>
        <v>0</v>
      </c>
      <c r="AL568" s="19">
        <f>T568-N568</f>
        <v>0</v>
      </c>
      <c r="AM568" s="19">
        <f>U568-O568</f>
        <v>0</v>
      </c>
      <c r="AN568" s="22">
        <f t="shared" si="85"/>
        <v>0</v>
      </c>
      <c r="AO568" s="22">
        <f>IFERROR(AL568/N568,0)</f>
        <v>0</v>
      </c>
      <c r="AP568" s="22">
        <f>IFERROR(AM568/O568,0)</f>
        <v>0</v>
      </c>
    </row>
    <row r="569" spans="1:42" ht="36" x14ac:dyDescent="0.3">
      <c r="A569" s="12" t="s">
        <v>1896</v>
      </c>
      <c r="B569" s="12"/>
      <c r="C569" s="27" t="s">
        <v>1028</v>
      </c>
      <c r="D569" s="17"/>
      <c r="E569" s="17"/>
      <c r="F569" s="28" t="s">
        <v>96</v>
      </c>
      <c r="G569" s="29">
        <v>0.15</v>
      </c>
      <c r="H569" s="29"/>
      <c r="I569" s="29">
        <v>0</v>
      </c>
      <c r="J569" s="30">
        <v>88.8</v>
      </c>
      <c r="M569" s="31">
        <f>ROUND(ROUND(J569, 2)*I569, 2)</f>
        <v>0</v>
      </c>
      <c r="P569" s="30">
        <v>88.8</v>
      </c>
      <c r="S569" s="31">
        <f>ROUND(ROUND(P569, 2)*I569, 2)</f>
        <v>0</v>
      </c>
      <c r="V569" s="9">
        <f>ROUND(ROUND(P569, 2)/1.2, 2)</f>
        <v>74</v>
      </c>
      <c r="Y569" s="9">
        <f t="shared" si="87"/>
        <v>0</v>
      </c>
      <c r="AD569" s="5" t="s">
        <v>1897</v>
      </c>
      <c r="AE569" s="5" t="s">
        <v>1898</v>
      </c>
      <c r="AF569" s="5" t="s">
        <v>1031</v>
      </c>
      <c r="AK569" s="31">
        <f t="shared" si="84"/>
        <v>0</v>
      </c>
      <c r="AL569" s="31"/>
      <c r="AM569" s="31"/>
      <c r="AN569" s="33">
        <f t="shared" si="85"/>
        <v>0</v>
      </c>
      <c r="AO569" s="31"/>
      <c r="AP569" s="31"/>
    </row>
    <row r="570" spans="1:42" ht="90" x14ac:dyDescent="0.3">
      <c r="A570" s="12" t="s">
        <v>1899</v>
      </c>
      <c r="B570" s="12"/>
      <c r="C570" s="27" t="s">
        <v>1900</v>
      </c>
      <c r="D570" s="17"/>
      <c r="E570" s="17" t="s">
        <v>1901</v>
      </c>
      <c r="F570" s="28" t="s">
        <v>96</v>
      </c>
      <c r="G570" s="29">
        <v>0.3</v>
      </c>
      <c r="H570" s="29"/>
      <c r="I570" s="29">
        <v>0</v>
      </c>
      <c r="J570" s="30">
        <v>252.47</v>
      </c>
      <c r="M570" s="31">
        <f>ROUND(ROUND(J570, 2)*I570, 2)</f>
        <v>0</v>
      </c>
      <c r="P570" s="30">
        <v>252.47</v>
      </c>
      <c r="S570" s="31">
        <f>ROUND(ROUND(P570, 2)*I570, 2)</f>
        <v>0</v>
      </c>
      <c r="V570" s="9">
        <f>ROUND(ROUND(P570, 2)/1.2, 2)</f>
        <v>210.39</v>
      </c>
      <c r="Y570" s="9">
        <f t="shared" si="87"/>
        <v>0</v>
      </c>
      <c r="AD570" s="5" t="s">
        <v>1902</v>
      </c>
      <c r="AE570" s="5" t="s">
        <v>1903</v>
      </c>
      <c r="AF570" s="5" t="s">
        <v>1904</v>
      </c>
      <c r="AK570" s="31">
        <f t="shared" si="84"/>
        <v>0</v>
      </c>
      <c r="AL570" s="31"/>
      <c r="AM570" s="31"/>
      <c r="AN570" s="33">
        <f t="shared" si="85"/>
        <v>0</v>
      </c>
      <c r="AO570" s="31"/>
      <c r="AP570" s="31"/>
    </row>
    <row r="571" spans="1:42" ht="36" x14ac:dyDescent="0.3">
      <c r="A571" s="12" t="s">
        <v>1905</v>
      </c>
      <c r="B571" s="12" t="s">
        <v>1892</v>
      </c>
      <c r="C571" s="16" t="s">
        <v>1893</v>
      </c>
      <c r="D571" s="17"/>
      <c r="E571" s="17" t="s">
        <v>581</v>
      </c>
      <c r="F571" s="17" t="s">
        <v>79</v>
      </c>
      <c r="G571" s="18">
        <v>1</v>
      </c>
      <c r="H571" s="18"/>
      <c r="I571" s="18">
        <v>0</v>
      </c>
      <c r="J571" s="19">
        <v>0</v>
      </c>
      <c r="K571" s="20">
        <v>276</v>
      </c>
      <c r="L571" s="19">
        <f>J571+ROUND(K571, 2)</f>
        <v>276</v>
      </c>
      <c r="M571" s="19">
        <v>0</v>
      </c>
      <c r="N571" s="19">
        <v>0</v>
      </c>
      <c r="O571" s="19">
        <f>M571+N571</f>
        <v>0</v>
      </c>
      <c r="P571" s="19">
        <v>129.99</v>
      </c>
      <c r="Q571" s="20">
        <v>251</v>
      </c>
      <c r="R571" s="19">
        <f>P571+ROUND(Q571, 2)</f>
        <v>380.99</v>
      </c>
      <c r="S571" s="19">
        <v>0</v>
      </c>
      <c r="T571" s="19">
        <v>0</v>
      </c>
      <c r="U571" s="19">
        <f>S571+T571</f>
        <v>0</v>
      </c>
      <c r="V571" s="9">
        <f>ROUND(P571 / 1.2, 2)</f>
        <v>108.33</v>
      </c>
      <c r="W571" s="9">
        <f>ROUND(Q571 / 1.2, 2)</f>
        <v>209.17</v>
      </c>
      <c r="X571" s="9">
        <f>ROUND(R571 / 1.2, 2)</f>
        <v>317.49</v>
      </c>
      <c r="Y571" s="9">
        <f t="shared" si="87"/>
        <v>0</v>
      </c>
      <c r="Z571" s="9">
        <f>ROUND(T571 / 1.2, 2)</f>
        <v>0</v>
      </c>
      <c r="AA571" s="9">
        <f>Y571+Z571</f>
        <v>0</v>
      </c>
      <c r="AD571" s="5">
        <v>355116791</v>
      </c>
      <c r="AE571" s="5">
        <v>27137853</v>
      </c>
      <c r="AG571" s="5" t="s">
        <v>1894</v>
      </c>
      <c r="AH571" s="5" t="s">
        <v>1895</v>
      </c>
      <c r="AI571" s="5" t="s">
        <v>584</v>
      </c>
      <c r="AK571" s="19">
        <f t="shared" si="84"/>
        <v>0</v>
      </c>
      <c r="AL571" s="19">
        <f>T571-N571</f>
        <v>0</v>
      </c>
      <c r="AM571" s="19">
        <f>U571-O571</f>
        <v>0</v>
      </c>
      <c r="AN571" s="22">
        <f t="shared" si="85"/>
        <v>0</v>
      </c>
      <c r="AO571" s="22">
        <f>IFERROR(AL571/N571,0)</f>
        <v>0</v>
      </c>
      <c r="AP571" s="22">
        <f>IFERROR(AM571/O571,0)</f>
        <v>0</v>
      </c>
    </row>
    <row r="572" spans="1:42" ht="90" x14ac:dyDescent="0.3">
      <c r="A572" s="12" t="s">
        <v>1906</v>
      </c>
      <c r="B572" s="12"/>
      <c r="C572" s="27" t="s">
        <v>1907</v>
      </c>
      <c r="D572" s="17"/>
      <c r="E572" s="17" t="s">
        <v>1908</v>
      </c>
      <c r="F572" s="28" t="s">
        <v>96</v>
      </c>
      <c r="G572" s="29">
        <v>0.3</v>
      </c>
      <c r="H572" s="29"/>
      <c r="I572" s="29">
        <v>0</v>
      </c>
      <c r="J572" s="30">
        <v>388.89</v>
      </c>
      <c r="M572" s="31">
        <f>ROUND(ROUND(J572, 2)*I572, 2)</f>
        <v>0</v>
      </c>
      <c r="P572" s="30">
        <v>388.89</v>
      </c>
      <c r="S572" s="31">
        <f>ROUND(ROUND(P572, 2)*I572, 2)</f>
        <v>0</v>
      </c>
      <c r="V572" s="9">
        <f>ROUND(ROUND(P572, 2)/1.2, 2)</f>
        <v>324.08</v>
      </c>
      <c r="Y572" s="9">
        <f t="shared" si="87"/>
        <v>0</v>
      </c>
      <c r="AD572" s="5" t="s">
        <v>1909</v>
      </c>
      <c r="AE572" s="5" t="s">
        <v>1910</v>
      </c>
      <c r="AF572" s="5" t="s">
        <v>1911</v>
      </c>
      <c r="AK572" s="31">
        <f t="shared" si="84"/>
        <v>0</v>
      </c>
      <c r="AL572" s="31"/>
      <c r="AM572" s="31"/>
      <c r="AN572" s="33">
        <f t="shared" si="85"/>
        <v>0</v>
      </c>
      <c r="AO572" s="31"/>
      <c r="AP572" s="31"/>
    </row>
    <row r="573" spans="1:42" ht="36" x14ac:dyDescent="0.3">
      <c r="A573" s="12" t="s">
        <v>1912</v>
      </c>
      <c r="B573" s="12"/>
      <c r="C573" s="27" t="s">
        <v>1028</v>
      </c>
      <c r="D573" s="17"/>
      <c r="E573" s="17"/>
      <c r="F573" s="28" t="s">
        <v>96</v>
      </c>
      <c r="G573" s="29">
        <v>0.15</v>
      </c>
      <c r="H573" s="29"/>
      <c r="I573" s="29">
        <v>0</v>
      </c>
      <c r="J573" s="30">
        <v>88.8</v>
      </c>
      <c r="M573" s="31">
        <f>ROUND(ROUND(J573, 2)*I573, 2)</f>
        <v>0</v>
      </c>
      <c r="P573" s="30">
        <v>88.8</v>
      </c>
      <c r="S573" s="31">
        <f>ROUND(ROUND(P573, 2)*I573, 2)</f>
        <v>0</v>
      </c>
      <c r="V573" s="9">
        <f>ROUND(ROUND(P573, 2)/1.2, 2)</f>
        <v>74</v>
      </c>
      <c r="Y573" s="9">
        <f t="shared" si="87"/>
        <v>0</v>
      </c>
      <c r="AD573" s="5" t="s">
        <v>1913</v>
      </c>
      <c r="AE573" s="5" t="s">
        <v>1914</v>
      </c>
      <c r="AF573" s="5" t="s">
        <v>1031</v>
      </c>
      <c r="AK573" s="31">
        <f t="shared" si="84"/>
        <v>0</v>
      </c>
      <c r="AL573" s="31"/>
      <c r="AM573" s="31"/>
      <c r="AN573" s="33">
        <f t="shared" si="85"/>
        <v>0</v>
      </c>
      <c r="AO573" s="31"/>
      <c r="AP573" s="31"/>
    </row>
    <row r="574" spans="1:42" ht="36" x14ac:dyDescent="0.3">
      <c r="A574" s="12" t="s">
        <v>1915</v>
      </c>
      <c r="B574" s="12" t="s">
        <v>1892</v>
      </c>
      <c r="C574" s="16" t="s">
        <v>1893</v>
      </c>
      <c r="D574" s="17"/>
      <c r="E574" s="17" t="s">
        <v>581</v>
      </c>
      <c r="F574" s="17" t="s">
        <v>79</v>
      </c>
      <c r="G574" s="18">
        <v>1</v>
      </c>
      <c r="H574" s="18"/>
      <c r="I574" s="18">
        <v>0</v>
      </c>
      <c r="J574" s="19">
        <v>0</v>
      </c>
      <c r="K574" s="20">
        <v>276</v>
      </c>
      <c r="L574" s="19">
        <f>J574+ROUND(K574, 2)</f>
        <v>276</v>
      </c>
      <c r="M574" s="19">
        <v>0</v>
      </c>
      <c r="N574" s="19">
        <v>0</v>
      </c>
      <c r="O574" s="19">
        <f>M574+N574</f>
        <v>0</v>
      </c>
      <c r="P574" s="19">
        <v>13.32</v>
      </c>
      <c r="Q574" s="20">
        <v>251</v>
      </c>
      <c r="R574" s="19">
        <f>P574+ROUND(Q574, 2)</f>
        <v>264.32</v>
      </c>
      <c r="S574" s="19">
        <v>0</v>
      </c>
      <c r="T574" s="19">
        <v>0</v>
      </c>
      <c r="U574" s="19">
        <f>S574+T574</f>
        <v>0</v>
      </c>
      <c r="V574" s="9">
        <f>ROUND(P574 / 1.2, 2)</f>
        <v>11.1</v>
      </c>
      <c r="W574" s="9">
        <f>ROUND(Q574 / 1.2, 2)</f>
        <v>209.17</v>
      </c>
      <c r="X574" s="9">
        <f>ROUND(R574 / 1.2, 2)</f>
        <v>220.27</v>
      </c>
      <c r="Y574" s="9">
        <f t="shared" si="87"/>
        <v>0</v>
      </c>
      <c r="Z574" s="9">
        <f>ROUND(T574 / 1.2, 2)</f>
        <v>0</v>
      </c>
      <c r="AA574" s="9">
        <f>Y574+Z574</f>
        <v>0</v>
      </c>
      <c r="AD574" s="5">
        <v>355116792</v>
      </c>
      <c r="AE574" s="5">
        <v>27137854</v>
      </c>
      <c r="AG574" s="5" t="s">
        <v>1894</v>
      </c>
      <c r="AH574" s="5" t="s">
        <v>1895</v>
      </c>
      <c r="AI574" s="5" t="s">
        <v>584</v>
      </c>
      <c r="AK574" s="19">
        <f t="shared" si="84"/>
        <v>0</v>
      </c>
      <c r="AL574" s="19">
        <f>T574-N574</f>
        <v>0</v>
      </c>
      <c r="AM574" s="19">
        <f>U574-O574</f>
        <v>0</v>
      </c>
      <c r="AN574" s="22">
        <f t="shared" si="85"/>
        <v>0</v>
      </c>
      <c r="AO574" s="22">
        <f>IFERROR(AL574/N574,0)</f>
        <v>0</v>
      </c>
      <c r="AP574" s="22">
        <f>IFERROR(AM574/O574,0)</f>
        <v>0</v>
      </c>
    </row>
    <row r="575" spans="1:42" ht="36" x14ac:dyDescent="0.3">
      <c r="A575" s="12" t="s">
        <v>1916</v>
      </c>
      <c r="B575" s="12"/>
      <c r="C575" s="27" t="s">
        <v>1028</v>
      </c>
      <c r="D575" s="17"/>
      <c r="E575" s="17"/>
      <c r="F575" s="28" t="s">
        <v>96</v>
      </c>
      <c r="G575" s="29">
        <v>0.15</v>
      </c>
      <c r="H575" s="29"/>
      <c r="I575" s="29">
        <v>0</v>
      </c>
      <c r="J575" s="30">
        <v>88.8</v>
      </c>
      <c r="M575" s="31">
        <f>ROUND(ROUND(J575, 2)*I575, 2)</f>
        <v>0</v>
      </c>
      <c r="P575" s="30">
        <v>88.8</v>
      </c>
      <c r="S575" s="31">
        <f>ROUND(ROUND(P575, 2)*I575, 2)</f>
        <v>0</v>
      </c>
      <c r="V575" s="9">
        <f>ROUND(ROUND(P575, 2)/1.2, 2)</f>
        <v>74</v>
      </c>
      <c r="Y575" s="9">
        <f t="shared" si="87"/>
        <v>0</v>
      </c>
      <c r="AD575" s="5" t="s">
        <v>1917</v>
      </c>
      <c r="AE575" s="5" t="s">
        <v>1918</v>
      </c>
      <c r="AF575" s="5" t="s">
        <v>1031</v>
      </c>
      <c r="AK575" s="31">
        <f t="shared" si="84"/>
        <v>0</v>
      </c>
      <c r="AL575" s="31"/>
      <c r="AM575" s="31"/>
      <c r="AN575" s="33">
        <f t="shared" si="85"/>
        <v>0</v>
      </c>
      <c r="AO575" s="31"/>
      <c r="AP575" s="31"/>
    </row>
    <row r="576" spans="1:42" ht="54" x14ac:dyDescent="0.3">
      <c r="A576" s="12" t="s">
        <v>1919</v>
      </c>
      <c r="B576" s="12"/>
      <c r="C576" s="27" t="s">
        <v>1920</v>
      </c>
      <c r="D576" s="17"/>
      <c r="E576" s="17" t="s">
        <v>1921</v>
      </c>
      <c r="F576" s="28" t="s">
        <v>96</v>
      </c>
      <c r="G576" s="29">
        <v>0.3</v>
      </c>
      <c r="H576" s="29"/>
      <c r="I576" s="29">
        <v>0</v>
      </c>
      <c r="J576" s="30">
        <v>0</v>
      </c>
      <c r="M576" s="31">
        <f>ROUND(ROUND(J576, 2)*I576, 2)</f>
        <v>0</v>
      </c>
      <c r="P576" s="30">
        <v>0</v>
      </c>
      <c r="S576" s="31">
        <f>ROUND(ROUND(P576, 2)*I576, 2)</f>
        <v>0</v>
      </c>
      <c r="V576" s="9">
        <f>ROUND(ROUND(P576, 2)/1.2, 2)</f>
        <v>0</v>
      </c>
      <c r="Y576" s="9">
        <f t="shared" si="87"/>
        <v>0</v>
      </c>
      <c r="AD576" s="5" t="s">
        <v>1922</v>
      </c>
      <c r="AE576" s="5" t="s">
        <v>1923</v>
      </c>
      <c r="AF576" s="5" t="s">
        <v>1924</v>
      </c>
      <c r="AK576" s="31">
        <f t="shared" si="84"/>
        <v>0</v>
      </c>
      <c r="AL576" s="31"/>
      <c r="AM576" s="31"/>
      <c r="AN576" s="33">
        <f t="shared" si="85"/>
        <v>0</v>
      </c>
      <c r="AO576" s="31"/>
      <c r="AP576" s="31"/>
    </row>
    <row r="577" spans="1:42" ht="36" x14ac:dyDescent="0.3">
      <c r="A577" s="12" t="s">
        <v>1925</v>
      </c>
      <c r="B577" s="12" t="s">
        <v>1892</v>
      </c>
      <c r="C577" s="16" t="s">
        <v>1893</v>
      </c>
      <c r="D577" s="17"/>
      <c r="E577" s="17" t="s">
        <v>581</v>
      </c>
      <c r="F577" s="17" t="s">
        <v>79</v>
      </c>
      <c r="G577" s="18">
        <v>1</v>
      </c>
      <c r="H577" s="18"/>
      <c r="I577" s="18">
        <v>0</v>
      </c>
      <c r="J577" s="19">
        <v>0</v>
      </c>
      <c r="K577" s="20">
        <v>276</v>
      </c>
      <c r="L577" s="19">
        <f>J577+ROUND(K577, 2)</f>
        <v>276</v>
      </c>
      <c r="M577" s="19">
        <v>0</v>
      </c>
      <c r="N577" s="19">
        <v>0</v>
      </c>
      <c r="O577" s="19">
        <f>M577+N577</f>
        <v>0</v>
      </c>
      <c r="P577" s="19">
        <v>129.99</v>
      </c>
      <c r="Q577" s="20">
        <v>251</v>
      </c>
      <c r="R577" s="19">
        <f>P577+ROUND(Q577, 2)</f>
        <v>380.99</v>
      </c>
      <c r="S577" s="19">
        <v>0</v>
      </c>
      <c r="T577" s="19">
        <v>0</v>
      </c>
      <c r="U577" s="19">
        <f>S577+T577</f>
        <v>0</v>
      </c>
      <c r="V577" s="9">
        <f>ROUND(P577 / 1.2, 2)</f>
        <v>108.33</v>
      </c>
      <c r="W577" s="9">
        <f>ROUND(Q577 / 1.2, 2)</f>
        <v>209.17</v>
      </c>
      <c r="X577" s="9">
        <f>ROUND(R577 / 1.2, 2)</f>
        <v>317.49</v>
      </c>
      <c r="Y577" s="9">
        <f t="shared" si="87"/>
        <v>0</v>
      </c>
      <c r="Z577" s="9">
        <f>ROUND(T577 / 1.2, 2)</f>
        <v>0</v>
      </c>
      <c r="AA577" s="9">
        <f>Y577+Z577</f>
        <v>0</v>
      </c>
      <c r="AD577" s="5">
        <v>355116793</v>
      </c>
      <c r="AE577" s="5">
        <v>27137855</v>
      </c>
      <c r="AG577" s="5" t="s">
        <v>1894</v>
      </c>
      <c r="AH577" s="5" t="s">
        <v>1895</v>
      </c>
      <c r="AI577" s="5" t="s">
        <v>584</v>
      </c>
      <c r="AK577" s="19">
        <f t="shared" si="84"/>
        <v>0</v>
      </c>
      <c r="AL577" s="19">
        <f>T577-N577</f>
        <v>0</v>
      </c>
      <c r="AM577" s="19">
        <f>U577-O577</f>
        <v>0</v>
      </c>
      <c r="AN577" s="22">
        <f t="shared" si="85"/>
        <v>0</v>
      </c>
      <c r="AO577" s="22">
        <f>IFERROR(AL577/N577,0)</f>
        <v>0</v>
      </c>
      <c r="AP577" s="22">
        <f>IFERROR(AM577/O577,0)</f>
        <v>0</v>
      </c>
    </row>
    <row r="578" spans="1:42" ht="90" x14ac:dyDescent="0.3">
      <c r="A578" s="12" t="s">
        <v>1926</v>
      </c>
      <c r="B578" s="12"/>
      <c r="C578" s="27" t="s">
        <v>1907</v>
      </c>
      <c r="D578" s="17"/>
      <c r="E578" s="17" t="s">
        <v>1927</v>
      </c>
      <c r="F578" s="28" t="s">
        <v>96</v>
      </c>
      <c r="G578" s="29">
        <v>0.3</v>
      </c>
      <c r="H578" s="29"/>
      <c r="I578" s="29">
        <v>0</v>
      </c>
      <c r="J578" s="30">
        <v>388.89</v>
      </c>
      <c r="M578" s="31">
        <f>ROUND(ROUND(J578, 2)*I578, 2)</f>
        <v>0</v>
      </c>
      <c r="P578" s="30">
        <v>388.89</v>
      </c>
      <c r="S578" s="31">
        <f>ROUND(ROUND(P578, 2)*I578, 2)</f>
        <v>0</v>
      </c>
      <c r="V578" s="9">
        <f>ROUND(ROUND(P578, 2)/1.2, 2)</f>
        <v>324.08</v>
      </c>
      <c r="Y578" s="9">
        <f t="shared" si="87"/>
        <v>0</v>
      </c>
      <c r="AD578" s="5" t="s">
        <v>1928</v>
      </c>
      <c r="AE578" s="5" t="s">
        <v>1929</v>
      </c>
      <c r="AF578" s="5" t="s">
        <v>1911</v>
      </c>
      <c r="AK578" s="31">
        <f t="shared" si="84"/>
        <v>0</v>
      </c>
      <c r="AL578" s="31"/>
      <c r="AM578" s="31"/>
      <c r="AN578" s="33">
        <f t="shared" si="85"/>
        <v>0</v>
      </c>
      <c r="AO578" s="31"/>
      <c r="AP578" s="31"/>
    </row>
    <row r="579" spans="1:42" ht="36" x14ac:dyDescent="0.3">
      <c r="A579" s="12" t="s">
        <v>1930</v>
      </c>
      <c r="B579" s="12"/>
      <c r="C579" s="27" t="s">
        <v>1028</v>
      </c>
      <c r="D579" s="17"/>
      <c r="E579" s="17"/>
      <c r="F579" s="28" t="s">
        <v>96</v>
      </c>
      <c r="G579" s="29">
        <v>0.15</v>
      </c>
      <c r="H579" s="29"/>
      <c r="I579" s="29">
        <v>0</v>
      </c>
      <c r="J579" s="30">
        <v>88.8</v>
      </c>
      <c r="M579" s="31">
        <f>ROUND(ROUND(J579, 2)*I579, 2)</f>
        <v>0</v>
      </c>
      <c r="P579" s="30">
        <v>88.8</v>
      </c>
      <c r="S579" s="31">
        <f>ROUND(ROUND(P579, 2)*I579, 2)</f>
        <v>0</v>
      </c>
      <c r="V579" s="9">
        <f>ROUND(ROUND(P579, 2)/1.2, 2)</f>
        <v>74</v>
      </c>
      <c r="Y579" s="9">
        <f t="shared" si="87"/>
        <v>0</v>
      </c>
      <c r="AD579" s="5" t="s">
        <v>1931</v>
      </c>
      <c r="AE579" s="5" t="s">
        <v>1932</v>
      </c>
      <c r="AF579" s="5" t="s">
        <v>1031</v>
      </c>
      <c r="AK579" s="31">
        <f t="shared" si="84"/>
        <v>0</v>
      </c>
      <c r="AL579" s="31"/>
      <c r="AM579" s="31"/>
      <c r="AN579" s="33">
        <f t="shared" si="85"/>
        <v>0</v>
      </c>
      <c r="AO579" s="31"/>
      <c r="AP579" s="31"/>
    </row>
    <row r="580" spans="1:42" ht="36" x14ac:dyDescent="0.3">
      <c r="A580" s="12" t="s">
        <v>1933</v>
      </c>
      <c r="B580" s="12" t="s">
        <v>1892</v>
      </c>
      <c r="C580" s="16" t="s">
        <v>1893</v>
      </c>
      <c r="D580" s="17"/>
      <c r="E580" s="17" t="s">
        <v>581</v>
      </c>
      <c r="F580" s="17" t="s">
        <v>79</v>
      </c>
      <c r="G580" s="18">
        <v>1</v>
      </c>
      <c r="H580" s="18"/>
      <c r="I580" s="18">
        <v>0</v>
      </c>
      <c r="J580" s="19">
        <v>0</v>
      </c>
      <c r="K580" s="20">
        <v>276</v>
      </c>
      <c r="L580" s="19">
        <f>J580+ROUND(K580, 2)</f>
        <v>276</v>
      </c>
      <c r="M580" s="19">
        <v>0</v>
      </c>
      <c r="N580" s="19">
        <v>0</v>
      </c>
      <c r="O580" s="19">
        <f>M580+N580</f>
        <v>0</v>
      </c>
      <c r="P580" s="19">
        <v>129.99</v>
      </c>
      <c r="Q580" s="20">
        <v>251</v>
      </c>
      <c r="R580" s="19">
        <f>P580+ROUND(Q580, 2)</f>
        <v>380.99</v>
      </c>
      <c r="S580" s="19">
        <v>0</v>
      </c>
      <c r="T580" s="19">
        <v>0</v>
      </c>
      <c r="U580" s="19">
        <f>S580+T580</f>
        <v>0</v>
      </c>
      <c r="V580" s="9">
        <f>ROUND(P580 / 1.2, 2)</f>
        <v>108.33</v>
      </c>
      <c r="W580" s="9">
        <f>ROUND(Q580 / 1.2, 2)</f>
        <v>209.17</v>
      </c>
      <c r="X580" s="9">
        <f>ROUND(R580 / 1.2, 2)</f>
        <v>317.49</v>
      </c>
      <c r="Y580" s="9">
        <f t="shared" si="87"/>
        <v>0</v>
      </c>
      <c r="Z580" s="9">
        <f>ROUND(T580 / 1.2, 2)</f>
        <v>0</v>
      </c>
      <c r="AA580" s="9">
        <f>Y580+Z580</f>
        <v>0</v>
      </c>
      <c r="AD580" s="5">
        <v>355116794</v>
      </c>
      <c r="AE580" s="5">
        <v>27137856</v>
      </c>
      <c r="AG580" s="5" t="s">
        <v>1894</v>
      </c>
      <c r="AH580" s="5" t="s">
        <v>1895</v>
      </c>
      <c r="AI580" s="5" t="s">
        <v>584</v>
      </c>
      <c r="AK580" s="19">
        <f t="shared" si="84"/>
        <v>0</v>
      </c>
      <c r="AL580" s="19">
        <f>T580-N580</f>
        <v>0</v>
      </c>
      <c r="AM580" s="19">
        <f>U580-O580</f>
        <v>0</v>
      </c>
      <c r="AN580" s="22">
        <f t="shared" si="85"/>
        <v>0</v>
      </c>
      <c r="AO580" s="22">
        <f>IFERROR(AL580/N580,0)</f>
        <v>0</v>
      </c>
      <c r="AP580" s="22">
        <f>IFERROR(AM580/O580,0)</f>
        <v>0</v>
      </c>
    </row>
    <row r="581" spans="1:42" ht="36" x14ac:dyDescent="0.3">
      <c r="A581" s="12" t="s">
        <v>1934</v>
      </c>
      <c r="B581" s="12"/>
      <c r="C581" s="27" t="s">
        <v>1028</v>
      </c>
      <c r="D581" s="17"/>
      <c r="E581" s="17"/>
      <c r="F581" s="28" t="s">
        <v>96</v>
      </c>
      <c r="G581" s="29">
        <v>0.15</v>
      </c>
      <c r="H581" s="29"/>
      <c r="I581" s="29">
        <v>0</v>
      </c>
      <c r="J581" s="30">
        <v>88.8</v>
      </c>
      <c r="M581" s="31">
        <f>ROUND(ROUND(J581, 2)*I581, 2)</f>
        <v>0</v>
      </c>
      <c r="P581" s="30">
        <v>88.8</v>
      </c>
      <c r="S581" s="31">
        <f>ROUND(ROUND(P581, 2)*I581, 2)</f>
        <v>0</v>
      </c>
      <c r="V581" s="9">
        <f>ROUND(ROUND(P581, 2)/1.2, 2)</f>
        <v>74</v>
      </c>
      <c r="Y581" s="9">
        <f t="shared" si="87"/>
        <v>0</v>
      </c>
      <c r="AD581" s="5" t="s">
        <v>1935</v>
      </c>
      <c r="AE581" s="5" t="s">
        <v>1936</v>
      </c>
      <c r="AF581" s="5" t="s">
        <v>1031</v>
      </c>
      <c r="AK581" s="31">
        <f t="shared" si="84"/>
        <v>0</v>
      </c>
      <c r="AL581" s="31"/>
      <c r="AM581" s="31"/>
      <c r="AN581" s="33">
        <f t="shared" si="85"/>
        <v>0</v>
      </c>
      <c r="AO581" s="31"/>
      <c r="AP581" s="31"/>
    </row>
    <row r="582" spans="1:42" ht="90" x14ac:dyDescent="0.3">
      <c r="A582" s="12" t="s">
        <v>1937</v>
      </c>
      <c r="B582" s="12"/>
      <c r="C582" s="27" t="s">
        <v>1907</v>
      </c>
      <c r="D582" s="17"/>
      <c r="E582" s="17" t="s">
        <v>1938</v>
      </c>
      <c r="F582" s="28" t="s">
        <v>96</v>
      </c>
      <c r="G582" s="29">
        <v>0.3</v>
      </c>
      <c r="H582" s="29"/>
      <c r="I582" s="29">
        <v>0</v>
      </c>
      <c r="J582" s="30">
        <v>388.89</v>
      </c>
      <c r="M582" s="31">
        <f>ROUND(ROUND(J582, 2)*I582, 2)</f>
        <v>0</v>
      </c>
      <c r="P582" s="30">
        <v>388.89</v>
      </c>
      <c r="S582" s="31">
        <f>ROUND(ROUND(P582, 2)*I582, 2)</f>
        <v>0</v>
      </c>
      <c r="V582" s="9">
        <f>ROUND(ROUND(P582, 2)/1.2, 2)</f>
        <v>324.08</v>
      </c>
      <c r="Y582" s="9">
        <f t="shared" si="87"/>
        <v>0</v>
      </c>
      <c r="AD582" s="5" t="s">
        <v>1939</v>
      </c>
      <c r="AE582" s="5" t="s">
        <v>1940</v>
      </c>
      <c r="AF582" s="5" t="s">
        <v>1911</v>
      </c>
      <c r="AK582" s="31">
        <f t="shared" si="84"/>
        <v>0</v>
      </c>
      <c r="AL582" s="31"/>
      <c r="AM582" s="31"/>
      <c r="AN582" s="33">
        <f t="shared" si="85"/>
        <v>0</v>
      </c>
      <c r="AO582" s="31"/>
      <c r="AP582" s="31"/>
    </row>
    <row r="583" spans="1:42" ht="36" x14ac:dyDescent="0.3">
      <c r="A583" s="12" t="s">
        <v>1941</v>
      </c>
      <c r="B583" s="12" t="s">
        <v>1892</v>
      </c>
      <c r="C583" s="16" t="s">
        <v>1893</v>
      </c>
      <c r="D583" s="17"/>
      <c r="E583" s="17" t="s">
        <v>581</v>
      </c>
      <c r="F583" s="17" t="s">
        <v>79</v>
      </c>
      <c r="G583" s="18">
        <v>1</v>
      </c>
      <c r="H583" s="18"/>
      <c r="I583" s="18">
        <v>0</v>
      </c>
      <c r="J583" s="19">
        <v>0</v>
      </c>
      <c r="K583" s="20">
        <v>276</v>
      </c>
      <c r="L583" s="19">
        <f>J583+ROUND(K583, 2)</f>
        <v>276</v>
      </c>
      <c r="M583" s="19">
        <v>0</v>
      </c>
      <c r="N583" s="19">
        <v>0</v>
      </c>
      <c r="O583" s="19">
        <f>M583+N583</f>
        <v>0</v>
      </c>
      <c r="P583" s="19">
        <v>129.99</v>
      </c>
      <c r="Q583" s="20">
        <v>251</v>
      </c>
      <c r="R583" s="19">
        <f>P583+ROUND(Q583, 2)</f>
        <v>380.99</v>
      </c>
      <c r="S583" s="19">
        <v>0</v>
      </c>
      <c r="T583" s="19">
        <v>0</v>
      </c>
      <c r="U583" s="19">
        <f>S583+T583</f>
        <v>0</v>
      </c>
      <c r="V583" s="9">
        <f>ROUND(P583 / 1.2, 2)</f>
        <v>108.33</v>
      </c>
      <c r="W583" s="9">
        <f>ROUND(Q583 / 1.2, 2)</f>
        <v>209.17</v>
      </c>
      <c r="X583" s="9">
        <f>ROUND(R583 / 1.2, 2)</f>
        <v>317.49</v>
      </c>
      <c r="Y583" s="9">
        <f t="shared" si="87"/>
        <v>0</v>
      </c>
      <c r="Z583" s="9">
        <f>ROUND(T583 / 1.2, 2)</f>
        <v>0</v>
      </c>
      <c r="AA583" s="9">
        <f>Y583+Z583</f>
        <v>0</v>
      </c>
      <c r="AD583" s="5">
        <v>355116795</v>
      </c>
      <c r="AE583" s="5">
        <v>27137857</v>
      </c>
      <c r="AG583" s="5" t="s">
        <v>1894</v>
      </c>
      <c r="AH583" s="5" t="s">
        <v>1895</v>
      </c>
      <c r="AI583" s="5" t="s">
        <v>584</v>
      </c>
      <c r="AK583" s="19">
        <f t="shared" si="84"/>
        <v>0</v>
      </c>
      <c r="AL583" s="19">
        <f>T583-N583</f>
        <v>0</v>
      </c>
      <c r="AM583" s="19">
        <f>U583-O583</f>
        <v>0</v>
      </c>
      <c r="AN583" s="22">
        <f t="shared" si="85"/>
        <v>0</v>
      </c>
      <c r="AO583" s="22">
        <f>IFERROR(AL583/N583,0)</f>
        <v>0</v>
      </c>
      <c r="AP583" s="22">
        <f>IFERROR(AM583/O583,0)</f>
        <v>0</v>
      </c>
    </row>
    <row r="584" spans="1:42" ht="90" x14ac:dyDescent="0.3">
      <c r="A584" s="12" t="s">
        <v>1942</v>
      </c>
      <c r="B584" s="12"/>
      <c r="C584" s="27" t="s">
        <v>1907</v>
      </c>
      <c r="D584" s="17"/>
      <c r="E584" s="17" t="s">
        <v>1943</v>
      </c>
      <c r="F584" s="28" t="s">
        <v>96</v>
      </c>
      <c r="G584" s="29">
        <v>0.3</v>
      </c>
      <c r="H584" s="29"/>
      <c r="I584" s="29">
        <v>0</v>
      </c>
      <c r="J584" s="30">
        <v>388.89</v>
      </c>
      <c r="M584" s="31">
        <f>ROUND(ROUND(J584, 2)*I584, 2)</f>
        <v>0</v>
      </c>
      <c r="P584" s="30">
        <v>388.89</v>
      </c>
      <c r="S584" s="31">
        <f>ROUND(ROUND(P584, 2)*I584, 2)</f>
        <v>0</v>
      </c>
      <c r="V584" s="9">
        <f>ROUND(ROUND(P584, 2)/1.2, 2)</f>
        <v>324.08</v>
      </c>
      <c r="Y584" s="9">
        <f t="shared" si="87"/>
        <v>0</v>
      </c>
      <c r="AD584" s="5" t="s">
        <v>1944</v>
      </c>
      <c r="AE584" s="5" t="s">
        <v>1945</v>
      </c>
      <c r="AF584" s="5" t="s">
        <v>1911</v>
      </c>
      <c r="AK584" s="31">
        <f t="shared" si="84"/>
        <v>0</v>
      </c>
      <c r="AL584" s="31"/>
      <c r="AM584" s="31"/>
      <c r="AN584" s="33">
        <f t="shared" si="85"/>
        <v>0</v>
      </c>
      <c r="AO584" s="31"/>
      <c r="AP584" s="31"/>
    </row>
    <row r="585" spans="1:42" ht="36" x14ac:dyDescent="0.3">
      <c r="A585" s="12" t="s">
        <v>1946</v>
      </c>
      <c r="B585" s="12"/>
      <c r="C585" s="27" t="s">
        <v>1028</v>
      </c>
      <c r="D585" s="17"/>
      <c r="E585" s="17"/>
      <c r="F585" s="28" t="s">
        <v>96</v>
      </c>
      <c r="G585" s="29">
        <v>0.15</v>
      </c>
      <c r="H585" s="29"/>
      <c r="I585" s="29">
        <v>0</v>
      </c>
      <c r="J585" s="30">
        <v>88.8</v>
      </c>
      <c r="M585" s="31">
        <f>ROUND(ROUND(J585, 2)*I585, 2)</f>
        <v>0</v>
      </c>
      <c r="P585" s="30">
        <v>88.8</v>
      </c>
      <c r="S585" s="31">
        <f>ROUND(ROUND(P585, 2)*I585, 2)</f>
        <v>0</v>
      </c>
      <c r="V585" s="9">
        <f>ROUND(ROUND(P585, 2)/1.2, 2)</f>
        <v>74</v>
      </c>
      <c r="Y585" s="9">
        <f t="shared" si="87"/>
        <v>0</v>
      </c>
      <c r="AD585" s="5" t="s">
        <v>1947</v>
      </c>
      <c r="AE585" s="5" t="s">
        <v>1948</v>
      </c>
      <c r="AF585" s="5" t="s">
        <v>1031</v>
      </c>
      <c r="AK585" s="31">
        <f t="shared" si="84"/>
        <v>0</v>
      </c>
      <c r="AL585" s="31"/>
      <c r="AM585" s="31"/>
      <c r="AN585" s="33">
        <f t="shared" si="85"/>
        <v>0</v>
      </c>
      <c r="AO585" s="31"/>
      <c r="AP585" s="31"/>
    </row>
    <row r="586" spans="1:42" ht="36" x14ac:dyDescent="0.3">
      <c r="A586" s="12" t="s">
        <v>1949</v>
      </c>
      <c r="B586" s="12" t="s">
        <v>1892</v>
      </c>
      <c r="C586" s="16" t="s">
        <v>1893</v>
      </c>
      <c r="D586" s="17"/>
      <c r="E586" s="17" t="s">
        <v>581</v>
      </c>
      <c r="F586" s="17" t="s">
        <v>79</v>
      </c>
      <c r="G586" s="18">
        <v>1</v>
      </c>
      <c r="H586" s="18"/>
      <c r="I586" s="18">
        <v>0</v>
      </c>
      <c r="J586" s="19">
        <v>0</v>
      </c>
      <c r="K586" s="20">
        <v>276</v>
      </c>
      <c r="L586" s="19">
        <f>J586+ROUND(K586, 2)</f>
        <v>276</v>
      </c>
      <c r="M586" s="19">
        <v>0</v>
      </c>
      <c r="N586" s="19">
        <v>0</v>
      </c>
      <c r="O586" s="19">
        <f>M586+N586</f>
        <v>0</v>
      </c>
      <c r="P586" s="19">
        <v>129.99</v>
      </c>
      <c r="Q586" s="20">
        <v>251</v>
      </c>
      <c r="R586" s="19">
        <f>P586+ROUND(Q586, 2)</f>
        <v>380.99</v>
      </c>
      <c r="S586" s="19">
        <v>0</v>
      </c>
      <c r="T586" s="19">
        <v>0</v>
      </c>
      <c r="U586" s="19">
        <f>S586+T586</f>
        <v>0</v>
      </c>
      <c r="V586" s="9">
        <f>ROUND(P586 / 1.2, 2)</f>
        <v>108.33</v>
      </c>
      <c r="W586" s="9">
        <f>ROUND(Q586 / 1.2, 2)</f>
        <v>209.17</v>
      </c>
      <c r="X586" s="9">
        <f>ROUND(R586 / 1.2, 2)</f>
        <v>317.49</v>
      </c>
      <c r="Y586" s="9">
        <f t="shared" si="87"/>
        <v>0</v>
      </c>
      <c r="Z586" s="9">
        <f>ROUND(T586 / 1.2, 2)</f>
        <v>0</v>
      </c>
      <c r="AA586" s="9">
        <f>Y586+Z586</f>
        <v>0</v>
      </c>
      <c r="AD586" s="5">
        <v>355116796</v>
      </c>
      <c r="AE586" s="5">
        <v>27137858</v>
      </c>
      <c r="AG586" s="5" t="s">
        <v>1894</v>
      </c>
      <c r="AH586" s="5" t="s">
        <v>1895</v>
      </c>
      <c r="AI586" s="5" t="s">
        <v>584</v>
      </c>
      <c r="AK586" s="19">
        <f t="shared" si="84"/>
        <v>0</v>
      </c>
      <c r="AL586" s="19">
        <f>T586-N586</f>
        <v>0</v>
      </c>
      <c r="AM586" s="19">
        <f>U586-O586</f>
        <v>0</v>
      </c>
      <c r="AN586" s="22">
        <f t="shared" si="85"/>
        <v>0</v>
      </c>
      <c r="AO586" s="22">
        <f>IFERROR(AL586/N586,0)</f>
        <v>0</v>
      </c>
      <c r="AP586" s="22">
        <f>IFERROR(AM586/O586,0)</f>
        <v>0</v>
      </c>
    </row>
    <row r="587" spans="1:42" ht="36" x14ac:dyDescent="0.3">
      <c r="A587" s="12" t="s">
        <v>1950</v>
      </c>
      <c r="B587" s="12"/>
      <c r="C587" s="27" t="s">
        <v>1028</v>
      </c>
      <c r="D587" s="17"/>
      <c r="E587" s="17"/>
      <c r="F587" s="28" t="s">
        <v>96</v>
      </c>
      <c r="G587" s="29">
        <v>0.15</v>
      </c>
      <c r="H587" s="29"/>
      <c r="I587" s="29">
        <v>0</v>
      </c>
      <c r="J587" s="30">
        <v>88.8</v>
      </c>
      <c r="M587" s="31">
        <f>ROUND(ROUND(J587, 2)*I587, 2)</f>
        <v>0</v>
      </c>
      <c r="P587" s="30">
        <v>88.8</v>
      </c>
      <c r="S587" s="31">
        <f>ROUND(ROUND(P587, 2)*I587, 2)</f>
        <v>0</v>
      </c>
      <c r="V587" s="9">
        <f>ROUND(ROUND(P587, 2)/1.2, 2)</f>
        <v>74</v>
      </c>
      <c r="Y587" s="9">
        <f t="shared" si="87"/>
        <v>0</v>
      </c>
      <c r="AD587" s="5" t="s">
        <v>1951</v>
      </c>
      <c r="AE587" s="5" t="s">
        <v>1952</v>
      </c>
      <c r="AF587" s="5" t="s">
        <v>1031</v>
      </c>
      <c r="AK587" s="31">
        <f t="shared" si="84"/>
        <v>0</v>
      </c>
      <c r="AL587" s="31"/>
      <c r="AM587" s="31"/>
      <c r="AN587" s="33">
        <f t="shared" si="85"/>
        <v>0</v>
      </c>
      <c r="AO587" s="31"/>
      <c r="AP587" s="31"/>
    </row>
    <row r="588" spans="1:42" ht="90" x14ac:dyDescent="0.3">
      <c r="A588" s="12" t="s">
        <v>1953</v>
      </c>
      <c r="B588" s="12"/>
      <c r="C588" s="27" t="s">
        <v>1907</v>
      </c>
      <c r="D588" s="17"/>
      <c r="E588" s="17" t="s">
        <v>1927</v>
      </c>
      <c r="F588" s="28" t="s">
        <v>96</v>
      </c>
      <c r="G588" s="29">
        <v>0.3</v>
      </c>
      <c r="H588" s="29"/>
      <c r="I588" s="29">
        <v>0</v>
      </c>
      <c r="J588" s="30">
        <v>388.89</v>
      </c>
      <c r="M588" s="31">
        <f>ROUND(ROUND(J588, 2)*I588, 2)</f>
        <v>0</v>
      </c>
      <c r="P588" s="30">
        <v>388.89</v>
      </c>
      <c r="S588" s="31">
        <f>ROUND(ROUND(P588, 2)*I588, 2)</f>
        <v>0</v>
      </c>
      <c r="V588" s="9">
        <f>ROUND(ROUND(P588, 2)/1.2, 2)</f>
        <v>324.08</v>
      </c>
      <c r="Y588" s="9">
        <f t="shared" si="87"/>
        <v>0</v>
      </c>
      <c r="AD588" s="5" t="s">
        <v>1954</v>
      </c>
      <c r="AE588" s="5" t="s">
        <v>1955</v>
      </c>
      <c r="AF588" s="5" t="s">
        <v>1911</v>
      </c>
      <c r="AK588" s="31">
        <f t="shared" si="84"/>
        <v>0</v>
      </c>
      <c r="AL588" s="31"/>
      <c r="AM588" s="31"/>
      <c r="AN588" s="33">
        <f t="shared" si="85"/>
        <v>0</v>
      </c>
      <c r="AO588" s="31"/>
      <c r="AP588" s="31"/>
    </row>
    <row r="589" spans="1:42" ht="36" x14ac:dyDescent="0.3">
      <c r="A589" s="12" t="s">
        <v>1956</v>
      </c>
      <c r="B589" s="12" t="s">
        <v>1957</v>
      </c>
      <c r="C589" s="16" t="s">
        <v>1958</v>
      </c>
      <c r="D589" s="17"/>
      <c r="E589" s="17" t="s">
        <v>1959</v>
      </c>
      <c r="F589" s="17" t="s">
        <v>79</v>
      </c>
      <c r="G589" s="18">
        <v>1</v>
      </c>
      <c r="H589" s="18"/>
      <c r="I589" s="18">
        <v>0</v>
      </c>
      <c r="J589" s="19">
        <v>13.32</v>
      </c>
      <c r="K589" s="20">
        <v>428</v>
      </c>
      <c r="L589" s="19">
        <f>J589+ROUND(K589, 2)</f>
        <v>441.32</v>
      </c>
      <c r="M589" s="19">
        <v>0</v>
      </c>
      <c r="N589" s="19">
        <v>0</v>
      </c>
      <c r="O589" s="19">
        <f>M589+N589</f>
        <v>0</v>
      </c>
      <c r="P589" s="19">
        <v>68.28</v>
      </c>
      <c r="Q589" s="20">
        <v>428</v>
      </c>
      <c r="R589" s="19">
        <f>P589+ROUND(Q589, 2)</f>
        <v>496.28</v>
      </c>
      <c r="S589" s="19">
        <v>0</v>
      </c>
      <c r="T589" s="19">
        <v>0</v>
      </c>
      <c r="U589" s="19">
        <f>S589+T589</f>
        <v>0</v>
      </c>
      <c r="V589" s="9">
        <f>ROUND(P589 / 1.2, 2)</f>
        <v>56.9</v>
      </c>
      <c r="W589" s="9">
        <f>ROUND(Q589 / 1.2, 2)</f>
        <v>356.67</v>
      </c>
      <c r="X589" s="9">
        <f>ROUND(R589 / 1.2, 2)</f>
        <v>413.57</v>
      </c>
      <c r="Y589" s="9">
        <f t="shared" si="87"/>
        <v>0</v>
      </c>
      <c r="Z589" s="9">
        <f>ROUND(T589 / 1.2, 2)</f>
        <v>0</v>
      </c>
      <c r="AA589" s="9">
        <f>Y589+Z589</f>
        <v>0</v>
      </c>
      <c r="AD589" s="5">
        <v>355116648</v>
      </c>
      <c r="AE589" s="5">
        <v>27137916</v>
      </c>
      <c r="AG589" s="5" t="s">
        <v>1960</v>
      </c>
      <c r="AH589" s="5" t="s">
        <v>1961</v>
      </c>
      <c r="AI589" s="5" t="s">
        <v>584</v>
      </c>
      <c r="AK589" s="19">
        <f t="shared" si="84"/>
        <v>0</v>
      </c>
      <c r="AL589" s="19">
        <f>T589-N589</f>
        <v>0</v>
      </c>
      <c r="AM589" s="19">
        <f>U589-O589</f>
        <v>0</v>
      </c>
      <c r="AN589" s="22">
        <f t="shared" si="85"/>
        <v>0</v>
      </c>
      <c r="AO589" s="22">
        <f>IFERROR(AL589/N589,0)</f>
        <v>0</v>
      </c>
      <c r="AP589" s="22">
        <f>IFERROR(AM589/O589,0)</f>
        <v>0</v>
      </c>
    </row>
    <row r="590" spans="1:42" ht="108" x14ac:dyDescent="0.3">
      <c r="A590" s="12" t="s">
        <v>1962</v>
      </c>
      <c r="B590" s="12"/>
      <c r="C590" s="27" t="s">
        <v>1963</v>
      </c>
      <c r="D590" s="17"/>
      <c r="E590" s="17" t="s">
        <v>1964</v>
      </c>
      <c r="F590" s="28" t="s">
        <v>96</v>
      </c>
      <c r="G590" s="29">
        <v>0.3</v>
      </c>
      <c r="H590" s="29"/>
      <c r="I590" s="29">
        <v>0</v>
      </c>
      <c r="J590" s="30">
        <v>0</v>
      </c>
      <c r="M590" s="31">
        <f>ROUND(ROUND(J590, 2)*I590, 2)</f>
        <v>0</v>
      </c>
      <c r="P590" s="30">
        <v>183.2</v>
      </c>
      <c r="S590" s="31">
        <f>ROUND(ROUND(P590, 2)*I590, 2)</f>
        <v>0</v>
      </c>
      <c r="V590" s="9">
        <f>ROUND(ROUND(P590, 2)/1.2, 2)</f>
        <v>152.66999999999999</v>
      </c>
      <c r="Y590" s="9">
        <f t="shared" si="87"/>
        <v>0</v>
      </c>
      <c r="AD590" s="5" t="s">
        <v>1965</v>
      </c>
      <c r="AE590" s="5" t="s">
        <v>1966</v>
      </c>
      <c r="AF590" s="5" t="s">
        <v>1967</v>
      </c>
      <c r="AK590" s="31">
        <f t="shared" si="84"/>
        <v>0</v>
      </c>
      <c r="AL590" s="31"/>
      <c r="AM590" s="31"/>
      <c r="AN590" s="33">
        <f t="shared" si="85"/>
        <v>0</v>
      </c>
      <c r="AO590" s="31"/>
      <c r="AP590" s="31"/>
    </row>
    <row r="591" spans="1:42" ht="36" x14ac:dyDescent="0.3">
      <c r="A591" s="12" t="s">
        <v>1968</v>
      </c>
      <c r="B591" s="12"/>
      <c r="C591" s="27" t="s">
        <v>1028</v>
      </c>
      <c r="D591" s="17"/>
      <c r="E591" s="17"/>
      <c r="F591" s="28" t="s">
        <v>96</v>
      </c>
      <c r="G591" s="29">
        <v>0.15</v>
      </c>
      <c r="H591" s="29"/>
      <c r="I591" s="29">
        <v>0</v>
      </c>
      <c r="J591" s="30">
        <v>88.8</v>
      </c>
      <c r="M591" s="31">
        <f>ROUND(ROUND(J591, 2)*I591, 2)</f>
        <v>0</v>
      </c>
      <c r="P591" s="30">
        <v>88.8</v>
      </c>
      <c r="S591" s="31">
        <f>ROUND(ROUND(P591, 2)*I591, 2)</f>
        <v>0</v>
      </c>
      <c r="V591" s="9">
        <f>ROUND(ROUND(P591, 2)/1.2, 2)</f>
        <v>74</v>
      </c>
      <c r="Y591" s="9">
        <f t="shared" si="87"/>
        <v>0</v>
      </c>
      <c r="AD591" s="5" t="s">
        <v>1969</v>
      </c>
      <c r="AE591" s="5" t="s">
        <v>1970</v>
      </c>
      <c r="AF591" s="5" t="s">
        <v>1031</v>
      </c>
      <c r="AK591" s="31">
        <f t="shared" si="84"/>
        <v>0</v>
      </c>
      <c r="AL591" s="31"/>
      <c r="AM591" s="31"/>
      <c r="AN591" s="33">
        <f t="shared" si="85"/>
        <v>0</v>
      </c>
      <c r="AO591" s="31"/>
      <c r="AP591" s="31"/>
    </row>
    <row r="592" spans="1:42" ht="36" x14ac:dyDescent="0.3">
      <c r="A592" s="12" t="s">
        <v>1971</v>
      </c>
      <c r="B592" s="12" t="s">
        <v>1957</v>
      </c>
      <c r="C592" s="16" t="s">
        <v>1958</v>
      </c>
      <c r="D592" s="17"/>
      <c r="E592" s="17" t="s">
        <v>1972</v>
      </c>
      <c r="F592" s="17" t="s">
        <v>79</v>
      </c>
      <c r="G592" s="18">
        <v>1</v>
      </c>
      <c r="H592" s="18"/>
      <c r="I592" s="18">
        <v>0</v>
      </c>
      <c r="J592" s="19">
        <v>13.32</v>
      </c>
      <c r="K592" s="20">
        <v>428</v>
      </c>
      <c r="L592" s="19">
        <f>J592+ROUND(K592, 2)</f>
        <v>441.32</v>
      </c>
      <c r="M592" s="19">
        <v>0</v>
      </c>
      <c r="N592" s="19">
        <v>0</v>
      </c>
      <c r="O592" s="19">
        <f>M592+N592</f>
        <v>0</v>
      </c>
      <c r="P592" s="19">
        <v>75.27</v>
      </c>
      <c r="Q592" s="20">
        <v>428</v>
      </c>
      <c r="R592" s="19">
        <f>P592+ROUND(Q592, 2)</f>
        <v>503.27</v>
      </c>
      <c r="S592" s="19">
        <v>0</v>
      </c>
      <c r="T592" s="19">
        <v>0</v>
      </c>
      <c r="U592" s="19">
        <f>S592+T592</f>
        <v>0</v>
      </c>
      <c r="V592" s="9">
        <f>ROUND(P592 / 1.2, 2)</f>
        <v>62.73</v>
      </c>
      <c r="W592" s="9">
        <f>ROUND(Q592 / 1.2, 2)</f>
        <v>356.67</v>
      </c>
      <c r="X592" s="9">
        <f>ROUND(R592 / 1.2, 2)</f>
        <v>419.39</v>
      </c>
      <c r="Y592" s="9">
        <f t="shared" si="87"/>
        <v>0</v>
      </c>
      <c r="Z592" s="9">
        <f>ROUND(T592 / 1.2, 2)</f>
        <v>0</v>
      </c>
      <c r="AA592" s="9">
        <f>Y592+Z592</f>
        <v>0</v>
      </c>
      <c r="AD592" s="5">
        <v>355116797</v>
      </c>
      <c r="AE592" s="5">
        <v>27137919</v>
      </c>
      <c r="AG592" s="5" t="s">
        <v>1960</v>
      </c>
      <c r="AH592" s="5" t="s">
        <v>1961</v>
      </c>
      <c r="AI592" s="5" t="s">
        <v>584</v>
      </c>
      <c r="AK592" s="19">
        <f t="shared" ref="AK592:AK655" si="88">S592-M592</f>
        <v>0</v>
      </c>
      <c r="AL592" s="19">
        <f>T592-N592</f>
        <v>0</v>
      </c>
      <c r="AM592" s="19">
        <f>U592-O592</f>
        <v>0</v>
      </c>
      <c r="AN592" s="22">
        <f t="shared" ref="AN592:AN655" si="89">IFERROR(AK592/M592,0)</f>
        <v>0</v>
      </c>
      <c r="AO592" s="22">
        <f>IFERROR(AL592/N592,0)</f>
        <v>0</v>
      </c>
      <c r="AP592" s="22">
        <f>IFERROR(AM592/O592,0)</f>
        <v>0</v>
      </c>
    </row>
    <row r="593" spans="1:42" ht="36" x14ac:dyDescent="0.3">
      <c r="A593" s="12" t="s">
        <v>1973</v>
      </c>
      <c r="B593" s="12"/>
      <c r="C593" s="27" t="s">
        <v>1028</v>
      </c>
      <c r="D593" s="17"/>
      <c r="E593" s="17"/>
      <c r="F593" s="28" t="s">
        <v>96</v>
      </c>
      <c r="G593" s="29">
        <v>0.15</v>
      </c>
      <c r="H593" s="29"/>
      <c r="I593" s="29">
        <v>0</v>
      </c>
      <c r="J593" s="30">
        <v>88.8</v>
      </c>
      <c r="M593" s="31">
        <f>ROUND(ROUND(J593, 2)*I593, 2)</f>
        <v>0</v>
      </c>
      <c r="P593" s="30">
        <v>88.8</v>
      </c>
      <c r="S593" s="31">
        <f>ROUND(ROUND(P593, 2)*I593, 2)</f>
        <v>0</v>
      </c>
      <c r="V593" s="9">
        <f>ROUND(ROUND(P593, 2)/1.2, 2)</f>
        <v>74</v>
      </c>
      <c r="Y593" s="9">
        <f t="shared" si="87"/>
        <v>0</v>
      </c>
      <c r="AD593" s="5" t="s">
        <v>1974</v>
      </c>
      <c r="AE593" s="5" t="s">
        <v>1975</v>
      </c>
      <c r="AF593" s="5" t="s">
        <v>1031</v>
      </c>
      <c r="AK593" s="31">
        <f t="shared" si="88"/>
        <v>0</v>
      </c>
      <c r="AL593" s="31"/>
      <c r="AM593" s="31"/>
      <c r="AN593" s="33">
        <f t="shared" si="89"/>
        <v>0</v>
      </c>
      <c r="AO593" s="31"/>
      <c r="AP593" s="31"/>
    </row>
    <row r="594" spans="1:42" ht="108" x14ac:dyDescent="0.3">
      <c r="A594" s="12" t="s">
        <v>1976</v>
      </c>
      <c r="B594" s="12"/>
      <c r="C594" s="27" t="s">
        <v>1907</v>
      </c>
      <c r="D594" s="17"/>
      <c r="E594" s="17" t="s">
        <v>1977</v>
      </c>
      <c r="F594" s="28" t="s">
        <v>96</v>
      </c>
      <c r="G594" s="29">
        <v>0.3</v>
      </c>
      <c r="H594" s="29"/>
      <c r="I594" s="29">
        <v>0</v>
      </c>
      <c r="J594" s="30">
        <v>0</v>
      </c>
      <c r="M594" s="31">
        <f>ROUND(ROUND(J594, 2)*I594, 2)</f>
        <v>0</v>
      </c>
      <c r="P594" s="30">
        <v>206.5</v>
      </c>
      <c r="S594" s="31">
        <f>ROUND(ROUND(P594, 2)*I594, 2)</f>
        <v>0</v>
      </c>
      <c r="V594" s="9">
        <f>ROUND(ROUND(P594, 2)/1.2, 2)</f>
        <v>172.08</v>
      </c>
      <c r="Y594" s="9">
        <f t="shared" si="87"/>
        <v>0</v>
      </c>
      <c r="AD594" s="5" t="s">
        <v>1978</v>
      </c>
      <c r="AE594" s="5" t="s">
        <v>1979</v>
      </c>
      <c r="AF594" s="5" t="s">
        <v>1911</v>
      </c>
      <c r="AK594" s="31">
        <f t="shared" si="88"/>
        <v>0</v>
      </c>
      <c r="AL594" s="31"/>
      <c r="AM594" s="31"/>
      <c r="AN594" s="33">
        <f t="shared" si="89"/>
        <v>0</v>
      </c>
      <c r="AO594" s="31"/>
      <c r="AP594" s="31"/>
    </row>
    <row r="595" spans="1:42" ht="36" x14ac:dyDescent="0.3">
      <c r="A595" s="12" t="s">
        <v>1980</v>
      </c>
      <c r="B595" s="12" t="s">
        <v>1957</v>
      </c>
      <c r="C595" s="16" t="s">
        <v>1958</v>
      </c>
      <c r="D595" s="17"/>
      <c r="E595" s="17" t="s">
        <v>1981</v>
      </c>
      <c r="F595" s="17" t="s">
        <v>79</v>
      </c>
      <c r="G595" s="18">
        <v>1</v>
      </c>
      <c r="H595" s="18"/>
      <c r="I595" s="18">
        <v>0</v>
      </c>
      <c r="J595" s="19">
        <v>13.32</v>
      </c>
      <c r="K595" s="20">
        <v>428</v>
      </c>
      <c r="L595" s="19">
        <f>J595+ROUND(K595, 2)</f>
        <v>441.32</v>
      </c>
      <c r="M595" s="19">
        <v>0</v>
      </c>
      <c r="N595" s="19">
        <v>0</v>
      </c>
      <c r="O595" s="19">
        <f>M595+N595</f>
        <v>0</v>
      </c>
      <c r="P595" s="19">
        <v>75.27</v>
      </c>
      <c r="Q595" s="20">
        <v>428</v>
      </c>
      <c r="R595" s="19">
        <f>P595+ROUND(Q595, 2)</f>
        <v>503.27</v>
      </c>
      <c r="S595" s="19">
        <v>0</v>
      </c>
      <c r="T595" s="19">
        <v>0</v>
      </c>
      <c r="U595" s="19">
        <f>S595+T595</f>
        <v>0</v>
      </c>
      <c r="V595" s="9">
        <f>ROUND(P595 / 1.2, 2)</f>
        <v>62.73</v>
      </c>
      <c r="W595" s="9">
        <f>ROUND(Q595 / 1.2, 2)</f>
        <v>356.67</v>
      </c>
      <c r="X595" s="9">
        <f>ROUND(R595 / 1.2, 2)</f>
        <v>419.39</v>
      </c>
      <c r="Y595" s="9">
        <f t="shared" si="87"/>
        <v>0</v>
      </c>
      <c r="Z595" s="9">
        <f>ROUND(T595 / 1.2, 2)</f>
        <v>0</v>
      </c>
      <c r="AA595" s="9">
        <f>Y595+Z595</f>
        <v>0</v>
      </c>
      <c r="AD595" s="5">
        <v>355116798</v>
      </c>
      <c r="AE595" s="5">
        <v>27137920</v>
      </c>
      <c r="AG595" s="5" t="s">
        <v>1960</v>
      </c>
      <c r="AH595" s="5" t="s">
        <v>1961</v>
      </c>
      <c r="AI595" s="5" t="s">
        <v>584</v>
      </c>
      <c r="AK595" s="19">
        <f t="shared" si="88"/>
        <v>0</v>
      </c>
      <c r="AL595" s="19">
        <f>T595-N595</f>
        <v>0</v>
      </c>
      <c r="AM595" s="19">
        <f>U595-O595</f>
        <v>0</v>
      </c>
      <c r="AN595" s="22">
        <f t="shared" si="89"/>
        <v>0</v>
      </c>
      <c r="AO595" s="22">
        <f>IFERROR(AL595/N595,0)</f>
        <v>0</v>
      </c>
      <c r="AP595" s="22">
        <f>IFERROR(AM595/O595,0)</f>
        <v>0</v>
      </c>
    </row>
    <row r="596" spans="1:42" ht="108" x14ac:dyDescent="0.3">
      <c r="A596" s="12" t="s">
        <v>1982</v>
      </c>
      <c r="B596" s="12"/>
      <c r="C596" s="27" t="s">
        <v>1907</v>
      </c>
      <c r="D596" s="17"/>
      <c r="E596" s="17" t="s">
        <v>1983</v>
      </c>
      <c r="F596" s="28" t="s">
        <v>96</v>
      </c>
      <c r="G596" s="29">
        <v>0.3</v>
      </c>
      <c r="H596" s="29"/>
      <c r="I596" s="29">
        <v>0</v>
      </c>
      <c r="J596" s="30">
        <v>0</v>
      </c>
      <c r="M596" s="31">
        <f>ROUND(ROUND(J596, 2)*I596, 2)</f>
        <v>0</v>
      </c>
      <c r="P596" s="30">
        <v>206.5</v>
      </c>
      <c r="S596" s="31">
        <f>ROUND(ROUND(P596, 2)*I596, 2)</f>
        <v>0</v>
      </c>
      <c r="V596" s="9">
        <f>ROUND(ROUND(P596, 2)/1.2, 2)</f>
        <v>172.08</v>
      </c>
      <c r="Y596" s="9">
        <f t="shared" si="87"/>
        <v>0</v>
      </c>
      <c r="AD596" s="5" t="s">
        <v>1984</v>
      </c>
      <c r="AE596" s="5" t="s">
        <v>1985</v>
      </c>
      <c r="AF596" s="5" t="s">
        <v>1911</v>
      </c>
      <c r="AK596" s="31">
        <f t="shared" si="88"/>
        <v>0</v>
      </c>
      <c r="AL596" s="31"/>
      <c r="AM596" s="31"/>
      <c r="AN596" s="33">
        <f t="shared" si="89"/>
        <v>0</v>
      </c>
      <c r="AO596" s="31"/>
      <c r="AP596" s="31"/>
    </row>
    <row r="597" spans="1:42" ht="36" x14ac:dyDescent="0.3">
      <c r="A597" s="12" t="s">
        <v>1986</v>
      </c>
      <c r="B597" s="12"/>
      <c r="C597" s="27" t="s">
        <v>1028</v>
      </c>
      <c r="D597" s="17"/>
      <c r="E597" s="17"/>
      <c r="F597" s="28" t="s">
        <v>96</v>
      </c>
      <c r="G597" s="29">
        <v>0.15</v>
      </c>
      <c r="H597" s="29"/>
      <c r="I597" s="29">
        <v>0</v>
      </c>
      <c r="J597" s="30">
        <v>88.8</v>
      </c>
      <c r="M597" s="31">
        <f>ROUND(ROUND(J597, 2)*I597, 2)</f>
        <v>0</v>
      </c>
      <c r="P597" s="30">
        <v>88.8</v>
      </c>
      <c r="S597" s="31">
        <f>ROUND(ROUND(P597, 2)*I597, 2)</f>
        <v>0</v>
      </c>
      <c r="V597" s="9">
        <f>ROUND(ROUND(P597, 2)/1.2, 2)</f>
        <v>74</v>
      </c>
      <c r="Y597" s="9">
        <f t="shared" si="87"/>
        <v>0</v>
      </c>
      <c r="AD597" s="5" t="s">
        <v>1987</v>
      </c>
      <c r="AE597" s="5" t="s">
        <v>1988</v>
      </c>
      <c r="AF597" s="5" t="s">
        <v>1031</v>
      </c>
      <c r="AK597" s="31">
        <f t="shared" si="88"/>
        <v>0</v>
      </c>
      <c r="AL597" s="31"/>
      <c r="AM597" s="31"/>
      <c r="AN597" s="33">
        <f t="shared" si="89"/>
        <v>0</v>
      </c>
      <c r="AO597" s="31"/>
      <c r="AP597" s="31"/>
    </row>
    <row r="598" spans="1:42" ht="36" x14ac:dyDescent="0.3">
      <c r="A598" s="12" t="s">
        <v>1989</v>
      </c>
      <c r="B598" s="12" t="s">
        <v>1957</v>
      </c>
      <c r="C598" s="16" t="s">
        <v>1958</v>
      </c>
      <c r="D598" s="17"/>
      <c r="E598" s="17" t="s">
        <v>1990</v>
      </c>
      <c r="F598" s="17" t="s">
        <v>79</v>
      </c>
      <c r="G598" s="18">
        <v>1</v>
      </c>
      <c r="H598" s="18"/>
      <c r="I598" s="18">
        <v>0</v>
      </c>
      <c r="J598" s="19">
        <v>13.32</v>
      </c>
      <c r="K598" s="20">
        <v>428</v>
      </c>
      <c r="L598" s="19">
        <f>J598+ROUND(K598, 2)</f>
        <v>441.32</v>
      </c>
      <c r="M598" s="19">
        <v>0</v>
      </c>
      <c r="N598" s="19">
        <v>0</v>
      </c>
      <c r="O598" s="19">
        <f>M598+N598</f>
        <v>0</v>
      </c>
      <c r="P598" s="19">
        <v>75.27</v>
      </c>
      <c r="Q598" s="20">
        <v>428</v>
      </c>
      <c r="R598" s="19">
        <f>P598+ROUND(Q598, 2)</f>
        <v>503.27</v>
      </c>
      <c r="S598" s="19">
        <v>0</v>
      </c>
      <c r="T598" s="19">
        <v>0</v>
      </c>
      <c r="U598" s="19">
        <f>S598+T598</f>
        <v>0</v>
      </c>
      <c r="V598" s="9">
        <f>ROUND(P598 / 1.2, 2)</f>
        <v>62.73</v>
      </c>
      <c r="W598" s="9">
        <f>ROUND(Q598 / 1.2, 2)</f>
        <v>356.67</v>
      </c>
      <c r="X598" s="9">
        <f>ROUND(R598 / 1.2, 2)</f>
        <v>419.39</v>
      </c>
      <c r="Y598" s="9">
        <f t="shared" si="87"/>
        <v>0</v>
      </c>
      <c r="Z598" s="9">
        <f>ROUND(T598 / 1.2, 2)</f>
        <v>0</v>
      </c>
      <c r="AA598" s="9">
        <f>Y598+Z598</f>
        <v>0</v>
      </c>
      <c r="AD598" s="5">
        <v>355116799</v>
      </c>
      <c r="AE598" s="5">
        <v>27137921</v>
      </c>
      <c r="AG598" s="5" t="s">
        <v>1960</v>
      </c>
      <c r="AH598" s="5" t="s">
        <v>1961</v>
      </c>
      <c r="AI598" s="5" t="s">
        <v>584</v>
      </c>
      <c r="AK598" s="19">
        <f t="shared" si="88"/>
        <v>0</v>
      </c>
      <c r="AL598" s="19">
        <f>T598-N598</f>
        <v>0</v>
      </c>
      <c r="AM598" s="19">
        <f>U598-O598</f>
        <v>0</v>
      </c>
      <c r="AN598" s="22">
        <f t="shared" si="89"/>
        <v>0</v>
      </c>
      <c r="AO598" s="22">
        <f>IFERROR(AL598/N598,0)</f>
        <v>0</v>
      </c>
      <c r="AP598" s="22">
        <f>IFERROR(AM598/O598,0)</f>
        <v>0</v>
      </c>
    </row>
    <row r="599" spans="1:42" ht="36" x14ac:dyDescent="0.3">
      <c r="A599" s="12" t="s">
        <v>1991</v>
      </c>
      <c r="B599" s="12"/>
      <c r="C599" s="27" t="s">
        <v>1028</v>
      </c>
      <c r="D599" s="17"/>
      <c r="E599" s="17"/>
      <c r="F599" s="28" t="s">
        <v>96</v>
      </c>
      <c r="G599" s="29">
        <v>0.15</v>
      </c>
      <c r="H599" s="29"/>
      <c r="I599" s="29">
        <v>0</v>
      </c>
      <c r="J599" s="30">
        <v>88.8</v>
      </c>
      <c r="M599" s="31">
        <f>ROUND(ROUND(J599, 2)*I599, 2)</f>
        <v>0</v>
      </c>
      <c r="P599" s="30">
        <v>88.8</v>
      </c>
      <c r="S599" s="31">
        <f>ROUND(ROUND(P599, 2)*I599, 2)</f>
        <v>0</v>
      </c>
      <c r="V599" s="9">
        <f>ROUND(ROUND(P599, 2)/1.2, 2)</f>
        <v>74</v>
      </c>
      <c r="Y599" s="9">
        <f t="shared" si="87"/>
        <v>0</v>
      </c>
      <c r="AD599" s="5" t="s">
        <v>1992</v>
      </c>
      <c r="AE599" s="5" t="s">
        <v>1993</v>
      </c>
      <c r="AF599" s="5" t="s">
        <v>1031</v>
      </c>
      <c r="AK599" s="31">
        <f t="shared" si="88"/>
        <v>0</v>
      </c>
      <c r="AL599" s="31"/>
      <c r="AM599" s="31"/>
      <c r="AN599" s="33">
        <f t="shared" si="89"/>
        <v>0</v>
      </c>
      <c r="AO599" s="31"/>
      <c r="AP599" s="31"/>
    </row>
    <row r="600" spans="1:42" ht="108" x14ac:dyDescent="0.3">
      <c r="A600" s="12" t="s">
        <v>1994</v>
      </c>
      <c r="B600" s="12"/>
      <c r="C600" s="27" t="s">
        <v>1907</v>
      </c>
      <c r="D600" s="17"/>
      <c r="E600" s="17" t="s">
        <v>1995</v>
      </c>
      <c r="F600" s="28" t="s">
        <v>96</v>
      </c>
      <c r="G600" s="29">
        <v>0.3</v>
      </c>
      <c r="H600" s="29"/>
      <c r="I600" s="29">
        <v>0</v>
      </c>
      <c r="J600" s="30">
        <v>0</v>
      </c>
      <c r="M600" s="31">
        <f>ROUND(ROUND(J600, 2)*I600, 2)</f>
        <v>0</v>
      </c>
      <c r="P600" s="30">
        <v>206.5</v>
      </c>
      <c r="S600" s="31">
        <f>ROUND(ROUND(P600, 2)*I600, 2)</f>
        <v>0</v>
      </c>
      <c r="V600" s="9">
        <f>ROUND(ROUND(P600, 2)/1.2, 2)</f>
        <v>172.08</v>
      </c>
      <c r="Y600" s="9">
        <f t="shared" si="87"/>
        <v>0</v>
      </c>
      <c r="AD600" s="5" t="s">
        <v>1996</v>
      </c>
      <c r="AE600" s="5" t="s">
        <v>1997</v>
      </c>
      <c r="AF600" s="5" t="s">
        <v>1911</v>
      </c>
      <c r="AK600" s="31">
        <f t="shared" si="88"/>
        <v>0</v>
      </c>
      <c r="AL600" s="31"/>
      <c r="AM600" s="31"/>
      <c r="AN600" s="33">
        <f t="shared" si="89"/>
        <v>0</v>
      </c>
      <c r="AO600" s="31"/>
      <c r="AP600" s="31"/>
    </row>
    <row r="601" spans="1:42" ht="36" x14ac:dyDescent="0.3">
      <c r="A601" s="12" t="s">
        <v>1998</v>
      </c>
      <c r="B601" s="12" t="s">
        <v>1957</v>
      </c>
      <c r="C601" s="16" t="s">
        <v>1958</v>
      </c>
      <c r="D601" s="17"/>
      <c r="E601" s="17" t="s">
        <v>1999</v>
      </c>
      <c r="F601" s="17" t="s">
        <v>79</v>
      </c>
      <c r="G601" s="18">
        <v>1</v>
      </c>
      <c r="H601" s="18"/>
      <c r="I601" s="18">
        <v>0</v>
      </c>
      <c r="J601" s="19">
        <v>13.32</v>
      </c>
      <c r="K601" s="20">
        <v>428</v>
      </c>
      <c r="L601" s="19">
        <f>J601+ROUND(K601, 2)</f>
        <v>441.32</v>
      </c>
      <c r="M601" s="19">
        <v>0</v>
      </c>
      <c r="N601" s="19">
        <v>0</v>
      </c>
      <c r="O601" s="19">
        <f>M601+N601</f>
        <v>0</v>
      </c>
      <c r="P601" s="19">
        <v>75.27</v>
      </c>
      <c r="Q601" s="20">
        <v>428</v>
      </c>
      <c r="R601" s="19">
        <f>P601+ROUND(Q601, 2)</f>
        <v>503.27</v>
      </c>
      <c r="S601" s="19">
        <v>0</v>
      </c>
      <c r="T601" s="19">
        <v>0</v>
      </c>
      <c r="U601" s="19">
        <f>S601+T601</f>
        <v>0</v>
      </c>
      <c r="V601" s="9">
        <f>ROUND(P601 / 1.2, 2)</f>
        <v>62.73</v>
      </c>
      <c r="W601" s="9">
        <f>ROUND(Q601 / 1.2, 2)</f>
        <v>356.67</v>
      </c>
      <c r="X601" s="9">
        <f>ROUND(R601 / 1.2, 2)</f>
        <v>419.39</v>
      </c>
      <c r="Y601" s="9">
        <f t="shared" si="87"/>
        <v>0</v>
      </c>
      <c r="Z601" s="9">
        <f>ROUND(T601 / 1.2, 2)</f>
        <v>0</v>
      </c>
      <c r="AA601" s="9">
        <f>Y601+Z601</f>
        <v>0</v>
      </c>
      <c r="AD601" s="5">
        <v>355116800</v>
      </c>
      <c r="AE601" s="5">
        <v>27137922</v>
      </c>
      <c r="AG601" s="5" t="s">
        <v>1960</v>
      </c>
      <c r="AH601" s="5" t="s">
        <v>1961</v>
      </c>
      <c r="AI601" s="5" t="s">
        <v>584</v>
      </c>
      <c r="AK601" s="19">
        <f t="shared" si="88"/>
        <v>0</v>
      </c>
      <c r="AL601" s="19">
        <f>T601-N601</f>
        <v>0</v>
      </c>
      <c r="AM601" s="19">
        <f>U601-O601</f>
        <v>0</v>
      </c>
      <c r="AN601" s="22">
        <f t="shared" si="89"/>
        <v>0</v>
      </c>
      <c r="AO601" s="22">
        <f>IFERROR(AL601/N601,0)</f>
        <v>0</v>
      </c>
      <c r="AP601" s="22">
        <f>IFERROR(AM601/O601,0)</f>
        <v>0</v>
      </c>
    </row>
    <row r="602" spans="1:42" ht="108" x14ac:dyDescent="0.3">
      <c r="A602" s="12" t="s">
        <v>2000</v>
      </c>
      <c r="B602" s="12"/>
      <c r="C602" s="27" t="s">
        <v>1907</v>
      </c>
      <c r="D602" s="17"/>
      <c r="E602" s="17" t="s">
        <v>2001</v>
      </c>
      <c r="F602" s="28" t="s">
        <v>96</v>
      </c>
      <c r="G602" s="29">
        <v>0.3</v>
      </c>
      <c r="H602" s="29"/>
      <c r="I602" s="29">
        <v>0</v>
      </c>
      <c r="J602" s="30">
        <v>0</v>
      </c>
      <c r="M602" s="31">
        <f>ROUND(ROUND(J602, 2)*I602, 2)</f>
        <v>0</v>
      </c>
      <c r="P602" s="30">
        <v>206.5</v>
      </c>
      <c r="S602" s="31">
        <f>ROUND(ROUND(P602, 2)*I602, 2)</f>
        <v>0</v>
      </c>
      <c r="V602" s="9">
        <f>ROUND(ROUND(P602, 2)/1.2, 2)</f>
        <v>172.08</v>
      </c>
      <c r="Y602" s="9">
        <f t="shared" si="87"/>
        <v>0</v>
      </c>
      <c r="AD602" s="5" t="s">
        <v>2002</v>
      </c>
      <c r="AE602" s="5" t="s">
        <v>2003</v>
      </c>
      <c r="AF602" s="5" t="s">
        <v>1911</v>
      </c>
      <c r="AK602" s="31">
        <f t="shared" si="88"/>
        <v>0</v>
      </c>
      <c r="AL602" s="31"/>
      <c r="AM602" s="31"/>
      <c r="AN602" s="33">
        <f t="shared" si="89"/>
        <v>0</v>
      </c>
      <c r="AO602" s="31"/>
      <c r="AP602" s="31"/>
    </row>
    <row r="603" spans="1:42" ht="36" x14ac:dyDescent="0.3">
      <c r="A603" s="12" t="s">
        <v>2004</v>
      </c>
      <c r="B603" s="12"/>
      <c r="C603" s="27" t="s">
        <v>1028</v>
      </c>
      <c r="D603" s="17"/>
      <c r="E603" s="17"/>
      <c r="F603" s="28" t="s">
        <v>96</v>
      </c>
      <c r="G603" s="29">
        <v>0.15</v>
      </c>
      <c r="H603" s="29"/>
      <c r="I603" s="29">
        <v>0</v>
      </c>
      <c r="J603" s="30">
        <v>88.8</v>
      </c>
      <c r="M603" s="31">
        <f>ROUND(ROUND(J603, 2)*I603, 2)</f>
        <v>0</v>
      </c>
      <c r="P603" s="30">
        <v>88.8</v>
      </c>
      <c r="S603" s="31">
        <f>ROUND(ROUND(P603, 2)*I603, 2)</f>
        <v>0</v>
      </c>
      <c r="V603" s="9">
        <f>ROUND(ROUND(P603, 2)/1.2, 2)</f>
        <v>74</v>
      </c>
      <c r="Y603" s="9">
        <f t="shared" si="87"/>
        <v>0</v>
      </c>
      <c r="AD603" s="5" t="s">
        <v>2005</v>
      </c>
      <c r="AE603" s="5" t="s">
        <v>2006</v>
      </c>
      <c r="AF603" s="5" t="s">
        <v>1031</v>
      </c>
      <c r="AK603" s="31">
        <f t="shared" si="88"/>
        <v>0</v>
      </c>
      <c r="AL603" s="31"/>
      <c r="AM603" s="31"/>
      <c r="AN603" s="33">
        <f t="shared" si="89"/>
        <v>0</v>
      </c>
      <c r="AO603" s="31"/>
      <c r="AP603" s="31"/>
    </row>
    <row r="604" spans="1:42" ht="36" x14ac:dyDescent="0.3">
      <c r="A604" s="12" t="s">
        <v>2007</v>
      </c>
      <c r="B604" s="12" t="s">
        <v>1957</v>
      </c>
      <c r="C604" s="16" t="s">
        <v>1958</v>
      </c>
      <c r="D604" s="17"/>
      <c r="E604" s="17" t="s">
        <v>2008</v>
      </c>
      <c r="F604" s="17" t="s">
        <v>79</v>
      </c>
      <c r="G604" s="18">
        <v>1</v>
      </c>
      <c r="H604" s="18"/>
      <c r="I604" s="18">
        <v>0</v>
      </c>
      <c r="J604" s="19">
        <v>13.32</v>
      </c>
      <c r="K604" s="20">
        <v>428</v>
      </c>
      <c r="L604" s="19">
        <f>J604+ROUND(K604, 2)</f>
        <v>441.32</v>
      </c>
      <c r="M604" s="19">
        <v>0</v>
      </c>
      <c r="N604" s="19">
        <v>0</v>
      </c>
      <c r="O604" s="19">
        <f>M604+N604</f>
        <v>0</v>
      </c>
      <c r="P604" s="19">
        <v>75.27</v>
      </c>
      <c r="Q604" s="20">
        <v>428</v>
      </c>
      <c r="R604" s="19">
        <f>P604+ROUND(Q604, 2)</f>
        <v>503.27</v>
      </c>
      <c r="S604" s="19">
        <v>0</v>
      </c>
      <c r="T604" s="19">
        <v>0</v>
      </c>
      <c r="U604" s="19">
        <f>S604+T604</f>
        <v>0</v>
      </c>
      <c r="V604" s="9">
        <f>ROUND(P604 / 1.2, 2)</f>
        <v>62.73</v>
      </c>
      <c r="W604" s="9">
        <f>ROUND(Q604 / 1.2, 2)</f>
        <v>356.67</v>
      </c>
      <c r="X604" s="9">
        <f>ROUND(R604 / 1.2, 2)</f>
        <v>419.39</v>
      </c>
      <c r="Y604" s="9">
        <f t="shared" si="87"/>
        <v>0</v>
      </c>
      <c r="Z604" s="9">
        <f>ROUND(T604 / 1.2, 2)</f>
        <v>0</v>
      </c>
      <c r="AA604" s="9">
        <f>Y604+Z604</f>
        <v>0</v>
      </c>
      <c r="AD604" s="5">
        <v>355116801</v>
      </c>
      <c r="AE604" s="5">
        <v>27137923</v>
      </c>
      <c r="AG604" s="5" t="s">
        <v>1960</v>
      </c>
      <c r="AH604" s="5" t="s">
        <v>1961</v>
      </c>
      <c r="AI604" s="5" t="s">
        <v>584</v>
      </c>
      <c r="AK604" s="19">
        <f t="shared" si="88"/>
        <v>0</v>
      </c>
      <c r="AL604" s="19">
        <f>T604-N604</f>
        <v>0</v>
      </c>
      <c r="AM604" s="19">
        <f>U604-O604</f>
        <v>0</v>
      </c>
      <c r="AN604" s="22">
        <f t="shared" si="89"/>
        <v>0</v>
      </c>
      <c r="AO604" s="22">
        <f>IFERROR(AL604/N604,0)</f>
        <v>0</v>
      </c>
      <c r="AP604" s="22">
        <f>IFERROR(AM604/O604,0)</f>
        <v>0</v>
      </c>
    </row>
    <row r="605" spans="1:42" ht="36" x14ac:dyDescent="0.3">
      <c r="A605" s="12" t="s">
        <v>2009</v>
      </c>
      <c r="B605" s="12"/>
      <c r="C605" s="27" t="s">
        <v>1028</v>
      </c>
      <c r="D605" s="17"/>
      <c r="E605" s="17"/>
      <c r="F605" s="28" t="s">
        <v>96</v>
      </c>
      <c r="G605" s="29">
        <v>0.15</v>
      </c>
      <c r="H605" s="29"/>
      <c r="I605" s="29">
        <v>0</v>
      </c>
      <c r="J605" s="30">
        <v>88.8</v>
      </c>
      <c r="M605" s="31">
        <f>ROUND(ROUND(J605, 2)*I605, 2)</f>
        <v>0</v>
      </c>
      <c r="P605" s="30">
        <v>88.8</v>
      </c>
      <c r="S605" s="31">
        <f>ROUND(ROUND(P605, 2)*I605, 2)</f>
        <v>0</v>
      </c>
      <c r="V605" s="9">
        <f>ROUND(ROUND(P605, 2)/1.2, 2)</f>
        <v>74</v>
      </c>
      <c r="Y605" s="9">
        <f t="shared" si="87"/>
        <v>0</v>
      </c>
      <c r="AD605" s="5" t="s">
        <v>2010</v>
      </c>
      <c r="AE605" s="5" t="s">
        <v>2011</v>
      </c>
      <c r="AF605" s="5" t="s">
        <v>1031</v>
      </c>
      <c r="AK605" s="31">
        <f t="shared" si="88"/>
        <v>0</v>
      </c>
      <c r="AL605" s="31"/>
      <c r="AM605" s="31"/>
      <c r="AN605" s="33">
        <f t="shared" si="89"/>
        <v>0</v>
      </c>
      <c r="AO605" s="31"/>
      <c r="AP605" s="31"/>
    </row>
    <row r="606" spans="1:42" ht="108" x14ac:dyDescent="0.3">
      <c r="A606" s="12" t="s">
        <v>2012</v>
      </c>
      <c r="B606" s="12"/>
      <c r="C606" s="27" t="s">
        <v>1907</v>
      </c>
      <c r="D606" s="17"/>
      <c r="E606" s="17" t="s">
        <v>2013</v>
      </c>
      <c r="F606" s="28" t="s">
        <v>96</v>
      </c>
      <c r="G606" s="29">
        <v>0.3</v>
      </c>
      <c r="H606" s="29"/>
      <c r="I606" s="29">
        <v>0</v>
      </c>
      <c r="J606" s="30">
        <v>0</v>
      </c>
      <c r="M606" s="31">
        <f>ROUND(ROUND(J606, 2)*I606, 2)</f>
        <v>0</v>
      </c>
      <c r="P606" s="30">
        <v>206.5</v>
      </c>
      <c r="S606" s="31">
        <f>ROUND(ROUND(P606, 2)*I606, 2)</f>
        <v>0</v>
      </c>
      <c r="V606" s="9">
        <f>ROUND(ROUND(P606, 2)/1.2, 2)</f>
        <v>172.08</v>
      </c>
      <c r="Y606" s="9">
        <f t="shared" si="87"/>
        <v>0</v>
      </c>
      <c r="AD606" s="5" t="s">
        <v>2014</v>
      </c>
      <c r="AE606" s="5" t="s">
        <v>2015</v>
      </c>
      <c r="AF606" s="5" t="s">
        <v>1911</v>
      </c>
      <c r="AK606" s="31">
        <f t="shared" si="88"/>
        <v>0</v>
      </c>
      <c r="AL606" s="31"/>
      <c r="AM606" s="31"/>
      <c r="AN606" s="33">
        <f t="shared" si="89"/>
        <v>0</v>
      </c>
      <c r="AO606" s="31"/>
      <c r="AP606" s="31"/>
    </row>
    <row r="607" spans="1:42" ht="36" x14ac:dyDescent="0.3">
      <c r="A607" s="12" t="s">
        <v>2016</v>
      </c>
      <c r="B607" s="12" t="s">
        <v>1957</v>
      </c>
      <c r="C607" s="16" t="s">
        <v>1958</v>
      </c>
      <c r="D607" s="17"/>
      <c r="E607" s="17" t="s">
        <v>2017</v>
      </c>
      <c r="F607" s="17" t="s">
        <v>79</v>
      </c>
      <c r="G607" s="18">
        <v>1</v>
      </c>
      <c r="H607" s="18"/>
      <c r="I607" s="18">
        <v>0</v>
      </c>
      <c r="J607" s="19">
        <v>13.32</v>
      </c>
      <c r="K607" s="20">
        <v>428</v>
      </c>
      <c r="L607" s="19">
        <f>J607+ROUND(K607, 2)</f>
        <v>441.32</v>
      </c>
      <c r="M607" s="19">
        <v>0</v>
      </c>
      <c r="N607" s="19">
        <v>0</v>
      </c>
      <c r="O607" s="19">
        <f>M607+N607</f>
        <v>0</v>
      </c>
      <c r="P607" s="19">
        <v>75.27</v>
      </c>
      <c r="Q607" s="20">
        <v>428</v>
      </c>
      <c r="R607" s="19">
        <f>P607+ROUND(Q607, 2)</f>
        <v>503.27</v>
      </c>
      <c r="S607" s="19">
        <v>0</v>
      </c>
      <c r="T607" s="19">
        <v>0</v>
      </c>
      <c r="U607" s="19">
        <f>S607+T607</f>
        <v>0</v>
      </c>
      <c r="V607" s="9">
        <f>ROUND(P607 / 1.2, 2)</f>
        <v>62.73</v>
      </c>
      <c r="W607" s="9">
        <f>ROUND(Q607 / 1.2, 2)</f>
        <v>356.67</v>
      </c>
      <c r="X607" s="9">
        <f>ROUND(R607 / 1.2, 2)</f>
        <v>419.39</v>
      </c>
      <c r="Y607" s="9">
        <f t="shared" si="87"/>
        <v>0</v>
      </c>
      <c r="Z607" s="9">
        <f>ROUND(T607 / 1.2, 2)</f>
        <v>0</v>
      </c>
      <c r="AA607" s="9">
        <f>Y607+Z607</f>
        <v>0</v>
      </c>
      <c r="AD607" s="5">
        <v>355116802</v>
      </c>
      <c r="AE607" s="5">
        <v>27137917</v>
      </c>
      <c r="AG607" s="5" t="s">
        <v>1960</v>
      </c>
      <c r="AH607" s="5" t="s">
        <v>1961</v>
      </c>
      <c r="AI607" s="5" t="s">
        <v>584</v>
      </c>
      <c r="AK607" s="19">
        <f t="shared" si="88"/>
        <v>0</v>
      </c>
      <c r="AL607" s="19">
        <f>T607-N607</f>
        <v>0</v>
      </c>
      <c r="AM607" s="19">
        <f>U607-O607</f>
        <v>0</v>
      </c>
      <c r="AN607" s="22">
        <f t="shared" si="89"/>
        <v>0</v>
      </c>
      <c r="AO607" s="22">
        <f>IFERROR(AL607/N607,0)</f>
        <v>0</v>
      </c>
      <c r="AP607" s="22">
        <f>IFERROR(AM607/O607,0)</f>
        <v>0</v>
      </c>
    </row>
    <row r="608" spans="1:42" ht="108" x14ac:dyDescent="0.3">
      <c r="A608" s="12" t="s">
        <v>2018</v>
      </c>
      <c r="B608" s="12"/>
      <c r="C608" s="27" t="s">
        <v>1907</v>
      </c>
      <c r="D608" s="17"/>
      <c r="E608" s="17" t="s">
        <v>2019</v>
      </c>
      <c r="F608" s="28" t="s">
        <v>96</v>
      </c>
      <c r="G608" s="29">
        <v>0.3</v>
      </c>
      <c r="H608" s="29"/>
      <c r="I608" s="29">
        <v>0</v>
      </c>
      <c r="J608" s="30">
        <v>0</v>
      </c>
      <c r="M608" s="31">
        <f>ROUND(ROUND(J608, 2)*I608, 2)</f>
        <v>0</v>
      </c>
      <c r="P608" s="30">
        <v>206.5</v>
      </c>
      <c r="S608" s="31">
        <f>ROUND(ROUND(P608, 2)*I608, 2)</f>
        <v>0</v>
      </c>
      <c r="V608" s="9">
        <f>ROUND(ROUND(P608, 2)/1.2, 2)</f>
        <v>172.08</v>
      </c>
      <c r="Y608" s="9">
        <f t="shared" si="87"/>
        <v>0</v>
      </c>
      <c r="AD608" s="5" t="s">
        <v>2020</v>
      </c>
      <c r="AE608" s="5" t="s">
        <v>2021</v>
      </c>
      <c r="AF608" s="5" t="s">
        <v>1911</v>
      </c>
      <c r="AK608" s="31">
        <f t="shared" si="88"/>
        <v>0</v>
      </c>
      <c r="AL608" s="31"/>
      <c r="AM608" s="31"/>
      <c r="AN608" s="33">
        <f t="shared" si="89"/>
        <v>0</v>
      </c>
      <c r="AO608" s="31"/>
      <c r="AP608" s="31"/>
    </row>
    <row r="609" spans="1:42" ht="36" x14ac:dyDescent="0.3">
      <c r="A609" s="12" t="s">
        <v>2022</v>
      </c>
      <c r="B609" s="12"/>
      <c r="C609" s="27" t="s">
        <v>1028</v>
      </c>
      <c r="D609" s="17"/>
      <c r="E609" s="17"/>
      <c r="F609" s="28" t="s">
        <v>96</v>
      </c>
      <c r="G609" s="29">
        <v>0.15</v>
      </c>
      <c r="H609" s="29"/>
      <c r="I609" s="29">
        <v>0</v>
      </c>
      <c r="J609" s="30">
        <v>88.8</v>
      </c>
      <c r="M609" s="31">
        <f>ROUND(ROUND(J609, 2)*I609, 2)</f>
        <v>0</v>
      </c>
      <c r="P609" s="30">
        <v>88.8</v>
      </c>
      <c r="S609" s="31">
        <f>ROUND(ROUND(P609, 2)*I609, 2)</f>
        <v>0</v>
      </c>
      <c r="V609" s="9">
        <f>ROUND(ROUND(P609, 2)/1.2, 2)</f>
        <v>74</v>
      </c>
      <c r="Y609" s="9">
        <f t="shared" si="87"/>
        <v>0</v>
      </c>
      <c r="AD609" s="5" t="s">
        <v>2023</v>
      </c>
      <c r="AE609" s="5" t="s">
        <v>2024</v>
      </c>
      <c r="AF609" s="5" t="s">
        <v>1031</v>
      </c>
      <c r="AK609" s="31">
        <f t="shared" si="88"/>
        <v>0</v>
      </c>
      <c r="AL609" s="31"/>
      <c r="AM609" s="31"/>
      <c r="AN609" s="33">
        <f t="shared" si="89"/>
        <v>0</v>
      </c>
      <c r="AO609" s="31"/>
      <c r="AP609" s="31"/>
    </row>
    <row r="610" spans="1:42" ht="36" x14ac:dyDescent="0.3">
      <c r="A610" s="12" t="s">
        <v>2025</v>
      </c>
      <c r="B610" s="12" t="s">
        <v>1957</v>
      </c>
      <c r="C610" s="16" t="s">
        <v>1958</v>
      </c>
      <c r="D610" s="17"/>
      <c r="E610" s="17" t="s">
        <v>2026</v>
      </c>
      <c r="F610" s="17" t="s">
        <v>79</v>
      </c>
      <c r="G610" s="18">
        <v>1</v>
      </c>
      <c r="H610" s="18"/>
      <c r="I610" s="18">
        <v>0</v>
      </c>
      <c r="J610" s="19">
        <v>13.32</v>
      </c>
      <c r="K610" s="20">
        <v>428</v>
      </c>
      <c r="L610" s="19">
        <f>J610+ROUND(K610, 2)</f>
        <v>441.32</v>
      </c>
      <c r="M610" s="19">
        <v>0</v>
      </c>
      <c r="N610" s="19">
        <v>0</v>
      </c>
      <c r="O610" s="19">
        <f>M610+N610</f>
        <v>0</v>
      </c>
      <c r="P610" s="19">
        <v>75.27</v>
      </c>
      <c r="Q610" s="20">
        <v>428</v>
      </c>
      <c r="R610" s="19">
        <f>P610+ROUND(Q610, 2)</f>
        <v>503.27</v>
      </c>
      <c r="S610" s="19">
        <v>0</v>
      </c>
      <c r="T610" s="19">
        <v>0</v>
      </c>
      <c r="U610" s="19">
        <f>S610+T610</f>
        <v>0</v>
      </c>
      <c r="V610" s="9">
        <f>ROUND(P610 / 1.2, 2)</f>
        <v>62.73</v>
      </c>
      <c r="W610" s="9">
        <f>ROUND(Q610 / 1.2, 2)</f>
        <v>356.67</v>
      </c>
      <c r="X610" s="9">
        <f>ROUND(R610 / 1.2, 2)</f>
        <v>419.39</v>
      </c>
      <c r="Y610" s="9">
        <f t="shared" si="87"/>
        <v>0</v>
      </c>
      <c r="Z610" s="9">
        <f>ROUND(T610 / 1.2, 2)</f>
        <v>0</v>
      </c>
      <c r="AA610" s="9">
        <f>Y610+Z610</f>
        <v>0</v>
      </c>
      <c r="AD610" s="5">
        <v>355116803</v>
      </c>
      <c r="AE610" s="5">
        <v>27137918</v>
      </c>
      <c r="AG610" s="5" t="s">
        <v>1960</v>
      </c>
      <c r="AH610" s="5" t="s">
        <v>1961</v>
      </c>
      <c r="AI610" s="5" t="s">
        <v>584</v>
      </c>
      <c r="AK610" s="19">
        <f t="shared" si="88"/>
        <v>0</v>
      </c>
      <c r="AL610" s="19">
        <f>T610-N610</f>
        <v>0</v>
      </c>
      <c r="AM610" s="19">
        <f>U610-O610</f>
        <v>0</v>
      </c>
      <c r="AN610" s="22">
        <f t="shared" si="89"/>
        <v>0</v>
      </c>
      <c r="AO610" s="22">
        <f>IFERROR(AL610/N610,0)</f>
        <v>0</v>
      </c>
      <c r="AP610" s="22">
        <f>IFERROR(AM610/O610,0)</f>
        <v>0</v>
      </c>
    </row>
    <row r="611" spans="1:42" ht="36" x14ac:dyDescent="0.3">
      <c r="A611" s="12" t="s">
        <v>2027</v>
      </c>
      <c r="B611" s="12"/>
      <c r="C611" s="27" t="s">
        <v>1028</v>
      </c>
      <c r="D611" s="17"/>
      <c r="E611" s="17"/>
      <c r="F611" s="28" t="s">
        <v>96</v>
      </c>
      <c r="G611" s="29">
        <v>0.15</v>
      </c>
      <c r="H611" s="29"/>
      <c r="I611" s="29">
        <v>0</v>
      </c>
      <c r="J611" s="30">
        <v>88.8</v>
      </c>
      <c r="M611" s="31">
        <f>ROUND(ROUND(J611, 2)*I611, 2)</f>
        <v>0</v>
      </c>
      <c r="P611" s="30">
        <v>88.8</v>
      </c>
      <c r="S611" s="31">
        <f>ROUND(ROUND(P611, 2)*I611, 2)</f>
        <v>0</v>
      </c>
      <c r="V611" s="9">
        <f>ROUND(ROUND(P611, 2)/1.2, 2)</f>
        <v>74</v>
      </c>
      <c r="Y611" s="9">
        <f t="shared" si="87"/>
        <v>0</v>
      </c>
      <c r="AD611" s="5" t="s">
        <v>2028</v>
      </c>
      <c r="AE611" s="5" t="s">
        <v>2029</v>
      </c>
      <c r="AF611" s="5" t="s">
        <v>1031</v>
      </c>
      <c r="AK611" s="31">
        <f t="shared" si="88"/>
        <v>0</v>
      </c>
      <c r="AL611" s="31"/>
      <c r="AM611" s="31"/>
      <c r="AN611" s="33">
        <f t="shared" si="89"/>
        <v>0</v>
      </c>
      <c r="AO611" s="31"/>
      <c r="AP611" s="31"/>
    </row>
    <row r="612" spans="1:42" ht="108" x14ac:dyDescent="0.3">
      <c r="A612" s="12" t="s">
        <v>2030</v>
      </c>
      <c r="B612" s="12"/>
      <c r="C612" s="27" t="s">
        <v>1907</v>
      </c>
      <c r="D612" s="17"/>
      <c r="E612" s="17" t="s">
        <v>2031</v>
      </c>
      <c r="F612" s="28" t="s">
        <v>96</v>
      </c>
      <c r="G612" s="29">
        <v>0.3</v>
      </c>
      <c r="H612" s="29"/>
      <c r="I612" s="29">
        <v>0</v>
      </c>
      <c r="J612" s="30">
        <v>0</v>
      </c>
      <c r="M612" s="31">
        <f>ROUND(ROUND(J612, 2)*I612, 2)</f>
        <v>0</v>
      </c>
      <c r="P612" s="30">
        <v>206.5</v>
      </c>
      <c r="S612" s="31">
        <f>ROUND(ROUND(P612, 2)*I612, 2)</f>
        <v>0</v>
      </c>
      <c r="V612" s="9">
        <f>ROUND(ROUND(P612, 2)/1.2, 2)</f>
        <v>172.08</v>
      </c>
      <c r="Y612" s="9">
        <f t="shared" si="87"/>
        <v>0</v>
      </c>
      <c r="AD612" s="5" t="s">
        <v>2032</v>
      </c>
      <c r="AE612" s="5" t="s">
        <v>2033</v>
      </c>
      <c r="AF612" s="5" t="s">
        <v>1911</v>
      </c>
      <c r="AK612" s="31">
        <f t="shared" si="88"/>
        <v>0</v>
      </c>
      <c r="AL612" s="31"/>
      <c r="AM612" s="31"/>
      <c r="AN612" s="33">
        <f t="shared" si="89"/>
        <v>0</v>
      </c>
      <c r="AO612" s="31"/>
      <c r="AP612" s="31"/>
    </row>
    <row r="613" spans="1:42" ht="36" x14ac:dyDescent="0.3">
      <c r="A613" s="12" t="s">
        <v>2034</v>
      </c>
      <c r="B613" s="12" t="s">
        <v>1957</v>
      </c>
      <c r="C613" s="16" t="s">
        <v>1958</v>
      </c>
      <c r="D613" s="17"/>
      <c r="E613" s="17" t="s">
        <v>2035</v>
      </c>
      <c r="F613" s="17" t="s">
        <v>79</v>
      </c>
      <c r="G613" s="18">
        <v>1</v>
      </c>
      <c r="H613" s="18"/>
      <c r="I613" s="18">
        <v>0</v>
      </c>
      <c r="J613" s="19">
        <v>13.32</v>
      </c>
      <c r="K613" s="20">
        <v>428</v>
      </c>
      <c r="L613" s="19">
        <f>J613+ROUND(K613, 2)</f>
        <v>441.32</v>
      </c>
      <c r="M613" s="19">
        <v>0</v>
      </c>
      <c r="N613" s="19">
        <v>0</v>
      </c>
      <c r="O613" s="19">
        <f>M613+N613</f>
        <v>0</v>
      </c>
      <c r="P613" s="19">
        <v>68.28</v>
      </c>
      <c r="Q613" s="20">
        <v>428</v>
      </c>
      <c r="R613" s="19">
        <f>P613+ROUND(Q613, 2)</f>
        <v>496.28</v>
      </c>
      <c r="S613" s="19">
        <v>0</v>
      </c>
      <c r="T613" s="19">
        <v>0</v>
      </c>
      <c r="U613" s="19">
        <f>S613+T613</f>
        <v>0</v>
      </c>
      <c r="V613" s="9">
        <f>ROUND(P613 / 1.2, 2)</f>
        <v>56.9</v>
      </c>
      <c r="W613" s="9">
        <f>ROUND(Q613 / 1.2, 2)</f>
        <v>356.67</v>
      </c>
      <c r="X613" s="9">
        <f>ROUND(R613 / 1.2, 2)</f>
        <v>413.57</v>
      </c>
      <c r="Y613" s="9">
        <f t="shared" si="87"/>
        <v>0</v>
      </c>
      <c r="Z613" s="9">
        <f>ROUND(T613 / 1.2, 2)</f>
        <v>0</v>
      </c>
      <c r="AA613" s="9">
        <f>Y613+Z613</f>
        <v>0</v>
      </c>
      <c r="AD613" s="5">
        <v>355116804</v>
      </c>
      <c r="AE613" s="5">
        <v>27137927</v>
      </c>
      <c r="AG613" s="5" t="s">
        <v>1960</v>
      </c>
      <c r="AH613" s="5" t="s">
        <v>1961</v>
      </c>
      <c r="AI613" s="5" t="s">
        <v>584</v>
      </c>
      <c r="AK613" s="19">
        <f t="shared" si="88"/>
        <v>0</v>
      </c>
      <c r="AL613" s="19">
        <f>T613-N613</f>
        <v>0</v>
      </c>
      <c r="AM613" s="19">
        <f>U613-O613</f>
        <v>0</v>
      </c>
      <c r="AN613" s="22">
        <f t="shared" si="89"/>
        <v>0</v>
      </c>
      <c r="AO613" s="22">
        <f>IFERROR(AL613/N613,0)</f>
        <v>0</v>
      </c>
      <c r="AP613" s="22">
        <f>IFERROR(AM613/O613,0)</f>
        <v>0</v>
      </c>
    </row>
    <row r="614" spans="1:42" ht="126" x14ac:dyDescent="0.3">
      <c r="A614" s="12" t="s">
        <v>2036</v>
      </c>
      <c r="B614" s="12"/>
      <c r="C614" s="27" t="s">
        <v>1920</v>
      </c>
      <c r="D614" s="17"/>
      <c r="E614" s="17" t="s">
        <v>2037</v>
      </c>
      <c r="F614" s="28" t="s">
        <v>96</v>
      </c>
      <c r="G614" s="29">
        <v>0.3</v>
      </c>
      <c r="H614" s="29"/>
      <c r="I614" s="29">
        <v>0</v>
      </c>
      <c r="J614" s="30">
        <v>0</v>
      </c>
      <c r="M614" s="31">
        <f>ROUND(ROUND(J614, 2)*I614, 2)</f>
        <v>0</v>
      </c>
      <c r="P614" s="30">
        <v>183.2</v>
      </c>
      <c r="S614" s="31">
        <f>ROUND(ROUND(P614, 2)*I614, 2)</f>
        <v>0</v>
      </c>
      <c r="V614" s="9">
        <f>ROUND(ROUND(P614, 2)/1.2, 2)</f>
        <v>152.66999999999999</v>
      </c>
      <c r="Y614" s="9">
        <f t="shared" si="87"/>
        <v>0</v>
      </c>
      <c r="AD614" s="5" t="s">
        <v>2038</v>
      </c>
      <c r="AE614" s="5" t="s">
        <v>2039</v>
      </c>
      <c r="AF614" s="5" t="s">
        <v>1924</v>
      </c>
      <c r="AK614" s="31">
        <f t="shared" si="88"/>
        <v>0</v>
      </c>
      <c r="AL614" s="31"/>
      <c r="AM614" s="31"/>
      <c r="AN614" s="33">
        <f t="shared" si="89"/>
        <v>0</v>
      </c>
      <c r="AO614" s="31"/>
      <c r="AP614" s="31"/>
    </row>
    <row r="615" spans="1:42" ht="36" x14ac:dyDescent="0.3">
      <c r="A615" s="12" t="s">
        <v>2040</v>
      </c>
      <c r="B615" s="12"/>
      <c r="C615" s="27" t="s">
        <v>1028</v>
      </c>
      <c r="D615" s="17"/>
      <c r="E615" s="17"/>
      <c r="F615" s="28" t="s">
        <v>96</v>
      </c>
      <c r="G615" s="29">
        <v>0.15</v>
      </c>
      <c r="H615" s="29"/>
      <c r="I615" s="29">
        <v>0</v>
      </c>
      <c r="J615" s="30">
        <v>88.8</v>
      </c>
      <c r="M615" s="31">
        <f>ROUND(ROUND(J615, 2)*I615, 2)</f>
        <v>0</v>
      </c>
      <c r="P615" s="30">
        <v>88.8</v>
      </c>
      <c r="S615" s="31">
        <f>ROUND(ROUND(P615, 2)*I615, 2)</f>
        <v>0</v>
      </c>
      <c r="V615" s="9">
        <f>ROUND(ROUND(P615, 2)/1.2, 2)</f>
        <v>74</v>
      </c>
      <c r="Y615" s="9">
        <f t="shared" si="87"/>
        <v>0</v>
      </c>
      <c r="AD615" s="5" t="s">
        <v>2041</v>
      </c>
      <c r="AE615" s="5" t="s">
        <v>2042</v>
      </c>
      <c r="AF615" s="5" t="s">
        <v>1031</v>
      </c>
      <c r="AK615" s="31">
        <f t="shared" si="88"/>
        <v>0</v>
      </c>
      <c r="AL615" s="31"/>
      <c r="AM615" s="31"/>
      <c r="AN615" s="33">
        <f t="shared" si="89"/>
        <v>0</v>
      </c>
      <c r="AO615" s="31"/>
      <c r="AP615" s="31"/>
    </row>
    <row r="616" spans="1:42" ht="36" x14ac:dyDescent="0.3">
      <c r="A616" s="12" t="s">
        <v>2043</v>
      </c>
      <c r="B616" s="12" t="s">
        <v>1957</v>
      </c>
      <c r="C616" s="16" t="s">
        <v>1958</v>
      </c>
      <c r="D616" s="17"/>
      <c r="E616" s="17" t="s">
        <v>2044</v>
      </c>
      <c r="F616" s="17" t="s">
        <v>79</v>
      </c>
      <c r="G616" s="18">
        <v>1</v>
      </c>
      <c r="H616" s="18"/>
      <c r="I616" s="18">
        <v>0</v>
      </c>
      <c r="J616" s="19">
        <v>13.32</v>
      </c>
      <c r="K616" s="20">
        <v>428</v>
      </c>
      <c r="L616" s="19">
        <f>J616+ROUND(K616, 2)</f>
        <v>441.32</v>
      </c>
      <c r="M616" s="19">
        <v>0</v>
      </c>
      <c r="N616" s="19">
        <v>0</v>
      </c>
      <c r="O616" s="19">
        <f>M616+N616</f>
        <v>0</v>
      </c>
      <c r="P616" s="19">
        <v>75.27</v>
      </c>
      <c r="Q616" s="20">
        <v>428</v>
      </c>
      <c r="R616" s="19">
        <f>P616+ROUND(Q616, 2)</f>
        <v>503.27</v>
      </c>
      <c r="S616" s="19">
        <v>0</v>
      </c>
      <c r="T616" s="19">
        <v>0</v>
      </c>
      <c r="U616" s="19">
        <f>S616+T616</f>
        <v>0</v>
      </c>
      <c r="V616" s="9">
        <f>ROUND(P616 / 1.2, 2)</f>
        <v>62.73</v>
      </c>
      <c r="W616" s="9">
        <f>ROUND(Q616 / 1.2, 2)</f>
        <v>356.67</v>
      </c>
      <c r="X616" s="9">
        <f>ROUND(R616 / 1.2, 2)</f>
        <v>419.39</v>
      </c>
      <c r="Y616" s="9">
        <f t="shared" si="87"/>
        <v>0</v>
      </c>
      <c r="Z616" s="9">
        <f>ROUND(T616 / 1.2, 2)</f>
        <v>0</v>
      </c>
      <c r="AA616" s="9">
        <f>Y616+Z616</f>
        <v>0</v>
      </c>
      <c r="AD616" s="5">
        <v>355116805</v>
      </c>
      <c r="AE616" s="5">
        <v>27137928</v>
      </c>
      <c r="AG616" s="5" t="s">
        <v>1960</v>
      </c>
      <c r="AH616" s="5" t="s">
        <v>1961</v>
      </c>
      <c r="AI616" s="5" t="s">
        <v>584</v>
      </c>
      <c r="AK616" s="19">
        <f t="shared" si="88"/>
        <v>0</v>
      </c>
      <c r="AL616" s="19">
        <f>T616-N616</f>
        <v>0</v>
      </c>
      <c r="AM616" s="19">
        <f>U616-O616</f>
        <v>0</v>
      </c>
      <c r="AN616" s="22">
        <f t="shared" si="89"/>
        <v>0</v>
      </c>
      <c r="AO616" s="22">
        <f>IFERROR(AL616/N616,0)</f>
        <v>0</v>
      </c>
      <c r="AP616" s="22">
        <f>IFERROR(AM616/O616,0)</f>
        <v>0</v>
      </c>
    </row>
    <row r="617" spans="1:42" ht="36" x14ac:dyDescent="0.3">
      <c r="A617" s="12" t="s">
        <v>2045</v>
      </c>
      <c r="B617" s="12"/>
      <c r="C617" s="27" t="s">
        <v>1028</v>
      </c>
      <c r="D617" s="17"/>
      <c r="E617" s="17"/>
      <c r="F617" s="28" t="s">
        <v>96</v>
      </c>
      <c r="G617" s="29">
        <v>0.15</v>
      </c>
      <c r="H617" s="29"/>
      <c r="I617" s="29">
        <v>0</v>
      </c>
      <c r="J617" s="30">
        <v>88.8</v>
      </c>
      <c r="M617" s="31">
        <f>ROUND(ROUND(J617, 2)*I617, 2)</f>
        <v>0</v>
      </c>
      <c r="P617" s="30">
        <v>88.8</v>
      </c>
      <c r="S617" s="31">
        <f>ROUND(ROUND(P617, 2)*I617, 2)</f>
        <v>0</v>
      </c>
      <c r="V617" s="9">
        <f>ROUND(ROUND(P617, 2)/1.2, 2)</f>
        <v>74</v>
      </c>
      <c r="Y617" s="9">
        <f t="shared" si="87"/>
        <v>0</v>
      </c>
      <c r="AD617" s="5" t="s">
        <v>2046</v>
      </c>
      <c r="AE617" s="5" t="s">
        <v>2047</v>
      </c>
      <c r="AF617" s="5" t="s">
        <v>1031</v>
      </c>
      <c r="AK617" s="31">
        <f t="shared" si="88"/>
        <v>0</v>
      </c>
      <c r="AL617" s="31"/>
      <c r="AM617" s="31"/>
      <c r="AN617" s="33">
        <f t="shared" si="89"/>
        <v>0</v>
      </c>
      <c r="AO617" s="31"/>
      <c r="AP617" s="31"/>
    </row>
    <row r="618" spans="1:42" ht="108" x14ac:dyDescent="0.3">
      <c r="A618" s="12" t="s">
        <v>2048</v>
      </c>
      <c r="B618" s="12"/>
      <c r="C618" s="27" t="s">
        <v>1907</v>
      </c>
      <c r="D618" s="17"/>
      <c r="E618" s="17" t="s">
        <v>2049</v>
      </c>
      <c r="F618" s="28" t="s">
        <v>96</v>
      </c>
      <c r="G618" s="29">
        <v>0.3</v>
      </c>
      <c r="H618" s="29"/>
      <c r="I618" s="29">
        <v>0</v>
      </c>
      <c r="J618" s="30">
        <v>0</v>
      </c>
      <c r="M618" s="31">
        <f>ROUND(ROUND(J618, 2)*I618, 2)</f>
        <v>0</v>
      </c>
      <c r="P618" s="30">
        <v>206.5</v>
      </c>
      <c r="S618" s="31">
        <f>ROUND(ROUND(P618, 2)*I618, 2)</f>
        <v>0</v>
      </c>
      <c r="V618" s="9">
        <f>ROUND(ROUND(P618, 2)/1.2, 2)</f>
        <v>172.08</v>
      </c>
      <c r="Y618" s="9">
        <f t="shared" si="87"/>
        <v>0</v>
      </c>
      <c r="AD618" s="5" t="s">
        <v>2050</v>
      </c>
      <c r="AE618" s="5" t="s">
        <v>2051</v>
      </c>
      <c r="AF618" s="5" t="s">
        <v>1911</v>
      </c>
      <c r="AK618" s="31">
        <f t="shared" si="88"/>
        <v>0</v>
      </c>
      <c r="AL618" s="31"/>
      <c r="AM618" s="31"/>
      <c r="AN618" s="33">
        <f t="shared" si="89"/>
        <v>0</v>
      </c>
      <c r="AO618" s="31"/>
      <c r="AP618" s="31"/>
    </row>
    <row r="619" spans="1:42" ht="36" x14ac:dyDescent="0.3">
      <c r="A619" s="12" t="s">
        <v>2052</v>
      </c>
      <c r="B619" s="12" t="s">
        <v>1957</v>
      </c>
      <c r="C619" s="16" t="s">
        <v>1958</v>
      </c>
      <c r="D619" s="17"/>
      <c r="E619" s="17" t="s">
        <v>2053</v>
      </c>
      <c r="F619" s="17" t="s">
        <v>79</v>
      </c>
      <c r="G619" s="18">
        <v>1</v>
      </c>
      <c r="H619" s="18"/>
      <c r="I619" s="18">
        <v>0</v>
      </c>
      <c r="J619" s="19">
        <v>13.32</v>
      </c>
      <c r="K619" s="20">
        <v>428</v>
      </c>
      <c r="L619" s="19">
        <f>J619+ROUND(K619, 2)</f>
        <v>441.32</v>
      </c>
      <c r="M619" s="19">
        <v>0</v>
      </c>
      <c r="N619" s="19">
        <v>0</v>
      </c>
      <c r="O619" s="19">
        <f>M619+N619</f>
        <v>0</v>
      </c>
      <c r="P619" s="19">
        <v>75.27</v>
      </c>
      <c r="Q619" s="20">
        <v>428</v>
      </c>
      <c r="R619" s="19">
        <f>P619+ROUND(Q619, 2)</f>
        <v>503.27</v>
      </c>
      <c r="S619" s="19">
        <v>0</v>
      </c>
      <c r="T619" s="19">
        <v>0</v>
      </c>
      <c r="U619" s="19">
        <f>S619+T619</f>
        <v>0</v>
      </c>
      <c r="V619" s="9">
        <f>ROUND(P619 / 1.2, 2)</f>
        <v>62.73</v>
      </c>
      <c r="W619" s="9">
        <f>ROUND(Q619 / 1.2, 2)</f>
        <v>356.67</v>
      </c>
      <c r="X619" s="9">
        <f>ROUND(R619 / 1.2, 2)</f>
        <v>419.39</v>
      </c>
      <c r="Y619" s="9">
        <f t="shared" si="87"/>
        <v>0</v>
      </c>
      <c r="Z619" s="9">
        <f>ROUND(T619 / 1.2, 2)</f>
        <v>0</v>
      </c>
      <c r="AA619" s="9">
        <f>Y619+Z619</f>
        <v>0</v>
      </c>
      <c r="AD619" s="5">
        <v>355116806</v>
      </c>
      <c r="AE619" s="5">
        <v>27137924</v>
      </c>
      <c r="AG619" s="5" t="s">
        <v>1960</v>
      </c>
      <c r="AH619" s="5" t="s">
        <v>1961</v>
      </c>
      <c r="AI619" s="5" t="s">
        <v>584</v>
      </c>
      <c r="AK619" s="19">
        <f t="shared" si="88"/>
        <v>0</v>
      </c>
      <c r="AL619" s="19">
        <f>T619-N619</f>
        <v>0</v>
      </c>
      <c r="AM619" s="19">
        <f>U619-O619</f>
        <v>0</v>
      </c>
      <c r="AN619" s="22">
        <f t="shared" si="89"/>
        <v>0</v>
      </c>
      <c r="AO619" s="22">
        <f>IFERROR(AL619/N619,0)</f>
        <v>0</v>
      </c>
      <c r="AP619" s="22">
        <f>IFERROR(AM619/O619,0)</f>
        <v>0</v>
      </c>
    </row>
    <row r="620" spans="1:42" ht="108" x14ac:dyDescent="0.3">
      <c r="A620" s="12" t="s">
        <v>2054</v>
      </c>
      <c r="B620" s="12"/>
      <c r="C620" s="27" t="s">
        <v>1907</v>
      </c>
      <c r="D620" s="17"/>
      <c r="E620" s="17" t="s">
        <v>2055</v>
      </c>
      <c r="F620" s="28" t="s">
        <v>96</v>
      </c>
      <c r="G620" s="29">
        <v>0.3</v>
      </c>
      <c r="H620" s="29"/>
      <c r="I620" s="29">
        <v>0</v>
      </c>
      <c r="J620" s="30">
        <v>0</v>
      </c>
      <c r="M620" s="31">
        <f>ROUND(ROUND(J620, 2)*I620, 2)</f>
        <v>0</v>
      </c>
      <c r="P620" s="30">
        <v>206.5</v>
      </c>
      <c r="S620" s="31">
        <f>ROUND(ROUND(P620, 2)*I620, 2)</f>
        <v>0</v>
      </c>
      <c r="V620" s="9">
        <f>ROUND(ROUND(P620, 2)/1.2, 2)</f>
        <v>172.08</v>
      </c>
      <c r="Y620" s="9">
        <f t="shared" si="87"/>
        <v>0</v>
      </c>
      <c r="AD620" s="5" t="s">
        <v>2056</v>
      </c>
      <c r="AE620" s="5" t="s">
        <v>2057</v>
      </c>
      <c r="AF620" s="5" t="s">
        <v>1911</v>
      </c>
      <c r="AK620" s="31">
        <f t="shared" si="88"/>
        <v>0</v>
      </c>
      <c r="AL620" s="31"/>
      <c r="AM620" s="31"/>
      <c r="AN620" s="33">
        <f t="shared" si="89"/>
        <v>0</v>
      </c>
      <c r="AO620" s="31"/>
      <c r="AP620" s="31"/>
    </row>
    <row r="621" spans="1:42" ht="36" x14ac:dyDescent="0.3">
      <c r="A621" s="12" t="s">
        <v>2058</v>
      </c>
      <c r="B621" s="12"/>
      <c r="C621" s="27" t="s">
        <v>1028</v>
      </c>
      <c r="D621" s="17"/>
      <c r="E621" s="17"/>
      <c r="F621" s="28" t="s">
        <v>96</v>
      </c>
      <c r="G621" s="29">
        <v>0.15</v>
      </c>
      <c r="H621" s="29"/>
      <c r="I621" s="29">
        <v>0</v>
      </c>
      <c r="J621" s="30">
        <v>88.8</v>
      </c>
      <c r="M621" s="31">
        <f>ROUND(ROUND(J621, 2)*I621, 2)</f>
        <v>0</v>
      </c>
      <c r="P621" s="30">
        <v>88.8</v>
      </c>
      <c r="S621" s="31">
        <f>ROUND(ROUND(P621, 2)*I621, 2)</f>
        <v>0</v>
      </c>
      <c r="V621" s="9">
        <f>ROUND(ROUND(P621, 2)/1.2, 2)</f>
        <v>74</v>
      </c>
      <c r="Y621" s="9">
        <f t="shared" ref="Y621:Y684" si="90">ROUND(S621 / 1.2, 2)</f>
        <v>0</v>
      </c>
      <c r="AD621" s="5" t="s">
        <v>2059</v>
      </c>
      <c r="AE621" s="5" t="s">
        <v>2060</v>
      </c>
      <c r="AF621" s="5" t="s">
        <v>1031</v>
      </c>
      <c r="AK621" s="31">
        <f t="shared" si="88"/>
        <v>0</v>
      </c>
      <c r="AL621" s="31"/>
      <c r="AM621" s="31"/>
      <c r="AN621" s="33">
        <f t="shared" si="89"/>
        <v>0</v>
      </c>
      <c r="AO621" s="31"/>
      <c r="AP621" s="31"/>
    </row>
    <row r="622" spans="1:42" ht="36" x14ac:dyDescent="0.3">
      <c r="A622" s="12" t="s">
        <v>2061</v>
      </c>
      <c r="B622" s="12" t="s">
        <v>1957</v>
      </c>
      <c r="C622" s="16" t="s">
        <v>1958</v>
      </c>
      <c r="D622" s="17"/>
      <c r="E622" s="17" t="s">
        <v>2062</v>
      </c>
      <c r="F622" s="17" t="s">
        <v>79</v>
      </c>
      <c r="G622" s="18">
        <v>1</v>
      </c>
      <c r="H622" s="18"/>
      <c r="I622" s="18">
        <v>0</v>
      </c>
      <c r="J622" s="19">
        <v>13.32</v>
      </c>
      <c r="K622" s="20">
        <v>428</v>
      </c>
      <c r="L622" s="19">
        <f>J622+ROUND(K622, 2)</f>
        <v>441.32</v>
      </c>
      <c r="M622" s="19">
        <v>0</v>
      </c>
      <c r="N622" s="19">
        <v>0</v>
      </c>
      <c r="O622" s="19">
        <f>M622+N622</f>
        <v>0</v>
      </c>
      <c r="P622" s="19">
        <v>68.28</v>
      </c>
      <c r="Q622" s="20">
        <v>428</v>
      </c>
      <c r="R622" s="19">
        <f>P622+ROUND(Q622, 2)</f>
        <v>496.28</v>
      </c>
      <c r="S622" s="19">
        <v>0</v>
      </c>
      <c r="T622" s="19">
        <v>0</v>
      </c>
      <c r="U622" s="19">
        <f>S622+T622</f>
        <v>0</v>
      </c>
      <c r="V622" s="9">
        <f>ROUND(P622 / 1.2, 2)</f>
        <v>56.9</v>
      </c>
      <c r="W622" s="9">
        <f>ROUND(Q622 / 1.2, 2)</f>
        <v>356.67</v>
      </c>
      <c r="X622" s="9">
        <f>ROUND(R622 / 1.2, 2)</f>
        <v>413.57</v>
      </c>
      <c r="Y622" s="9">
        <f t="shared" si="90"/>
        <v>0</v>
      </c>
      <c r="Z622" s="9">
        <f>ROUND(T622 / 1.2, 2)</f>
        <v>0</v>
      </c>
      <c r="AA622" s="9">
        <f>Y622+Z622</f>
        <v>0</v>
      </c>
      <c r="AD622" s="5">
        <v>355116807</v>
      </c>
      <c r="AE622" s="5">
        <v>27137992</v>
      </c>
      <c r="AG622" s="5" t="s">
        <v>1960</v>
      </c>
      <c r="AH622" s="5" t="s">
        <v>1961</v>
      </c>
      <c r="AI622" s="5" t="s">
        <v>584</v>
      </c>
      <c r="AK622" s="19">
        <f t="shared" si="88"/>
        <v>0</v>
      </c>
      <c r="AL622" s="19">
        <f>T622-N622</f>
        <v>0</v>
      </c>
      <c r="AM622" s="19">
        <f>U622-O622</f>
        <v>0</v>
      </c>
      <c r="AN622" s="22">
        <f t="shared" si="89"/>
        <v>0</v>
      </c>
      <c r="AO622" s="22">
        <f>IFERROR(AL622/N622,0)</f>
        <v>0</v>
      </c>
      <c r="AP622" s="22">
        <f>IFERROR(AM622/O622,0)</f>
        <v>0</v>
      </c>
    </row>
    <row r="623" spans="1:42" ht="36" x14ac:dyDescent="0.3">
      <c r="A623" s="12" t="s">
        <v>2063</v>
      </c>
      <c r="B623" s="12"/>
      <c r="C623" s="27" t="s">
        <v>1028</v>
      </c>
      <c r="D623" s="17"/>
      <c r="E623" s="17"/>
      <c r="F623" s="28" t="s">
        <v>96</v>
      </c>
      <c r="G623" s="29">
        <v>0.15</v>
      </c>
      <c r="H623" s="29"/>
      <c r="I623" s="29">
        <v>0</v>
      </c>
      <c r="J623" s="30">
        <v>88.8</v>
      </c>
      <c r="M623" s="31">
        <f>ROUND(ROUND(J623, 2)*I623, 2)</f>
        <v>0</v>
      </c>
      <c r="P623" s="30">
        <v>88.8</v>
      </c>
      <c r="S623" s="31">
        <f>ROUND(ROUND(P623, 2)*I623, 2)</f>
        <v>0</v>
      </c>
      <c r="V623" s="9">
        <f>ROUND(ROUND(P623, 2)/1.2, 2)</f>
        <v>74</v>
      </c>
      <c r="Y623" s="9">
        <f t="shared" si="90"/>
        <v>0</v>
      </c>
      <c r="AD623" s="5" t="s">
        <v>2064</v>
      </c>
      <c r="AE623" s="5" t="s">
        <v>2065</v>
      </c>
      <c r="AF623" s="5" t="s">
        <v>1031</v>
      </c>
      <c r="AK623" s="31">
        <f t="shared" si="88"/>
        <v>0</v>
      </c>
      <c r="AL623" s="31"/>
      <c r="AM623" s="31"/>
      <c r="AN623" s="33">
        <f t="shared" si="89"/>
        <v>0</v>
      </c>
      <c r="AO623" s="31"/>
      <c r="AP623" s="31"/>
    </row>
    <row r="624" spans="1:42" ht="108" x14ac:dyDescent="0.3">
      <c r="A624" s="12" t="s">
        <v>2066</v>
      </c>
      <c r="B624" s="12"/>
      <c r="C624" s="27" t="s">
        <v>1963</v>
      </c>
      <c r="D624" s="17"/>
      <c r="E624" s="17" t="s">
        <v>1964</v>
      </c>
      <c r="F624" s="28" t="s">
        <v>96</v>
      </c>
      <c r="G624" s="29">
        <v>0.3</v>
      </c>
      <c r="H624" s="29"/>
      <c r="I624" s="29">
        <v>0</v>
      </c>
      <c r="J624" s="30">
        <v>0</v>
      </c>
      <c r="M624" s="31">
        <f>ROUND(ROUND(J624, 2)*I624, 2)</f>
        <v>0</v>
      </c>
      <c r="P624" s="30">
        <v>183.2</v>
      </c>
      <c r="S624" s="31">
        <f>ROUND(ROUND(P624, 2)*I624, 2)</f>
        <v>0</v>
      </c>
      <c r="V624" s="9">
        <f>ROUND(ROUND(P624, 2)/1.2, 2)</f>
        <v>152.66999999999999</v>
      </c>
      <c r="Y624" s="9">
        <f t="shared" si="90"/>
        <v>0</v>
      </c>
      <c r="AD624" s="5" t="s">
        <v>2067</v>
      </c>
      <c r="AE624" s="5" t="s">
        <v>2068</v>
      </c>
      <c r="AF624" s="5" t="s">
        <v>1967</v>
      </c>
      <c r="AK624" s="31">
        <f t="shared" si="88"/>
        <v>0</v>
      </c>
      <c r="AL624" s="31"/>
      <c r="AM624" s="31"/>
      <c r="AN624" s="33">
        <f t="shared" si="89"/>
        <v>0</v>
      </c>
      <c r="AO624" s="31"/>
      <c r="AP624" s="31"/>
    </row>
    <row r="625" spans="1:42" ht="36" x14ac:dyDescent="0.3">
      <c r="A625" s="12" t="s">
        <v>2069</v>
      </c>
      <c r="B625" s="12" t="s">
        <v>1957</v>
      </c>
      <c r="C625" s="16" t="s">
        <v>1958</v>
      </c>
      <c r="D625" s="17"/>
      <c r="E625" s="17" t="s">
        <v>2070</v>
      </c>
      <c r="F625" s="17" t="s">
        <v>79</v>
      </c>
      <c r="G625" s="18">
        <v>1</v>
      </c>
      <c r="H625" s="18"/>
      <c r="I625" s="18">
        <v>0</v>
      </c>
      <c r="J625" s="19">
        <v>13.32</v>
      </c>
      <c r="K625" s="20">
        <v>428</v>
      </c>
      <c r="L625" s="19">
        <f>J625+ROUND(K625, 2)</f>
        <v>441.32</v>
      </c>
      <c r="M625" s="19">
        <v>0</v>
      </c>
      <c r="N625" s="19">
        <v>0</v>
      </c>
      <c r="O625" s="19">
        <f>M625+N625</f>
        <v>0</v>
      </c>
      <c r="P625" s="19">
        <v>75.27</v>
      </c>
      <c r="Q625" s="20">
        <v>428</v>
      </c>
      <c r="R625" s="19">
        <f>P625+ROUND(Q625, 2)</f>
        <v>503.27</v>
      </c>
      <c r="S625" s="19">
        <v>0</v>
      </c>
      <c r="T625" s="19">
        <v>0</v>
      </c>
      <c r="U625" s="19">
        <f>S625+T625</f>
        <v>0</v>
      </c>
      <c r="V625" s="9">
        <f>ROUND(P625 / 1.2, 2)</f>
        <v>62.73</v>
      </c>
      <c r="W625" s="9">
        <f>ROUND(Q625 / 1.2, 2)</f>
        <v>356.67</v>
      </c>
      <c r="X625" s="9">
        <f>ROUND(R625 / 1.2, 2)</f>
        <v>419.39</v>
      </c>
      <c r="Y625" s="9">
        <f t="shared" si="90"/>
        <v>0</v>
      </c>
      <c r="Z625" s="9">
        <f>ROUND(T625 / 1.2, 2)</f>
        <v>0</v>
      </c>
      <c r="AA625" s="9">
        <f>Y625+Z625</f>
        <v>0</v>
      </c>
      <c r="AD625" s="5">
        <v>355116808</v>
      </c>
      <c r="AE625" s="5">
        <v>27137994</v>
      </c>
      <c r="AG625" s="5" t="s">
        <v>1960</v>
      </c>
      <c r="AH625" s="5" t="s">
        <v>1961</v>
      </c>
      <c r="AI625" s="5" t="s">
        <v>584</v>
      </c>
      <c r="AK625" s="19">
        <f t="shared" si="88"/>
        <v>0</v>
      </c>
      <c r="AL625" s="19">
        <f>T625-N625</f>
        <v>0</v>
      </c>
      <c r="AM625" s="19">
        <f>U625-O625</f>
        <v>0</v>
      </c>
      <c r="AN625" s="22">
        <f t="shared" si="89"/>
        <v>0</v>
      </c>
      <c r="AO625" s="22">
        <f>IFERROR(AL625/N625,0)</f>
        <v>0</v>
      </c>
      <c r="AP625" s="22">
        <f>IFERROR(AM625/O625,0)</f>
        <v>0</v>
      </c>
    </row>
    <row r="626" spans="1:42" ht="108" x14ac:dyDescent="0.3">
      <c r="A626" s="12" t="s">
        <v>2071</v>
      </c>
      <c r="B626" s="12"/>
      <c r="C626" s="27" t="s">
        <v>1907</v>
      </c>
      <c r="D626" s="17"/>
      <c r="E626" s="17" t="s">
        <v>1977</v>
      </c>
      <c r="F626" s="28" t="s">
        <v>96</v>
      </c>
      <c r="G626" s="29">
        <v>0.3</v>
      </c>
      <c r="H626" s="29"/>
      <c r="I626" s="29">
        <v>0</v>
      </c>
      <c r="J626" s="30">
        <v>0</v>
      </c>
      <c r="M626" s="31">
        <f>ROUND(ROUND(J626, 2)*I626, 2)</f>
        <v>0</v>
      </c>
      <c r="P626" s="30">
        <v>206.5</v>
      </c>
      <c r="S626" s="31">
        <f>ROUND(ROUND(P626, 2)*I626, 2)</f>
        <v>0</v>
      </c>
      <c r="V626" s="9">
        <f>ROUND(ROUND(P626, 2)/1.2, 2)</f>
        <v>172.08</v>
      </c>
      <c r="Y626" s="9">
        <f t="shared" si="90"/>
        <v>0</v>
      </c>
      <c r="AD626" s="5" t="s">
        <v>2072</v>
      </c>
      <c r="AE626" s="5" t="s">
        <v>2073</v>
      </c>
      <c r="AF626" s="5" t="s">
        <v>1911</v>
      </c>
      <c r="AK626" s="31">
        <f t="shared" si="88"/>
        <v>0</v>
      </c>
      <c r="AL626" s="31"/>
      <c r="AM626" s="31"/>
      <c r="AN626" s="33">
        <f t="shared" si="89"/>
        <v>0</v>
      </c>
      <c r="AO626" s="31"/>
      <c r="AP626" s="31"/>
    </row>
    <row r="627" spans="1:42" ht="36" x14ac:dyDescent="0.3">
      <c r="A627" s="12" t="s">
        <v>2074</v>
      </c>
      <c r="B627" s="12"/>
      <c r="C627" s="27" t="s">
        <v>1028</v>
      </c>
      <c r="D627" s="17"/>
      <c r="E627" s="17"/>
      <c r="F627" s="28" t="s">
        <v>96</v>
      </c>
      <c r="G627" s="29">
        <v>0.15</v>
      </c>
      <c r="H627" s="29"/>
      <c r="I627" s="29">
        <v>0</v>
      </c>
      <c r="J627" s="30">
        <v>88.8</v>
      </c>
      <c r="M627" s="31">
        <f>ROUND(ROUND(J627, 2)*I627, 2)</f>
        <v>0</v>
      </c>
      <c r="P627" s="30">
        <v>88.8</v>
      </c>
      <c r="S627" s="31">
        <f>ROUND(ROUND(P627, 2)*I627, 2)</f>
        <v>0</v>
      </c>
      <c r="V627" s="9">
        <f>ROUND(ROUND(P627, 2)/1.2, 2)</f>
        <v>74</v>
      </c>
      <c r="Y627" s="9">
        <f t="shared" si="90"/>
        <v>0</v>
      </c>
      <c r="AD627" s="5" t="s">
        <v>2075</v>
      </c>
      <c r="AE627" s="5" t="s">
        <v>2076</v>
      </c>
      <c r="AF627" s="5" t="s">
        <v>1031</v>
      </c>
      <c r="AK627" s="31">
        <f t="shared" si="88"/>
        <v>0</v>
      </c>
      <c r="AL627" s="31"/>
      <c r="AM627" s="31"/>
      <c r="AN627" s="33">
        <f t="shared" si="89"/>
        <v>0</v>
      </c>
      <c r="AO627" s="31"/>
      <c r="AP627" s="31"/>
    </row>
    <row r="628" spans="1:42" ht="36" x14ac:dyDescent="0.3">
      <c r="A628" s="12" t="s">
        <v>2077</v>
      </c>
      <c r="B628" s="12" t="s">
        <v>1957</v>
      </c>
      <c r="C628" s="16" t="s">
        <v>1958</v>
      </c>
      <c r="D628" s="17"/>
      <c r="E628" s="17" t="s">
        <v>2078</v>
      </c>
      <c r="F628" s="17" t="s">
        <v>79</v>
      </c>
      <c r="G628" s="18">
        <v>1</v>
      </c>
      <c r="H628" s="18"/>
      <c r="I628" s="18">
        <v>0</v>
      </c>
      <c r="J628" s="19">
        <v>13.32</v>
      </c>
      <c r="K628" s="20">
        <v>428</v>
      </c>
      <c r="L628" s="19">
        <f>J628+ROUND(K628, 2)</f>
        <v>441.32</v>
      </c>
      <c r="M628" s="19">
        <v>0</v>
      </c>
      <c r="N628" s="19">
        <v>0</v>
      </c>
      <c r="O628" s="19">
        <f>M628+N628</f>
        <v>0</v>
      </c>
      <c r="P628" s="19">
        <v>75.27</v>
      </c>
      <c r="Q628" s="20">
        <v>428</v>
      </c>
      <c r="R628" s="19">
        <f>P628+ROUND(Q628, 2)</f>
        <v>503.27</v>
      </c>
      <c r="S628" s="19">
        <v>0</v>
      </c>
      <c r="T628" s="19">
        <v>0</v>
      </c>
      <c r="U628" s="19">
        <f>S628+T628</f>
        <v>0</v>
      </c>
      <c r="V628" s="9">
        <f>ROUND(P628 / 1.2, 2)</f>
        <v>62.73</v>
      </c>
      <c r="W628" s="9">
        <f>ROUND(Q628 / 1.2, 2)</f>
        <v>356.67</v>
      </c>
      <c r="X628" s="9">
        <f>ROUND(R628 / 1.2, 2)</f>
        <v>419.39</v>
      </c>
      <c r="Y628" s="9">
        <f t="shared" si="90"/>
        <v>0</v>
      </c>
      <c r="Z628" s="9">
        <f>ROUND(T628 / 1.2, 2)</f>
        <v>0</v>
      </c>
      <c r="AA628" s="9">
        <f>Y628+Z628</f>
        <v>0</v>
      </c>
      <c r="AD628" s="5">
        <v>355116809</v>
      </c>
      <c r="AE628" s="5">
        <v>27137995</v>
      </c>
      <c r="AG628" s="5" t="s">
        <v>1960</v>
      </c>
      <c r="AH628" s="5" t="s">
        <v>1961</v>
      </c>
      <c r="AI628" s="5" t="s">
        <v>584</v>
      </c>
      <c r="AK628" s="19">
        <f t="shared" si="88"/>
        <v>0</v>
      </c>
      <c r="AL628" s="19">
        <f>T628-N628</f>
        <v>0</v>
      </c>
      <c r="AM628" s="19">
        <f>U628-O628</f>
        <v>0</v>
      </c>
      <c r="AN628" s="22">
        <f t="shared" si="89"/>
        <v>0</v>
      </c>
      <c r="AO628" s="22">
        <f>IFERROR(AL628/N628,0)</f>
        <v>0</v>
      </c>
      <c r="AP628" s="22">
        <f>IFERROR(AM628/O628,0)</f>
        <v>0</v>
      </c>
    </row>
    <row r="629" spans="1:42" ht="36" x14ac:dyDescent="0.3">
      <c r="A629" s="12" t="s">
        <v>2079</v>
      </c>
      <c r="B629" s="12"/>
      <c r="C629" s="27" t="s">
        <v>1028</v>
      </c>
      <c r="D629" s="17"/>
      <c r="E629" s="17"/>
      <c r="F629" s="28" t="s">
        <v>96</v>
      </c>
      <c r="G629" s="29">
        <v>0.15</v>
      </c>
      <c r="H629" s="29"/>
      <c r="I629" s="29">
        <v>0</v>
      </c>
      <c r="J629" s="30">
        <v>88.8</v>
      </c>
      <c r="M629" s="31">
        <f>ROUND(ROUND(J629, 2)*I629, 2)</f>
        <v>0</v>
      </c>
      <c r="P629" s="30">
        <v>88.8</v>
      </c>
      <c r="S629" s="31">
        <f>ROUND(ROUND(P629, 2)*I629, 2)</f>
        <v>0</v>
      </c>
      <c r="V629" s="9">
        <f>ROUND(ROUND(P629, 2)/1.2, 2)</f>
        <v>74</v>
      </c>
      <c r="Y629" s="9">
        <f t="shared" si="90"/>
        <v>0</v>
      </c>
      <c r="AD629" s="5" t="s">
        <v>2080</v>
      </c>
      <c r="AE629" s="5" t="s">
        <v>2081</v>
      </c>
      <c r="AF629" s="5" t="s">
        <v>1031</v>
      </c>
      <c r="AK629" s="31">
        <f t="shared" si="88"/>
        <v>0</v>
      </c>
      <c r="AL629" s="31"/>
      <c r="AM629" s="31"/>
      <c r="AN629" s="33">
        <f t="shared" si="89"/>
        <v>0</v>
      </c>
      <c r="AO629" s="31"/>
      <c r="AP629" s="31"/>
    </row>
    <row r="630" spans="1:42" ht="108" x14ac:dyDescent="0.3">
      <c r="A630" s="12" t="s">
        <v>2082</v>
      </c>
      <c r="B630" s="12"/>
      <c r="C630" s="27" t="s">
        <v>1907</v>
      </c>
      <c r="D630" s="17"/>
      <c r="E630" s="17" t="s">
        <v>1983</v>
      </c>
      <c r="F630" s="28" t="s">
        <v>96</v>
      </c>
      <c r="G630" s="29">
        <v>0.3</v>
      </c>
      <c r="H630" s="29"/>
      <c r="I630" s="29">
        <v>0</v>
      </c>
      <c r="J630" s="30">
        <v>0</v>
      </c>
      <c r="M630" s="31">
        <f>ROUND(ROUND(J630, 2)*I630, 2)</f>
        <v>0</v>
      </c>
      <c r="P630" s="30">
        <v>206.5</v>
      </c>
      <c r="S630" s="31">
        <f>ROUND(ROUND(P630, 2)*I630, 2)</f>
        <v>0</v>
      </c>
      <c r="V630" s="9">
        <f>ROUND(ROUND(P630, 2)/1.2, 2)</f>
        <v>172.08</v>
      </c>
      <c r="Y630" s="9">
        <f t="shared" si="90"/>
        <v>0</v>
      </c>
      <c r="AD630" s="5" t="s">
        <v>2083</v>
      </c>
      <c r="AE630" s="5" t="s">
        <v>2084</v>
      </c>
      <c r="AF630" s="5" t="s">
        <v>1911</v>
      </c>
      <c r="AK630" s="31">
        <f t="shared" si="88"/>
        <v>0</v>
      </c>
      <c r="AL630" s="31"/>
      <c r="AM630" s="31"/>
      <c r="AN630" s="33">
        <f t="shared" si="89"/>
        <v>0</v>
      </c>
      <c r="AO630" s="31"/>
      <c r="AP630" s="31"/>
    </row>
    <row r="631" spans="1:42" ht="36" x14ac:dyDescent="0.3">
      <c r="A631" s="12" t="s">
        <v>2085</v>
      </c>
      <c r="B631" s="12" t="s">
        <v>1957</v>
      </c>
      <c r="C631" s="16" t="s">
        <v>1958</v>
      </c>
      <c r="D631" s="17"/>
      <c r="E631" s="17" t="s">
        <v>2086</v>
      </c>
      <c r="F631" s="17" t="s">
        <v>79</v>
      </c>
      <c r="G631" s="18">
        <v>1</v>
      </c>
      <c r="H631" s="18"/>
      <c r="I631" s="18">
        <v>0</v>
      </c>
      <c r="J631" s="19">
        <v>13.32</v>
      </c>
      <c r="K631" s="20">
        <v>428</v>
      </c>
      <c r="L631" s="19">
        <f>J631+ROUND(K631, 2)</f>
        <v>441.32</v>
      </c>
      <c r="M631" s="19">
        <v>0</v>
      </c>
      <c r="N631" s="19">
        <v>0</v>
      </c>
      <c r="O631" s="19">
        <f>M631+N631</f>
        <v>0</v>
      </c>
      <c r="P631" s="19">
        <v>75.27</v>
      </c>
      <c r="Q631" s="20">
        <v>428</v>
      </c>
      <c r="R631" s="19">
        <f>P631+ROUND(Q631, 2)</f>
        <v>503.27</v>
      </c>
      <c r="S631" s="19">
        <v>0</v>
      </c>
      <c r="T631" s="19">
        <v>0</v>
      </c>
      <c r="U631" s="19">
        <f>S631+T631</f>
        <v>0</v>
      </c>
      <c r="V631" s="9">
        <f>ROUND(P631 / 1.2, 2)</f>
        <v>62.73</v>
      </c>
      <c r="W631" s="9">
        <f>ROUND(Q631 / 1.2, 2)</f>
        <v>356.67</v>
      </c>
      <c r="X631" s="9">
        <f>ROUND(R631 / 1.2, 2)</f>
        <v>419.39</v>
      </c>
      <c r="Y631" s="9">
        <f t="shared" si="90"/>
        <v>0</v>
      </c>
      <c r="Z631" s="9">
        <f>ROUND(T631 / 1.2, 2)</f>
        <v>0</v>
      </c>
      <c r="AA631" s="9">
        <f>Y631+Z631</f>
        <v>0</v>
      </c>
      <c r="AD631" s="5">
        <v>355116810</v>
      </c>
      <c r="AE631" s="5">
        <v>27137996</v>
      </c>
      <c r="AG631" s="5" t="s">
        <v>1960</v>
      </c>
      <c r="AH631" s="5" t="s">
        <v>1961</v>
      </c>
      <c r="AI631" s="5" t="s">
        <v>584</v>
      </c>
      <c r="AK631" s="19">
        <f t="shared" si="88"/>
        <v>0</v>
      </c>
      <c r="AL631" s="19">
        <f>T631-N631</f>
        <v>0</v>
      </c>
      <c r="AM631" s="19">
        <f>U631-O631</f>
        <v>0</v>
      </c>
      <c r="AN631" s="22">
        <f t="shared" si="89"/>
        <v>0</v>
      </c>
      <c r="AO631" s="22">
        <f>IFERROR(AL631/N631,0)</f>
        <v>0</v>
      </c>
      <c r="AP631" s="22">
        <f>IFERROR(AM631/O631,0)</f>
        <v>0</v>
      </c>
    </row>
    <row r="632" spans="1:42" ht="108" x14ac:dyDescent="0.3">
      <c r="A632" s="12" t="s">
        <v>2087</v>
      </c>
      <c r="B632" s="12"/>
      <c r="C632" s="27" t="s">
        <v>1907</v>
      </c>
      <c r="D632" s="17"/>
      <c r="E632" s="17" t="s">
        <v>1995</v>
      </c>
      <c r="F632" s="28" t="s">
        <v>96</v>
      </c>
      <c r="G632" s="29">
        <v>0.3</v>
      </c>
      <c r="H632" s="29"/>
      <c r="I632" s="29">
        <v>0</v>
      </c>
      <c r="J632" s="30">
        <v>0</v>
      </c>
      <c r="M632" s="31">
        <f>ROUND(ROUND(J632, 2)*I632, 2)</f>
        <v>0</v>
      </c>
      <c r="P632" s="30">
        <v>206.5</v>
      </c>
      <c r="S632" s="31">
        <f>ROUND(ROUND(P632, 2)*I632, 2)</f>
        <v>0</v>
      </c>
      <c r="V632" s="9">
        <f>ROUND(ROUND(P632, 2)/1.2, 2)</f>
        <v>172.08</v>
      </c>
      <c r="Y632" s="9">
        <f t="shared" si="90"/>
        <v>0</v>
      </c>
      <c r="AD632" s="5" t="s">
        <v>2088</v>
      </c>
      <c r="AE632" s="5" t="s">
        <v>2089</v>
      </c>
      <c r="AF632" s="5" t="s">
        <v>1911</v>
      </c>
      <c r="AK632" s="31">
        <f t="shared" si="88"/>
        <v>0</v>
      </c>
      <c r="AL632" s="31"/>
      <c r="AM632" s="31"/>
      <c r="AN632" s="33">
        <f t="shared" si="89"/>
        <v>0</v>
      </c>
      <c r="AO632" s="31"/>
      <c r="AP632" s="31"/>
    </row>
    <row r="633" spans="1:42" ht="36" x14ac:dyDescent="0.3">
      <c r="A633" s="12" t="s">
        <v>2090</v>
      </c>
      <c r="B633" s="12"/>
      <c r="C633" s="27" t="s">
        <v>1028</v>
      </c>
      <c r="D633" s="17"/>
      <c r="E633" s="17"/>
      <c r="F633" s="28" t="s">
        <v>96</v>
      </c>
      <c r="G633" s="29">
        <v>0.15</v>
      </c>
      <c r="H633" s="29"/>
      <c r="I633" s="29">
        <v>0</v>
      </c>
      <c r="J633" s="30">
        <v>88.8</v>
      </c>
      <c r="M633" s="31">
        <f>ROUND(ROUND(J633, 2)*I633, 2)</f>
        <v>0</v>
      </c>
      <c r="P633" s="30">
        <v>88.8</v>
      </c>
      <c r="S633" s="31">
        <f>ROUND(ROUND(P633, 2)*I633, 2)</f>
        <v>0</v>
      </c>
      <c r="V633" s="9">
        <f>ROUND(ROUND(P633, 2)/1.2, 2)</f>
        <v>74</v>
      </c>
      <c r="Y633" s="9">
        <f t="shared" si="90"/>
        <v>0</v>
      </c>
      <c r="AD633" s="5" t="s">
        <v>2091</v>
      </c>
      <c r="AE633" s="5" t="s">
        <v>2092</v>
      </c>
      <c r="AF633" s="5" t="s">
        <v>1031</v>
      </c>
      <c r="AK633" s="31">
        <f t="shared" si="88"/>
        <v>0</v>
      </c>
      <c r="AL633" s="31"/>
      <c r="AM633" s="31"/>
      <c r="AN633" s="33">
        <f t="shared" si="89"/>
        <v>0</v>
      </c>
      <c r="AO633" s="31"/>
      <c r="AP633" s="31"/>
    </row>
    <row r="634" spans="1:42" ht="36" x14ac:dyDescent="0.3">
      <c r="A634" s="12" t="s">
        <v>2093</v>
      </c>
      <c r="B634" s="12" t="s">
        <v>1957</v>
      </c>
      <c r="C634" s="16" t="s">
        <v>1958</v>
      </c>
      <c r="D634" s="17"/>
      <c r="E634" s="17" t="s">
        <v>2094</v>
      </c>
      <c r="F634" s="17" t="s">
        <v>79</v>
      </c>
      <c r="G634" s="18">
        <v>1</v>
      </c>
      <c r="H634" s="18"/>
      <c r="I634" s="18">
        <v>0</v>
      </c>
      <c r="J634" s="19">
        <v>13.33</v>
      </c>
      <c r="K634" s="20">
        <v>428</v>
      </c>
      <c r="L634" s="19">
        <f>J634+ROUND(K634, 2)</f>
        <v>441.33</v>
      </c>
      <c r="M634" s="19">
        <v>0</v>
      </c>
      <c r="N634" s="19">
        <v>0</v>
      </c>
      <c r="O634" s="19">
        <f>M634+N634</f>
        <v>0</v>
      </c>
      <c r="P634" s="19">
        <v>75.28</v>
      </c>
      <c r="Q634" s="20">
        <v>428</v>
      </c>
      <c r="R634" s="19">
        <f>P634+ROUND(Q634, 2)</f>
        <v>503.28</v>
      </c>
      <c r="S634" s="19">
        <v>0</v>
      </c>
      <c r="T634" s="19">
        <v>0</v>
      </c>
      <c r="U634" s="19">
        <f>S634+T634</f>
        <v>0</v>
      </c>
      <c r="V634" s="9">
        <f>ROUND(P634 / 1.2, 2)</f>
        <v>62.73</v>
      </c>
      <c r="W634" s="9">
        <f>ROUND(Q634 / 1.2, 2)</f>
        <v>356.67</v>
      </c>
      <c r="X634" s="9">
        <f>ROUND(R634 / 1.2, 2)</f>
        <v>419.4</v>
      </c>
      <c r="Y634" s="9">
        <f t="shared" si="90"/>
        <v>0</v>
      </c>
      <c r="Z634" s="9">
        <f>ROUND(T634 / 1.2, 2)</f>
        <v>0</v>
      </c>
      <c r="AA634" s="9">
        <f>Y634+Z634</f>
        <v>0</v>
      </c>
      <c r="AD634" s="5">
        <v>355116811</v>
      </c>
      <c r="AE634" s="5">
        <v>27137997</v>
      </c>
      <c r="AG634" s="5" t="s">
        <v>1960</v>
      </c>
      <c r="AH634" s="5" t="s">
        <v>1961</v>
      </c>
      <c r="AI634" s="5" t="s">
        <v>584</v>
      </c>
      <c r="AK634" s="19">
        <f t="shared" si="88"/>
        <v>0</v>
      </c>
      <c r="AL634" s="19">
        <f>T634-N634</f>
        <v>0</v>
      </c>
      <c r="AM634" s="19">
        <f>U634-O634</f>
        <v>0</v>
      </c>
      <c r="AN634" s="22">
        <f t="shared" si="89"/>
        <v>0</v>
      </c>
      <c r="AO634" s="22">
        <f>IFERROR(AL634/N634,0)</f>
        <v>0</v>
      </c>
      <c r="AP634" s="22">
        <f>IFERROR(AM634/O634,0)</f>
        <v>0</v>
      </c>
    </row>
    <row r="635" spans="1:42" ht="36" x14ac:dyDescent="0.3">
      <c r="A635" s="12" t="s">
        <v>2095</v>
      </c>
      <c r="B635" s="12"/>
      <c r="C635" s="27" t="s">
        <v>1028</v>
      </c>
      <c r="D635" s="17"/>
      <c r="E635" s="17"/>
      <c r="F635" s="28" t="s">
        <v>96</v>
      </c>
      <c r="G635" s="29">
        <v>0.15</v>
      </c>
      <c r="H635" s="29"/>
      <c r="I635" s="29">
        <v>0</v>
      </c>
      <c r="J635" s="30">
        <v>88.8</v>
      </c>
      <c r="M635" s="31">
        <f>ROUND(ROUND(J635, 2)*I635, 2)</f>
        <v>0</v>
      </c>
      <c r="P635" s="30">
        <v>88.8</v>
      </c>
      <c r="S635" s="31">
        <f>ROUND(ROUND(P635, 2)*I635, 2)</f>
        <v>0</v>
      </c>
      <c r="V635" s="9">
        <f>ROUND(ROUND(P635, 2)/1.2, 2)</f>
        <v>74</v>
      </c>
      <c r="Y635" s="9">
        <f t="shared" si="90"/>
        <v>0</v>
      </c>
      <c r="AD635" s="5" t="s">
        <v>2096</v>
      </c>
      <c r="AE635" s="5" t="s">
        <v>2097</v>
      </c>
      <c r="AF635" s="5" t="s">
        <v>1031</v>
      </c>
      <c r="AK635" s="31">
        <f t="shared" si="88"/>
        <v>0</v>
      </c>
      <c r="AL635" s="31"/>
      <c r="AM635" s="31"/>
      <c r="AN635" s="33">
        <f t="shared" si="89"/>
        <v>0</v>
      </c>
      <c r="AO635" s="31"/>
      <c r="AP635" s="31"/>
    </row>
    <row r="636" spans="1:42" ht="108" x14ac:dyDescent="0.3">
      <c r="A636" s="12" t="s">
        <v>2098</v>
      </c>
      <c r="B636" s="12"/>
      <c r="C636" s="27" t="s">
        <v>1907</v>
      </c>
      <c r="D636" s="17"/>
      <c r="E636" s="17" t="s">
        <v>2001</v>
      </c>
      <c r="F636" s="28" t="s">
        <v>96</v>
      </c>
      <c r="G636" s="29">
        <v>0.3</v>
      </c>
      <c r="H636" s="29"/>
      <c r="I636" s="29">
        <v>0</v>
      </c>
      <c r="J636" s="30">
        <v>0</v>
      </c>
      <c r="M636" s="31">
        <f>ROUND(ROUND(J636, 2)*I636, 2)</f>
        <v>0</v>
      </c>
      <c r="P636" s="30">
        <v>206.5</v>
      </c>
      <c r="S636" s="31">
        <f>ROUND(ROUND(P636, 2)*I636, 2)</f>
        <v>0</v>
      </c>
      <c r="V636" s="9">
        <f>ROUND(ROUND(P636, 2)/1.2, 2)</f>
        <v>172.08</v>
      </c>
      <c r="Y636" s="9">
        <f t="shared" si="90"/>
        <v>0</v>
      </c>
      <c r="AD636" s="5" t="s">
        <v>2099</v>
      </c>
      <c r="AE636" s="5" t="s">
        <v>2100</v>
      </c>
      <c r="AF636" s="5" t="s">
        <v>1911</v>
      </c>
      <c r="AK636" s="31">
        <f t="shared" si="88"/>
        <v>0</v>
      </c>
      <c r="AL636" s="31"/>
      <c r="AM636" s="31"/>
      <c r="AN636" s="33">
        <f t="shared" si="89"/>
        <v>0</v>
      </c>
      <c r="AO636" s="31"/>
      <c r="AP636" s="31"/>
    </row>
    <row r="637" spans="1:42" ht="36" x14ac:dyDescent="0.3">
      <c r="A637" s="12" t="s">
        <v>2101</v>
      </c>
      <c r="B637" s="12" t="s">
        <v>1957</v>
      </c>
      <c r="C637" s="16" t="s">
        <v>1958</v>
      </c>
      <c r="D637" s="17"/>
      <c r="E637" s="17" t="s">
        <v>2102</v>
      </c>
      <c r="F637" s="17" t="s">
        <v>79</v>
      </c>
      <c r="G637" s="18">
        <v>1</v>
      </c>
      <c r="H637" s="18"/>
      <c r="I637" s="18">
        <v>0</v>
      </c>
      <c r="J637" s="19">
        <v>13.32</v>
      </c>
      <c r="K637" s="20">
        <v>428</v>
      </c>
      <c r="L637" s="19">
        <f>J637+ROUND(K637, 2)</f>
        <v>441.32</v>
      </c>
      <c r="M637" s="19">
        <v>0</v>
      </c>
      <c r="N637" s="19">
        <v>0</v>
      </c>
      <c r="O637" s="19">
        <f>M637+N637</f>
        <v>0</v>
      </c>
      <c r="P637" s="19">
        <v>75.27</v>
      </c>
      <c r="Q637" s="20">
        <v>428</v>
      </c>
      <c r="R637" s="19">
        <f>P637+ROUND(Q637, 2)</f>
        <v>503.27</v>
      </c>
      <c r="S637" s="19">
        <v>0</v>
      </c>
      <c r="T637" s="19">
        <v>0</v>
      </c>
      <c r="U637" s="19">
        <f>S637+T637</f>
        <v>0</v>
      </c>
      <c r="V637" s="9">
        <f>ROUND(P637 / 1.2, 2)</f>
        <v>62.73</v>
      </c>
      <c r="W637" s="9">
        <f>ROUND(Q637 / 1.2, 2)</f>
        <v>356.67</v>
      </c>
      <c r="X637" s="9">
        <f>ROUND(R637 / 1.2, 2)</f>
        <v>419.39</v>
      </c>
      <c r="Y637" s="9">
        <f t="shared" si="90"/>
        <v>0</v>
      </c>
      <c r="Z637" s="9">
        <f>ROUND(T637 / 1.2, 2)</f>
        <v>0</v>
      </c>
      <c r="AA637" s="9">
        <f>Y637+Z637</f>
        <v>0</v>
      </c>
      <c r="AD637" s="5">
        <v>355116812</v>
      </c>
      <c r="AE637" s="5">
        <v>27137998</v>
      </c>
      <c r="AG637" s="5" t="s">
        <v>1960</v>
      </c>
      <c r="AH637" s="5" t="s">
        <v>1961</v>
      </c>
      <c r="AI637" s="5" t="s">
        <v>584</v>
      </c>
      <c r="AK637" s="19">
        <f t="shared" si="88"/>
        <v>0</v>
      </c>
      <c r="AL637" s="19">
        <f>T637-N637</f>
        <v>0</v>
      </c>
      <c r="AM637" s="19">
        <f>U637-O637</f>
        <v>0</v>
      </c>
      <c r="AN637" s="22">
        <f t="shared" si="89"/>
        <v>0</v>
      </c>
      <c r="AO637" s="22">
        <f>IFERROR(AL637/N637,0)</f>
        <v>0</v>
      </c>
      <c r="AP637" s="22">
        <f>IFERROR(AM637/O637,0)</f>
        <v>0</v>
      </c>
    </row>
    <row r="638" spans="1:42" ht="108" x14ac:dyDescent="0.3">
      <c r="A638" s="12" t="s">
        <v>2103</v>
      </c>
      <c r="B638" s="12"/>
      <c r="C638" s="27" t="s">
        <v>1907</v>
      </c>
      <c r="D638" s="17"/>
      <c r="E638" s="17" t="s">
        <v>2013</v>
      </c>
      <c r="F638" s="28" t="s">
        <v>96</v>
      </c>
      <c r="G638" s="29">
        <v>0.3</v>
      </c>
      <c r="H638" s="29"/>
      <c r="I638" s="29">
        <v>0</v>
      </c>
      <c r="J638" s="30">
        <v>0</v>
      </c>
      <c r="M638" s="31">
        <f>ROUND(ROUND(J638, 2)*I638, 2)</f>
        <v>0</v>
      </c>
      <c r="P638" s="30">
        <v>206.5</v>
      </c>
      <c r="S638" s="31">
        <f>ROUND(ROUND(P638, 2)*I638, 2)</f>
        <v>0</v>
      </c>
      <c r="V638" s="9">
        <f>ROUND(ROUND(P638, 2)/1.2, 2)</f>
        <v>172.08</v>
      </c>
      <c r="Y638" s="9">
        <f t="shared" si="90"/>
        <v>0</v>
      </c>
      <c r="AD638" s="5" t="s">
        <v>2104</v>
      </c>
      <c r="AE638" s="5" t="s">
        <v>2105</v>
      </c>
      <c r="AF638" s="5" t="s">
        <v>1911</v>
      </c>
      <c r="AK638" s="31">
        <f t="shared" si="88"/>
        <v>0</v>
      </c>
      <c r="AL638" s="31"/>
      <c r="AM638" s="31"/>
      <c r="AN638" s="33">
        <f t="shared" si="89"/>
        <v>0</v>
      </c>
      <c r="AO638" s="31"/>
      <c r="AP638" s="31"/>
    </row>
    <row r="639" spans="1:42" ht="36" x14ac:dyDescent="0.3">
      <c r="A639" s="12" t="s">
        <v>2106</v>
      </c>
      <c r="B639" s="12"/>
      <c r="C639" s="27" t="s">
        <v>1028</v>
      </c>
      <c r="D639" s="17"/>
      <c r="E639" s="17"/>
      <c r="F639" s="28" t="s">
        <v>96</v>
      </c>
      <c r="G639" s="29">
        <v>0.15</v>
      </c>
      <c r="H639" s="29"/>
      <c r="I639" s="29">
        <v>0</v>
      </c>
      <c r="J639" s="30">
        <v>88.8</v>
      </c>
      <c r="M639" s="31">
        <f>ROUND(ROUND(J639, 2)*I639, 2)</f>
        <v>0</v>
      </c>
      <c r="P639" s="30">
        <v>88.8</v>
      </c>
      <c r="S639" s="31">
        <f>ROUND(ROUND(P639, 2)*I639, 2)</f>
        <v>0</v>
      </c>
      <c r="V639" s="9">
        <f>ROUND(ROUND(P639, 2)/1.2, 2)</f>
        <v>74</v>
      </c>
      <c r="Y639" s="9">
        <f t="shared" si="90"/>
        <v>0</v>
      </c>
      <c r="AD639" s="5" t="s">
        <v>2107</v>
      </c>
      <c r="AE639" s="5" t="s">
        <v>2108</v>
      </c>
      <c r="AF639" s="5" t="s">
        <v>1031</v>
      </c>
      <c r="AK639" s="31">
        <f t="shared" si="88"/>
        <v>0</v>
      </c>
      <c r="AL639" s="31"/>
      <c r="AM639" s="31"/>
      <c r="AN639" s="33">
        <f t="shared" si="89"/>
        <v>0</v>
      </c>
      <c r="AO639" s="31"/>
      <c r="AP639" s="31"/>
    </row>
    <row r="640" spans="1:42" ht="36" x14ac:dyDescent="0.3">
      <c r="A640" s="12" t="s">
        <v>2109</v>
      </c>
      <c r="B640" s="12" t="s">
        <v>1957</v>
      </c>
      <c r="C640" s="16" t="s">
        <v>1958</v>
      </c>
      <c r="D640" s="17"/>
      <c r="E640" s="17" t="s">
        <v>2110</v>
      </c>
      <c r="F640" s="17" t="s">
        <v>79</v>
      </c>
      <c r="G640" s="18">
        <v>1</v>
      </c>
      <c r="H640" s="18"/>
      <c r="I640" s="18">
        <v>0</v>
      </c>
      <c r="J640" s="19">
        <v>13.32</v>
      </c>
      <c r="K640" s="20">
        <v>428</v>
      </c>
      <c r="L640" s="19">
        <f>J640+ROUND(K640, 2)</f>
        <v>441.32</v>
      </c>
      <c r="M640" s="19">
        <v>0</v>
      </c>
      <c r="N640" s="19">
        <v>0</v>
      </c>
      <c r="O640" s="19">
        <f>M640+N640</f>
        <v>0</v>
      </c>
      <c r="P640" s="19">
        <v>75.27</v>
      </c>
      <c r="Q640" s="20">
        <v>428</v>
      </c>
      <c r="R640" s="19">
        <f>P640+ROUND(Q640, 2)</f>
        <v>503.27</v>
      </c>
      <c r="S640" s="19">
        <v>0</v>
      </c>
      <c r="T640" s="19">
        <v>0</v>
      </c>
      <c r="U640" s="19">
        <f>S640+T640</f>
        <v>0</v>
      </c>
      <c r="V640" s="9">
        <f>ROUND(P640 / 1.2, 2)</f>
        <v>62.73</v>
      </c>
      <c r="W640" s="9">
        <f>ROUND(Q640 / 1.2, 2)</f>
        <v>356.67</v>
      </c>
      <c r="X640" s="9">
        <f>ROUND(R640 / 1.2, 2)</f>
        <v>419.39</v>
      </c>
      <c r="Y640" s="9">
        <f t="shared" si="90"/>
        <v>0</v>
      </c>
      <c r="Z640" s="9">
        <f>ROUND(T640 / 1.2, 2)</f>
        <v>0</v>
      </c>
      <c r="AA640" s="9">
        <f>Y640+Z640</f>
        <v>0</v>
      </c>
      <c r="AD640" s="5">
        <v>355116813</v>
      </c>
      <c r="AE640" s="5">
        <v>27137999</v>
      </c>
      <c r="AG640" s="5" t="s">
        <v>1960</v>
      </c>
      <c r="AH640" s="5" t="s">
        <v>1961</v>
      </c>
      <c r="AI640" s="5" t="s">
        <v>584</v>
      </c>
      <c r="AK640" s="19">
        <f t="shared" si="88"/>
        <v>0</v>
      </c>
      <c r="AL640" s="19">
        <f>T640-N640</f>
        <v>0</v>
      </c>
      <c r="AM640" s="19">
        <f>U640-O640</f>
        <v>0</v>
      </c>
      <c r="AN640" s="22">
        <f t="shared" si="89"/>
        <v>0</v>
      </c>
      <c r="AO640" s="22">
        <f>IFERROR(AL640/N640,0)</f>
        <v>0</v>
      </c>
      <c r="AP640" s="22">
        <f>IFERROR(AM640/O640,0)</f>
        <v>0</v>
      </c>
    </row>
    <row r="641" spans="1:42" ht="36" x14ac:dyDescent="0.3">
      <c r="A641" s="12" t="s">
        <v>2111</v>
      </c>
      <c r="B641" s="12"/>
      <c r="C641" s="27" t="s">
        <v>1028</v>
      </c>
      <c r="D641" s="17"/>
      <c r="E641" s="17"/>
      <c r="F641" s="28" t="s">
        <v>96</v>
      </c>
      <c r="G641" s="29">
        <v>0.15</v>
      </c>
      <c r="H641" s="29"/>
      <c r="I641" s="29">
        <v>0</v>
      </c>
      <c r="J641" s="30">
        <v>88.8</v>
      </c>
      <c r="M641" s="31">
        <f>ROUND(ROUND(J641, 2)*I641, 2)</f>
        <v>0</v>
      </c>
      <c r="P641" s="30">
        <v>88.8</v>
      </c>
      <c r="S641" s="31">
        <f>ROUND(ROUND(P641, 2)*I641, 2)</f>
        <v>0</v>
      </c>
      <c r="V641" s="9">
        <f>ROUND(ROUND(P641, 2)/1.2, 2)</f>
        <v>74</v>
      </c>
      <c r="Y641" s="9">
        <f t="shared" si="90"/>
        <v>0</v>
      </c>
      <c r="AD641" s="5" t="s">
        <v>2112</v>
      </c>
      <c r="AE641" s="5" t="s">
        <v>2113</v>
      </c>
      <c r="AF641" s="5" t="s">
        <v>1031</v>
      </c>
      <c r="AK641" s="31">
        <f t="shared" si="88"/>
        <v>0</v>
      </c>
      <c r="AL641" s="31"/>
      <c r="AM641" s="31"/>
      <c r="AN641" s="33">
        <f t="shared" si="89"/>
        <v>0</v>
      </c>
      <c r="AO641" s="31"/>
      <c r="AP641" s="31"/>
    </row>
    <row r="642" spans="1:42" ht="108" x14ac:dyDescent="0.3">
      <c r="A642" s="12" t="s">
        <v>2114</v>
      </c>
      <c r="B642" s="12"/>
      <c r="C642" s="27" t="s">
        <v>1907</v>
      </c>
      <c r="D642" s="17"/>
      <c r="E642" s="17" t="s">
        <v>2055</v>
      </c>
      <c r="F642" s="28" t="s">
        <v>96</v>
      </c>
      <c r="G642" s="29">
        <v>0.3</v>
      </c>
      <c r="H642" s="29"/>
      <c r="I642" s="29">
        <v>0</v>
      </c>
      <c r="J642" s="30">
        <v>0</v>
      </c>
      <c r="M642" s="31">
        <f>ROUND(ROUND(J642, 2)*I642, 2)</f>
        <v>0</v>
      </c>
      <c r="P642" s="30">
        <v>206.5</v>
      </c>
      <c r="S642" s="31">
        <f>ROUND(ROUND(P642, 2)*I642, 2)</f>
        <v>0</v>
      </c>
      <c r="V642" s="9">
        <f>ROUND(ROUND(P642, 2)/1.2, 2)</f>
        <v>172.08</v>
      </c>
      <c r="Y642" s="9">
        <f t="shared" si="90"/>
        <v>0</v>
      </c>
      <c r="AD642" s="5" t="s">
        <v>2115</v>
      </c>
      <c r="AE642" s="5" t="s">
        <v>2116</v>
      </c>
      <c r="AF642" s="5" t="s">
        <v>1911</v>
      </c>
      <c r="AK642" s="31">
        <f t="shared" si="88"/>
        <v>0</v>
      </c>
      <c r="AL642" s="31"/>
      <c r="AM642" s="31"/>
      <c r="AN642" s="33">
        <f t="shared" si="89"/>
        <v>0</v>
      </c>
      <c r="AO642" s="31"/>
      <c r="AP642" s="31"/>
    </row>
    <row r="643" spans="1:42" ht="36" x14ac:dyDescent="0.3">
      <c r="A643" s="12" t="s">
        <v>2117</v>
      </c>
      <c r="B643" s="12" t="s">
        <v>1957</v>
      </c>
      <c r="C643" s="16" t="s">
        <v>1958</v>
      </c>
      <c r="D643" s="17"/>
      <c r="E643" s="17" t="s">
        <v>2118</v>
      </c>
      <c r="F643" s="17" t="s">
        <v>79</v>
      </c>
      <c r="G643" s="18">
        <v>1</v>
      </c>
      <c r="H643" s="18"/>
      <c r="I643" s="18">
        <v>0</v>
      </c>
      <c r="J643" s="19">
        <v>13.32</v>
      </c>
      <c r="K643" s="20">
        <v>428</v>
      </c>
      <c r="L643" s="19">
        <f>J643+ROUND(K643, 2)</f>
        <v>441.32</v>
      </c>
      <c r="M643" s="19">
        <v>0</v>
      </c>
      <c r="N643" s="19">
        <v>0</v>
      </c>
      <c r="O643" s="19">
        <f>M643+N643</f>
        <v>0</v>
      </c>
      <c r="P643" s="19">
        <v>75.27</v>
      </c>
      <c r="Q643" s="20">
        <v>428</v>
      </c>
      <c r="R643" s="19">
        <f>P643+ROUND(Q643, 2)</f>
        <v>503.27</v>
      </c>
      <c r="S643" s="19">
        <v>0</v>
      </c>
      <c r="T643" s="19">
        <v>0</v>
      </c>
      <c r="U643" s="19">
        <f>S643+T643</f>
        <v>0</v>
      </c>
      <c r="V643" s="9">
        <f>ROUND(P643 / 1.2, 2)</f>
        <v>62.73</v>
      </c>
      <c r="W643" s="9">
        <f>ROUND(Q643 / 1.2, 2)</f>
        <v>356.67</v>
      </c>
      <c r="X643" s="9">
        <f>ROUND(R643 / 1.2, 2)</f>
        <v>419.39</v>
      </c>
      <c r="Y643" s="9">
        <f t="shared" si="90"/>
        <v>0</v>
      </c>
      <c r="Z643" s="9">
        <f>ROUND(T643 / 1.2, 2)</f>
        <v>0</v>
      </c>
      <c r="AA643" s="9">
        <f>Y643+Z643</f>
        <v>0</v>
      </c>
      <c r="AD643" s="5">
        <v>355116814</v>
      </c>
      <c r="AE643" s="5">
        <v>27137993</v>
      </c>
      <c r="AG643" s="5" t="s">
        <v>1960</v>
      </c>
      <c r="AH643" s="5" t="s">
        <v>1961</v>
      </c>
      <c r="AI643" s="5" t="s">
        <v>584</v>
      </c>
      <c r="AK643" s="19">
        <f t="shared" si="88"/>
        <v>0</v>
      </c>
      <c r="AL643" s="19">
        <f>T643-N643</f>
        <v>0</v>
      </c>
      <c r="AM643" s="19">
        <f>U643-O643</f>
        <v>0</v>
      </c>
      <c r="AN643" s="22">
        <f t="shared" si="89"/>
        <v>0</v>
      </c>
      <c r="AO643" s="22">
        <f>IFERROR(AL643/N643,0)</f>
        <v>0</v>
      </c>
      <c r="AP643" s="22">
        <f>IFERROR(AM643/O643,0)</f>
        <v>0</v>
      </c>
    </row>
    <row r="644" spans="1:42" ht="108" x14ac:dyDescent="0.3">
      <c r="A644" s="12" t="s">
        <v>2119</v>
      </c>
      <c r="B644" s="12"/>
      <c r="C644" s="27" t="s">
        <v>1907</v>
      </c>
      <c r="D644" s="17"/>
      <c r="E644" s="17" t="s">
        <v>2031</v>
      </c>
      <c r="F644" s="28" t="s">
        <v>96</v>
      </c>
      <c r="G644" s="29">
        <v>0.3</v>
      </c>
      <c r="H644" s="29"/>
      <c r="I644" s="29">
        <v>0</v>
      </c>
      <c r="J644" s="30">
        <v>0</v>
      </c>
      <c r="M644" s="31">
        <f>ROUND(ROUND(J644, 2)*I644, 2)</f>
        <v>0</v>
      </c>
      <c r="P644" s="30">
        <v>206.5</v>
      </c>
      <c r="S644" s="31">
        <f>ROUND(ROUND(P644, 2)*I644, 2)</f>
        <v>0</v>
      </c>
      <c r="V644" s="9">
        <f>ROUND(ROUND(P644, 2)/1.2, 2)</f>
        <v>172.08</v>
      </c>
      <c r="Y644" s="9">
        <f t="shared" si="90"/>
        <v>0</v>
      </c>
      <c r="AD644" s="5" t="s">
        <v>2120</v>
      </c>
      <c r="AE644" s="5" t="s">
        <v>2121</v>
      </c>
      <c r="AF644" s="5" t="s">
        <v>1911</v>
      </c>
      <c r="AK644" s="31">
        <f t="shared" si="88"/>
        <v>0</v>
      </c>
      <c r="AL644" s="31"/>
      <c r="AM644" s="31"/>
      <c r="AN644" s="33">
        <f t="shared" si="89"/>
        <v>0</v>
      </c>
      <c r="AO644" s="31"/>
      <c r="AP644" s="31"/>
    </row>
    <row r="645" spans="1:42" ht="36" x14ac:dyDescent="0.3">
      <c r="A645" s="12" t="s">
        <v>2122</v>
      </c>
      <c r="B645" s="12"/>
      <c r="C645" s="27" t="s">
        <v>1028</v>
      </c>
      <c r="D645" s="17"/>
      <c r="E645" s="17"/>
      <c r="F645" s="28" t="s">
        <v>96</v>
      </c>
      <c r="G645" s="29">
        <v>0.15</v>
      </c>
      <c r="H645" s="29"/>
      <c r="I645" s="29">
        <v>0</v>
      </c>
      <c r="J645" s="30">
        <v>88.8</v>
      </c>
      <c r="M645" s="31">
        <f>ROUND(ROUND(J645, 2)*I645, 2)</f>
        <v>0</v>
      </c>
      <c r="P645" s="30">
        <v>88.8</v>
      </c>
      <c r="S645" s="31">
        <f>ROUND(ROUND(P645, 2)*I645, 2)</f>
        <v>0</v>
      </c>
      <c r="V645" s="9">
        <f>ROUND(ROUND(P645, 2)/1.2, 2)</f>
        <v>74</v>
      </c>
      <c r="Y645" s="9">
        <f t="shared" si="90"/>
        <v>0</v>
      </c>
      <c r="AD645" s="5" t="s">
        <v>2123</v>
      </c>
      <c r="AE645" s="5" t="s">
        <v>2124</v>
      </c>
      <c r="AF645" s="5" t="s">
        <v>1031</v>
      </c>
      <c r="AK645" s="31">
        <f t="shared" si="88"/>
        <v>0</v>
      </c>
      <c r="AL645" s="31"/>
      <c r="AM645" s="31"/>
      <c r="AN645" s="33">
        <f t="shared" si="89"/>
        <v>0</v>
      </c>
      <c r="AO645" s="31"/>
      <c r="AP645" s="31"/>
    </row>
    <row r="646" spans="1:42" ht="36" x14ac:dyDescent="0.3">
      <c r="A646" s="12" t="s">
        <v>2125</v>
      </c>
      <c r="B646" s="12" t="s">
        <v>1957</v>
      </c>
      <c r="C646" s="16" t="s">
        <v>1958</v>
      </c>
      <c r="D646" s="17"/>
      <c r="E646" s="17" t="s">
        <v>2126</v>
      </c>
      <c r="F646" s="17" t="s">
        <v>79</v>
      </c>
      <c r="G646" s="18">
        <v>1</v>
      </c>
      <c r="H646" s="18"/>
      <c r="I646" s="18">
        <v>0</v>
      </c>
      <c r="J646" s="19">
        <v>13.32</v>
      </c>
      <c r="K646" s="20">
        <v>428</v>
      </c>
      <c r="L646" s="19">
        <f>J646+ROUND(K646, 2)</f>
        <v>441.32</v>
      </c>
      <c r="M646" s="19">
        <v>0</v>
      </c>
      <c r="N646" s="19">
        <v>0</v>
      </c>
      <c r="O646" s="19">
        <f>M646+N646</f>
        <v>0</v>
      </c>
      <c r="P646" s="19">
        <v>68.28</v>
      </c>
      <c r="Q646" s="20">
        <v>428</v>
      </c>
      <c r="R646" s="19">
        <f>P646+ROUND(Q646, 2)</f>
        <v>496.28</v>
      </c>
      <c r="S646" s="19">
        <v>0</v>
      </c>
      <c r="T646" s="19">
        <v>0</v>
      </c>
      <c r="U646" s="19">
        <f>S646+T646</f>
        <v>0</v>
      </c>
      <c r="V646" s="9">
        <f>ROUND(P646 / 1.2, 2)</f>
        <v>56.9</v>
      </c>
      <c r="W646" s="9">
        <f>ROUND(Q646 / 1.2, 2)</f>
        <v>356.67</v>
      </c>
      <c r="X646" s="9">
        <f>ROUND(R646 / 1.2, 2)</f>
        <v>413.57</v>
      </c>
      <c r="Y646" s="9">
        <f t="shared" si="90"/>
        <v>0</v>
      </c>
      <c r="Z646" s="9">
        <f>ROUND(T646 / 1.2, 2)</f>
        <v>0</v>
      </c>
      <c r="AA646" s="9">
        <f>Y646+Z646</f>
        <v>0</v>
      </c>
      <c r="AD646" s="5">
        <v>355116815</v>
      </c>
      <c r="AE646" s="5">
        <v>27138002</v>
      </c>
      <c r="AG646" s="5" t="s">
        <v>1960</v>
      </c>
      <c r="AH646" s="5" t="s">
        <v>1961</v>
      </c>
      <c r="AI646" s="5" t="s">
        <v>584</v>
      </c>
      <c r="AK646" s="19">
        <f t="shared" si="88"/>
        <v>0</v>
      </c>
      <c r="AL646" s="19">
        <f>T646-N646</f>
        <v>0</v>
      </c>
      <c r="AM646" s="19">
        <f>U646-O646</f>
        <v>0</v>
      </c>
      <c r="AN646" s="22">
        <f t="shared" si="89"/>
        <v>0</v>
      </c>
      <c r="AO646" s="22">
        <f>IFERROR(AL646/N646,0)</f>
        <v>0</v>
      </c>
      <c r="AP646" s="22">
        <f>IFERROR(AM646/O646,0)</f>
        <v>0</v>
      </c>
    </row>
    <row r="647" spans="1:42" ht="36" x14ac:dyDescent="0.3">
      <c r="A647" s="12" t="s">
        <v>2127</v>
      </c>
      <c r="B647" s="12"/>
      <c r="C647" s="27" t="s">
        <v>1028</v>
      </c>
      <c r="D647" s="17"/>
      <c r="E647" s="17"/>
      <c r="F647" s="28" t="s">
        <v>96</v>
      </c>
      <c r="G647" s="29">
        <v>0.15</v>
      </c>
      <c r="H647" s="29"/>
      <c r="I647" s="29">
        <v>0</v>
      </c>
      <c r="J647" s="30">
        <v>88.8</v>
      </c>
      <c r="M647" s="31">
        <f>ROUND(ROUND(J647, 2)*I647, 2)</f>
        <v>0</v>
      </c>
      <c r="P647" s="30">
        <v>88.8</v>
      </c>
      <c r="S647" s="31">
        <f>ROUND(ROUND(P647, 2)*I647, 2)</f>
        <v>0</v>
      </c>
      <c r="V647" s="9">
        <f>ROUND(ROUND(P647, 2)/1.2, 2)</f>
        <v>74</v>
      </c>
      <c r="Y647" s="9">
        <f t="shared" si="90"/>
        <v>0</v>
      </c>
      <c r="AD647" s="5" t="s">
        <v>2128</v>
      </c>
      <c r="AE647" s="5" t="s">
        <v>2129</v>
      </c>
      <c r="AF647" s="5" t="s">
        <v>1031</v>
      </c>
      <c r="AK647" s="31">
        <f t="shared" si="88"/>
        <v>0</v>
      </c>
      <c r="AL647" s="31"/>
      <c r="AM647" s="31"/>
      <c r="AN647" s="33">
        <f t="shared" si="89"/>
        <v>0</v>
      </c>
      <c r="AO647" s="31"/>
      <c r="AP647" s="31"/>
    </row>
    <row r="648" spans="1:42" ht="126" x14ac:dyDescent="0.3">
      <c r="A648" s="12" t="s">
        <v>2130</v>
      </c>
      <c r="B648" s="12"/>
      <c r="C648" s="27" t="s">
        <v>1920</v>
      </c>
      <c r="D648" s="17"/>
      <c r="E648" s="17" t="s">
        <v>2037</v>
      </c>
      <c r="F648" s="28" t="s">
        <v>96</v>
      </c>
      <c r="G648" s="29">
        <v>0.3</v>
      </c>
      <c r="H648" s="29"/>
      <c r="I648" s="29">
        <v>0</v>
      </c>
      <c r="J648" s="30">
        <v>0</v>
      </c>
      <c r="M648" s="31">
        <f>ROUND(ROUND(J648, 2)*I648, 2)</f>
        <v>0</v>
      </c>
      <c r="P648" s="30">
        <v>183.2</v>
      </c>
      <c r="S648" s="31">
        <f>ROUND(ROUND(P648, 2)*I648, 2)</f>
        <v>0</v>
      </c>
      <c r="V648" s="9">
        <f>ROUND(ROUND(P648, 2)/1.2, 2)</f>
        <v>152.66999999999999</v>
      </c>
      <c r="Y648" s="9">
        <f t="shared" si="90"/>
        <v>0</v>
      </c>
      <c r="AD648" s="5" t="s">
        <v>2131</v>
      </c>
      <c r="AE648" s="5" t="s">
        <v>2132</v>
      </c>
      <c r="AF648" s="5" t="s">
        <v>1924</v>
      </c>
      <c r="AK648" s="31">
        <f t="shared" si="88"/>
        <v>0</v>
      </c>
      <c r="AL648" s="31"/>
      <c r="AM648" s="31"/>
      <c r="AN648" s="33">
        <f t="shared" si="89"/>
        <v>0</v>
      </c>
      <c r="AO648" s="31"/>
      <c r="AP648" s="31"/>
    </row>
    <row r="649" spans="1:42" ht="36" x14ac:dyDescent="0.3">
      <c r="A649" s="12" t="s">
        <v>2133</v>
      </c>
      <c r="B649" s="12" t="s">
        <v>1957</v>
      </c>
      <c r="C649" s="16" t="s">
        <v>1958</v>
      </c>
      <c r="D649" s="17"/>
      <c r="E649" s="17" t="s">
        <v>2134</v>
      </c>
      <c r="F649" s="17" t="s">
        <v>79</v>
      </c>
      <c r="G649" s="18">
        <v>1</v>
      </c>
      <c r="H649" s="18"/>
      <c r="I649" s="18">
        <v>0</v>
      </c>
      <c r="J649" s="19">
        <v>13.32</v>
      </c>
      <c r="K649" s="20">
        <v>428</v>
      </c>
      <c r="L649" s="19">
        <f>J649+ROUND(K649, 2)</f>
        <v>441.32</v>
      </c>
      <c r="M649" s="19">
        <v>0</v>
      </c>
      <c r="N649" s="19">
        <v>0</v>
      </c>
      <c r="O649" s="19">
        <f>M649+N649</f>
        <v>0</v>
      </c>
      <c r="P649" s="19">
        <v>75.27</v>
      </c>
      <c r="Q649" s="20">
        <v>428</v>
      </c>
      <c r="R649" s="19">
        <f>P649+ROUND(Q649, 2)</f>
        <v>503.27</v>
      </c>
      <c r="S649" s="19">
        <v>0</v>
      </c>
      <c r="T649" s="19">
        <v>0</v>
      </c>
      <c r="U649" s="19">
        <f>S649+T649</f>
        <v>0</v>
      </c>
      <c r="V649" s="9">
        <f>ROUND(P649 / 1.2, 2)</f>
        <v>62.73</v>
      </c>
      <c r="W649" s="9">
        <f>ROUND(Q649 / 1.2, 2)</f>
        <v>356.67</v>
      </c>
      <c r="X649" s="9">
        <f>ROUND(R649 / 1.2, 2)</f>
        <v>419.39</v>
      </c>
      <c r="Y649" s="9">
        <f t="shared" si="90"/>
        <v>0</v>
      </c>
      <c r="Z649" s="9">
        <f>ROUND(T649 / 1.2, 2)</f>
        <v>0</v>
      </c>
      <c r="AA649" s="9">
        <f>Y649+Z649</f>
        <v>0</v>
      </c>
      <c r="AD649" s="5">
        <v>355116816</v>
      </c>
      <c r="AE649" s="5">
        <v>27138003</v>
      </c>
      <c r="AG649" s="5" t="s">
        <v>1960</v>
      </c>
      <c r="AH649" s="5" t="s">
        <v>1961</v>
      </c>
      <c r="AI649" s="5" t="s">
        <v>584</v>
      </c>
      <c r="AK649" s="19">
        <f t="shared" si="88"/>
        <v>0</v>
      </c>
      <c r="AL649" s="19">
        <f>T649-N649</f>
        <v>0</v>
      </c>
      <c r="AM649" s="19">
        <f>U649-O649</f>
        <v>0</v>
      </c>
      <c r="AN649" s="22">
        <f t="shared" si="89"/>
        <v>0</v>
      </c>
      <c r="AO649" s="22">
        <f>IFERROR(AL649/N649,0)</f>
        <v>0</v>
      </c>
      <c r="AP649" s="22">
        <f>IFERROR(AM649/O649,0)</f>
        <v>0</v>
      </c>
    </row>
    <row r="650" spans="1:42" ht="54" x14ac:dyDescent="0.3">
      <c r="A650" s="12" t="s">
        <v>2135</v>
      </c>
      <c r="B650" s="12"/>
      <c r="C650" s="27" t="s">
        <v>2136</v>
      </c>
      <c r="D650" s="17"/>
      <c r="E650" s="17" t="s">
        <v>2137</v>
      </c>
      <c r="F650" s="28" t="s">
        <v>96</v>
      </c>
      <c r="G650" s="29">
        <v>0.3</v>
      </c>
      <c r="H650" s="29"/>
      <c r="I650" s="29">
        <v>0</v>
      </c>
      <c r="J650" s="30">
        <v>0</v>
      </c>
      <c r="M650" s="31">
        <f>ROUND(ROUND(J650, 2)*I650, 2)</f>
        <v>0</v>
      </c>
      <c r="P650" s="30">
        <v>206.5</v>
      </c>
      <c r="S650" s="31">
        <f>ROUND(ROUND(P650, 2)*I650, 2)</f>
        <v>0</v>
      </c>
      <c r="V650" s="9">
        <f>ROUND(ROUND(P650, 2)/1.2, 2)</f>
        <v>172.08</v>
      </c>
      <c r="Y650" s="9">
        <f t="shared" si="90"/>
        <v>0</v>
      </c>
      <c r="AD650" s="5" t="s">
        <v>2138</v>
      </c>
      <c r="AE650" s="5" t="s">
        <v>2139</v>
      </c>
      <c r="AF650" s="5" t="s">
        <v>2140</v>
      </c>
      <c r="AK650" s="31">
        <f t="shared" si="88"/>
        <v>0</v>
      </c>
      <c r="AL650" s="31"/>
      <c r="AM650" s="31"/>
      <c r="AN650" s="33">
        <f t="shared" si="89"/>
        <v>0</v>
      </c>
      <c r="AO650" s="31"/>
      <c r="AP650" s="31"/>
    </row>
    <row r="651" spans="1:42" ht="36" x14ac:dyDescent="0.3">
      <c r="A651" s="12" t="s">
        <v>2141</v>
      </c>
      <c r="B651" s="12"/>
      <c r="C651" s="27" t="s">
        <v>1028</v>
      </c>
      <c r="D651" s="17"/>
      <c r="E651" s="17"/>
      <c r="F651" s="28" t="s">
        <v>96</v>
      </c>
      <c r="G651" s="29">
        <v>0.15</v>
      </c>
      <c r="H651" s="29"/>
      <c r="I651" s="29">
        <v>0</v>
      </c>
      <c r="J651" s="30">
        <v>88.8</v>
      </c>
      <c r="M651" s="31">
        <f>ROUND(ROUND(J651, 2)*I651, 2)</f>
        <v>0</v>
      </c>
      <c r="P651" s="30">
        <v>88.8</v>
      </c>
      <c r="S651" s="31">
        <f>ROUND(ROUND(P651, 2)*I651, 2)</f>
        <v>0</v>
      </c>
      <c r="V651" s="9">
        <f>ROUND(ROUND(P651, 2)/1.2, 2)</f>
        <v>74</v>
      </c>
      <c r="Y651" s="9">
        <f t="shared" si="90"/>
        <v>0</v>
      </c>
      <c r="AD651" s="5" t="s">
        <v>2142</v>
      </c>
      <c r="AE651" s="5" t="s">
        <v>2143</v>
      </c>
      <c r="AF651" s="5" t="s">
        <v>1031</v>
      </c>
      <c r="AK651" s="31">
        <f t="shared" si="88"/>
        <v>0</v>
      </c>
      <c r="AL651" s="31"/>
      <c r="AM651" s="31"/>
      <c r="AN651" s="33">
        <f t="shared" si="89"/>
        <v>0</v>
      </c>
      <c r="AO651" s="31"/>
      <c r="AP651" s="31"/>
    </row>
    <row r="652" spans="1:42" ht="36" x14ac:dyDescent="0.3">
      <c r="A652" s="12" t="s">
        <v>2144</v>
      </c>
      <c r="B652" s="12" t="s">
        <v>1957</v>
      </c>
      <c r="C652" s="16" t="s">
        <v>1958</v>
      </c>
      <c r="D652" s="17"/>
      <c r="E652" s="17" t="s">
        <v>2145</v>
      </c>
      <c r="F652" s="17" t="s">
        <v>79</v>
      </c>
      <c r="G652" s="18">
        <v>1</v>
      </c>
      <c r="H652" s="18"/>
      <c r="I652" s="18">
        <v>0</v>
      </c>
      <c r="J652" s="19">
        <v>13.32</v>
      </c>
      <c r="K652" s="20">
        <v>428</v>
      </c>
      <c r="L652" s="19">
        <f>J652+ROUND(K652, 2)</f>
        <v>441.32</v>
      </c>
      <c r="M652" s="19">
        <v>0</v>
      </c>
      <c r="N652" s="19">
        <v>0</v>
      </c>
      <c r="O652" s="19">
        <f>M652+N652</f>
        <v>0</v>
      </c>
      <c r="P652" s="19">
        <v>75.27</v>
      </c>
      <c r="Q652" s="20">
        <v>428</v>
      </c>
      <c r="R652" s="19">
        <f>P652+ROUND(Q652, 2)</f>
        <v>503.27</v>
      </c>
      <c r="S652" s="19">
        <v>0</v>
      </c>
      <c r="T652" s="19">
        <v>0</v>
      </c>
      <c r="U652" s="19">
        <f>S652+T652</f>
        <v>0</v>
      </c>
      <c r="V652" s="9">
        <f>ROUND(P652 / 1.2, 2)</f>
        <v>62.73</v>
      </c>
      <c r="W652" s="9">
        <f>ROUND(Q652 / 1.2, 2)</f>
        <v>356.67</v>
      </c>
      <c r="X652" s="9">
        <f>ROUND(R652 / 1.2, 2)</f>
        <v>419.39</v>
      </c>
      <c r="Y652" s="9">
        <f t="shared" si="90"/>
        <v>0</v>
      </c>
      <c r="Z652" s="9">
        <f>ROUND(T652 / 1.2, 2)</f>
        <v>0</v>
      </c>
      <c r="AA652" s="9">
        <f>Y652+Z652</f>
        <v>0</v>
      </c>
      <c r="AD652" s="5">
        <v>355116817</v>
      </c>
      <c r="AE652" s="5">
        <v>27138004</v>
      </c>
      <c r="AG652" s="5" t="s">
        <v>1960</v>
      </c>
      <c r="AH652" s="5" t="s">
        <v>1961</v>
      </c>
      <c r="AI652" s="5" t="s">
        <v>584</v>
      </c>
      <c r="AK652" s="19">
        <f t="shared" si="88"/>
        <v>0</v>
      </c>
      <c r="AL652" s="19">
        <f>T652-N652</f>
        <v>0</v>
      </c>
      <c r="AM652" s="19">
        <f>U652-O652</f>
        <v>0</v>
      </c>
      <c r="AN652" s="22">
        <f t="shared" si="89"/>
        <v>0</v>
      </c>
      <c r="AO652" s="22">
        <f>IFERROR(AL652/N652,0)</f>
        <v>0</v>
      </c>
      <c r="AP652" s="22">
        <f>IFERROR(AM652/O652,0)</f>
        <v>0</v>
      </c>
    </row>
    <row r="653" spans="1:42" ht="36" x14ac:dyDescent="0.3">
      <c r="A653" s="12" t="s">
        <v>2146</v>
      </c>
      <c r="B653" s="12"/>
      <c r="C653" s="27" t="s">
        <v>1028</v>
      </c>
      <c r="D653" s="17"/>
      <c r="E653" s="17"/>
      <c r="F653" s="28" t="s">
        <v>96</v>
      </c>
      <c r="G653" s="29">
        <v>0.15</v>
      </c>
      <c r="H653" s="29"/>
      <c r="I653" s="29">
        <v>0</v>
      </c>
      <c r="J653" s="30">
        <v>88.8</v>
      </c>
      <c r="M653" s="31">
        <f>ROUND(ROUND(J653, 2)*I653, 2)</f>
        <v>0</v>
      </c>
      <c r="P653" s="30">
        <v>88.8</v>
      </c>
      <c r="S653" s="31">
        <f>ROUND(ROUND(P653, 2)*I653, 2)</f>
        <v>0</v>
      </c>
      <c r="V653" s="9">
        <f>ROUND(ROUND(P653, 2)/1.2, 2)</f>
        <v>74</v>
      </c>
      <c r="Y653" s="9">
        <f t="shared" si="90"/>
        <v>0</v>
      </c>
      <c r="AD653" s="5" t="s">
        <v>2147</v>
      </c>
      <c r="AE653" s="5" t="s">
        <v>2148</v>
      </c>
      <c r="AF653" s="5" t="s">
        <v>1031</v>
      </c>
      <c r="AK653" s="31">
        <f t="shared" si="88"/>
        <v>0</v>
      </c>
      <c r="AL653" s="31"/>
      <c r="AM653" s="31"/>
      <c r="AN653" s="33">
        <f t="shared" si="89"/>
        <v>0</v>
      </c>
      <c r="AO653" s="31"/>
      <c r="AP653" s="31"/>
    </row>
    <row r="654" spans="1:42" ht="90" x14ac:dyDescent="0.3">
      <c r="A654" s="12" t="s">
        <v>2149</v>
      </c>
      <c r="B654" s="12"/>
      <c r="C654" s="27" t="s">
        <v>1907</v>
      </c>
      <c r="D654" s="17"/>
      <c r="E654" s="17" t="s">
        <v>2150</v>
      </c>
      <c r="F654" s="28" t="s">
        <v>96</v>
      </c>
      <c r="G654" s="29">
        <v>0.3</v>
      </c>
      <c r="H654" s="29"/>
      <c r="I654" s="29">
        <v>0</v>
      </c>
      <c r="J654" s="30">
        <v>0</v>
      </c>
      <c r="M654" s="31">
        <f>ROUND(ROUND(J654, 2)*I654, 2)</f>
        <v>0</v>
      </c>
      <c r="P654" s="30">
        <v>206.5</v>
      </c>
      <c r="S654" s="31">
        <f>ROUND(ROUND(P654, 2)*I654, 2)</f>
        <v>0</v>
      </c>
      <c r="V654" s="9">
        <f>ROUND(ROUND(P654, 2)/1.2, 2)</f>
        <v>172.08</v>
      </c>
      <c r="Y654" s="9">
        <f t="shared" si="90"/>
        <v>0</v>
      </c>
      <c r="AD654" s="5" t="s">
        <v>2151</v>
      </c>
      <c r="AE654" s="5" t="s">
        <v>2152</v>
      </c>
      <c r="AF654" s="5" t="s">
        <v>1911</v>
      </c>
      <c r="AK654" s="31">
        <f t="shared" si="88"/>
        <v>0</v>
      </c>
      <c r="AL654" s="31"/>
      <c r="AM654" s="31"/>
      <c r="AN654" s="33">
        <f t="shared" si="89"/>
        <v>0</v>
      </c>
      <c r="AO654" s="31"/>
      <c r="AP654" s="31"/>
    </row>
    <row r="655" spans="1:42" ht="36" x14ac:dyDescent="0.3">
      <c r="A655" s="12" t="s">
        <v>2153</v>
      </c>
      <c r="B655" s="12" t="s">
        <v>1957</v>
      </c>
      <c r="C655" s="16" t="s">
        <v>1958</v>
      </c>
      <c r="D655" s="17"/>
      <c r="E655" s="17" t="s">
        <v>2154</v>
      </c>
      <c r="F655" s="17" t="s">
        <v>79</v>
      </c>
      <c r="G655" s="18">
        <v>1</v>
      </c>
      <c r="H655" s="18"/>
      <c r="I655" s="18">
        <v>9197</v>
      </c>
      <c r="J655" s="19">
        <v>13.54</v>
      </c>
      <c r="K655" s="20">
        <v>428</v>
      </c>
      <c r="L655" s="19">
        <f>J655+ROUND(K655, 2)</f>
        <v>441.54</v>
      </c>
      <c r="M655" s="19">
        <v>124527.38</v>
      </c>
      <c r="N655" s="19">
        <v>3936316</v>
      </c>
      <c r="O655" s="19">
        <f>M655+N655</f>
        <v>4060843.38</v>
      </c>
      <c r="P655" s="19">
        <v>68.28</v>
      </c>
      <c r="Q655" s="20">
        <v>513.6</v>
      </c>
      <c r="R655" s="19">
        <f>P655+ROUND(Q655, 2)</f>
        <v>581.88</v>
      </c>
      <c r="S655" s="19">
        <v>627971.16</v>
      </c>
      <c r="T655" s="19">
        <v>4723579.2</v>
      </c>
      <c r="U655" s="19">
        <f>S655+T655</f>
        <v>5351550.3600000003</v>
      </c>
      <c r="V655" s="9">
        <f>ROUND(P655 / 1.2, 2)</f>
        <v>56.9</v>
      </c>
      <c r="W655" s="9">
        <f>ROUND(Q655 / 1.2, 2)</f>
        <v>428</v>
      </c>
      <c r="X655" s="9">
        <f>ROUND(R655 / 1.2, 2)</f>
        <v>484.9</v>
      </c>
      <c r="Y655" s="9">
        <f t="shared" si="90"/>
        <v>523309.3</v>
      </c>
      <c r="Z655" s="9">
        <f>ROUND(T655 / 1.2, 2)</f>
        <v>3936316</v>
      </c>
      <c r="AA655" s="9">
        <f>Y655+Z655</f>
        <v>4459625.3</v>
      </c>
      <c r="AD655" s="5">
        <v>355116818</v>
      </c>
      <c r="AE655" s="5">
        <v>28726618</v>
      </c>
      <c r="AG655" s="5" t="s">
        <v>1960</v>
      </c>
      <c r="AH655" s="5" t="s">
        <v>1961</v>
      </c>
      <c r="AI655" s="5" t="s">
        <v>584</v>
      </c>
      <c r="AK655" s="19">
        <f t="shared" si="88"/>
        <v>503443.78</v>
      </c>
      <c r="AL655" s="19">
        <f>T655-N655</f>
        <v>787263.20000000019</v>
      </c>
      <c r="AM655" s="19">
        <f>U655-O655</f>
        <v>1290706.9800000004</v>
      </c>
      <c r="AN655" s="22">
        <f t="shared" si="89"/>
        <v>4.0428360413589361</v>
      </c>
      <c r="AO655" s="22">
        <f>IFERROR(AL655/N655,0)</f>
        <v>0.20000000000000004</v>
      </c>
      <c r="AP655" s="22">
        <f>IFERROR(AM655/O655,0)</f>
        <v>0.31784209811115655</v>
      </c>
    </row>
    <row r="656" spans="1:42" ht="126" x14ac:dyDescent="0.3">
      <c r="A656" s="12" t="s">
        <v>2155</v>
      </c>
      <c r="B656" s="12"/>
      <c r="C656" s="27" t="s">
        <v>1963</v>
      </c>
      <c r="D656" s="17"/>
      <c r="E656" s="17" t="s">
        <v>2156</v>
      </c>
      <c r="F656" s="28" t="s">
        <v>96</v>
      </c>
      <c r="G656" s="29">
        <v>0.3</v>
      </c>
      <c r="H656" s="29"/>
      <c r="I656" s="29">
        <v>2759.1</v>
      </c>
      <c r="J656" s="30">
        <v>0</v>
      </c>
      <c r="M656" s="31">
        <f>ROUND(ROUND(J656, 2)*I656, 2)</f>
        <v>0</v>
      </c>
      <c r="P656" s="30">
        <v>183.2</v>
      </c>
      <c r="S656" s="31">
        <f>ROUND(ROUND(P656, 2)*I656, 2)</f>
        <v>505467.12</v>
      </c>
      <c r="V656" s="9">
        <f>ROUND(ROUND(P656, 2)/1.2, 2)</f>
        <v>152.66999999999999</v>
      </c>
      <c r="Y656" s="9">
        <f t="shared" si="90"/>
        <v>421222.6</v>
      </c>
      <c r="AD656" s="5" t="s">
        <v>2157</v>
      </c>
      <c r="AE656" s="5" t="s">
        <v>2158</v>
      </c>
      <c r="AF656" s="5" t="s">
        <v>1967</v>
      </c>
      <c r="AK656" s="31">
        <f t="shared" ref="AK656:AK719" si="91">S656-M656</f>
        <v>505467.12</v>
      </c>
      <c r="AL656" s="31"/>
      <c r="AM656" s="31"/>
      <c r="AN656" s="33">
        <f t="shared" ref="AN656:AN719" si="92">IFERROR(AK656/M656,0)</f>
        <v>0</v>
      </c>
      <c r="AO656" s="31"/>
      <c r="AP656" s="31"/>
    </row>
    <row r="657" spans="1:42" ht="36" x14ac:dyDescent="0.3">
      <c r="A657" s="12" t="s">
        <v>2159</v>
      </c>
      <c r="B657" s="12"/>
      <c r="C657" s="27" t="s">
        <v>1028</v>
      </c>
      <c r="D657" s="17"/>
      <c r="E657" s="17"/>
      <c r="F657" s="28" t="s">
        <v>96</v>
      </c>
      <c r="G657" s="29">
        <v>0.15</v>
      </c>
      <c r="H657" s="29"/>
      <c r="I657" s="29">
        <v>1379.55</v>
      </c>
      <c r="J657" s="30">
        <v>90.28</v>
      </c>
      <c r="M657" s="31">
        <f>ROUND(ROUND(J657, 2)*I657, 2)</f>
        <v>124545.77</v>
      </c>
      <c r="P657" s="30">
        <v>88.8</v>
      </c>
      <c r="S657" s="31">
        <f>ROUND(ROUND(P657, 2)*I657, 2)</f>
        <v>122504.04</v>
      </c>
      <c r="V657" s="9">
        <f>ROUND(ROUND(P657, 2)/1.2, 2)</f>
        <v>74</v>
      </c>
      <c r="Y657" s="9">
        <f t="shared" si="90"/>
        <v>102086.7</v>
      </c>
      <c r="AD657" s="5" t="s">
        <v>2160</v>
      </c>
      <c r="AE657" s="5" t="s">
        <v>2161</v>
      </c>
      <c r="AF657" s="5" t="s">
        <v>1031</v>
      </c>
      <c r="AK657" s="31">
        <f t="shared" si="91"/>
        <v>-2041.7300000000105</v>
      </c>
      <c r="AL657" s="31"/>
      <c r="AM657" s="31"/>
      <c r="AN657" s="33">
        <f t="shared" si="92"/>
        <v>-1.6393411032747322E-2</v>
      </c>
      <c r="AO657" s="31"/>
      <c r="AP657" s="31"/>
    </row>
    <row r="658" spans="1:42" ht="36" x14ac:dyDescent="0.3">
      <c r="A658" s="12" t="s">
        <v>2162</v>
      </c>
      <c r="B658" s="12" t="s">
        <v>1957</v>
      </c>
      <c r="C658" s="16" t="s">
        <v>1958</v>
      </c>
      <c r="D658" s="17"/>
      <c r="E658" s="17" t="s">
        <v>2163</v>
      </c>
      <c r="F658" s="17" t="s">
        <v>79</v>
      </c>
      <c r="G658" s="18">
        <v>1</v>
      </c>
      <c r="H658" s="18"/>
      <c r="I658" s="18">
        <v>14</v>
      </c>
      <c r="J658" s="19">
        <v>13.54</v>
      </c>
      <c r="K658" s="20">
        <v>428</v>
      </c>
      <c r="L658" s="19">
        <f>J658+ROUND(K658, 2)</f>
        <v>441.54</v>
      </c>
      <c r="M658" s="19">
        <v>189.56</v>
      </c>
      <c r="N658" s="19">
        <v>5992</v>
      </c>
      <c r="O658" s="19">
        <f>M658+N658</f>
        <v>6181.56</v>
      </c>
      <c r="P658" s="19">
        <v>68.28</v>
      </c>
      <c r="Q658" s="20">
        <v>513.6</v>
      </c>
      <c r="R658" s="19">
        <f>P658+ROUND(Q658, 2)</f>
        <v>581.88</v>
      </c>
      <c r="S658" s="19">
        <v>955.92</v>
      </c>
      <c r="T658" s="19">
        <v>7190.4</v>
      </c>
      <c r="U658" s="19">
        <f>S658+T658</f>
        <v>8146.32</v>
      </c>
      <c r="V658" s="9">
        <f>ROUND(P658 / 1.2, 2)</f>
        <v>56.9</v>
      </c>
      <c r="W658" s="9">
        <f>ROUND(Q658 / 1.2, 2)</f>
        <v>428</v>
      </c>
      <c r="X658" s="9">
        <f>ROUND(R658 / 1.2, 2)</f>
        <v>484.9</v>
      </c>
      <c r="Y658" s="9">
        <f t="shared" si="90"/>
        <v>796.6</v>
      </c>
      <c r="Z658" s="9">
        <f>ROUND(T658 / 1.2, 2)</f>
        <v>5992</v>
      </c>
      <c r="AA658" s="9">
        <f>Y658+Z658</f>
        <v>6788.6</v>
      </c>
      <c r="AD658" s="5">
        <v>355116819</v>
      </c>
      <c r="AE658" s="5">
        <v>28726622</v>
      </c>
      <c r="AG658" s="5" t="s">
        <v>1960</v>
      </c>
      <c r="AH658" s="5" t="s">
        <v>1961</v>
      </c>
      <c r="AI658" s="5" t="s">
        <v>584</v>
      </c>
      <c r="AK658" s="19">
        <f t="shared" si="91"/>
        <v>766.3599999999999</v>
      </c>
      <c r="AL658" s="19">
        <f>T658-N658</f>
        <v>1198.3999999999996</v>
      </c>
      <c r="AM658" s="19">
        <f>U658-O658</f>
        <v>1964.7599999999993</v>
      </c>
      <c r="AN658" s="22">
        <f t="shared" si="92"/>
        <v>4.0428360413589361</v>
      </c>
      <c r="AO658" s="22">
        <f>IFERROR(AL658/N658,0)</f>
        <v>0.19999999999999993</v>
      </c>
      <c r="AP658" s="22">
        <f>IFERROR(AM658/O658,0)</f>
        <v>0.31784209811115627</v>
      </c>
    </row>
    <row r="659" spans="1:42" ht="36" x14ac:dyDescent="0.3">
      <c r="A659" s="12" t="s">
        <v>2164</v>
      </c>
      <c r="B659" s="12"/>
      <c r="C659" s="27" t="s">
        <v>1028</v>
      </c>
      <c r="D659" s="17"/>
      <c r="E659" s="17"/>
      <c r="F659" s="28" t="s">
        <v>96</v>
      </c>
      <c r="G659" s="29">
        <v>0.15</v>
      </c>
      <c r="H659" s="29"/>
      <c r="I659" s="29">
        <v>2.1</v>
      </c>
      <c r="J659" s="30">
        <v>90.28</v>
      </c>
      <c r="M659" s="31">
        <f>ROUND(ROUND(J659, 2)*I659, 2)</f>
        <v>189.59</v>
      </c>
      <c r="P659" s="30">
        <v>88.8</v>
      </c>
      <c r="S659" s="31">
        <f>ROUND(ROUND(P659, 2)*I659, 2)</f>
        <v>186.48</v>
      </c>
      <c r="V659" s="9">
        <f>ROUND(ROUND(P659, 2)/1.2, 2)</f>
        <v>74</v>
      </c>
      <c r="Y659" s="9">
        <f t="shared" si="90"/>
        <v>155.4</v>
      </c>
      <c r="AD659" s="5" t="s">
        <v>2165</v>
      </c>
      <c r="AE659" s="5" t="s">
        <v>2166</v>
      </c>
      <c r="AF659" s="5" t="s">
        <v>1031</v>
      </c>
      <c r="AK659" s="31">
        <f t="shared" si="91"/>
        <v>-3.1100000000000136</v>
      </c>
      <c r="AL659" s="31"/>
      <c r="AM659" s="31"/>
      <c r="AN659" s="33">
        <f t="shared" si="92"/>
        <v>-1.6403818766812666E-2</v>
      </c>
      <c r="AO659" s="31"/>
      <c r="AP659" s="31"/>
    </row>
    <row r="660" spans="1:42" ht="126" x14ac:dyDescent="0.3">
      <c r="A660" s="12" t="s">
        <v>2167</v>
      </c>
      <c r="B660" s="12"/>
      <c r="C660" s="27" t="s">
        <v>1907</v>
      </c>
      <c r="D660" s="17"/>
      <c r="E660" s="17" t="s">
        <v>2168</v>
      </c>
      <c r="F660" s="28" t="s">
        <v>96</v>
      </c>
      <c r="G660" s="29">
        <v>0.3</v>
      </c>
      <c r="H660" s="29"/>
      <c r="I660" s="29">
        <v>4.2</v>
      </c>
      <c r="J660" s="30">
        <v>0</v>
      </c>
      <c r="M660" s="31">
        <f>ROUND(ROUND(J660, 2)*I660, 2)</f>
        <v>0</v>
      </c>
      <c r="P660" s="30">
        <v>183.2</v>
      </c>
      <c r="S660" s="31">
        <f>ROUND(ROUND(P660, 2)*I660, 2)</f>
        <v>769.44</v>
      </c>
      <c r="V660" s="9">
        <f>ROUND(ROUND(P660, 2)/1.2, 2)</f>
        <v>152.66999999999999</v>
      </c>
      <c r="Y660" s="9">
        <f t="shared" si="90"/>
        <v>641.20000000000005</v>
      </c>
      <c r="AD660" s="5" t="s">
        <v>2169</v>
      </c>
      <c r="AE660" s="5" t="s">
        <v>2170</v>
      </c>
      <c r="AF660" s="5" t="s">
        <v>1911</v>
      </c>
      <c r="AK660" s="31">
        <f t="shared" si="91"/>
        <v>769.44</v>
      </c>
      <c r="AL660" s="31"/>
      <c r="AM660" s="31"/>
      <c r="AN660" s="33">
        <f t="shared" si="92"/>
        <v>0</v>
      </c>
      <c r="AO660" s="31"/>
      <c r="AP660" s="31"/>
    </row>
    <row r="661" spans="1:42" ht="36" x14ac:dyDescent="0.3">
      <c r="A661" s="12" t="s">
        <v>2171</v>
      </c>
      <c r="B661" s="12" t="s">
        <v>1957</v>
      </c>
      <c r="C661" s="16" t="s">
        <v>1958</v>
      </c>
      <c r="D661" s="17"/>
      <c r="E661" s="17" t="s">
        <v>2172</v>
      </c>
      <c r="F661" s="17" t="s">
        <v>79</v>
      </c>
      <c r="G661" s="18">
        <v>1</v>
      </c>
      <c r="H661" s="18"/>
      <c r="I661" s="18">
        <v>49.4</v>
      </c>
      <c r="J661" s="19">
        <v>13.54</v>
      </c>
      <c r="K661" s="20">
        <v>428</v>
      </c>
      <c r="L661" s="19">
        <f>J661+ROUND(K661, 2)</f>
        <v>441.54</v>
      </c>
      <c r="M661" s="19">
        <v>668.88</v>
      </c>
      <c r="N661" s="19">
        <v>21143.200000000001</v>
      </c>
      <c r="O661" s="19">
        <f>M661+N661</f>
        <v>21812.080000000002</v>
      </c>
      <c r="P661" s="19">
        <v>68.28</v>
      </c>
      <c r="Q661" s="20">
        <v>513.6</v>
      </c>
      <c r="R661" s="19">
        <f>P661+ROUND(Q661, 2)</f>
        <v>581.88</v>
      </c>
      <c r="S661" s="19">
        <v>3373.03</v>
      </c>
      <c r="T661" s="19">
        <v>25371.84</v>
      </c>
      <c r="U661" s="19">
        <f>S661+T661</f>
        <v>28744.87</v>
      </c>
      <c r="V661" s="9">
        <f>ROUND(P661 / 1.2, 2)</f>
        <v>56.9</v>
      </c>
      <c r="W661" s="9">
        <f>ROUND(Q661 / 1.2, 2)</f>
        <v>428</v>
      </c>
      <c r="X661" s="9">
        <f>ROUND(R661 / 1.2, 2)</f>
        <v>484.9</v>
      </c>
      <c r="Y661" s="9">
        <f t="shared" si="90"/>
        <v>2810.86</v>
      </c>
      <c r="Z661" s="9">
        <f>ROUND(T661 / 1.2, 2)</f>
        <v>21143.200000000001</v>
      </c>
      <c r="AA661" s="9">
        <f>Y661+Z661</f>
        <v>23954.06</v>
      </c>
      <c r="AD661" s="5">
        <v>355116820</v>
      </c>
      <c r="AE661" s="5">
        <v>28726624</v>
      </c>
      <c r="AG661" s="5" t="s">
        <v>1960</v>
      </c>
      <c r="AH661" s="5" t="s">
        <v>1961</v>
      </c>
      <c r="AI661" s="5" t="s">
        <v>584</v>
      </c>
      <c r="AK661" s="19">
        <f t="shared" si="91"/>
        <v>2704.15</v>
      </c>
      <c r="AL661" s="19">
        <f>T661-N661</f>
        <v>4228.6399999999994</v>
      </c>
      <c r="AM661" s="19">
        <f>U661-O661</f>
        <v>6932.7899999999972</v>
      </c>
      <c r="AN661" s="22">
        <f t="shared" si="92"/>
        <v>4.0428028943906229</v>
      </c>
      <c r="AO661" s="22">
        <f>IFERROR(AL661/N661,0)</f>
        <v>0.19999999999999996</v>
      </c>
      <c r="AP661" s="22">
        <f>IFERROR(AM661/O661,0)</f>
        <v>0.31784176474687403</v>
      </c>
    </row>
    <row r="662" spans="1:42" ht="126" x14ac:dyDescent="0.3">
      <c r="A662" s="12" t="s">
        <v>2173</v>
      </c>
      <c r="B662" s="12"/>
      <c r="C662" s="27" t="s">
        <v>1907</v>
      </c>
      <c r="D662" s="17"/>
      <c r="E662" s="17" t="s">
        <v>2174</v>
      </c>
      <c r="F662" s="28" t="s">
        <v>96</v>
      </c>
      <c r="G662" s="29">
        <v>0.3</v>
      </c>
      <c r="H662" s="29"/>
      <c r="I662" s="29">
        <v>14.82</v>
      </c>
      <c r="J662" s="30">
        <v>0</v>
      </c>
      <c r="M662" s="31">
        <f>ROUND(ROUND(J662, 2)*I662, 2)</f>
        <v>0</v>
      </c>
      <c r="P662" s="30">
        <v>183.2</v>
      </c>
      <c r="S662" s="31">
        <f>ROUND(ROUND(P662, 2)*I662, 2)</f>
        <v>2715.02</v>
      </c>
      <c r="V662" s="9">
        <f>ROUND(ROUND(P662, 2)/1.2, 2)</f>
        <v>152.66999999999999</v>
      </c>
      <c r="Y662" s="9">
        <f t="shared" si="90"/>
        <v>2262.52</v>
      </c>
      <c r="AD662" s="5" t="s">
        <v>2175</v>
      </c>
      <c r="AE662" s="5" t="s">
        <v>2176</v>
      </c>
      <c r="AF662" s="5" t="s">
        <v>1911</v>
      </c>
      <c r="AK662" s="31">
        <f t="shared" si="91"/>
        <v>2715.02</v>
      </c>
      <c r="AL662" s="31"/>
      <c r="AM662" s="31"/>
      <c r="AN662" s="33">
        <f t="shared" si="92"/>
        <v>0</v>
      </c>
      <c r="AO662" s="31"/>
      <c r="AP662" s="31"/>
    </row>
    <row r="663" spans="1:42" ht="36" x14ac:dyDescent="0.3">
      <c r="A663" s="12" t="s">
        <v>2177</v>
      </c>
      <c r="B663" s="12"/>
      <c r="C663" s="27" t="s">
        <v>1028</v>
      </c>
      <c r="D663" s="17"/>
      <c r="E663" s="17"/>
      <c r="F663" s="28" t="s">
        <v>96</v>
      </c>
      <c r="G663" s="29">
        <v>0.15</v>
      </c>
      <c r="H663" s="29"/>
      <c r="I663" s="29">
        <v>7.41</v>
      </c>
      <c r="J663" s="30">
        <v>90.28</v>
      </c>
      <c r="M663" s="31">
        <f>ROUND(ROUND(J663, 2)*I663, 2)</f>
        <v>668.97</v>
      </c>
      <c r="P663" s="30">
        <v>88.8</v>
      </c>
      <c r="S663" s="31">
        <f>ROUND(ROUND(P663, 2)*I663, 2)</f>
        <v>658.01</v>
      </c>
      <c r="V663" s="9">
        <f>ROUND(ROUND(P663, 2)/1.2, 2)</f>
        <v>74</v>
      </c>
      <c r="Y663" s="9">
        <f t="shared" si="90"/>
        <v>548.34</v>
      </c>
      <c r="AD663" s="5" t="s">
        <v>2178</v>
      </c>
      <c r="AE663" s="5" t="s">
        <v>2179</v>
      </c>
      <c r="AF663" s="5" t="s">
        <v>1031</v>
      </c>
      <c r="AK663" s="31">
        <f t="shared" si="91"/>
        <v>-10.960000000000036</v>
      </c>
      <c r="AL663" s="31"/>
      <c r="AM663" s="31"/>
      <c r="AN663" s="33">
        <f t="shared" si="92"/>
        <v>-1.6383395369000159E-2</v>
      </c>
      <c r="AO663" s="31"/>
      <c r="AP663" s="31"/>
    </row>
    <row r="664" spans="1:42" ht="36" x14ac:dyDescent="0.3">
      <c r="A664" s="12" t="s">
        <v>2180</v>
      </c>
      <c r="B664" s="12" t="s">
        <v>1957</v>
      </c>
      <c r="C664" s="16" t="s">
        <v>1958</v>
      </c>
      <c r="D664" s="17"/>
      <c r="E664" s="17" t="s">
        <v>2181</v>
      </c>
      <c r="F664" s="17" t="s">
        <v>79</v>
      </c>
      <c r="G664" s="18">
        <v>1</v>
      </c>
      <c r="H664" s="18"/>
      <c r="I664" s="18">
        <v>32.799999999999997</v>
      </c>
      <c r="J664" s="19">
        <v>13.54</v>
      </c>
      <c r="K664" s="20">
        <v>428</v>
      </c>
      <c r="L664" s="19">
        <f>J664+ROUND(K664, 2)</f>
        <v>441.54</v>
      </c>
      <c r="M664" s="19">
        <v>444.11</v>
      </c>
      <c r="N664" s="19">
        <v>14038.4</v>
      </c>
      <c r="O664" s="19">
        <f>M664+N664</f>
        <v>14482.51</v>
      </c>
      <c r="P664" s="19">
        <v>68.28</v>
      </c>
      <c r="Q664" s="20">
        <v>513.6</v>
      </c>
      <c r="R664" s="19">
        <f>P664+ROUND(Q664, 2)</f>
        <v>581.88</v>
      </c>
      <c r="S664" s="19">
        <v>2239.58</v>
      </c>
      <c r="T664" s="19">
        <v>16846.080000000002</v>
      </c>
      <c r="U664" s="19">
        <f>S664+T664</f>
        <v>19085.660000000003</v>
      </c>
      <c r="V664" s="9">
        <f>ROUND(P664 / 1.2, 2)</f>
        <v>56.9</v>
      </c>
      <c r="W664" s="9">
        <f>ROUND(Q664 / 1.2, 2)</f>
        <v>428</v>
      </c>
      <c r="X664" s="9">
        <f>ROUND(R664 / 1.2, 2)</f>
        <v>484.9</v>
      </c>
      <c r="Y664" s="9">
        <f t="shared" si="90"/>
        <v>1866.32</v>
      </c>
      <c r="Z664" s="9">
        <f>ROUND(T664 / 1.2, 2)</f>
        <v>14038.4</v>
      </c>
      <c r="AA664" s="9">
        <f>Y664+Z664</f>
        <v>15904.72</v>
      </c>
      <c r="AD664" s="5">
        <v>355116821</v>
      </c>
      <c r="AE664" s="5">
        <v>28726626</v>
      </c>
      <c r="AG664" s="5" t="s">
        <v>1960</v>
      </c>
      <c r="AH664" s="5" t="s">
        <v>1961</v>
      </c>
      <c r="AI664" s="5" t="s">
        <v>584</v>
      </c>
      <c r="AK664" s="19">
        <f t="shared" si="91"/>
        <v>1795.4699999999998</v>
      </c>
      <c r="AL664" s="19">
        <f>T664-N664</f>
        <v>2807.6800000000021</v>
      </c>
      <c r="AM664" s="19">
        <f>U664-O664</f>
        <v>4603.1500000000033</v>
      </c>
      <c r="AN664" s="22">
        <f t="shared" si="92"/>
        <v>4.0428497444326847</v>
      </c>
      <c r="AO664" s="22">
        <f>IFERROR(AL664/N664,0)</f>
        <v>0.20000000000000015</v>
      </c>
      <c r="AP664" s="22">
        <f>IFERROR(AM664/O664,0)</f>
        <v>0.31784200390678158</v>
      </c>
    </row>
    <row r="665" spans="1:42" ht="36" x14ac:dyDescent="0.3">
      <c r="A665" s="12" t="s">
        <v>2182</v>
      </c>
      <c r="B665" s="12"/>
      <c r="C665" s="27" t="s">
        <v>1028</v>
      </c>
      <c r="D665" s="17"/>
      <c r="E665" s="17"/>
      <c r="F665" s="28" t="s">
        <v>96</v>
      </c>
      <c r="G665" s="29">
        <v>0.15</v>
      </c>
      <c r="H665" s="29"/>
      <c r="I665" s="29">
        <v>4.92</v>
      </c>
      <c r="J665" s="30">
        <v>90.28</v>
      </c>
      <c r="M665" s="31">
        <f>ROUND(ROUND(J665, 2)*I665, 2)</f>
        <v>444.18</v>
      </c>
      <c r="P665" s="30">
        <v>88.8</v>
      </c>
      <c r="S665" s="31">
        <f>ROUND(ROUND(P665, 2)*I665, 2)</f>
        <v>436.9</v>
      </c>
      <c r="V665" s="9">
        <f>ROUND(ROUND(P665, 2)/1.2, 2)</f>
        <v>74</v>
      </c>
      <c r="Y665" s="9">
        <f t="shared" si="90"/>
        <v>364.08</v>
      </c>
      <c r="AD665" s="5" t="s">
        <v>2183</v>
      </c>
      <c r="AE665" s="5" t="s">
        <v>2184</v>
      </c>
      <c r="AF665" s="5" t="s">
        <v>1031</v>
      </c>
      <c r="AK665" s="31">
        <f t="shared" si="91"/>
        <v>-7.2800000000000296</v>
      </c>
      <c r="AL665" s="31"/>
      <c r="AM665" s="31"/>
      <c r="AN665" s="33">
        <f t="shared" si="92"/>
        <v>-1.6389751902381983E-2</v>
      </c>
      <c r="AO665" s="31"/>
      <c r="AP665" s="31"/>
    </row>
    <row r="666" spans="1:42" ht="126" x14ac:dyDescent="0.3">
      <c r="A666" s="12" t="s">
        <v>2185</v>
      </c>
      <c r="B666" s="12"/>
      <c r="C666" s="27" t="s">
        <v>1907</v>
      </c>
      <c r="D666" s="17"/>
      <c r="E666" s="17" t="s">
        <v>2186</v>
      </c>
      <c r="F666" s="28" t="s">
        <v>96</v>
      </c>
      <c r="G666" s="29">
        <v>0.3</v>
      </c>
      <c r="H666" s="29"/>
      <c r="I666" s="29">
        <v>9.84</v>
      </c>
      <c r="J666" s="30">
        <v>0</v>
      </c>
      <c r="M666" s="31">
        <f>ROUND(ROUND(J666, 2)*I666, 2)</f>
        <v>0</v>
      </c>
      <c r="P666" s="30">
        <v>183.2</v>
      </c>
      <c r="S666" s="31">
        <f>ROUND(ROUND(P666, 2)*I666, 2)</f>
        <v>1802.69</v>
      </c>
      <c r="V666" s="9">
        <f>ROUND(ROUND(P666, 2)/1.2, 2)</f>
        <v>152.66999999999999</v>
      </c>
      <c r="Y666" s="9">
        <f t="shared" si="90"/>
        <v>1502.24</v>
      </c>
      <c r="AD666" s="5" t="s">
        <v>2187</v>
      </c>
      <c r="AE666" s="5" t="s">
        <v>2188</v>
      </c>
      <c r="AF666" s="5" t="s">
        <v>1911</v>
      </c>
      <c r="AK666" s="31">
        <f t="shared" si="91"/>
        <v>1802.69</v>
      </c>
      <c r="AL666" s="31"/>
      <c r="AM666" s="31"/>
      <c r="AN666" s="33">
        <f t="shared" si="92"/>
        <v>0</v>
      </c>
      <c r="AO666" s="31"/>
      <c r="AP666" s="31"/>
    </row>
    <row r="667" spans="1:42" ht="36" x14ac:dyDescent="0.3">
      <c r="A667" s="12" t="s">
        <v>2189</v>
      </c>
      <c r="B667" s="12" t="s">
        <v>1957</v>
      </c>
      <c r="C667" s="16" t="s">
        <v>1958</v>
      </c>
      <c r="D667" s="17"/>
      <c r="E667" s="17" t="s">
        <v>2190</v>
      </c>
      <c r="F667" s="17" t="s">
        <v>79</v>
      </c>
      <c r="G667" s="18">
        <v>1</v>
      </c>
      <c r="H667" s="18"/>
      <c r="I667" s="18">
        <v>7.9</v>
      </c>
      <c r="J667" s="19">
        <v>13.54</v>
      </c>
      <c r="K667" s="20">
        <v>428</v>
      </c>
      <c r="L667" s="19">
        <f>J667+ROUND(K667, 2)</f>
        <v>441.54</v>
      </c>
      <c r="M667" s="19">
        <v>106.97</v>
      </c>
      <c r="N667" s="19">
        <v>3381.2</v>
      </c>
      <c r="O667" s="19">
        <f>M667+N667</f>
        <v>3488.1699999999996</v>
      </c>
      <c r="P667" s="19">
        <v>68.28</v>
      </c>
      <c r="Q667" s="20">
        <v>513.6</v>
      </c>
      <c r="R667" s="19">
        <f>P667+ROUND(Q667, 2)</f>
        <v>581.88</v>
      </c>
      <c r="S667" s="19">
        <v>539.41</v>
      </c>
      <c r="T667" s="19">
        <v>4057.44</v>
      </c>
      <c r="U667" s="19">
        <f>S667+T667</f>
        <v>4596.8500000000004</v>
      </c>
      <c r="V667" s="9">
        <f>ROUND(P667 / 1.2, 2)</f>
        <v>56.9</v>
      </c>
      <c r="W667" s="9">
        <f>ROUND(Q667 / 1.2, 2)</f>
        <v>428</v>
      </c>
      <c r="X667" s="9">
        <f>ROUND(R667 / 1.2, 2)</f>
        <v>484.9</v>
      </c>
      <c r="Y667" s="9">
        <f t="shared" si="90"/>
        <v>449.51</v>
      </c>
      <c r="Z667" s="9">
        <f>ROUND(T667 / 1.2, 2)</f>
        <v>3381.2</v>
      </c>
      <c r="AA667" s="9">
        <f>Y667+Z667</f>
        <v>3830.71</v>
      </c>
      <c r="AD667" s="5">
        <v>355116822</v>
      </c>
      <c r="AE667" s="5">
        <v>28726628</v>
      </c>
      <c r="AG667" s="5" t="s">
        <v>1960</v>
      </c>
      <c r="AH667" s="5" t="s">
        <v>1961</v>
      </c>
      <c r="AI667" s="5" t="s">
        <v>584</v>
      </c>
      <c r="AK667" s="19">
        <f t="shared" si="91"/>
        <v>432.43999999999994</v>
      </c>
      <c r="AL667" s="19">
        <f>T667-N667</f>
        <v>676.24000000000024</v>
      </c>
      <c r="AM667" s="19">
        <f>U667-O667</f>
        <v>1108.6800000000007</v>
      </c>
      <c r="AN667" s="22">
        <f t="shared" si="92"/>
        <v>4.0426287744227345</v>
      </c>
      <c r="AO667" s="22">
        <f>IFERROR(AL667/N667,0)</f>
        <v>0.20000000000000009</v>
      </c>
      <c r="AP667" s="22">
        <f>IFERROR(AM667/O667,0)</f>
        <v>0.31784001353145086</v>
      </c>
    </row>
    <row r="668" spans="1:42" ht="126" x14ac:dyDescent="0.3">
      <c r="A668" s="12" t="s">
        <v>2191</v>
      </c>
      <c r="B668" s="12"/>
      <c r="C668" s="27" t="s">
        <v>1907</v>
      </c>
      <c r="D668" s="17"/>
      <c r="E668" s="17" t="s">
        <v>2192</v>
      </c>
      <c r="F668" s="28" t="s">
        <v>96</v>
      </c>
      <c r="G668" s="29">
        <v>0.3</v>
      </c>
      <c r="H668" s="29"/>
      <c r="I668" s="29">
        <v>2.37</v>
      </c>
      <c r="J668" s="30">
        <v>0</v>
      </c>
      <c r="M668" s="31">
        <f>ROUND(ROUND(J668, 2)*I668, 2)</f>
        <v>0</v>
      </c>
      <c r="P668" s="30">
        <v>183.2</v>
      </c>
      <c r="S668" s="31">
        <f>ROUND(ROUND(P668, 2)*I668, 2)</f>
        <v>434.18</v>
      </c>
      <c r="V668" s="9">
        <f>ROUND(ROUND(P668, 2)/1.2, 2)</f>
        <v>152.66999999999999</v>
      </c>
      <c r="Y668" s="9">
        <f t="shared" si="90"/>
        <v>361.82</v>
      </c>
      <c r="AD668" s="5" t="s">
        <v>2193</v>
      </c>
      <c r="AE668" s="5" t="s">
        <v>2194</v>
      </c>
      <c r="AF668" s="5" t="s">
        <v>1911</v>
      </c>
      <c r="AK668" s="31">
        <f t="shared" si="91"/>
        <v>434.18</v>
      </c>
      <c r="AL668" s="31"/>
      <c r="AM668" s="31"/>
      <c r="AN668" s="33">
        <f t="shared" si="92"/>
        <v>0</v>
      </c>
      <c r="AO668" s="31"/>
      <c r="AP668" s="31"/>
    </row>
    <row r="669" spans="1:42" ht="36" x14ac:dyDescent="0.3">
      <c r="A669" s="12" t="s">
        <v>2195</v>
      </c>
      <c r="B669" s="12"/>
      <c r="C669" s="27" t="s">
        <v>1028</v>
      </c>
      <c r="D669" s="17"/>
      <c r="E669" s="17"/>
      <c r="F669" s="28" t="s">
        <v>96</v>
      </c>
      <c r="G669" s="29">
        <v>0.15</v>
      </c>
      <c r="H669" s="29"/>
      <c r="I669" s="29">
        <v>1.1850000000000001</v>
      </c>
      <c r="J669" s="30">
        <v>90.28</v>
      </c>
      <c r="M669" s="31">
        <f>ROUND(ROUND(J669, 2)*I669, 2)</f>
        <v>106.98</v>
      </c>
      <c r="P669" s="30">
        <v>88.8</v>
      </c>
      <c r="S669" s="31">
        <f>ROUND(ROUND(P669, 2)*I669, 2)</f>
        <v>105.23</v>
      </c>
      <c r="V669" s="9">
        <f>ROUND(ROUND(P669, 2)/1.2, 2)</f>
        <v>74</v>
      </c>
      <c r="Y669" s="9">
        <f t="shared" si="90"/>
        <v>87.69</v>
      </c>
      <c r="AD669" s="5" t="s">
        <v>2196</v>
      </c>
      <c r="AE669" s="5" t="s">
        <v>2197</v>
      </c>
      <c r="AF669" s="5" t="s">
        <v>1031</v>
      </c>
      <c r="AK669" s="31">
        <f t="shared" si="91"/>
        <v>-1.75</v>
      </c>
      <c r="AL669" s="31"/>
      <c r="AM669" s="31"/>
      <c r="AN669" s="33">
        <f t="shared" si="92"/>
        <v>-1.6358197793980182E-2</v>
      </c>
      <c r="AO669" s="31"/>
      <c r="AP669" s="31"/>
    </row>
    <row r="670" spans="1:42" ht="36" x14ac:dyDescent="0.3">
      <c r="A670" s="12" t="s">
        <v>2198</v>
      </c>
      <c r="B670" s="12" t="s">
        <v>1957</v>
      </c>
      <c r="C670" s="16" t="s">
        <v>1958</v>
      </c>
      <c r="D670" s="17"/>
      <c r="E670" s="17" t="s">
        <v>2199</v>
      </c>
      <c r="F670" s="17" t="s">
        <v>79</v>
      </c>
      <c r="G670" s="18">
        <v>1</v>
      </c>
      <c r="H670" s="18"/>
      <c r="I670" s="18">
        <v>18.100000000000001</v>
      </c>
      <c r="J670" s="19">
        <v>13.54</v>
      </c>
      <c r="K670" s="20">
        <v>428</v>
      </c>
      <c r="L670" s="19">
        <f>J670+ROUND(K670, 2)</f>
        <v>441.54</v>
      </c>
      <c r="M670" s="19">
        <v>245.07</v>
      </c>
      <c r="N670" s="19">
        <v>7746.8</v>
      </c>
      <c r="O670" s="19">
        <f>M670+N670</f>
        <v>7991.87</v>
      </c>
      <c r="P670" s="19">
        <v>68.28</v>
      </c>
      <c r="Q670" s="20">
        <v>513.6</v>
      </c>
      <c r="R670" s="19">
        <f>P670+ROUND(Q670, 2)</f>
        <v>581.88</v>
      </c>
      <c r="S670" s="19">
        <v>1235.8699999999999</v>
      </c>
      <c r="T670" s="19">
        <v>9296.16</v>
      </c>
      <c r="U670" s="19">
        <f>S670+T670</f>
        <v>10532.029999999999</v>
      </c>
      <c r="V670" s="9">
        <f>ROUND(P670 / 1.2, 2)</f>
        <v>56.9</v>
      </c>
      <c r="W670" s="9">
        <f>ROUND(Q670 / 1.2, 2)</f>
        <v>428</v>
      </c>
      <c r="X670" s="9">
        <f>ROUND(R670 / 1.2, 2)</f>
        <v>484.9</v>
      </c>
      <c r="Y670" s="9">
        <f t="shared" si="90"/>
        <v>1029.8900000000001</v>
      </c>
      <c r="Z670" s="9">
        <f>ROUND(T670 / 1.2, 2)</f>
        <v>7746.8</v>
      </c>
      <c r="AA670" s="9">
        <f>Y670+Z670</f>
        <v>8776.69</v>
      </c>
      <c r="AD670" s="5">
        <v>355116823</v>
      </c>
      <c r="AE670" s="5">
        <v>28726630</v>
      </c>
      <c r="AG670" s="5" t="s">
        <v>1960</v>
      </c>
      <c r="AH670" s="5" t="s">
        <v>1961</v>
      </c>
      <c r="AI670" s="5" t="s">
        <v>584</v>
      </c>
      <c r="AK670" s="19">
        <f t="shared" si="91"/>
        <v>990.8</v>
      </c>
      <c r="AL670" s="19">
        <f>T670-N670</f>
        <v>1549.3599999999997</v>
      </c>
      <c r="AM670" s="19">
        <f>U670-O670</f>
        <v>2540.1599999999989</v>
      </c>
      <c r="AN670" s="22">
        <f t="shared" si="92"/>
        <v>4.0429265107928343</v>
      </c>
      <c r="AO670" s="22">
        <f>IFERROR(AL670/N670,0)</f>
        <v>0.19999999999999996</v>
      </c>
      <c r="AP670" s="22">
        <f>IFERROR(AM670/O670,0)</f>
        <v>0.31784300795683601</v>
      </c>
    </row>
    <row r="671" spans="1:42" ht="36" x14ac:dyDescent="0.3">
      <c r="A671" s="12" t="s">
        <v>2200</v>
      </c>
      <c r="B671" s="12"/>
      <c r="C671" s="27" t="s">
        <v>1028</v>
      </c>
      <c r="D671" s="17"/>
      <c r="E671" s="17"/>
      <c r="F671" s="28" t="s">
        <v>96</v>
      </c>
      <c r="G671" s="29">
        <v>0.15</v>
      </c>
      <c r="H671" s="29"/>
      <c r="I671" s="29">
        <v>2.7149999999999999</v>
      </c>
      <c r="J671" s="30">
        <v>90.28</v>
      </c>
      <c r="M671" s="31">
        <f>ROUND(ROUND(J671, 2)*I671, 2)</f>
        <v>245.11</v>
      </c>
      <c r="P671" s="30">
        <v>88.8</v>
      </c>
      <c r="S671" s="31">
        <f>ROUND(ROUND(P671, 2)*I671, 2)</f>
        <v>241.09</v>
      </c>
      <c r="V671" s="9">
        <f>ROUND(ROUND(P671, 2)/1.2, 2)</f>
        <v>74</v>
      </c>
      <c r="Y671" s="9">
        <f t="shared" si="90"/>
        <v>200.91</v>
      </c>
      <c r="AD671" s="5" t="s">
        <v>2201</v>
      </c>
      <c r="AE671" s="5" t="s">
        <v>2202</v>
      </c>
      <c r="AF671" s="5" t="s">
        <v>1031</v>
      </c>
      <c r="AK671" s="31">
        <f t="shared" si="91"/>
        <v>-4.0200000000000102</v>
      </c>
      <c r="AL671" s="31"/>
      <c r="AM671" s="31"/>
      <c r="AN671" s="33">
        <f t="shared" si="92"/>
        <v>-1.640079964097756E-2</v>
      </c>
      <c r="AO671" s="31"/>
      <c r="AP671" s="31"/>
    </row>
    <row r="672" spans="1:42" ht="126" x14ac:dyDescent="0.3">
      <c r="A672" s="12" t="s">
        <v>2203</v>
      </c>
      <c r="B672" s="12"/>
      <c r="C672" s="27" t="s">
        <v>1907</v>
      </c>
      <c r="D672" s="17"/>
      <c r="E672" s="17" t="s">
        <v>2204</v>
      </c>
      <c r="F672" s="28" t="s">
        <v>96</v>
      </c>
      <c r="G672" s="29">
        <v>0.3</v>
      </c>
      <c r="H672" s="29"/>
      <c r="I672" s="29">
        <v>5.43</v>
      </c>
      <c r="J672" s="30">
        <v>0</v>
      </c>
      <c r="M672" s="31">
        <f>ROUND(ROUND(J672, 2)*I672, 2)</f>
        <v>0</v>
      </c>
      <c r="P672" s="30">
        <v>183.2</v>
      </c>
      <c r="S672" s="31">
        <f>ROUND(ROUND(P672, 2)*I672, 2)</f>
        <v>994.78</v>
      </c>
      <c r="V672" s="9">
        <f>ROUND(ROUND(P672, 2)/1.2, 2)</f>
        <v>152.66999999999999</v>
      </c>
      <c r="Y672" s="9">
        <f t="shared" si="90"/>
        <v>828.98</v>
      </c>
      <c r="AD672" s="5" t="s">
        <v>2205</v>
      </c>
      <c r="AE672" s="5" t="s">
        <v>2206</v>
      </c>
      <c r="AF672" s="5" t="s">
        <v>1911</v>
      </c>
      <c r="AK672" s="31">
        <f t="shared" si="91"/>
        <v>994.78</v>
      </c>
      <c r="AL672" s="31"/>
      <c r="AM672" s="31"/>
      <c r="AN672" s="33">
        <f t="shared" si="92"/>
        <v>0</v>
      </c>
      <c r="AO672" s="31"/>
      <c r="AP672" s="31"/>
    </row>
    <row r="673" spans="1:42" ht="36" x14ac:dyDescent="0.3">
      <c r="A673" s="12" t="s">
        <v>2207</v>
      </c>
      <c r="B673" s="12" t="s">
        <v>1957</v>
      </c>
      <c r="C673" s="16" t="s">
        <v>1958</v>
      </c>
      <c r="D673" s="17"/>
      <c r="E673" s="17" t="s">
        <v>2208</v>
      </c>
      <c r="F673" s="17" t="s">
        <v>79</v>
      </c>
      <c r="G673" s="18">
        <v>1</v>
      </c>
      <c r="H673" s="18"/>
      <c r="I673" s="18">
        <v>32.799999999999997</v>
      </c>
      <c r="J673" s="19">
        <v>13.54</v>
      </c>
      <c r="K673" s="20">
        <v>428</v>
      </c>
      <c r="L673" s="19">
        <f>J673+ROUND(K673, 2)</f>
        <v>441.54</v>
      </c>
      <c r="M673" s="19">
        <v>444.11</v>
      </c>
      <c r="N673" s="19">
        <v>14038.4</v>
      </c>
      <c r="O673" s="19">
        <f>M673+N673</f>
        <v>14482.51</v>
      </c>
      <c r="P673" s="19">
        <v>68.28</v>
      </c>
      <c r="Q673" s="20">
        <v>513.6</v>
      </c>
      <c r="R673" s="19">
        <f>P673+ROUND(Q673, 2)</f>
        <v>581.88</v>
      </c>
      <c r="S673" s="19">
        <v>2239.58</v>
      </c>
      <c r="T673" s="19">
        <v>16846.080000000002</v>
      </c>
      <c r="U673" s="19">
        <f>S673+T673</f>
        <v>19085.660000000003</v>
      </c>
      <c r="V673" s="9">
        <f>ROUND(P673 / 1.2, 2)</f>
        <v>56.9</v>
      </c>
      <c r="W673" s="9">
        <f>ROUND(Q673 / 1.2, 2)</f>
        <v>428</v>
      </c>
      <c r="X673" s="9">
        <f>ROUND(R673 / 1.2, 2)</f>
        <v>484.9</v>
      </c>
      <c r="Y673" s="9">
        <f t="shared" si="90"/>
        <v>1866.32</v>
      </c>
      <c r="Z673" s="9">
        <f>ROUND(T673 / 1.2, 2)</f>
        <v>14038.4</v>
      </c>
      <c r="AA673" s="9">
        <f>Y673+Z673</f>
        <v>15904.72</v>
      </c>
      <c r="AD673" s="5">
        <v>355116824</v>
      </c>
      <c r="AE673" s="5">
        <v>28726620</v>
      </c>
      <c r="AG673" s="5" t="s">
        <v>1960</v>
      </c>
      <c r="AH673" s="5" t="s">
        <v>1961</v>
      </c>
      <c r="AI673" s="5" t="s">
        <v>584</v>
      </c>
      <c r="AK673" s="19">
        <f t="shared" si="91"/>
        <v>1795.4699999999998</v>
      </c>
      <c r="AL673" s="19">
        <f>T673-N673</f>
        <v>2807.6800000000021</v>
      </c>
      <c r="AM673" s="19">
        <f>U673-O673</f>
        <v>4603.1500000000033</v>
      </c>
      <c r="AN673" s="22">
        <f t="shared" si="92"/>
        <v>4.0428497444326847</v>
      </c>
      <c r="AO673" s="22">
        <f>IFERROR(AL673/N673,0)</f>
        <v>0.20000000000000015</v>
      </c>
      <c r="AP673" s="22">
        <f>IFERROR(AM673/O673,0)</f>
        <v>0.31784200390678158</v>
      </c>
    </row>
    <row r="674" spans="1:42" ht="126" x14ac:dyDescent="0.3">
      <c r="A674" s="12" t="s">
        <v>2209</v>
      </c>
      <c r="B674" s="12"/>
      <c r="C674" s="27" t="s">
        <v>1907</v>
      </c>
      <c r="D674" s="17"/>
      <c r="E674" s="17" t="s">
        <v>2210</v>
      </c>
      <c r="F674" s="28" t="s">
        <v>96</v>
      </c>
      <c r="G674" s="29">
        <v>0.3</v>
      </c>
      <c r="H674" s="29"/>
      <c r="I674" s="29">
        <v>9.84</v>
      </c>
      <c r="J674" s="30">
        <v>0</v>
      </c>
      <c r="M674" s="31">
        <f>ROUND(ROUND(J674, 2)*I674, 2)</f>
        <v>0</v>
      </c>
      <c r="P674" s="30">
        <v>183.2</v>
      </c>
      <c r="S674" s="31">
        <f>ROUND(ROUND(P674, 2)*I674, 2)</f>
        <v>1802.69</v>
      </c>
      <c r="V674" s="9">
        <f>ROUND(ROUND(P674, 2)/1.2, 2)</f>
        <v>152.66999999999999</v>
      </c>
      <c r="Y674" s="9">
        <f t="shared" si="90"/>
        <v>1502.24</v>
      </c>
      <c r="AD674" s="5" t="s">
        <v>2211</v>
      </c>
      <c r="AE674" s="5" t="s">
        <v>2212</v>
      </c>
      <c r="AF674" s="5" t="s">
        <v>1911</v>
      </c>
      <c r="AK674" s="31">
        <f t="shared" si="91"/>
        <v>1802.69</v>
      </c>
      <c r="AL674" s="31"/>
      <c r="AM674" s="31"/>
      <c r="AN674" s="33">
        <f t="shared" si="92"/>
        <v>0</v>
      </c>
      <c r="AO674" s="31"/>
      <c r="AP674" s="31"/>
    </row>
    <row r="675" spans="1:42" ht="36" x14ac:dyDescent="0.3">
      <c r="A675" s="12" t="s">
        <v>2213</v>
      </c>
      <c r="B675" s="12"/>
      <c r="C675" s="27" t="s">
        <v>1028</v>
      </c>
      <c r="D675" s="17"/>
      <c r="E675" s="17"/>
      <c r="F675" s="28" t="s">
        <v>96</v>
      </c>
      <c r="G675" s="29">
        <v>0.15</v>
      </c>
      <c r="H675" s="29"/>
      <c r="I675" s="29">
        <v>4.92</v>
      </c>
      <c r="J675" s="30">
        <v>90.28</v>
      </c>
      <c r="M675" s="31">
        <f>ROUND(ROUND(J675, 2)*I675, 2)</f>
        <v>444.18</v>
      </c>
      <c r="P675" s="30">
        <v>88.8</v>
      </c>
      <c r="S675" s="31">
        <f>ROUND(ROUND(P675, 2)*I675, 2)</f>
        <v>436.9</v>
      </c>
      <c r="V675" s="9">
        <f>ROUND(ROUND(P675, 2)/1.2, 2)</f>
        <v>74</v>
      </c>
      <c r="Y675" s="9">
        <f t="shared" si="90"/>
        <v>364.08</v>
      </c>
      <c r="AD675" s="5" t="s">
        <v>2214</v>
      </c>
      <c r="AE675" s="5" t="s">
        <v>2215</v>
      </c>
      <c r="AF675" s="5" t="s">
        <v>1031</v>
      </c>
      <c r="AK675" s="31">
        <f t="shared" si="91"/>
        <v>-7.2800000000000296</v>
      </c>
      <c r="AL675" s="31"/>
      <c r="AM675" s="31"/>
      <c r="AN675" s="33">
        <f t="shared" si="92"/>
        <v>-1.6389751902381983E-2</v>
      </c>
      <c r="AO675" s="31"/>
      <c r="AP675" s="31"/>
    </row>
    <row r="676" spans="1:42" ht="36" x14ac:dyDescent="0.3">
      <c r="A676" s="12" t="s">
        <v>2216</v>
      </c>
      <c r="B676" s="12" t="s">
        <v>1957</v>
      </c>
      <c r="C676" s="16" t="s">
        <v>1958</v>
      </c>
      <c r="D676" s="17"/>
      <c r="E676" s="17" t="s">
        <v>2217</v>
      </c>
      <c r="F676" s="17" t="s">
        <v>79</v>
      </c>
      <c r="G676" s="18">
        <v>1</v>
      </c>
      <c r="H676" s="18"/>
      <c r="I676" s="18">
        <v>5.6</v>
      </c>
      <c r="J676" s="19">
        <v>13.54</v>
      </c>
      <c r="K676" s="20">
        <v>428</v>
      </c>
      <c r="L676" s="19">
        <f>J676+ROUND(K676, 2)</f>
        <v>441.54</v>
      </c>
      <c r="M676" s="19">
        <v>75.819999999999993</v>
      </c>
      <c r="N676" s="19">
        <v>2396.8000000000002</v>
      </c>
      <c r="O676" s="19">
        <f>M676+N676</f>
        <v>2472.6200000000003</v>
      </c>
      <c r="P676" s="19">
        <v>68.28</v>
      </c>
      <c r="Q676" s="20">
        <v>513.6</v>
      </c>
      <c r="R676" s="19">
        <f>P676+ROUND(Q676, 2)</f>
        <v>581.88</v>
      </c>
      <c r="S676" s="19">
        <v>382.37</v>
      </c>
      <c r="T676" s="19">
        <v>2876.16</v>
      </c>
      <c r="U676" s="19">
        <f>S676+T676</f>
        <v>3258.5299999999997</v>
      </c>
      <c r="V676" s="9">
        <f>ROUND(P676 / 1.2, 2)</f>
        <v>56.9</v>
      </c>
      <c r="W676" s="9">
        <f>ROUND(Q676 / 1.2, 2)</f>
        <v>428</v>
      </c>
      <c r="X676" s="9">
        <f>ROUND(R676 / 1.2, 2)</f>
        <v>484.9</v>
      </c>
      <c r="Y676" s="9">
        <f t="shared" si="90"/>
        <v>318.64</v>
      </c>
      <c r="Z676" s="9">
        <f>ROUND(T676 / 1.2, 2)</f>
        <v>2396.8000000000002</v>
      </c>
      <c r="AA676" s="9">
        <f>Y676+Z676</f>
        <v>2715.44</v>
      </c>
      <c r="AD676" s="5">
        <v>355116825</v>
      </c>
      <c r="AE676" s="5">
        <v>28730999</v>
      </c>
      <c r="AG676" s="5" t="s">
        <v>1960</v>
      </c>
      <c r="AH676" s="5" t="s">
        <v>1961</v>
      </c>
      <c r="AI676" s="5" t="s">
        <v>584</v>
      </c>
      <c r="AK676" s="19">
        <f t="shared" si="91"/>
        <v>306.55</v>
      </c>
      <c r="AL676" s="19">
        <f>T676-N676</f>
        <v>479.35999999999967</v>
      </c>
      <c r="AM676" s="19">
        <f>U676-O676</f>
        <v>785.9099999999994</v>
      </c>
      <c r="AN676" s="22">
        <f t="shared" si="92"/>
        <v>4.043128462147191</v>
      </c>
      <c r="AO676" s="22">
        <f>IFERROR(AL676/N676,0)</f>
        <v>0.19999999999999984</v>
      </c>
      <c r="AP676" s="22">
        <f>IFERROR(AM676/O676,0)</f>
        <v>0.3178450388656564</v>
      </c>
    </row>
    <row r="677" spans="1:42" ht="36" x14ac:dyDescent="0.3">
      <c r="A677" s="12" t="s">
        <v>2218</v>
      </c>
      <c r="B677" s="12"/>
      <c r="C677" s="27" t="s">
        <v>1028</v>
      </c>
      <c r="D677" s="17"/>
      <c r="E677" s="17"/>
      <c r="F677" s="28" t="s">
        <v>96</v>
      </c>
      <c r="G677" s="29">
        <v>0.15</v>
      </c>
      <c r="H677" s="29"/>
      <c r="I677" s="29">
        <v>0.84</v>
      </c>
      <c r="J677" s="30">
        <v>90.28</v>
      </c>
      <c r="M677" s="31">
        <f>ROUND(ROUND(J677, 2)*I677, 2)</f>
        <v>75.84</v>
      </c>
      <c r="P677" s="30">
        <v>88.8</v>
      </c>
      <c r="S677" s="31">
        <f>ROUND(ROUND(P677, 2)*I677, 2)</f>
        <v>74.59</v>
      </c>
      <c r="V677" s="9">
        <f>ROUND(ROUND(P677, 2)/1.2, 2)</f>
        <v>74</v>
      </c>
      <c r="Y677" s="9">
        <f t="shared" si="90"/>
        <v>62.16</v>
      </c>
      <c r="AD677" s="5" t="s">
        <v>2219</v>
      </c>
      <c r="AE677" s="5" t="s">
        <v>2220</v>
      </c>
      <c r="AF677" s="5" t="s">
        <v>1031</v>
      </c>
      <c r="AK677" s="31">
        <f t="shared" si="91"/>
        <v>-1.25</v>
      </c>
      <c r="AL677" s="31"/>
      <c r="AM677" s="31"/>
      <c r="AN677" s="33">
        <f t="shared" si="92"/>
        <v>-1.6482067510548523E-2</v>
      </c>
      <c r="AO677" s="31"/>
      <c r="AP677" s="31"/>
    </row>
    <row r="678" spans="1:42" ht="126" x14ac:dyDescent="0.3">
      <c r="A678" s="12" t="s">
        <v>2221</v>
      </c>
      <c r="B678" s="12"/>
      <c r="C678" s="27" t="s">
        <v>1907</v>
      </c>
      <c r="D678" s="17"/>
      <c r="E678" s="17" t="s">
        <v>2222</v>
      </c>
      <c r="F678" s="28" t="s">
        <v>96</v>
      </c>
      <c r="G678" s="29">
        <v>0.3</v>
      </c>
      <c r="H678" s="29"/>
      <c r="I678" s="29">
        <v>1.68</v>
      </c>
      <c r="J678" s="30">
        <v>0</v>
      </c>
      <c r="M678" s="31">
        <f>ROUND(ROUND(J678, 2)*I678, 2)</f>
        <v>0</v>
      </c>
      <c r="P678" s="30">
        <v>183.2</v>
      </c>
      <c r="S678" s="31">
        <f>ROUND(ROUND(P678, 2)*I678, 2)</f>
        <v>307.77999999999997</v>
      </c>
      <c r="V678" s="9">
        <f>ROUND(ROUND(P678, 2)/1.2, 2)</f>
        <v>152.66999999999999</v>
      </c>
      <c r="Y678" s="9">
        <f t="shared" si="90"/>
        <v>256.48</v>
      </c>
      <c r="AD678" s="5" t="s">
        <v>2223</v>
      </c>
      <c r="AE678" s="5" t="s">
        <v>2224</v>
      </c>
      <c r="AF678" s="5" t="s">
        <v>1911</v>
      </c>
      <c r="AK678" s="31">
        <f t="shared" si="91"/>
        <v>307.77999999999997</v>
      </c>
      <c r="AL678" s="31"/>
      <c r="AM678" s="31"/>
      <c r="AN678" s="33">
        <f t="shared" si="92"/>
        <v>0</v>
      </c>
      <c r="AO678" s="31"/>
      <c r="AP678" s="31"/>
    </row>
    <row r="679" spans="1:42" ht="36" x14ac:dyDescent="0.3">
      <c r="A679" s="12" t="s">
        <v>2225</v>
      </c>
      <c r="B679" s="12" t="s">
        <v>1957</v>
      </c>
      <c r="C679" s="16" t="s">
        <v>1958</v>
      </c>
      <c r="D679" s="17"/>
      <c r="E679" s="17" t="s">
        <v>2226</v>
      </c>
      <c r="F679" s="17" t="s">
        <v>79</v>
      </c>
      <c r="G679" s="18">
        <v>1</v>
      </c>
      <c r="H679" s="18"/>
      <c r="I679" s="18">
        <v>744.7</v>
      </c>
      <c r="J679" s="19">
        <v>13.54</v>
      </c>
      <c r="K679" s="20">
        <v>428</v>
      </c>
      <c r="L679" s="19">
        <f>J679+ROUND(K679, 2)</f>
        <v>441.54</v>
      </c>
      <c r="M679" s="19">
        <v>10083.24</v>
      </c>
      <c r="N679" s="19">
        <v>318731.59999999998</v>
      </c>
      <c r="O679" s="19">
        <f>M679+N679</f>
        <v>328814.83999999997</v>
      </c>
      <c r="P679" s="19">
        <v>68.28</v>
      </c>
      <c r="Q679" s="20">
        <v>513.6</v>
      </c>
      <c r="R679" s="19">
        <f>P679+ROUND(Q679, 2)</f>
        <v>581.88</v>
      </c>
      <c r="S679" s="19">
        <v>50848.12</v>
      </c>
      <c r="T679" s="19">
        <v>382477.92</v>
      </c>
      <c r="U679" s="19">
        <f>S679+T679</f>
        <v>433326.04</v>
      </c>
      <c r="V679" s="9">
        <f>ROUND(P679 / 1.2, 2)</f>
        <v>56.9</v>
      </c>
      <c r="W679" s="9">
        <f>ROUND(Q679 / 1.2, 2)</f>
        <v>428</v>
      </c>
      <c r="X679" s="9">
        <f>ROUND(R679 / 1.2, 2)</f>
        <v>484.9</v>
      </c>
      <c r="Y679" s="9">
        <f t="shared" si="90"/>
        <v>42373.43</v>
      </c>
      <c r="Z679" s="9">
        <f>ROUND(T679 / 1.2, 2)</f>
        <v>318731.59999999998</v>
      </c>
      <c r="AA679" s="9">
        <f>Y679+Z679</f>
        <v>361105.02999999997</v>
      </c>
      <c r="AD679" s="5">
        <v>355116826</v>
      </c>
      <c r="AE679" s="5">
        <v>28731007</v>
      </c>
      <c r="AG679" s="5" t="s">
        <v>1960</v>
      </c>
      <c r="AH679" s="5" t="s">
        <v>1961</v>
      </c>
      <c r="AI679" s="5" t="s">
        <v>584</v>
      </c>
      <c r="AK679" s="19">
        <f t="shared" si="91"/>
        <v>40764.880000000005</v>
      </c>
      <c r="AL679" s="19">
        <f>T679-N679</f>
        <v>63746.320000000007</v>
      </c>
      <c r="AM679" s="19">
        <f>U679-O679</f>
        <v>104511.20000000001</v>
      </c>
      <c r="AN679" s="22">
        <f t="shared" si="92"/>
        <v>4.042835437815623</v>
      </c>
      <c r="AO679" s="22">
        <f>IFERROR(AL679/N679,0)</f>
        <v>0.20000000000000004</v>
      </c>
      <c r="AP679" s="22">
        <f>IFERROR(AM679/O679,0)</f>
        <v>0.31784210226034815</v>
      </c>
    </row>
    <row r="680" spans="1:42" ht="126" x14ac:dyDescent="0.3">
      <c r="A680" s="12" t="s">
        <v>2227</v>
      </c>
      <c r="B680" s="12"/>
      <c r="C680" s="27" t="s">
        <v>1907</v>
      </c>
      <c r="D680" s="17"/>
      <c r="E680" s="17" t="s">
        <v>2228</v>
      </c>
      <c r="F680" s="28" t="s">
        <v>96</v>
      </c>
      <c r="G680" s="29">
        <v>0.3</v>
      </c>
      <c r="H680" s="29"/>
      <c r="I680" s="29">
        <v>223.41</v>
      </c>
      <c r="J680" s="30">
        <v>0</v>
      </c>
      <c r="M680" s="31">
        <f>ROUND(ROUND(J680, 2)*I680, 2)</f>
        <v>0</v>
      </c>
      <c r="P680" s="30">
        <v>183.2</v>
      </c>
      <c r="S680" s="31">
        <f>ROUND(ROUND(P680, 2)*I680, 2)</f>
        <v>40928.71</v>
      </c>
      <c r="V680" s="9">
        <f>ROUND(ROUND(P680, 2)/1.2, 2)</f>
        <v>152.66999999999999</v>
      </c>
      <c r="Y680" s="9">
        <f t="shared" si="90"/>
        <v>34107.26</v>
      </c>
      <c r="AD680" s="5" t="s">
        <v>2229</v>
      </c>
      <c r="AE680" s="5" t="s">
        <v>2230</v>
      </c>
      <c r="AF680" s="5" t="s">
        <v>1911</v>
      </c>
      <c r="AK680" s="31">
        <f t="shared" si="91"/>
        <v>40928.71</v>
      </c>
      <c r="AL680" s="31"/>
      <c r="AM680" s="31"/>
      <c r="AN680" s="33">
        <f t="shared" si="92"/>
        <v>0</v>
      </c>
      <c r="AO680" s="31"/>
      <c r="AP680" s="31"/>
    </row>
    <row r="681" spans="1:42" ht="36" x14ac:dyDescent="0.3">
      <c r="A681" s="12" t="s">
        <v>2231</v>
      </c>
      <c r="B681" s="12"/>
      <c r="C681" s="27" t="s">
        <v>1028</v>
      </c>
      <c r="D681" s="17"/>
      <c r="E681" s="17"/>
      <c r="F681" s="28" t="s">
        <v>96</v>
      </c>
      <c r="G681" s="29">
        <v>0.15</v>
      </c>
      <c r="H681" s="29"/>
      <c r="I681" s="29">
        <v>111.705</v>
      </c>
      <c r="J681" s="30">
        <v>90.28</v>
      </c>
      <c r="M681" s="31">
        <f>ROUND(ROUND(J681, 2)*I681, 2)</f>
        <v>10084.73</v>
      </c>
      <c r="P681" s="30">
        <v>88.8</v>
      </c>
      <c r="S681" s="31">
        <f>ROUND(ROUND(P681, 2)*I681, 2)</f>
        <v>9919.4</v>
      </c>
      <c r="V681" s="9">
        <f>ROUND(ROUND(P681, 2)/1.2, 2)</f>
        <v>74</v>
      </c>
      <c r="Y681" s="9">
        <f t="shared" si="90"/>
        <v>8266.17</v>
      </c>
      <c r="AD681" s="5" t="s">
        <v>2232</v>
      </c>
      <c r="AE681" s="5" t="s">
        <v>2233</v>
      </c>
      <c r="AF681" s="5" t="s">
        <v>1031</v>
      </c>
      <c r="AK681" s="31">
        <f t="shared" si="91"/>
        <v>-165.32999999999993</v>
      </c>
      <c r="AL681" s="31"/>
      <c r="AM681" s="31"/>
      <c r="AN681" s="33">
        <f t="shared" si="92"/>
        <v>-1.6394092851271174E-2</v>
      </c>
      <c r="AO681" s="31"/>
      <c r="AP681" s="31"/>
    </row>
    <row r="682" spans="1:42" ht="36" x14ac:dyDescent="0.3">
      <c r="A682" s="12" t="s">
        <v>2234</v>
      </c>
      <c r="B682" s="12" t="s">
        <v>1957</v>
      </c>
      <c r="C682" s="16" t="s">
        <v>1958</v>
      </c>
      <c r="D682" s="17"/>
      <c r="E682" s="17" t="s">
        <v>2235</v>
      </c>
      <c r="F682" s="17" t="s">
        <v>79</v>
      </c>
      <c r="G682" s="18">
        <v>1</v>
      </c>
      <c r="H682" s="18"/>
      <c r="I682" s="18">
        <v>3947.8</v>
      </c>
      <c r="J682" s="19">
        <v>13.54</v>
      </c>
      <c r="K682" s="20">
        <v>428</v>
      </c>
      <c r="L682" s="19">
        <f>J682+ROUND(K682, 2)</f>
        <v>441.54</v>
      </c>
      <c r="M682" s="19">
        <v>53453.21</v>
      </c>
      <c r="N682" s="19">
        <v>1689658.4</v>
      </c>
      <c r="O682" s="19">
        <f>M682+N682</f>
        <v>1743111.6099999999</v>
      </c>
      <c r="P682" s="19">
        <v>68.28</v>
      </c>
      <c r="Q682" s="20">
        <v>513.6</v>
      </c>
      <c r="R682" s="19">
        <f>P682+ROUND(Q682, 2)</f>
        <v>581.88</v>
      </c>
      <c r="S682" s="19">
        <v>269555.78000000003</v>
      </c>
      <c r="T682" s="19">
        <v>2027590.08</v>
      </c>
      <c r="U682" s="19">
        <f>S682+T682</f>
        <v>2297145.8600000003</v>
      </c>
      <c r="V682" s="9">
        <f>ROUND(P682 / 1.2, 2)</f>
        <v>56.9</v>
      </c>
      <c r="W682" s="9">
        <f>ROUND(Q682 / 1.2, 2)</f>
        <v>428</v>
      </c>
      <c r="X682" s="9">
        <f>ROUND(R682 / 1.2, 2)</f>
        <v>484.9</v>
      </c>
      <c r="Y682" s="9">
        <f t="shared" si="90"/>
        <v>224629.82</v>
      </c>
      <c r="Z682" s="9">
        <f>ROUND(T682 / 1.2, 2)</f>
        <v>1689658.4</v>
      </c>
      <c r="AA682" s="9">
        <f>Y682+Z682</f>
        <v>1914288.22</v>
      </c>
      <c r="AD682" s="5">
        <v>355116827</v>
      </c>
      <c r="AE682" s="5">
        <v>28731009</v>
      </c>
      <c r="AG682" s="5" t="s">
        <v>1960</v>
      </c>
      <c r="AH682" s="5" t="s">
        <v>1961</v>
      </c>
      <c r="AI682" s="5" t="s">
        <v>584</v>
      </c>
      <c r="AK682" s="19">
        <f t="shared" si="91"/>
        <v>216102.57000000004</v>
      </c>
      <c r="AL682" s="19">
        <f>T682-N682</f>
        <v>337931.68000000017</v>
      </c>
      <c r="AM682" s="19">
        <f>U682-O682</f>
        <v>554034.25000000047</v>
      </c>
      <c r="AN682" s="22">
        <f t="shared" si="92"/>
        <v>4.0428361552093888</v>
      </c>
      <c r="AO682" s="22">
        <f>IFERROR(AL682/N682,0)</f>
        <v>0.20000000000000012</v>
      </c>
      <c r="AP682" s="22">
        <f>IFERROR(AM682/O682,0)</f>
        <v>0.3178420973284668</v>
      </c>
    </row>
    <row r="683" spans="1:42" ht="36" x14ac:dyDescent="0.3">
      <c r="A683" s="12" t="s">
        <v>2236</v>
      </c>
      <c r="B683" s="12"/>
      <c r="C683" s="27" t="s">
        <v>1028</v>
      </c>
      <c r="D683" s="17"/>
      <c r="E683" s="17"/>
      <c r="F683" s="28" t="s">
        <v>96</v>
      </c>
      <c r="G683" s="29">
        <v>0.15</v>
      </c>
      <c r="H683" s="29"/>
      <c r="I683" s="29">
        <v>592.16999999999996</v>
      </c>
      <c r="J683" s="30">
        <v>90.28</v>
      </c>
      <c r="M683" s="31">
        <f>ROUND(ROUND(J683, 2)*I683, 2)</f>
        <v>53461.11</v>
      </c>
      <c r="P683" s="30">
        <v>88.8</v>
      </c>
      <c r="S683" s="31">
        <f>ROUND(ROUND(P683, 2)*I683, 2)</f>
        <v>52584.7</v>
      </c>
      <c r="V683" s="9">
        <f>ROUND(ROUND(P683, 2)/1.2, 2)</f>
        <v>74</v>
      </c>
      <c r="Y683" s="9">
        <f t="shared" si="90"/>
        <v>43820.58</v>
      </c>
      <c r="AD683" s="5" t="s">
        <v>2237</v>
      </c>
      <c r="AE683" s="5" t="s">
        <v>2238</v>
      </c>
      <c r="AF683" s="5" t="s">
        <v>1031</v>
      </c>
      <c r="AK683" s="31">
        <f t="shared" si="91"/>
        <v>-876.41000000000349</v>
      </c>
      <c r="AL683" s="31"/>
      <c r="AM683" s="31"/>
      <c r="AN683" s="33">
        <f t="shared" si="92"/>
        <v>-1.6393411958711735E-2</v>
      </c>
      <c r="AO683" s="31"/>
      <c r="AP683" s="31"/>
    </row>
    <row r="684" spans="1:42" ht="108" x14ac:dyDescent="0.3">
      <c r="A684" s="12" t="s">
        <v>2239</v>
      </c>
      <c r="B684" s="12"/>
      <c r="C684" s="27" t="s">
        <v>1907</v>
      </c>
      <c r="D684" s="17"/>
      <c r="E684" s="17" t="s">
        <v>2240</v>
      </c>
      <c r="F684" s="28" t="s">
        <v>96</v>
      </c>
      <c r="G684" s="29">
        <v>0.3</v>
      </c>
      <c r="H684" s="29"/>
      <c r="I684" s="29">
        <v>1184.3399999999999</v>
      </c>
      <c r="J684" s="30">
        <v>0</v>
      </c>
      <c r="M684" s="31">
        <f>ROUND(ROUND(J684, 2)*I684, 2)</f>
        <v>0</v>
      </c>
      <c r="P684" s="30">
        <v>183.2</v>
      </c>
      <c r="S684" s="31">
        <f>ROUND(ROUND(P684, 2)*I684, 2)</f>
        <v>216971.09</v>
      </c>
      <c r="V684" s="9">
        <f>ROUND(ROUND(P684, 2)/1.2, 2)</f>
        <v>152.66999999999999</v>
      </c>
      <c r="Y684" s="9">
        <f t="shared" si="90"/>
        <v>180809.24</v>
      </c>
      <c r="AD684" s="5" t="s">
        <v>2241</v>
      </c>
      <c r="AE684" s="5" t="s">
        <v>2242</v>
      </c>
      <c r="AF684" s="5" t="s">
        <v>1911</v>
      </c>
      <c r="AK684" s="31">
        <f t="shared" si="91"/>
        <v>216971.09</v>
      </c>
      <c r="AL684" s="31"/>
      <c r="AM684" s="31"/>
      <c r="AN684" s="33">
        <f t="shared" si="92"/>
        <v>0</v>
      </c>
      <c r="AO684" s="31"/>
      <c r="AP684" s="31"/>
    </row>
    <row r="685" spans="1:42" ht="36" x14ac:dyDescent="0.3">
      <c r="A685" s="12" t="s">
        <v>2243</v>
      </c>
      <c r="B685" s="12" t="s">
        <v>1957</v>
      </c>
      <c r="C685" s="16" t="s">
        <v>1958</v>
      </c>
      <c r="D685" s="17"/>
      <c r="E685" s="17" t="s">
        <v>2244</v>
      </c>
      <c r="F685" s="17" t="s">
        <v>79</v>
      </c>
      <c r="G685" s="18">
        <v>1</v>
      </c>
      <c r="H685" s="18"/>
      <c r="I685" s="18">
        <v>94.4</v>
      </c>
      <c r="J685" s="19">
        <v>13.54</v>
      </c>
      <c r="K685" s="20">
        <v>428</v>
      </c>
      <c r="L685" s="19">
        <f>J685+ROUND(K685, 2)</f>
        <v>441.54</v>
      </c>
      <c r="M685" s="19">
        <v>1278.18</v>
      </c>
      <c r="N685" s="19">
        <v>40403.199999999997</v>
      </c>
      <c r="O685" s="19">
        <f>M685+N685</f>
        <v>41681.379999999997</v>
      </c>
      <c r="P685" s="19">
        <v>68.28</v>
      </c>
      <c r="Q685" s="20">
        <v>513.6</v>
      </c>
      <c r="R685" s="19">
        <f>P685+ROUND(Q685, 2)</f>
        <v>581.88</v>
      </c>
      <c r="S685" s="19">
        <v>6445.63</v>
      </c>
      <c r="T685" s="19">
        <v>48483.839999999997</v>
      </c>
      <c r="U685" s="19">
        <f>S685+T685</f>
        <v>54929.469999999994</v>
      </c>
      <c r="V685" s="9">
        <f>ROUND(P685 / 1.2, 2)</f>
        <v>56.9</v>
      </c>
      <c r="W685" s="9">
        <f>ROUND(Q685 / 1.2, 2)</f>
        <v>428</v>
      </c>
      <c r="X685" s="9">
        <f>ROUND(R685 / 1.2, 2)</f>
        <v>484.9</v>
      </c>
      <c r="Y685" s="9">
        <f t="shared" ref="Y685:Y748" si="93">ROUND(S685 / 1.2, 2)</f>
        <v>5371.36</v>
      </c>
      <c r="Z685" s="9">
        <f>ROUND(T685 / 1.2, 2)</f>
        <v>40403.199999999997</v>
      </c>
      <c r="AA685" s="9">
        <f>Y685+Z685</f>
        <v>45774.559999999998</v>
      </c>
      <c r="AD685" s="5">
        <v>355116828</v>
      </c>
      <c r="AE685" s="5">
        <v>28731005</v>
      </c>
      <c r="AG685" s="5" t="s">
        <v>1960</v>
      </c>
      <c r="AH685" s="5" t="s">
        <v>1961</v>
      </c>
      <c r="AI685" s="5" t="s">
        <v>584</v>
      </c>
      <c r="AK685" s="19">
        <f t="shared" si="91"/>
        <v>5167.45</v>
      </c>
      <c r="AL685" s="19">
        <f>T685-N685</f>
        <v>8080.6399999999994</v>
      </c>
      <c r="AM685" s="19">
        <f>U685-O685</f>
        <v>13248.089999999997</v>
      </c>
      <c r="AN685" s="22">
        <f t="shared" si="92"/>
        <v>4.0428186953324259</v>
      </c>
      <c r="AO685" s="22">
        <f>IFERROR(AL685/N685,0)</f>
        <v>0.2</v>
      </c>
      <c r="AP685" s="22">
        <f>IFERROR(AM685/O685,0)</f>
        <v>0.31784192365991715</v>
      </c>
    </row>
    <row r="686" spans="1:42" ht="108" x14ac:dyDescent="0.3">
      <c r="A686" s="12" t="s">
        <v>2245</v>
      </c>
      <c r="B686" s="12"/>
      <c r="C686" s="27" t="s">
        <v>1907</v>
      </c>
      <c r="D686" s="17"/>
      <c r="E686" s="17" t="s">
        <v>2246</v>
      </c>
      <c r="F686" s="28" t="s">
        <v>96</v>
      </c>
      <c r="G686" s="29">
        <v>0.3</v>
      </c>
      <c r="H686" s="29"/>
      <c r="I686" s="29">
        <v>28.32</v>
      </c>
      <c r="J686" s="30">
        <v>0</v>
      </c>
      <c r="M686" s="31">
        <f>ROUND(ROUND(J686, 2)*I686, 2)</f>
        <v>0</v>
      </c>
      <c r="P686" s="30">
        <v>183.2</v>
      </c>
      <c r="S686" s="31">
        <f>ROUND(ROUND(P686, 2)*I686, 2)</f>
        <v>5188.22</v>
      </c>
      <c r="V686" s="9">
        <f>ROUND(ROUND(P686, 2)/1.2, 2)</f>
        <v>152.66999999999999</v>
      </c>
      <c r="Y686" s="9">
        <f t="shared" si="93"/>
        <v>4323.5200000000004</v>
      </c>
      <c r="AD686" s="5" t="s">
        <v>2247</v>
      </c>
      <c r="AE686" s="5" t="s">
        <v>2248</v>
      </c>
      <c r="AF686" s="5" t="s">
        <v>1911</v>
      </c>
      <c r="AK686" s="31">
        <f t="shared" si="91"/>
        <v>5188.22</v>
      </c>
      <c r="AL686" s="31"/>
      <c r="AM686" s="31"/>
      <c r="AN686" s="33">
        <f t="shared" si="92"/>
        <v>0</v>
      </c>
      <c r="AO686" s="31"/>
      <c r="AP686" s="31"/>
    </row>
    <row r="687" spans="1:42" ht="36" x14ac:dyDescent="0.3">
      <c r="A687" s="12" t="s">
        <v>2249</v>
      </c>
      <c r="B687" s="12"/>
      <c r="C687" s="27" t="s">
        <v>1028</v>
      </c>
      <c r="D687" s="17"/>
      <c r="E687" s="17"/>
      <c r="F687" s="28" t="s">
        <v>96</v>
      </c>
      <c r="G687" s="29">
        <v>0.15</v>
      </c>
      <c r="H687" s="29"/>
      <c r="I687" s="29">
        <v>14.16</v>
      </c>
      <c r="J687" s="30">
        <v>90.28</v>
      </c>
      <c r="M687" s="31">
        <f>ROUND(ROUND(J687, 2)*I687, 2)</f>
        <v>1278.3599999999999</v>
      </c>
      <c r="P687" s="30">
        <v>88.8</v>
      </c>
      <c r="S687" s="31">
        <f>ROUND(ROUND(P687, 2)*I687, 2)</f>
        <v>1257.4100000000001</v>
      </c>
      <c r="V687" s="9">
        <f>ROUND(ROUND(P687, 2)/1.2, 2)</f>
        <v>74</v>
      </c>
      <c r="Y687" s="9">
        <f t="shared" si="93"/>
        <v>1047.8399999999999</v>
      </c>
      <c r="AD687" s="5" t="s">
        <v>2250</v>
      </c>
      <c r="AE687" s="5" t="s">
        <v>2251</v>
      </c>
      <c r="AF687" s="5" t="s">
        <v>1031</v>
      </c>
      <c r="AK687" s="31">
        <f t="shared" si="91"/>
        <v>-20.949999999999818</v>
      </c>
      <c r="AL687" s="31"/>
      <c r="AM687" s="31"/>
      <c r="AN687" s="33">
        <f t="shared" si="92"/>
        <v>-1.6388184861854109E-2</v>
      </c>
      <c r="AO687" s="31"/>
      <c r="AP687" s="31"/>
    </row>
    <row r="688" spans="1:42" ht="36" x14ac:dyDescent="0.3">
      <c r="A688" s="12" t="s">
        <v>2252</v>
      </c>
      <c r="B688" s="12" t="s">
        <v>1957</v>
      </c>
      <c r="C688" s="16" t="s">
        <v>1958</v>
      </c>
      <c r="D688" s="17"/>
      <c r="E688" s="17" t="s">
        <v>2253</v>
      </c>
      <c r="F688" s="17" t="s">
        <v>79</v>
      </c>
      <c r="G688" s="18">
        <v>1</v>
      </c>
      <c r="H688" s="18"/>
      <c r="I688" s="18">
        <v>24.9</v>
      </c>
      <c r="J688" s="19">
        <v>13.54</v>
      </c>
      <c r="K688" s="20">
        <v>428</v>
      </c>
      <c r="L688" s="19">
        <f>J688+ROUND(K688, 2)</f>
        <v>441.54</v>
      </c>
      <c r="M688" s="19">
        <v>337.15</v>
      </c>
      <c r="N688" s="19">
        <v>10657.2</v>
      </c>
      <c r="O688" s="19">
        <f>M688+N688</f>
        <v>10994.35</v>
      </c>
      <c r="P688" s="19">
        <v>68.28</v>
      </c>
      <c r="Q688" s="20">
        <v>513.6</v>
      </c>
      <c r="R688" s="19">
        <f>P688+ROUND(Q688, 2)</f>
        <v>581.88</v>
      </c>
      <c r="S688" s="19">
        <v>1700.17</v>
      </c>
      <c r="T688" s="19">
        <v>12788.64</v>
      </c>
      <c r="U688" s="19">
        <f>S688+T688</f>
        <v>14488.81</v>
      </c>
      <c r="V688" s="9">
        <f>ROUND(P688 / 1.2, 2)</f>
        <v>56.9</v>
      </c>
      <c r="W688" s="9">
        <f>ROUND(Q688 / 1.2, 2)</f>
        <v>428</v>
      </c>
      <c r="X688" s="9">
        <f>ROUND(R688 / 1.2, 2)</f>
        <v>484.9</v>
      </c>
      <c r="Y688" s="9">
        <f t="shared" si="93"/>
        <v>1416.81</v>
      </c>
      <c r="Z688" s="9">
        <f>ROUND(T688 / 1.2, 2)</f>
        <v>10657.2</v>
      </c>
      <c r="AA688" s="9">
        <f>Y688+Z688</f>
        <v>12074.01</v>
      </c>
      <c r="AD688" s="5">
        <v>355116829</v>
      </c>
      <c r="AE688" s="5">
        <v>28731016</v>
      </c>
      <c r="AG688" s="5" t="s">
        <v>1960</v>
      </c>
      <c r="AH688" s="5" t="s">
        <v>1961</v>
      </c>
      <c r="AI688" s="5" t="s">
        <v>584</v>
      </c>
      <c r="AK688" s="19">
        <f t="shared" si="91"/>
        <v>1363.02</v>
      </c>
      <c r="AL688" s="19">
        <f>T688-N688</f>
        <v>2131.4399999999987</v>
      </c>
      <c r="AM688" s="19">
        <f>U688-O688</f>
        <v>3494.4599999999991</v>
      </c>
      <c r="AN688" s="22">
        <f t="shared" si="92"/>
        <v>4.0427702802906724</v>
      </c>
      <c r="AO688" s="22">
        <f>IFERROR(AL688/N688,0)</f>
        <v>0.19999999999999987</v>
      </c>
      <c r="AP688" s="22">
        <f>IFERROR(AM688/O688,0)</f>
        <v>0.31784143673796078</v>
      </c>
    </row>
    <row r="689" spans="1:42" ht="36" x14ac:dyDescent="0.3">
      <c r="A689" s="12" t="s">
        <v>2254</v>
      </c>
      <c r="B689" s="12"/>
      <c r="C689" s="27" t="s">
        <v>1028</v>
      </c>
      <c r="D689" s="17"/>
      <c r="E689" s="17"/>
      <c r="F689" s="28" t="s">
        <v>96</v>
      </c>
      <c r="G689" s="29">
        <v>0.15</v>
      </c>
      <c r="H689" s="29"/>
      <c r="I689" s="29">
        <v>3.7349999999999999</v>
      </c>
      <c r="J689" s="30">
        <v>90.28</v>
      </c>
      <c r="M689" s="31">
        <f>ROUND(ROUND(J689, 2)*I689, 2)</f>
        <v>337.2</v>
      </c>
      <c r="P689" s="30">
        <v>88.8</v>
      </c>
      <c r="S689" s="31">
        <f>ROUND(ROUND(P689, 2)*I689, 2)</f>
        <v>331.67</v>
      </c>
      <c r="V689" s="9">
        <f>ROUND(ROUND(P689, 2)/1.2, 2)</f>
        <v>74</v>
      </c>
      <c r="Y689" s="9">
        <f t="shared" si="93"/>
        <v>276.39</v>
      </c>
      <c r="AD689" s="5" t="s">
        <v>2255</v>
      </c>
      <c r="AE689" s="5" t="s">
        <v>2256</v>
      </c>
      <c r="AF689" s="5" t="s">
        <v>1031</v>
      </c>
      <c r="AK689" s="31">
        <f t="shared" si="91"/>
        <v>-5.5299999999999727</v>
      </c>
      <c r="AL689" s="31"/>
      <c r="AM689" s="31"/>
      <c r="AN689" s="33">
        <f t="shared" si="92"/>
        <v>-1.6399762752075837E-2</v>
      </c>
      <c r="AO689" s="31"/>
      <c r="AP689" s="31"/>
    </row>
    <row r="690" spans="1:42" ht="108" x14ac:dyDescent="0.3">
      <c r="A690" s="12" t="s">
        <v>2257</v>
      </c>
      <c r="B690" s="12"/>
      <c r="C690" s="27" t="s">
        <v>1963</v>
      </c>
      <c r="D690" s="17"/>
      <c r="E690" s="17" t="s">
        <v>2258</v>
      </c>
      <c r="F690" s="28" t="s">
        <v>96</v>
      </c>
      <c r="G690" s="29">
        <v>0.3</v>
      </c>
      <c r="H690" s="29"/>
      <c r="I690" s="29">
        <v>7.47</v>
      </c>
      <c r="J690" s="30">
        <v>0</v>
      </c>
      <c r="M690" s="31">
        <f>ROUND(ROUND(J690, 2)*I690, 2)</f>
        <v>0</v>
      </c>
      <c r="P690" s="30">
        <v>183.2</v>
      </c>
      <c r="S690" s="31">
        <f>ROUND(ROUND(P690, 2)*I690, 2)</f>
        <v>1368.5</v>
      </c>
      <c r="V690" s="9">
        <f>ROUND(ROUND(P690, 2)/1.2, 2)</f>
        <v>152.66999999999999</v>
      </c>
      <c r="Y690" s="9">
        <f t="shared" si="93"/>
        <v>1140.42</v>
      </c>
      <c r="AD690" s="5" t="s">
        <v>2259</v>
      </c>
      <c r="AE690" s="5" t="s">
        <v>2260</v>
      </c>
      <c r="AF690" s="5" t="s">
        <v>1967</v>
      </c>
      <c r="AK690" s="31">
        <f t="shared" si="91"/>
        <v>1368.5</v>
      </c>
      <c r="AL690" s="31"/>
      <c r="AM690" s="31"/>
      <c r="AN690" s="33">
        <f t="shared" si="92"/>
        <v>0</v>
      </c>
      <c r="AO690" s="31"/>
      <c r="AP690" s="31"/>
    </row>
    <row r="691" spans="1:42" ht="36" x14ac:dyDescent="0.3">
      <c r="A691" s="12" t="s">
        <v>2261</v>
      </c>
      <c r="B691" s="12" t="s">
        <v>1957</v>
      </c>
      <c r="C691" s="16" t="s">
        <v>1958</v>
      </c>
      <c r="D691" s="17"/>
      <c r="E691" s="17" t="s">
        <v>2262</v>
      </c>
      <c r="F691" s="17" t="s">
        <v>79</v>
      </c>
      <c r="G691" s="18">
        <v>1</v>
      </c>
      <c r="H691" s="18"/>
      <c r="I691" s="18">
        <v>649.79999999999995</v>
      </c>
      <c r="J691" s="19">
        <v>13.54</v>
      </c>
      <c r="K691" s="20">
        <v>428</v>
      </c>
      <c r="L691" s="19">
        <f>J691+ROUND(K691, 2)</f>
        <v>441.54</v>
      </c>
      <c r="M691" s="19">
        <v>8798.2900000000009</v>
      </c>
      <c r="N691" s="19">
        <v>278114.40000000002</v>
      </c>
      <c r="O691" s="19">
        <f>M691+N691</f>
        <v>286912.69</v>
      </c>
      <c r="P691" s="19">
        <v>68.28</v>
      </c>
      <c r="Q691" s="20">
        <v>513.6</v>
      </c>
      <c r="R691" s="19">
        <f>P691+ROUND(Q691, 2)</f>
        <v>581.88</v>
      </c>
      <c r="S691" s="19">
        <v>44368.34</v>
      </c>
      <c r="T691" s="19">
        <v>333737.28000000003</v>
      </c>
      <c r="U691" s="19">
        <f>S691+T691</f>
        <v>378105.62</v>
      </c>
      <c r="V691" s="9">
        <f>ROUND(P691 / 1.2, 2)</f>
        <v>56.9</v>
      </c>
      <c r="W691" s="9">
        <f>ROUND(Q691 / 1.2, 2)</f>
        <v>428</v>
      </c>
      <c r="X691" s="9">
        <f>ROUND(R691 / 1.2, 2)</f>
        <v>484.9</v>
      </c>
      <c r="Y691" s="9">
        <f t="shared" si="93"/>
        <v>36973.620000000003</v>
      </c>
      <c r="Z691" s="9">
        <f>ROUND(T691 / 1.2, 2)</f>
        <v>278114.40000000002</v>
      </c>
      <c r="AA691" s="9">
        <f>Y691+Z691</f>
        <v>315088.02</v>
      </c>
      <c r="AD691" s="5">
        <v>355116830</v>
      </c>
      <c r="AE691" s="5">
        <v>28731020</v>
      </c>
      <c r="AG691" s="5" t="s">
        <v>1960</v>
      </c>
      <c r="AH691" s="5" t="s">
        <v>1961</v>
      </c>
      <c r="AI691" s="5" t="s">
        <v>584</v>
      </c>
      <c r="AK691" s="19">
        <f t="shared" si="91"/>
        <v>35570.049999999996</v>
      </c>
      <c r="AL691" s="19">
        <f>T691-N691</f>
        <v>55622.880000000005</v>
      </c>
      <c r="AM691" s="19">
        <f>U691-O691</f>
        <v>91192.93</v>
      </c>
      <c r="AN691" s="22">
        <f t="shared" si="92"/>
        <v>4.0428367330469888</v>
      </c>
      <c r="AO691" s="22">
        <f>IFERROR(AL691/N691,0)</f>
        <v>0.2</v>
      </c>
      <c r="AP691" s="22">
        <f>IFERROR(AM691/O691,0)</f>
        <v>0.31784209335599617</v>
      </c>
    </row>
    <row r="692" spans="1:42" ht="108" x14ac:dyDescent="0.3">
      <c r="A692" s="12" t="s">
        <v>2263</v>
      </c>
      <c r="B692" s="12"/>
      <c r="C692" s="27" t="s">
        <v>1907</v>
      </c>
      <c r="D692" s="17"/>
      <c r="E692" s="17" t="s">
        <v>2264</v>
      </c>
      <c r="F692" s="28" t="s">
        <v>96</v>
      </c>
      <c r="G692" s="29">
        <v>0.3</v>
      </c>
      <c r="H692" s="29"/>
      <c r="I692" s="29">
        <v>194.94</v>
      </c>
      <c r="J692" s="30">
        <v>0</v>
      </c>
      <c r="M692" s="31">
        <f>ROUND(ROUND(J692, 2)*I692, 2)</f>
        <v>0</v>
      </c>
      <c r="P692" s="30">
        <v>183.2</v>
      </c>
      <c r="S692" s="31">
        <f>ROUND(ROUND(P692, 2)*I692, 2)</f>
        <v>35713.01</v>
      </c>
      <c r="V692" s="9">
        <f>ROUND(ROUND(P692, 2)/1.2, 2)</f>
        <v>152.66999999999999</v>
      </c>
      <c r="Y692" s="9">
        <f t="shared" si="93"/>
        <v>29760.84</v>
      </c>
      <c r="AD692" s="5" t="s">
        <v>2265</v>
      </c>
      <c r="AE692" s="5" t="s">
        <v>2266</v>
      </c>
      <c r="AF692" s="5" t="s">
        <v>1911</v>
      </c>
      <c r="AK692" s="31">
        <f t="shared" si="91"/>
        <v>35713.01</v>
      </c>
      <c r="AL692" s="31"/>
      <c r="AM692" s="31"/>
      <c r="AN692" s="33">
        <f t="shared" si="92"/>
        <v>0</v>
      </c>
      <c r="AO692" s="31"/>
      <c r="AP692" s="31"/>
    </row>
    <row r="693" spans="1:42" ht="36" x14ac:dyDescent="0.3">
      <c r="A693" s="12" t="s">
        <v>2267</v>
      </c>
      <c r="B693" s="12"/>
      <c r="C693" s="27" t="s">
        <v>1028</v>
      </c>
      <c r="D693" s="17"/>
      <c r="E693" s="17"/>
      <c r="F693" s="28" t="s">
        <v>96</v>
      </c>
      <c r="G693" s="29">
        <v>0.15</v>
      </c>
      <c r="H693" s="29"/>
      <c r="I693" s="29">
        <v>97.47</v>
      </c>
      <c r="J693" s="30">
        <v>90.28</v>
      </c>
      <c r="M693" s="31">
        <f>ROUND(ROUND(J693, 2)*I693, 2)</f>
        <v>8799.59</v>
      </c>
      <c r="P693" s="30">
        <v>88.8</v>
      </c>
      <c r="S693" s="31">
        <f>ROUND(ROUND(P693, 2)*I693, 2)</f>
        <v>8655.34</v>
      </c>
      <c r="V693" s="9">
        <f>ROUND(ROUND(P693, 2)/1.2, 2)</f>
        <v>74</v>
      </c>
      <c r="Y693" s="9">
        <f t="shared" si="93"/>
        <v>7212.78</v>
      </c>
      <c r="AD693" s="5" t="s">
        <v>2268</v>
      </c>
      <c r="AE693" s="5" t="s">
        <v>2269</v>
      </c>
      <c r="AF693" s="5" t="s">
        <v>1031</v>
      </c>
      <c r="AK693" s="31">
        <f t="shared" si="91"/>
        <v>-144.25</v>
      </c>
      <c r="AL693" s="31"/>
      <c r="AM693" s="31"/>
      <c r="AN693" s="33">
        <f t="shared" si="92"/>
        <v>-1.6392809210429123E-2</v>
      </c>
      <c r="AO693" s="31"/>
      <c r="AP693" s="31"/>
    </row>
    <row r="694" spans="1:42" ht="54" x14ac:dyDescent="0.3">
      <c r="A694" s="12" t="s">
        <v>2270</v>
      </c>
      <c r="B694" s="12" t="s">
        <v>2271</v>
      </c>
      <c r="C694" s="16" t="s">
        <v>2272</v>
      </c>
      <c r="D694" s="17"/>
      <c r="E694" s="17" t="s">
        <v>2273</v>
      </c>
      <c r="F694" s="17" t="s">
        <v>79</v>
      </c>
      <c r="G694" s="18">
        <v>1</v>
      </c>
      <c r="H694" s="18"/>
      <c r="I694" s="18">
        <v>0</v>
      </c>
      <c r="J694" s="19">
        <v>1070.1400000000001</v>
      </c>
      <c r="K694" s="20">
        <v>2364</v>
      </c>
      <c r="L694" s="19">
        <f>J694+ROUND(K694, 2)</f>
        <v>3434.1400000000003</v>
      </c>
      <c r="M694" s="19">
        <v>0</v>
      </c>
      <c r="N694" s="19">
        <v>0</v>
      </c>
      <c r="O694" s="19">
        <f>M694+N694</f>
        <v>0</v>
      </c>
      <c r="P694" s="19">
        <v>749.14</v>
      </c>
      <c r="Q694" s="20">
        <v>2364</v>
      </c>
      <c r="R694" s="19">
        <f>P694+ROUND(Q694, 2)</f>
        <v>3113.14</v>
      </c>
      <c r="S694" s="19">
        <v>0</v>
      </c>
      <c r="T694" s="19">
        <v>0</v>
      </c>
      <c r="U694" s="19">
        <f>S694+T694</f>
        <v>0</v>
      </c>
      <c r="V694" s="9">
        <f>ROUND(P694 / 1.2, 2)</f>
        <v>624.28</v>
      </c>
      <c r="W694" s="9">
        <f>ROUND(Q694 / 1.2, 2)</f>
        <v>1970</v>
      </c>
      <c r="X694" s="9">
        <f>ROUND(R694 / 1.2, 2)</f>
        <v>2594.2800000000002</v>
      </c>
      <c r="Y694" s="9">
        <f t="shared" si="93"/>
        <v>0</v>
      </c>
      <c r="Z694" s="9">
        <f>ROUND(T694 / 1.2, 2)</f>
        <v>0</v>
      </c>
      <c r="AA694" s="9">
        <f>Y694+Z694</f>
        <v>0</v>
      </c>
      <c r="AD694" s="5">
        <v>355116650</v>
      </c>
      <c r="AE694" s="5">
        <v>27137929</v>
      </c>
      <c r="AG694" s="5" t="s">
        <v>2274</v>
      </c>
      <c r="AH694" s="5" t="s">
        <v>2275</v>
      </c>
      <c r="AI694" s="5" t="s">
        <v>584</v>
      </c>
      <c r="AK694" s="19">
        <f t="shared" si="91"/>
        <v>0</v>
      </c>
      <c r="AL694" s="19">
        <f>T694-N694</f>
        <v>0</v>
      </c>
      <c r="AM694" s="19">
        <f>U694-O694</f>
        <v>0</v>
      </c>
      <c r="AN694" s="22">
        <f t="shared" si="92"/>
        <v>0</v>
      </c>
      <c r="AO694" s="22">
        <f>IFERROR(AL694/N694,0)</f>
        <v>0</v>
      </c>
      <c r="AP694" s="22">
        <f>IFERROR(AM694/O694,0)</f>
        <v>0</v>
      </c>
    </row>
    <row r="695" spans="1:42" ht="36" x14ac:dyDescent="0.3">
      <c r="A695" s="12" t="s">
        <v>2276</v>
      </c>
      <c r="B695" s="12"/>
      <c r="C695" s="27" t="s">
        <v>1068</v>
      </c>
      <c r="D695" s="17"/>
      <c r="E695" s="17"/>
      <c r="F695" s="28" t="s">
        <v>96</v>
      </c>
      <c r="G695" s="29">
        <v>0.15</v>
      </c>
      <c r="H695" s="29"/>
      <c r="I695" s="29">
        <v>0</v>
      </c>
      <c r="J695" s="30">
        <v>68.400000000000006</v>
      </c>
      <c r="M695" s="31">
        <f>ROUND(ROUND(J695, 2)*I695, 2)</f>
        <v>0</v>
      </c>
      <c r="P695" s="30">
        <v>68.400000000000006</v>
      </c>
      <c r="S695" s="31">
        <f>ROUND(ROUND(P695, 2)*I695, 2)</f>
        <v>0</v>
      </c>
      <c r="V695" s="9">
        <f>ROUND(ROUND(P695, 2)/1.2, 2)</f>
        <v>57</v>
      </c>
      <c r="Y695" s="9">
        <f t="shared" si="93"/>
        <v>0</v>
      </c>
      <c r="AD695" s="5" t="s">
        <v>2277</v>
      </c>
      <c r="AE695" s="5" t="s">
        <v>2278</v>
      </c>
      <c r="AF695" s="5" t="s">
        <v>1072</v>
      </c>
      <c r="AK695" s="31">
        <f t="shared" si="91"/>
        <v>0</v>
      </c>
      <c r="AL695" s="31"/>
      <c r="AM695" s="31"/>
      <c r="AN695" s="33">
        <f t="shared" si="92"/>
        <v>0</v>
      </c>
      <c r="AO695" s="31"/>
      <c r="AP695" s="31"/>
    </row>
    <row r="696" spans="1:42" ht="36" x14ac:dyDescent="0.3">
      <c r="A696" s="12" t="s">
        <v>2279</v>
      </c>
      <c r="B696" s="12"/>
      <c r="C696" s="27" t="s">
        <v>1051</v>
      </c>
      <c r="D696" s="17"/>
      <c r="E696" s="17"/>
      <c r="F696" s="28" t="s">
        <v>96</v>
      </c>
      <c r="G696" s="29">
        <v>0.25</v>
      </c>
      <c r="H696" s="39"/>
      <c r="I696" s="39">
        <v>0</v>
      </c>
      <c r="J696" s="30">
        <v>40.270000000000003</v>
      </c>
      <c r="M696" s="31">
        <f>ROUND(ROUND(J696, 2)*I696, 2)</f>
        <v>0</v>
      </c>
      <c r="P696" s="30">
        <v>40.270000000000003</v>
      </c>
      <c r="S696" s="31">
        <f>ROUND(ROUND(P696, 2)*I696, 2)</f>
        <v>0</v>
      </c>
      <c r="V696" s="9">
        <f>ROUND(ROUND(P696, 2)/1.2, 2)</f>
        <v>33.56</v>
      </c>
      <c r="Y696" s="9">
        <f t="shared" si="93"/>
        <v>0</v>
      </c>
      <c r="AD696" s="5" t="s">
        <v>2280</v>
      </c>
      <c r="AE696" s="5" t="s">
        <v>2281</v>
      </c>
      <c r="AF696" s="5" t="s">
        <v>1054</v>
      </c>
      <c r="AK696" s="31">
        <f t="shared" si="91"/>
        <v>0</v>
      </c>
      <c r="AL696" s="31"/>
      <c r="AM696" s="31"/>
      <c r="AN696" s="33">
        <f t="shared" si="92"/>
        <v>0</v>
      </c>
      <c r="AO696" s="31"/>
      <c r="AP696" s="31"/>
    </row>
    <row r="697" spans="1:42" ht="54" x14ac:dyDescent="0.3">
      <c r="A697" s="12" t="s">
        <v>2282</v>
      </c>
      <c r="B697" s="12"/>
      <c r="C697" s="41" t="s">
        <v>1414</v>
      </c>
      <c r="D697" s="17"/>
      <c r="E697" s="17" t="s">
        <v>1046</v>
      </c>
      <c r="F697" s="28" t="s">
        <v>96</v>
      </c>
      <c r="G697" s="29">
        <v>1.2</v>
      </c>
      <c r="H697" s="39"/>
      <c r="I697" s="39">
        <v>0</v>
      </c>
      <c r="J697" s="30">
        <v>16.11</v>
      </c>
      <c r="M697" s="31">
        <f>ROUND(ROUND(J697, 2)*I697, 2)</f>
        <v>0</v>
      </c>
      <c r="P697" s="30">
        <v>16.11</v>
      </c>
      <c r="S697" s="31">
        <f>ROUND(ROUND(P697, 2)*I697, 2)</f>
        <v>0</v>
      </c>
      <c r="V697" s="9">
        <f>ROUND(ROUND(P697, 2)/1.2, 2)</f>
        <v>13.43</v>
      </c>
      <c r="Y697" s="9">
        <f t="shared" si="93"/>
        <v>0</v>
      </c>
      <c r="AD697" s="5" t="s">
        <v>2283</v>
      </c>
      <c r="AE697" s="5" t="s">
        <v>2284</v>
      </c>
      <c r="AF697" s="5" t="s">
        <v>1417</v>
      </c>
      <c r="AK697" s="31">
        <f t="shared" si="91"/>
        <v>0</v>
      </c>
      <c r="AL697" s="31"/>
      <c r="AM697" s="31"/>
      <c r="AN697" s="33">
        <f t="shared" si="92"/>
        <v>0</v>
      </c>
      <c r="AO697" s="31"/>
      <c r="AP697" s="31"/>
    </row>
    <row r="698" spans="1:42" ht="36" x14ac:dyDescent="0.3">
      <c r="A698" s="12" t="s">
        <v>2285</v>
      </c>
      <c r="B698" s="12"/>
      <c r="C698" s="41" t="s">
        <v>2286</v>
      </c>
      <c r="D698" s="17"/>
      <c r="E698" s="17" t="s">
        <v>2287</v>
      </c>
      <c r="F698" s="28" t="s">
        <v>79</v>
      </c>
      <c r="G698" s="29">
        <v>1.07</v>
      </c>
      <c r="H698" s="39"/>
      <c r="I698" s="39">
        <v>0</v>
      </c>
      <c r="J698" s="30">
        <v>945</v>
      </c>
      <c r="M698" s="31">
        <f>ROUND(ROUND(J698, 2)*I698, 2)</f>
        <v>0</v>
      </c>
      <c r="P698" s="30">
        <v>645</v>
      </c>
      <c r="S698" s="31">
        <f>ROUND(ROUND(P698, 2)*I698, 2)</f>
        <v>0</v>
      </c>
      <c r="V698" s="9">
        <f>ROUND(ROUND(P698, 2)/1.2, 2)</f>
        <v>537.5</v>
      </c>
      <c r="Y698" s="9">
        <f t="shared" si="93"/>
        <v>0</v>
      </c>
      <c r="AD698" s="5" t="s">
        <v>2288</v>
      </c>
      <c r="AE698" s="5" t="s">
        <v>2289</v>
      </c>
      <c r="AF698" s="5" t="s">
        <v>2290</v>
      </c>
      <c r="AK698" s="31">
        <f t="shared" si="91"/>
        <v>0</v>
      </c>
      <c r="AL698" s="31"/>
      <c r="AM698" s="31"/>
      <c r="AN698" s="33">
        <f t="shared" si="92"/>
        <v>0</v>
      </c>
      <c r="AO698" s="31"/>
      <c r="AP698" s="31"/>
    </row>
    <row r="699" spans="1:42" ht="54" x14ac:dyDescent="0.3">
      <c r="A699" s="12" t="s">
        <v>2291</v>
      </c>
      <c r="B699" s="12" t="s">
        <v>2271</v>
      </c>
      <c r="C699" s="16" t="s">
        <v>2272</v>
      </c>
      <c r="D699" s="17"/>
      <c r="E699" s="17" t="s">
        <v>2292</v>
      </c>
      <c r="F699" s="17" t="s">
        <v>79</v>
      </c>
      <c r="G699" s="18">
        <v>1</v>
      </c>
      <c r="H699" s="18"/>
      <c r="I699" s="18">
        <v>0</v>
      </c>
      <c r="J699" s="19">
        <v>1540.89</v>
      </c>
      <c r="K699" s="20">
        <v>2364</v>
      </c>
      <c r="L699" s="19">
        <f>J699+ROUND(K699, 2)</f>
        <v>3904.8900000000003</v>
      </c>
      <c r="M699" s="19">
        <v>0</v>
      </c>
      <c r="N699" s="19">
        <v>0</v>
      </c>
      <c r="O699" s="19">
        <f>M699+N699</f>
        <v>0</v>
      </c>
      <c r="P699" s="19">
        <v>848.01</v>
      </c>
      <c r="Q699" s="20">
        <v>2364</v>
      </c>
      <c r="R699" s="19">
        <f>P699+ROUND(Q699, 2)</f>
        <v>3212.01</v>
      </c>
      <c r="S699" s="19">
        <v>0</v>
      </c>
      <c r="T699" s="19">
        <v>0</v>
      </c>
      <c r="U699" s="19">
        <f>S699+T699</f>
        <v>0</v>
      </c>
      <c r="V699" s="9">
        <f>ROUND(P699 / 1.2, 2)</f>
        <v>706.68</v>
      </c>
      <c r="W699" s="9">
        <f>ROUND(Q699 / 1.2, 2)</f>
        <v>1970</v>
      </c>
      <c r="X699" s="9">
        <f>ROUND(R699 / 1.2, 2)</f>
        <v>2676.68</v>
      </c>
      <c r="Y699" s="9">
        <f t="shared" si="93"/>
        <v>0</v>
      </c>
      <c r="Z699" s="9">
        <f>ROUND(T699 / 1.2, 2)</f>
        <v>0</v>
      </c>
      <c r="AA699" s="9">
        <f>Y699+Z699</f>
        <v>0</v>
      </c>
      <c r="AD699" s="5">
        <v>355116831</v>
      </c>
      <c r="AE699" s="5">
        <v>27137930</v>
      </c>
      <c r="AG699" s="5" t="s">
        <v>2274</v>
      </c>
      <c r="AH699" s="5" t="s">
        <v>2275</v>
      </c>
      <c r="AI699" s="5" t="s">
        <v>584</v>
      </c>
      <c r="AK699" s="19">
        <f t="shared" si="91"/>
        <v>0</v>
      </c>
      <c r="AL699" s="19">
        <f>T699-N699</f>
        <v>0</v>
      </c>
      <c r="AM699" s="19">
        <f>U699-O699</f>
        <v>0</v>
      </c>
      <c r="AN699" s="22">
        <f t="shared" si="92"/>
        <v>0</v>
      </c>
      <c r="AO699" s="22">
        <f>IFERROR(AL699/N699,0)</f>
        <v>0</v>
      </c>
      <c r="AP699" s="22">
        <f>IFERROR(AM699/O699,0)</f>
        <v>0</v>
      </c>
    </row>
    <row r="700" spans="1:42" ht="54" x14ac:dyDescent="0.3">
      <c r="A700" s="12" t="s">
        <v>2293</v>
      </c>
      <c r="B700" s="12"/>
      <c r="C700" s="41" t="s">
        <v>2294</v>
      </c>
      <c r="D700" s="17"/>
      <c r="E700" s="17" t="s">
        <v>2295</v>
      </c>
      <c r="F700" s="28" t="s">
        <v>79</v>
      </c>
      <c r="G700" s="29">
        <v>1.07</v>
      </c>
      <c r="H700" s="39"/>
      <c r="I700" s="39">
        <v>0</v>
      </c>
      <c r="J700" s="30">
        <v>1384.95</v>
      </c>
      <c r="M700" s="31">
        <f>ROUND(ROUND(J700, 2)*I700, 2)</f>
        <v>0</v>
      </c>
      <c r="P700" s="30">
        <v>737.4</v>
      </c>
      <c r="S700" s="31">
        <f>ROUND(ROUND(P700, 2)*I700, 2)</f>
        <v>0</v>
      </c>
      <c r="V700" s="9">
        <f>ROUND(ROUND(P700, 2)/1.2, 2)</f>
        <v>614.5</v>
      </c>
      <c r="Y700" s="9">
        <f t="shared" si="93"/>
        <v>0</v>
      </c>
      <c r="AD700" s="5" t="s">
        <v>2296</v>
      </c>
      <c r="AE700" s="5" t="s">
        <v>2297</v>
      </c>
      <c r="AF700" s="5" t="s">
        <v>2298</v>
      </c>
      <c r="AK700" s="31">
        <f t="shared" si="91"/>
        <v>0</v>
      </c>
      <c r="AL700" s="31"/>
      <c r="AM700" s="31"/>
      <c r="AN700" s="33">
        <f t="shared" si="92"/>
        <v>0</v>
      </c>
      <c r="AO700" s="31"/>
      <c r="AP700" s="31"/>
    </row>
    <row r="701" spans="1:42" ht="54" x14ac:dyDescent="0.3">
      <c r="A701" s="12" t="s">
        <v>2299</v>
      </c>
      <c r="B701" s="12"/>
      <c r="C701" s="41" t="s">
        <v>1414</v>
      </c>
      <c r="D701" s="17"/>
      <c r="E701" s="17" t="s">
        <v>1046</v>
      </c>
      <c r="F701" s="28" t="s">
        <v>96</v>
      </c>
      <c r="G701" s="29">
        <v>1.2</v>
      </c>
      <c r="H701" s="39"/>
      <c r="I701" s="39">
        <v>0</v>
      </c>
      <c r="J701" s="30">
        <v>16.11</v>
      </c>
      <c r="M701" s="31">
        <f>ROUND(ROUND(J701, 2)*I701, 2)</f>
        <v>0</v>
      </c>
      <c r="P701" s="30">
        <v>16.11</v>
      </c>
      <c r="S701" s="31">
        <f>ROUND(ROUND(P701, 2)*I701, 2)</f>
        <v>0</v>
      </c>
      <c r="V701" s="9">
        <f>ROUND(ROUND(P701, 2)/1.2, 2)</f>
        <v>13.43</v>
      </c>
      <c r="Y701" s="9">
        <f t="shared" si="93"/>
        <v>0</v>
      </c>
      <c r="AD701" s="5" t="s">
        <v>2300</v>
      </c>
      <c r="AE701" s="5" t="s">
        <v>2301</v>
      </c>
      <c r="AF701" s="5" t="s">
        <v>1417</v>
      </c>
      <c r="AK701" s="31">
        <f t="shared" si="91"/>
        <v>0</v>
      </c>
      <c r="AL701" s="31"/>
      <c r="AM701" s="31"/>
      <c r="AN701" s="33">
        <f t="shared" si="92"/>
        <v>0</v>
      </c>
      <c r="AO701" s="31"/>
      <c r="AP701" s="31"/>
    </row>
    <row r="702" spans="1:42" ht="36" x14ac:dyDescent="0.3">
      <c r="A702" s="12" t="s">
        <v>2302</v>
      </c>
      <c r="B702" s="12"/>
      <c r="C702" s="27" t="s">
        <v>1051</v>
      </c>
      <c r="D702" s="17"/>
      <c r="E702" s="17"/>
      <c r="F702" s="28" t="s">
        <v>96</v>
      </c>
      <c r="G702" s="29">
        <v>0.25</v>
      </c>
      <c r="H702" s="39"/>
      <c r="I702" s="39">
        <v>0</v>
      </c>
      <c r="J702" s="30">
        <v>40.270000000000003</v>
      </c>
      <c r="M702" s="31">
        <f>ROUND(ROUND(J702, 2)*I702, 2)</f>
        <v>0</v>
      </c>
      <c r="P702" s="30">
        <v>40.270000000000003</v>
      </c>
      <c r="S702" s="31">
        <f>ROUND(ROUND(P702, 2)*I702, 2)</f>
        <v>0</v>
      </c>
      <c r="V702" s="9">
        <f>ROUND(ROUND(P702, 2)/1.2, 2)</f>
        <v>33.56</v>
      </c>
      <c r="Y702" s="9">
        <f t="shared" si="93"/>
        <v>0</v>
      </c>
      <c r="AD702" s="5" t="s">
        <v>2303</v>
      </c>
      <c r="AE702" s="5" t="s">
        <v>2304</v>
      </c>
      <c r="AF702" s="5" t="s">
        <v>1054</v>
      </c>
      <c r="AK702" s="31">
        <f t="shared" si="91"/>
        <v>0</v>
      </c>
      <c r="AL702" s="31"/>
      <c r="AM702" s="31"/>
      <c r="AN702" s="33">
        <f t="shared" si="92"/>
        <v>0</v>
      </c>
      <c r="AO702" s="31"/>
      <c r="AP702" s="31"/>
    </row>
    <row r="703" spans="1:42" ht="36" x14ac:dyDescent="0.3">
      <c r="A703" s="12" t="s">
        <v>2305</v>
      </c>
      <c r="B703" s="12"/>
      <c r="C703" s="27" t="s">
        <v>1068</v>
      </c>
      <c r="D703" s="17"/>
      <c r="E703" s="17"/>
      <c r="F703" s="28" t="s">
        <v>96</v>
      </c>
      <c r="G703" s="29">
        <v>0.15</v>
      </c>
      <c r="H703" s="29"/>
      <c r="I703" s="29">
        <v>0</v>
      </c>
      <c r="J703" s="30">
        <v>68.400000000000006</v>
      </c>
      <c r="M703" s="31">
        <f>ROUND(ROUND(J703, 2)*I703, 2)</f>
        <v>0</v>
      </c>
      <c r="P703" s="30">
        <v>68.400000000000006</v>
      </c>
      <c r="S703" s="31">
        <f>ROUND(ROUND(P703, 2)*I703, 2)</f>
        <v>0</v>
      </c>
      <c r="V703" s="9">
        <f>ROUND(ROUND(P703, 2)/1.2, 2)</f>
        <v>57</v>
      </c>
      <c r="Y703" s="9">
        <f t="shared" si="93"/>
        <v>0</v>
      </c>
      <c r="AD703" s="5" t="s">
        <v>2306</v>
      </c>
      <c r="AE703" s="5" t="s">
        <v>2307</v>
      </c>
      <c r="AF703" s="5" t="s">
        <v>1072</v>
      </c>
      <c r="AK703" s="31">
        <f t="shared" si="91"/>
        <v>0</v>
      </c>
      <c r="AL703" s="31"/>
      <c r="AM703" s="31"/>
      <c r="AN703" s="33">
        <f t="shared" si="92"/>
        <v>0</v>
      </c>
      <c r="AO703" s="31"/>
      <c r="AP703" s="31"/>
    </row>
    <row r="704" spans="1:42" ht="54" x14ac:dyDescent="0.3">
      <c r="A704" s="12" t="s">
        <v>2308</v>
      </c>
      <c r="B704" s="12" t="s">
        <v>2271</v>
      </c>
      <c r="C704" s="16" t="s">
        <v>2272</v>
      </c>
      <c r="D704" s="17"/>
      <c r="E704" s="17" t="s">
        <v>2309</v>
      </c>
      <c r="F704" s="17" t="s">
        <v>79</v>
      </c>
      <c r="G704" s="18">
        <v>1</v>
      </c>
      <c r="H704" s="18"/>
      <c r="I704" s="18">
        <v>0</v>
      </c>
      <c r="J704" s="19">
        <v>1276.8599999999999</v>
      </c>
      <c r="K704" s="20">
        <v>2364</v>
      </c>
      <c r="L704" s="19">
        <f>J704+ROUND(K704, 2)</f>
        <v>3640.8599999999997</v>
      </c>
      <c r="M704" s="19">
        <v>0</v>
      </c>
      <c r="N704" s="19">
        <v>0</v>
      </c>
      <c r="O704" s="19">
        <f>M704+N704</f>
        <v>0</v>
      </c>
      <c r="P704" s="19">
        <v>870.05</v>
      </c>
      <c r="Q704" s="20">
        <v>2364</v>
      </c>
      <c r="R704" s="19">
        <f>P704+ROUND(Q704, 2)</f>
        <v>3234.05</v>
      </c>
      <c r="S704" s="19">
        <v>0</v>
      </c>
      <c r="T704" s="19">
        <v>0</v>
      </c>
      <c r="U704" s="19">
        <f>S704+T704</f>
        <v>0</v>
      </c>
      <c r="V704" s="9">
        <f>ROUND(P704 / 1.2, 2)</f>
        <v>725.04</v>
      </c>
      <c r="W704" s="9">
        <f>ROUND(Q704 / 1.2, 2)</f>
        <v>1970</v>
      </c>
      <c r="X704" s="9">
        <f>ROUND(R704 / 1.2, 2)</f>
        <v>2695.04</v>
      </c>
      <c r="Y704" s="9">
        <f t="shared" si="93"/>
        <v>0</v>
      </c>
      <c r="Z704" s="9">
        <f>ROUND(T704 / 1.2, 2)</f>
        <v>0</v>
      </c>
      <c r="AA704" s="9">
        <f>Y704+Z704</f>
        <v>0</v>
      </c>
      <c r="AD704" s="5">
        <v>355116832</v>
      </c>
      <c r="AE704" s="5">
        <v>27137931</v>
      </c>
      <c r="AG704" s="5" t="s">
        <v>2274</v>
      </c>
      <c r="AH704" s="5" t="s">
        <v>2275</v>
      </c>
      <c r="AI704" s="5" t="s">
        <v>584</v>
      </c>
      <c r="AK704" s="19">
        <f t="shared" si="91"/>
        <v>0</v>
      </c>
      <c r="AL704" s="19">
        <f>T704-N704</f>
        <v>0</v>
      </c>
      <c r="AM704" s="19">
        <f>U704-O704</f>
        <v>0</v>
      </c>
      <c r="AN704" s="22">
        <f t="shared" si="92"/>
        <v>0</v>
      </c>
      <c r="AO704" s="22">
        <f>IFERROR(AL704/N704,0)</f>
        <v>0</v>
      </c>
      <c r="AP704" s="22">
        <f>IFERROR(AM704/O704,0)</f>
        <v>0</v>
      </c>
    </row>
    <row r="705" spans="1:42" ht="36" x14ac:dyDescent="0.3">
      <c r="A705" s="12" t="s">
        <v>2310</v>
      </c>
      <c r="B705" s="12"/>
      <c r="C705" s="27" t="s">
        <v>1068</v>
      </c>
      <c r="D705" s="17"/>
      <c r="E705" s="17"/>
      <c r="F705" s="28" t="s">
        <v>96</v>
      </c>
      <c r="G705" s="29">
        <v>0.15</v>
      </c>
      <c r="H705" s="29"/>
      <c r="I705" s="29">
        <v>0</v>
      </c>
      <c r="J705" s="30">
        <v>68.400000000000006</v>
      </c>
      <c r="M705" s="31">
        <f>ROUND(ROUND(J705, 2)*I705, 2)</f>
        <v>0</v>
      </c>
      <c r="P705" s="30">
        <v>68.400000000000006</v>
      </c>
      <c r="S705" s="31">
        <f>ROUND(ROUND(P705, 2)*I705, 2)</f>
        <v>0</v>
      </c>
      <c r="V705" s="9">
        <f>ROUND(ROUND(P705, 2)/1.2, 2)</f>
        <v>57</v>
      </c>
      <c r="Y705" s="9">
        <f t="shared" si="93"/>
        <v>0</v>
      </c>
      <c r="AD705" s="5" t="s">
        <v>2311</v>
      </c>
      <c r="AE705" s="5" t="s">
        <v>2312</v>
      </c>
      <c r="AF705" s="5" t="s">
        <v>1072</v>
      </c>
      <c r="AK705" s="31">
        <f t="shared" si="91"/>
        <v>0</v>
      </c>
      <c r="AL705" s="31"/>
      <c r="AM705" s="31"/>
      <c r="AN705" s="33">
        <f t="shared" si="92"/>
        <v>0</v>
      </c>
      <c r="AO705" s="31"/>
      <c r="AP705" s="31"/>
    </row>
    <row r="706" spans="1:42" ht="36" x14ac:dyDescent="0.3">
      <c r="A706" s="12" t="s">
        <v>2313</v>
      </c>
      <c r="B706" s="12"/>
      <c r="C706" s="27" t="s">
        <v>1051</v>
      </c>
      <c r="D706" s="17"/>
      <c r="E706" s="17"/>
      <c r="F706" s="28" t="s">
        <v>96</v>
      </c>
      <c r="G706" s="29">
        <v>0.25</v>
      </c>
      <c r="H706" s="39"/>
      <c r="I706" s="39">
        <v>0</v>
      </c>
      <c r="J706" s="30">
        <v>40.270000000000003</v>
      </c>
      <c r="M706" s="31">
        <f>ROUND(ROUND(J706, 2)*I706, 2)</f>
        <v>0</v>
      </c>
      <c r="P706" s="30">
        <v>40.270000000000003</v>
      </c>
      <c r="S706" s="31">
        <f>ROUND(ROUND(P706, 2)*I706, 2)</f>
        <v>0</v>
      </c>
      <c r="V706" s="9">
        <f>ROUND(ROUND(P706, 2)/1.2, 2)</f>
        <v>33.56</v>
      </c>
      <c r="Y706" s="9">
        <f t="shared" si="93"/>
        <v>0</v>
      </c>
      <c r="AD706" s="5" t="s">
        <v>2314</v>
      </c>
      <c r="AE706" s="5" t="s">
        <v>2315</v>
      </c>
      <c r="AF706" s="5" t="s">
        <v>1054</v>
      </c>
      <c r="AK706" s="31">
        <f t="shared" si="91"/>
        <v>0</v>
      </c>
      <c r="AL706" s="31"/>
      <c r="AM706" s="31"/>
      <c r="AN706" s="33">
        <f t="shared" si="92"/>
        <v>0</v>
      </c>
      <c r="AO706" s="31"/>
      <c r="AP706" s="31"/>
    </row>
    <row r="707" spans="1:42" ht="54" x14ac:dyDescent="0.3">
      <c r="A707" s="12" t="s">
        <v>2316</v>
      </c>
      <c r="B707" s="12"/>
      <c r="C707" s="41" t="s">
        <v>1414</v>
      </c>
      <c r="D707" s="17"/>
      <c r="E707" s="17" t="s">
        <v>1046</v>
      </c>
      <c r="F707" s="28" t="s">
        <v>96</v>
      </c>
      <c r="G707" s="29">
        <v>1.2</v>
      </c>
      <c r="H707" s="39"/>
      <c r="I707" s="39">
        <v>0</v>
      </c>
      <c r="J707" s="30">
        <v>16.11</v>
      </c>
      <c r="M707" s="31">
        <f>ROUND(ROUND(J707, 2)*I707, 2)</f>
        <v>0</v>
      </c>
      <c r="P707" s="30">
        <v>16.11</v>
      </c>
      <c r="S707" s="31">
        <f>ROUND(ROUND(P707, 2)*I707, 2)</f>
        <v>0</v>
      </c>
      <c r="V707" s="9">
        <f>ROUND(ROUND(P707, 2)/1.2, 2)</f>
        <v>13.43</v>
      </c>
      <c r="Y707" s="9">
        <f t="shared" si="93"/>
        <v>0</v>
      </c>
      <c r="AD707" s="5" t="s">
        <v>2317</v>
      </c>
      <c r="AE707" s="5" t="s">
        <v>2318</v>
      </c>
      <c r="AF707" s="5" t="s">
        <v>1417</v>
      </c>
      <c r="AK707" s="31">
        <f t="shared" si="91"/>
        <v>0</v>
      </c>
      <c r="AL707" s="31"/>
      <c r="AM707" s="31"/>
      <c r="AN707" s="33">
        <f t="shared" si="92"/>
        <v>0</v>
      </c>
      <c r="AO707" s="31"/>
      <c r="AP707" s="31"/>
    </row>
    <row r="708" spans="1:42" ht="36" x14ac:dyDescent="0.3">
      <c r="A708" s="12" t="s">
        <v>2319</v>
      </c>
      <c r="B708" s="12"/>
      <c r="C708" s="41" t="s">
        <v>2320</v>
      </c>
      <c r="D708" s="17"/>
      <c r="E708" s="17" t="s">
        <v>2321</v>
      </c>
      <c r="F708" s="28" t="s">
        <v>79</v>
      </c>
      <c r="G708" s="29">
        <v>1.07</v>
      </c>
      <c r="H708" s="39"/>
      <c r="I708" s="39">
        <v>0</v>
      </c>
      <c r="J708" s="30">
        <v>1138.2</v>
      </c>
      <c r="M708" s="31">
        <f>ROUND(ROUND(J708, 2)*I708, 2)</f>
        <v>0</v>
      </c>
      <c r="P708" s="30">
        <v>758</v>
      </c>
      <c r="S708" s="31">
        <f>ROUND(ROUND(P708, 2)*I708, 2)</f>
        <v>0</v>
      </c>
      <c r="V708" s="9">
        <f>ROUND(ROUND(P708, 2)/1.2, 2)</f>
        <v>631.66999999999996</v>
      </c>
      <c r="Y708" s="9">
        <f t="shared" si="93"/>
        <v>0</v>
      </c>
      <c r="AD708" s="5" t="s">
        <v>2322</v>
      </c>
      <c r="AE708" s="5" t="s">
        <v>2323</v>
      </c>
      <c r="AF708" s="5" t="s">
        <v>2324</v>
      </c>
      <c r="AK708" s="31">
        <f t="shared" si="91"/>
        <v>0</v>
      </c>
      <c r="AL708" s="31"/>
      <c r="AM708" s="31"/>
      <c r="AN708" s="33">
        <f t="shared" si="92"/>
        <v>0</v>
      </c>
      <c r="AO708" s="31"/>
      <c r="AP708" s="31"/>
    </row>
    <row r="709" spans="1:42" ht="54" x14ac:dyDescent="0.3">
      <c r="A709" s="12" t="s">
        <v>2325</v>
      </c>
      <c r="B709" s="12" t="s">
        <v>2271</v>
      </c>
      <c r="C709" s="16" t="s">
        <v>2272</v>
      </c>
      <c r="D709" s="17"/>
      <c r="E709" s="17" t="s">
        <v>2326</v>
      </c>
      <c r="F709" s="17" t="s">
        <v>79</v>
      </c>
      <c r="G709" s="18">
        <v>1</v>
      </c>
      <c r="H709" s="18"/>
      <c r="I709" s="18">
        <v>0</v>
      </c>
      <c r="J709" s="19">
        <v>1139.74</v>
      </c>
      <c r="K709" s="20">
        <v>2364</v>
      </c>
      <c r="L709" s="19">
        <f>J709+ROUND(K709, 2)</f>
        <v>3503.74</v>
      </c>
      <c r="M709" s="19">
        <v>0</v>
      </c>
      <c r="N709" s="19">
        <v>0</v>
      </c>
      <c r="O709" s="19">
        <f>M709+N709</f>
        <v>0</v>
      </c>
      <c r="P709" s="19">
        <v>810.64</v>
      </c>
      <c r="Q709" s="20">
        <v>2364</v>
      </c>
      <c r="R709" s="19">
        <f>P709+ROUND(Q709, 2)</f>
        <v>3174.64</v>
      </c>
      <c r="S709" s="19">
        <v>0</v>
      </c>
      <c r="T709" s="19">
        <v>0</v>
      </c>
      <c r="U709" s="19">
        <f>S709+T709</f>
        <v>0</v>
      </c>
      <c r="V709" s="9">
        <f>ROUND(P709 / 1.2, 2)</f>
        <v>675.53</v>
      </c>
      <c r="W709" s="9">
        <f>ROUND(Q709 / 1.2, 2)</f>
        <v>1970</v>
      </c>
      <c r="X709" s="9">
        <f>ROUND(R709 / 1.2, 2)</f>
        <v>2645.53</v>
      </c>
      <c r="Y709" s="9">
        <f t="shared" si="93"/>
        <v>0</v>
      </c>
      <c r="Z709" s="9">
        <f>ROUND(T709 / 1.2, 2)</f>
        <v>0</v>
      </c>
      <c r="AA709" s="9">
        <f>Y709+Z709</f>
        <v>0</v>
      </c>
      <c r="AD709" s="5">
        <v>355116833</v>
      </c>
      <c r="AE709" s="5">
        <v>27137932</v>
      </c>
      <c r="AG709" s="5" t="s">
        <v>2274</v>
      </c>
      <c r="AH709" s="5" t="s">
        <v>2275</v>
      </c>
      <c r="AI709" s="5" t="s">
        <v>584</v>
      </c>
      <c r="AK709" s="19">
        <f t="shared" si="91"/>
        <v>0</v>
      </c>
      <c r="AL709" s="19">
        <f>T709-N709</f>
        <v>0</v>
      </c>
      <c r="AM709" s="19">
        <f>U709-O709</f>
        <v>0</v>
      </c>
      <c r="AN709" s="22">
        <f t="shared" si="92"/>
        <v>0</v>
      </c>
      <c r="AO709" s="22">
        <f>IFERROR(AL709/N709,0)</f>
        <v>0</v>
      </c>
      <c r="AP709" s="22">
        <f>IFERROR(AM709/O709,0)</f>
        <v>0</v>
      </c>
    </row>
    <row r="710" spans="1:42" ht="36" x14ac:dyDescent="0.3">
      <c r="A710" s="12" t="s">
        <v>2327</v>
      </c>
      <c r="B710" s="12"/>
      <c r="C710" s="41" t="s">
        <v>2328</v>
      </c>
      <c r="D710" s="17"/>
      <c r="E710" s="17" t="s">
        <v>2329</v>
      </c>
      <c r="F710" s="28" t="s">
        <v>79</v>
      </c>
      <c r="G710" s="29">
        <v>1.07</v>
      </c>
      <c r="H710" s="39"/>
      <c r="I710" s="39">
        <v>0</v>
      </c>
      <c r="J710" s="30">
        <v>1019.55</v>
      </c>
      <c r="M710" s="31">
        <f>ROUND(ROUND(J710, 2)*I710, 2)</f>
        <v>0</v>
      </c>
      <c r="P710" s="30">
        <v>712</v>
      </c>
      <c r="S710" s="31">
        <f>ROUND(ROUND(P710, 2)*I710, 2)</f>
        <v>0</v>
      </c>
      <c r="V710" s="9">
        <f>ROUND(ROUND(P710, 2)/1.2, 2)</f>
        <v>593.33000000000004</v>
      </c>
      <c r="Y710" s="9">
        <f t="shared" si="93"/>
        <v>0</v>
      </c>
      <c r="AD710" s="5" t="s">
        <v>2330</v>
      </c>
      <c r="AE710" s="5" t="s">
        <v>2331</v>
      </c>
      <c r="AF710" s="5" t="s">
        <v>2332</v>
      </c>
      <c r="AK710" s="31">
        <f t="shared" si="91"/>
        <v>0</v>
      </c>
      <c r="AL710" s="31"/>
      <c r="AM710" s="31"/>
      <c r="AN710" s="33">
        <f t="shared" si="92"/>
        <v>0</v>
      </c>
      <c r="AO710" s="31"/>
      <c r="AP710" s="31"/>
    </row>
    <row r="711" spans="1:42" ht="54" x14ac:dyDescent="0.3">
      <c r="A711" s="12" t="s">
        <v>2333</v>
      </c>
      <c r="B711" s="12"/>
      <c r="C711" s="41" t="s">
        <v>1414</v>
      </c>
      <c r="D711" s="17"/>
      <c r="E711" s="17" t="s">
        <v>1046</v>
      </c>
      <c r="F711" s="28" t="s">
        <v>96</v>
      </c>
      <c r="G711" s="29">
        <v>1.2</v>
      </c>
      <c r="H711" s="39"/>
      <c r="I711" s="39">
        <v>0</v>
      </c>
      <c r="J711" s="30">
        <v>16.11</v>
      </c>
      <c r="M711" s="31">
        <f>ROUND(ROUND(J711, 2)*I711, 2)</f>
        <v>0</v>
      </c>
      <c r="P711" s="30">
        <v>16.11</v>
      </c>
      <c r="S711" s="31">
        <f>ROUND(ROUND(P711, 2)*I711, 2)</f>
        <v>0</v>
      </c>
      <c r="V711" s="9">
        <f>ROUND(ROUND(P711, 2)/1.2, 2)</f>
        <v>13.43</v>
      </c>
      <c r="Y711" s="9">
        <f t="shared" si="93"/>
        <v>0</v>
      </c>
      <c r="AD711" s="5" t="s">
        <v>2334</v>
      </c>
      <c r="AE711" s="5" t="s">
        <v>2335</v>
      </c>
      <c r="AF711" s="5" t="s">
        <v>1417</v>
      </c>
      <c r="AK711" s="31">
        <f t="shared" si="91"/>
        <v>0</v>
      </c>
      <c r="AL711" s="31"/>
      <c r="AM711" s="31"/>
      <c r="AN711" s="33">
        <f t="shared" si="92"/>
        <v>0</v>
      </c>
      <c r="AO711" s="31"/>
      <c r="AP711" s="31"/>
    </row>
    <row r="712" spans="1:42" ht="36" x14ac:dyDescent="0.3">
      <c r="A712" s="12" t="s">
        <v>2336</v>
      </c>
      <c r="B712" s="12"/>
      <c r="C712" s="27" t="s">
        <v>1051</v>
      </c>
      <c r="D712" s="17"/>
      <c r="E712" s="17"/>
      <c r="F712" s="28" t="s">
        <v>96</v>
      </c>
      <c r="G712" s="29">
        <v>0.25</v>
      </c>
      <c r="H712" s="39"/>
      <c r="I712" s="39">
        <v>0</v>
      </c>
      <c r="J712" s="30">
        <v>40.270000000000003</v>
      </c>
      <c r="M712" s="31">
        <f>ROUND(ROUND(J712, 2)*I712, 2)</f>
        <v>0</v>
      </c>
      <c r="P712" s="30">
        <v>40.270000000000003</v>
      </c>
      <c r="S712" s="31">
        <f>ROUND(ROUND(P712, 2)*I712, 2)</f>
        <v>0</v>
      </c>
      <c r="V712" s="9">
        <f>ROUND(ROUND(P712, 2)/1.2, 2)</f>
        <v>33.56</v>
      </c>
      <c r="Y712" s="9">
        <f t="shared" si="93"/>
        <v>0</v>
      </c>
      <c r="AD712" s="5" t="s">
        <v>2337</v>
      </c>
      <c r="AE712" s="5" t="s">
        <v>2338</v>
      </c>
      <c r="AF712" s="5" t="s">
        <v>1054</v>
      </c>
      <c r="AK712" s="31">
        <f t="shared" si="91"/>
        <v>0</v>
      </c>
      <c r="AL712" s="31"/>
      <c r="AM712" s="31"/>
      <c r="AN712" s="33">
        <f t="shared" si="92"/>
        <v>0</v>
      </c>
      <c r="AO712" s="31"/>
      <c r="AP712" s="31"/>
    </row>
    <row r="713" spans="1:42" ht="54" x14ac:dyDescent="0.3">
      <c r="A713" s="12" t="s">
        <v>2339</v>
      </c>
      <c r="B713" s="12" t="s">
        <v>2271</v>
      </c>
      <c r="C713" s="16" t="s">
        <v>2272</v>
      </c>
      <c r="D713" s="17"/>
      <c r="E713" s="17" t="s">
        <v>2340</v>
      </c>
      <c r="F713" s="17" t="s">
        <v>79</v>
      </c>
      <c r="G713" s="18">
        <v>1</v>
      </c>
      <c r="H713" s="18"/>
      <c r="I713" s="18">
        <v>0</v>
      </c>
      <c r="J713" s="19">
        <v>1276.92</v>
      </c>
      <c r="K713" s="20">
        <v>2364</v>
      </c>
      <c r="L713" s="19">
        <f>J713+ROUND(K713, 2)</f>
        <v>3640.92</v>
      </c>
      <c r="M713" s="19">
        <v>0</v>
      </c>
      <c r="N713" s="19">
        <v>0</v>
      </c>
      <c r="O713" s="19">
        <f>M713+N713</f>
        <v>0</v>
      </c>
      <c r="P713" s="19">
        <v>790.9</v>
      </c>
      <c r="Q713" s="20">
        <v>2364</v>
      </c>
      <c r="R713" s="19">
        <f>P713+ROUND(Q713, 2)</f>
        <v>3154.9</v>
      </c>
      <c r="S713" s="19">
        <v>0</v>
      </c>
      <c r="T713" s="19">
        <v>0</v>
      </c>
      <c r="U713" s="19">
        <f>S713+T713</f>
        <v>0</v>
      </c>
      <c r="V713" s="9">
        <f>ROUND(P713 / 1.2, 2)</f>
        <v>659.08</v>
      </c>
      <c r="W713" s="9">
        <f>ROUND(Q713 / 1.2, 2)</f>
        <v>1970</v>
      </c>
      <c r="X713" s="9">
        <f>ROUND(R713 / 1.2, 2)</f>
        <v>2629.08</v>
      </c>
      <c r="Y713" s="9">
        <f t="shared" si="93"/>
        <v>0</v>
      </c>
      <c r="Z713" s="9">
        <f>ROUND(T713 / 1.2, 2)</f>
        <v>0</v>
      </c>
      <c r="AA713" s="9">
        <f>Y713+Z713</f>
        <v>0</v>
      </c>
      <c r="AD713" s="5">
        <v>355116834</v>
      </c>
      <c r="AE713" s="5">
        <v>27137933</v>
      </c>
      <c r="AG713" s="5" t="s">
        <v>2274</v>
      </c>
      <c r="AH713" s="5" t="s">
        <v>2275</v>
      </c>
      <c r="AI713" s="5" t="s">
        <v>584</v>
      </c>
      <c r="AK713" s="19">
        <f t="shared" si="91"/>
        <v>0</v>
      </c>
      <c r="AL713" s="19">
        <f>T713-N713</f>
        <v>0</v>
      </c>
      <c r="AM713" s="19">
        <f>U713-O713</f>
        <v>0</v>
      </c>
      <c r="AN713" s="22">
        <f t="shared" si="92"/>
        <v>0</v>
      </c>
      <c r="AO713" s="22">
        <f>IFERROR(AL713/N713,0)</f>
        <v>0</v>
      </c>
      <c r="AP713" s="22">
        <f>IFERROR(AM713/O713,0)</f>
        <v>0</v>
      </c>
    </row>
    <row r="714" spans="1:42" ht="36" x14ac:dyDescent="0.3">
      <c r="A714" s="12" t="s">
        <v>2341</v>
      </c>
      <c r="B714" s="12"/>
      <c r="C714" s="27" t="s">
        <v>1068</v>
      </c>
      <c r="D714" s="17"/>
      <c r="E714" s="17"/>
      <c r="F714" s="28" t="s">
        <v>96</v>
      </c>
      <c r="G714" s="29">
        <v>0.15</v>
      </c>
      <c r="H714" s="29"/>
      <c r="I714" s="29">
        <v>0</v>
      </c>
      <c r="J714" s="30">
        <v>68.400000000000006</v>
      </c>
      <c r="M714" s="31">
        <f>ROUND(ROUND(J714, 2)*I714, 2)</f>
        <v>0</v>
      </c>
      <c r="P714" s="30">
        <v>68.400000000000006</v>
      </c>
      <c r="S714" s="31">
        <f>ROUND(ROUND(P714, 2)*I714, 2)</f>
        <v>0</v>
      </c>
      <c r="V714" s="9">
        <f>ROUND(ROUND(P714, 2)/1.2, 2)</f>
        <v>57</v>
      </c>
      <c r="Y714" s="9">
        <f t="shared" si="93"/>
        <v>0</v>
      </c>
      <c r="AD714" s="5" t="s">
        <v>2342</v>
      </c>
      <c r="AE714" s="5" t="s">
        <v>2343</v>
      </c>
      <c r="AF714" s="5" t="s">
        <v>1072</v>
      </c>
      <c r="AK714" s="31">
        <f t="shared" si="91"/>
        <v>0</v>
      </c>
      <c r="AL714" s="31"/>
      <c r="AM714" s="31"/>
      <c r="AN714" s="33">
        <f t="shared" si="92"/>
        <v>0</v>
      </c>
      <c r="AO714" s="31"/>
      <c r="AP714" s="31"/>
    </row>
    <row r="715" spans="1:42" ht="36" x14ac:dyDescent="0.3">
      <c r="A715" s="12" t="s">
        <v>2344</v>
      </c>
      <c r="B715" s="12"/>
      <c r="C715" s="27" t="s">
        <v>1051</v>
      </c>
      <c r="D715" s="17"/>
      <c r="E715" s="17"/>
      <c r="F715" s="28" t="s">
        <v>96</v>
      </c>
      <c r="G715" s="29">
        <v>0.25</v>
      </c>
      <c r="H715" s="39"/>
      <c r="I715" s="39">
        <v>0</v>
      </c>
      <c r="J715" s="30">
        <v>40.270000000000003</v>
      </c>
      <c r="M715" s="31">
        <f>ROUND(ROUND(J715, 2)*I715, 2)</f>
        <v>0</v>
      </c>
      <c r="P715" s="30">
        <v>40.270000000000003</v>
      </c>
      <c r="S715" s="31">
        <f>ROUND(ROUND(P715, 2)*I715, 2)</f>
        <v>0</v>
      </c>
      <c r="V715" s="9">
        <f>ROUND(ROUND(P715, 2)/1.2, 2)</f>
        <v>33.56</v>
      </c>
      <c r="Y715" s="9">
        <f t="shared" si="93"/>
        <v>0</v>
      </c>
      <c r="AD715" s="5" t="s">
        <v>2345</v>
      </c>
      <c r="AE715" s="5" t="s">
        <v>2346</v>
      </c>
      <c r="AF715" s="5" t="s">
        <v>1054</v>
      </c>
      <c r="AK715" s="31">
        <f t="shared" si="91"/>
        <v>0</v>
      </c>
      <c r="AL715" s="31"/>
      <c r="AM715" s="31"/>
      <c r="AN715" s="33">
        <f t="shared" si="92"/>
        <v>0</v>
      </c>
      <c r="AO715" s="31"/>
      <c r="AP715" s="31"/>
    </row>
    <row r="716" spans="1:42" ht="54" x14ac:dyDescent="0.3">
      <c r="A716" s="12" t="s">
        <v>2347</v>
      </c>
      <c r="B716" s="12"/>
      <c r="C716" s="41" t="s">
        <v>1414</v>
      </c>
      <c r="D716" s="17"/>
      <c r="E716" s="17" t="s">
        <v>1046</v>
      </c>
      <c r="F716" s="28" t="s">
        <v>96</v>
      </c>
      <c r="G716" s="29">
        <v>1.2</v>
      </c>
      <c r="H716" s="39"/>
      <c r="I716" s="39">
        <v>0</v>
      </c>
      <c r="J716" s="30">
        <v>16.11</v>
      </c>
      <c r="M716" s="31">
        <f>ROUND(ROUND(J716, 2)*I716, 2)</f>
        <v>0</v>
      </c>
      <c r="P716" s="30">
        <v>16.11</v>
      </c>
      <c r="S716" s="31">
        <f>ROUND(ROUND(P716, 2)*I716, 2)</f>
        <v>0</v>
      </c>
      <c r="V716" s="9">
        <f>ROUND(ROUND(P716, 2)/1.2, 2)</f>
        <v>13.43</v>
      </c>
      <c r="Y716" s="9">
        <f t="shared" si="93"/>
        <v>0</v>
      </c>
      <c r="AD716" s="5" t="s">
        <v>2348</v>
      </c>
      <c r="AE716" s="5" t="s">
        <v>2349</v>
      </c>
      <c r="AF716" s="5" t="s">
        <v>1417</v>
      </c>
      <c r="AK716" s="31">
        <f t="shared" si="91"/>
        <v>0</v>
      </c>
      <c r="AL716" s="31"/>
      <c r="AM716" s="31"/>
      <c r="AN716" s="33">
        <f t="shared" si="92"/>
        <v>0</v>
      </c>
      <c r="AO716" s="31"/>
      <c r="AP716" s="31"/>
    </row>
    <row r="717" spans="1:42" ht="54" x14ac:dyDescent="0.3">
      <c r="A717" s="12" t="s">
        <v>2350</v>
      </c>
      <c r="B717" s="12"/>
      <c r="C717" s="41" t="s">
        <v>2320</v>
      </c>
      <c r="D717" s="17"/>
      <c r="E717" s="17" t="s">
        <v>2351</v>
      </c>
      <c r="F717" s="28" t="s">
        <v>79</v>
      </c>
      <c r="G717" s="29">
        <v>1.07</v>
      </c>
      <c r="H717" s="39"/>
      <c r="I717" s="39">
        <v>0</v>
      </c>
      <c r="J717" s="30">
        <v>1138.2</v>
      </c>
      <c r="M717" s="31">
        <f>ROUND(ROUND(J717, 2)*I717, 2)</f>
        <v>0</v>
      </c>
      <c r="P717" s="30">
        <v>684</v>
      </c>
      <c r="S717" s="31">
        <f>ROUND(ROUND(P717, 2)*I717, 2)</f>
        <v>0</v>
      </c>
      <c r="V717" s="9">
        <f>ROUND(ROUND(P717, 2)/1.2, 2)</f>
        <v>570</v>
      </c>
      <c r="Y717" s="9">
        <f t="shared" si="93"/>
        <v>0</v>
      </c>
      <c r="AD717" s="5" t="s">
        <v>2352</v>
      </c>
      <c r="AE717" s="5" t="s">
        <v>2353</v>
      </c>
      <c r="AF717" s="5" t="s">
        <v>2324</v>
      </c>
      <c r="AK717" s="31">
        <f t="shared" si="91"/>
        <v>0</v>
      </c>
      <c r="AL717" s="31"/>
      <c r="AM717" s="31"/>
      <c r="AN717" s="33">
        <f t="shared" si="92"/>
        <v>0</v>
      </c>
      <c r="AO717" s="31"/>
      <c r="AP717" s="31"/>
    </row>
    <row r="718" spans="1:42" ht="54" x14ac:dyDescent="0.3">
      <c r="A718" s="12" t="s">
        <v>2354</v>
      </c>
      <c r="B718" s="12" t="s">
        <v>2271</v>
      </c>
      <c r="C718" s="16" t="s">
        <v>2272</v>
      </c>
      <c r="D718" s="17"/>
      <c r="E718" s="17" t="s">
        <v>2355</v>
      </c>
      <c r="F718" s="17" t="s">
        <v>79</v>
      </c>
      <c r="G718" s="18">
        <v>1</v>
      </c>
      <c r="H718" s="18"/>
      <c r="I718" s="18">
        <v>0</v>
      </c>
      <c r="J718" s="19">
        <v>1530.63</v>
      </c>
      <c r="K718" s="20">
        <v>2364</v>
      </c>
      <c r="L718" s="19">
        <f>J718+ROUND(K718, 2)</f>
        <v>3894.63</v>
      </c>
      <c r="M718" s="19">
        <v>0</v>
      </c>
      <c r="N718" s="19">
        <v>0</v>
      </c>
      <c r="O718" s="19">
        <f>M718+N718</f>
        <v>0</v>
      </c>
      <c r="P718" s="19">
        <v>412.53</v>
      </c>
      <c r="Q718" s="20">
        <v>2364</v>
      </c>
      <c r="R718" s="19">
        <f>P718+ROUND(Q718, 2)</f>
        <v>2776.5299999999997</v>
      </c>
      <c r="S718" s="19">
        <v>0</v>
      </c>
      <c r="T718" s="19">
        <v>0</v>
      </c>
      <c r="U718" s="19">
        <f>S718+T718</f>
        <v>0</v>
      </c>
      <c r="V718" s="9">
        <f>ROUND(P718 / 1.2, 2)</f>
        <v>343.78</v>
      </c>
      <c r="W718" s="9">
        <f>ROUND(Q718 / 1.2, 2)</f>
        <v>1970</v>
      </c>
      <c r="X718" s="9">
        <f>ROUND(R718 / 1.2, 2)</f>
        <v>2313.7800000000002</v>
      </c>
      <c r="Y718" s="9">
        <f t="shared" si="93"/>
        <v>0</v>
      </c>
      <c r="Z718" s="9">
        <f>ROUND(T718 / 1.2, 2)</f>
        <v>0</v>
      </c>
      <c r="AA718" s="9">
        <f>Y718+Z718</f>
        <v>0</v>
      </c>
      <c r="AD718" s="5">
        <v>355116835</v>
      </c>
      <c r="AE718" s="5">
        <v>27137934</v>
      </c>
      <c r="AG718" s="5" t="s">
        <v>2274</v>
      </c>
      <c r="AH718" s="5" t="s">
        <v>2275</v>
      </c>
      <c r="AI718" s="5" t="s">
        <v>584</v>
      </c>
      <c r="AK718" s="19">
        <f t="shared" si="91"/>
        <v>0</v>
      </c>
      <c r="AL718" s="19">
        <f>T718-N718</f>
        <v>0</v>
      </c>
      <c r="AM718" s="19">
        <f>U718-O718</f>
        <v>0</v>
      </c>
      <c r="AN718" s="22">
        <f t="shared" si="92"/>
        <v>0</v>
      </c>
      <c r="AO718" s="22">
        <f>IFERROR(AL718/N718,0)</f>
        <v>0</v>
      </c>
      <c r="AP718" s="22">
        <f>IFERROR(AM718/O718,0)</f>
        <v>0</v>
      </c>
    </row>
    <row r="719" spans="1:42" ht="36" x14ac:dyDescent="0.3">
      <c r="A719" s="12" t="s">
        <v>2356</v>
      </c>
      <c r="B719" s="12"/>
      <c r="C719" s="41" t="s">
        <v>2294</v>
      </c>
      <c r="D719" s="17"/>
      <c r="E719" s="17" t="s">
        <v>2357</v>
      </c>
      <c r="F719" s="28" t="s">
        <v>79</v>
      </c>
      <c r="G719" s="29">
        <v>1.07</v>
      </c>
      <c r="H719" s="39"/>
      <c r="I719" s="39">
        <v>0</v>
      </c>
      <c r="J719" s="30">
        <v>1384.95</v>
      </c>
      <c r="M719" s="31">
        <f>ROUND(ROUND(J719, 2)*I719, 2)</f>
        <v>0</v>
      </c>
      <c r="P719" s="30">
        <v>340</v>
      </c>
      <c r="S719" s="31">
        <f>ROUND(ROUND(P719, 2)*I719, 2)</f>
        <v>0</v>
      </c>
      <c r="V719" s="9">
        <f>ROUND(ROUND(P719, 2)/1.2, 2)</f>
        <v>283.33</v>
      </c>
      <c r="Y719" s="9">
        <f t="shared" si="93"/>
        <v>0</v>
      </c>
      <c r="AD719" s="5" t="s">
        <v>2358</v>
      </c>
      <c r="AE719" s="5" t="s">
        <v>2359</v>
      </c>
      <c r="AF719" s="5" t="s">
        <v>2298</v>
      </c>
      <c r="AK719" s="31">
        <f t="shared" si="91"/>
        <v>0</v>
      </c>
      <c r="AL719" s="31"/>
      <c r="AM719" s="31"/>
      <c r="AN719" s="33">
        <f t="shared" si="92"/>
        <v>0</v>
      </c>
      <c r="AO719" s="31"/>
      <c r="AP719" s="31"/>
    </row>
    <row r="720" spans="1:42" ht="54" x14ac:dyDescent="0.3">
      <c r="A720" s="12" t="s">
        <v>2360</v>
      </c>
      <c r="B720" s="12"/>
      <c r="C720" s="41" t="s">
        <v>1414</v>
      </c>
      <c r="D720" s="17"/>
      <c r="E720" s="17" t="s">
        <v>1046</v>
      </c>
      <c r="F720" s="28" t="s">
        <v>96</v>
      </c>
      <c r="G720" s="29">
        <v>1.2</v>
      </c>
      <c r="H720" s="39"/>
      <c r="I720" s="39">
        <v>0</v>
      </c>
      <c r="J720" s="30">
        <v>16.11</v>
      </c>
      <c r="M720" s="31">
        <f>ROUND(ROUND(J720, 2)*I720, 2)</f>
        <v>0</v>
      </c>
      <c r="P720" s="30">
        <v>16.11</v>
      </c>
      <c r="S720" s="31">
        <f>ROUND(ROUND(P720, 2)*I720, 2)</f>
        <v>0</v>
      </c>
      <c r="V720" s="9">
        <f>ROUND(ROUND(P720, 2)/1.2, 2)</f>
        <v>13.43</v>
      </c>
      <c r="Y720" s="9">
        <f t="shared" si="93"/>
        <v>0</v>
      </c>
      <c r="AD720" s="5" t="s">
        <v>2361</v>
      </c>
      <c r="AE720" s="5" t="s">
        <v>2362</v>
      </c>
      <c r="AF720" s="5" t="s">
        <v>1417</v>
      </c>
      <c r="AK720" s="31">
        <f t="shared" ref="AK720:AK783" si="94">S720-M720</f>
        <v>0</v>
      </c>
      <c r="AL720" s="31"/>
      <c r="AM720" s="31"/>
      <c r="AN720" s="33">
        <f t="shared" ref="AN720:AN783" si="95">IFERROR(AK720/M720,0)</f>
        <v>0</v>
      </c>
      <c r="AO720" s="31"/>
      <c r="AP720" s="31"/>
    </row>
    <row r="721" spans="1:42" ht="36" x14ac:dyDescent="0.3">
      <c r="A721" s="12" t="s">
        <v>2363</v>
      </c>
      <c r="B721" s="12"/>
      <c r="C721" s="27" t="s">
        <v>1051</v>
      </c>
      <c r="D721" s="17"/>
      <c r="E721" s="17"/>
      <c r="F721" s="28" t="s">
        <v>96</v>
      </c>
      <c r="G721" s="29">
        <v>0.25</v>
      </c>
      <c r="H721" s="39"/>
      <c r="I721" s="39">
        <v>0</v>
      </c>
      <c r="J721" s="30">
        <v>40.270000000000003</v>
      </c>
      <c r="M721" s="31">
        <f>ROUND(ROUND(J721, 2)*I721, 2)</f>
        <v>0</v>
      </c>
      <c r="P721" s="30">
        <v>40.270000000000003</v>
      </c>
      <c r="S721" s="31">
        <f>ROUND(ROUND(P721, 2)*I721, 2)</f>
        <v>0</v>
      </c>
      <c r="V721" s="9">
        <f>ROUND(ROUND(P721, 2)/1.2, 2)</f>
        <v>33.56</v>
      </c>
      <c r="Y721" s="9">
        <f t="shared" si="93"/>
        <v>0</v>
      </c>
      <c r="AD721" s="5" t="s">
        <v>2364</v>
      </c>
      <c r="AE721" s="5" t="s">
        <v>2365</v>
      </c>
      <c r="AF721" s="5" t="s">
        <v>1054</v>
      </c>
      <c r="AK721" s="31">
        <f t="shared" si="94"/>
        <v>0</v>
      </c>
      <c r="AL721" s="31"/>
      <c r="AM721" s="31"/>
      <c r="AN721" s="33">
        <f t="shared" si="95"/>
        <v>0</v>
      </c>
      <c r="AO721" s="31"/>
      <c r="AP721" s="31"/>
    </row>
    <row r="722" spans="1:42" ht="54" x14ac:dyDescent="0.3">
      <c r="A722" s="12" t="s">
        <v>2366</v>
      </c>
      <c r="B722" s="12" t="s">
        <v>2271</v>
      </c>
      <c r="C722" s="16" t="s">
        <v>2272</v>
      </c>
      <c r="D722" s="17"/>
      <c r="E722" s="17" t="s">
        <v>2367</v>
      </c>
      <c r="F722" s="17" t="s">
        <v>79</v>
      </c>
      <c r="G722" s="18">
        <v>1</v>
      </c>
      <c r="H722" s="18"/>
      <c r="I722" s="18">
        <v>0</v>
      </c>
      <c r="J722" s="19">
        <v>1536.92</v>
      </c>
      <c r="K722" s="20">
        <v>2364</v>
      </c>
      <c r="L722" s="19">
        <f>J722+ROUND(K722, 2)</f>
        <v>3900.92</v>
      </c>
      <c r="M722" s="19">
        <v>0</v>
      </c>
      <c r="N722" s="19">
        <v>0</v>
      </c>
      <c r="O722" s="19">
        <f>M722+N722</f>
        <v>0</v>
      </c>
      <c r="P722" s="19">
        <v>953.83</v>
      </c>
      <c r="Q722" s="20">
        <v>2364</v>
      </c>
      <c r="R722" s="19">
        <f>P722+ROUND(Q722, 2)</f>
        <v>3317.83</v>
      </c>
      <c r="S722" s="19">
        <v>0</v>
      </c>
      <c r="T722" s="19">
        <v>0</v>
      </c>
      <c r="U722" s="19">
        <f>S722+T722</f>
        <v>0</v>
      </c>
      <c r="V722" s="9">
        <f>ROUND(P722 / 1.2, 2)</f>
        <v>794.86</v>
      </c>
      <c r="W722" s="9">
        <f>ROUND(Q722 / 1.2, 2)</f>
        <v>1970</v>
      </c>
      <c r="X722" s="9">
        <f>ROUND(R722 / 1.2, 2)</f>
        <v>2764.86</v>
      </c>
      <c r="Y722" s="9">
        <f t="shared" si="93"/>
        <v>0</v>
      </c>
      <c r="Z722" s="9">
        <f>ROUND(T722 / 1.2, 2)</f>
        <v>0</v>
      </c>
      <c r="AA722" s="9">
        <f>Y722+Z722</f>
        <v>0</v>
      </c>
      <c r="AD722" s="5">
        <v>355116836</v>
      </c>
      <c r="AE722" s="5">
        <v>27137925</v>
      </c>
      <c r="AG722" s="5" t="s">
        <v>2274</v>
      </c>
      <c r="AH722" s="5" t="s">
        <v>2275</v>
      </c>
      <c r="AI722" s="5" t="s">
        <v>584</v>
      </c>
      <c r="AK722" s="19">
        <f t="shared" si="94"/>
        <v>0</v>
      </c>
      <c r="AL722" s="19">
        <f>T722-N722</f>
        <v>0</v>
      </c>
      <c r="AM722" s="19">
        <f>U722-O722</f>
        <v>0</v>
      </c>
      <c r="AN722" s="22">
        <f t="shared" si="95"/>
        <v>0</v>
      </c>
      <c r="AO722" s="22">
        <f>IFERROR(AL722/N722,0)</f>
        <v>0</v>
      </c>
      <c r="AP722" s="22">
        <f>IFERROR(AM722/O722,0)</f>
        <v>0</v>
      </c>
    </row>
    <row r="723" spans="1:42" ht="54" x14ac:dyDescent="0.3">
      <c r="A723" s="12" t="s">
        <v>2368</v>
      </c>
      <c r="B723" s="12"/>
      <c r="C723" s="27" t="s">
        <v>1850</v>
      </c>
      <c r="D723" s="17"/>
      <c r="E723" s="17" t="s">
        <v>2369</v>
      </c>
      <c r="F723" s="28" t="s">
        <v>187</v>
      </c>
      <c r="G723" s="29">
        <v>0.23</v>
      </c>
      <c r="H723" s="39"/>
      <c r="I723" s="39">
        <v>0</v>
      </c>
      <c r="J723" s="30">
        <v>97.71</v>
      </c>
      <c r="M723" s="31">
        <f>ROUND(ROUND(J723, 2)*I723, 2)</f>
        <v>0</v>
      </c>
      <c r="P723" s="30">
        <v>97.71</v>
      </c>
      <c r="S723" s="31">
        <f>ROUND(ROUND(P723, 2)*I723, 2)</f>
        <v>0</v>
      </c>
      <c r="V723" s="9">
        <f>ROUND(ROUND(P723, 2)/1.2, 2)</f>
        <v>81.430000000000007</v>
      </c>
      <c r="Y723" s="9">
        <f t="shared" si="93"/>
        <v>0</v>
      </c>
      <c r="AD723" s="5" t="s">
        <v>2370</v>
      </c>
      <c r="AE723" s="5" t="s">
        <v>2371</v>
      </c>
      <c r="AF723" s="5" t="s">
        <v>1853</v>
      </c>
      <c r="AK723" s="31">
        <f t="shared" si="94"/>
        <v>0</v>
      </c>
      <c r="AL723" s="31"/>
      <c r="AM723" s="31"/>
      <c r="AN723" s="33">
        <f t="shared" si="95"/>
        <v>0</v>
      </c>
      <c r="AO723" s="31"/>
      <c r="AP723" s="31"/>
    </row>
    <row r="724" spans="1:42" ht="18" x14ac:dyDescent="0.3">
      <c r="A724" s="12" t="s">
        <v>2372</v>
      </c>
      <c r="B724" s="12"/>
      <c r="C724" s="27" t="s">
        <v>1874</v>
      </c>
      <c r="D724" s="17"/>
      <c r="E724" s="17" t="s">
        <v>2373</v>
      </c>
      <c r="F724" s="28" t="s">
        <v>96</v>
      </c>
      <c r="G724" s="29">
        <v>0.25</v>
      </c>
      <c r="H724" s="39"/>
      <c r="I724" s="39">
        <v>0</v>
      </c>
      <c r="J724" s="30">
        <v>40.270000000000003</v>
      </c>
      <c r="M724" s="31">
        <f>ROUND(ROUND(J724, 2)*I724, 2)</f>
        <v>0</v>
      </c>
      <c r="P724" s="30">
        <v>40.270000000000003</v>
      </c>
      <c r="S724" s="31">
        <f>ROUND(ROUND(P724, 2)*I724, 2)</f>
        <v>0</v>
      </c>
      <c r="V724" s="9">
        <f>ROUND(ROUND(P724, 2)/1.2, 2)</f>
        <v>33.56</v>
      </c>
      <c r="Y724" s="9">
        <f t="shared" si="93"/>
        <v>0</v>
      </c>
      <c r="AD724" s="5" t="s">
        <v>2374</v>
      </c>
      <c r="AE724" s="5" t="s">
        <v>2375</v>
      </c>
      <c r="AF724" s="5" t="s">
        <v>1878</v>
      </c>
      <c r="AK724" s="31">
        <f t="shared" si="94"/>
        <v>0</v>
      </c>
      <c r="AL724" s="31"/>
      <c r="AM724" s="31"/>
      <c r="AN724" s="33">
        <f t="shared" si="95"/>
        <v>0</v>
      </c>
      <c r="AO724" s="31"/>
      <c r="AP724" s="31"/>
    </row>
    <row r="725" spans="1:42" ht="54" x14ac:dyDescent="0.3">
      <c r="A725" s="12" t="s">
        <v>2376</v>
      </c>
      <c r="B725" s="12"/>
      <c r="C725" s="41" t="s">
        <v>1414</v>
      </c>
      <c r="D725" s="17"/>
      <c r="E725" s="17" t="s">
        <v>1046</v>
      </c>
      <c r="F725" s="28" t="s">
        <v>96</v>
      </c>
      <c r="G725" s="29">
        <v>1.2</v>
      </c>
      <c r="H725" s="39"/>
      <c r="I725" s="39">
        <v>0</v>
      </c>
      <c r="J725" s="30">
        <v>16.11</v>
      </c>
      <c r="M725" s="31">
        <f>ROUND(ROUND(J725, 2)*I725, 2)</f>
        <v>0</v>
      </c>
      <c r="P725" s="30">
        <v>16.11</v>
      </c>
      <c r="S725" s="31">
        <f>ROUND(ROUND(P725, 2)*I725, 2)</f>
        <v>0</v>
      </c>
      <c r="V725" s="9">
        <f>ROUND(ROUND(P725, 2)/1.2, 2)</f>
        <v>13.43</v>
      </c>
      <c r="Y725" s="9">
        <f t="shared" si="93"/>
        <v>0</v>
      </c>
      <c r="AD725" s="5" t="s">
        <v>2377</v>
      </c>
      <c r="AE725" s="5" t="s">
        <v>2378</v>
      </c>
      <c r="AF725" s="5" t="s">
        <v>1417</v>
      </c>
      <c r="AK725" s="31">
        <f t="shared" si="94"/>
        <v>0</v>
      </c>
      <c r="AL725" s="31"/>
      <c r="AM725" s="31"/>
      <c r="AN725" s="33">
        <f t="shared" si="95"/>
        <v>0</v>
      </c>
      <c r="AO725" s="31"/>
      <c r="AP725" s="31"/>
    </row>
    <row r="726" spans="1:42" ht="54" x14ac:dyDescent="0.3">
      <c r="A726" s="12" t="s">
        <v>2379</v>
      </c>
      <c r="B726" s="12"/>
      <c r="C726" s="41" t="s">
        <v>2294</v>
      </c>
      <c r="D726" s="17"/>
      <c r="E726" s="17" t="s">
        <v>2380</v>
      </c>
      <c r="F726" s="28" t="s">
        <v>79</v>
      </c>
      <c r="G726" s="29">
        <v>1.07</v>
      </c>
      <c r="H726" s="39"/>
      <c r="I726" s="39">
        <v>0</v>
      </c>
      <c r="J726" s="30">
        <v>1384.95</v>
      </c>
      <c r="M726" s="31">
        <f>ROUND(ROUND(J726, 2)*I726, 2)</f>
        <v>0</v>
      </c>
      <c r="P726" s="30">
        <v>840</v>
      </c>
      <c r="S726" s="31">
        <f>ROUND(ROUND(P726, 2)*I726, 2)</f>
        <v>0</v>
      </c>
      <c r="V726" s="9">
        <f>ROUND(ROUND(P726, 2)/1.2, 2)</f>
        <v>700</v>
      </c>
      <c r="Y726" s="9">
        <f t="shared" si="93"/>
        <v>0</v>
      </c>
      <c r="AD726" s="5" t="s">
        <v>2381</v>
      </c>
      <c r="AE726" s="5" t="s">
        <v>2382</v>
      </c>
      <c r="AF726" s="5" t="s">
        <v>2298</v>
      </c>
      <c r="AK726" s="31">
        <f t="shared" si="94"/>
        <v>0</v>
      </c>
      <c r="AL726" s="31"/>
      <c r="AM726" s="31"/>
      <c r="AN726" s="33">
        <f t="shared" si="95"/>
        <v>0</v>
      </c>
      <c r="AO726" s="31"/>
      <c r="AP726" s="31"/>
    </row>
    <row r="727" spans="1:42" ht="54" x14ac:dyDescent="0.3">
      <c r="A727" s="12" t="s">
        <v>2383</v>
      </c>
      <c r="B727" s="12"/>
      <c r="C727" s="41" t="s">
        <v>2384</v>
      </c>
      <c r="D727" s="17"/>
      <c r="E727" s="17" t="s">
        <v>2385</v>
      </c>
      <c r="F727" s="28" t="s">
        <v>187</v>
      </c>
      <c r="G727" s="29">
        <v>0.23</v>
      </c>
      <c r="H727" s="39"/>
      <c r="I727" s="39">
        <v>0</v>
      </c>
      <c r="J727" s="30">
        <v>96.24</v>
      </c>
      <c r="M727" s="31">
        <f>ROUND(ROUND(J727, 2)*I727, 2)</f>
        <v>0</v>
      </c>
      <c r="P727" s="30">
        <v>96.24</v>
      </c>
      <c r="S727" s="31">
        <f>ROUND(ROUND(P727, 2)*I727, 2)</f>
        <v>0</v>
      </c>
      <c r="V727" s="9">
        <f>ROUND(ROUND(P727, 2)/1.2, 2)</f>
        <v>80.2</v>
      </c>
      <c r="Y727" s="9">
        <f t="shared" si="93"/>
        <v>0</v>
      </c>
      <c r="AD727" s="5" t="s">
        <v>2386</v>
      </c>
      <c r="AE727" s="5" t="s">
        <v>2387</v>
      </c>
      <c r="AF727" s="5" t="s">
        <v>2388</v>
      </c>
      <c r="AK727" s="31">
        <f t="shared" si="94"/>
        <v>0</v>
      </c>
      <c r="AL727" s="31"/>
      <c r="AM727" s="31"/>
      <c r="AN727" s="33">
        <f t="shared" si="95"/>
        <v>0</v>
      </c>
      <c r="AO727" s="31"/>
      <c r="AP727" s="31"/>
    </row>
    <row r="728" spans="1:42" ht="54" x14ac:dyDescent="0.3">
      <c r="A728" s="12" t="s">
        <v>2389</v>
      </c>
      <c r="B728" s="12" t="s">
        <v>2271</v>
      </c>
      <c r="C728" s="16" t="s">
        <v>2272</v>
      </c>
      <c r="D728" s="17"/>
      <c r="E728" s="17" t="s">
        <v>2390</v>
      </c>
      <c r="F728" s="17" t="s">
        <v>79</v>
      </c>
      <c r="G728" s="18">
        <v>1</v>
      </c>
      <c r="H728" s="18"/>
      <c r="I728" s="18">
        <v>0</v>
      </c>
      <c r="J728" s="19">
        <v>1074.98</v>
      </c>
      <c r="K728" s="20">
        <v>2364</v>
      </c>
      <c r="L728" s="19">
        <f>J728+ROUND(K728, 2)</f>
        <v>3438.98</v>
      </c>
      <c r="M728" s="19">
        <v>0</v>
      </c>
      <c r="N728" s="19">
        <v>0</v>
      </c>
      <c r="O728" s="19">
        <f>M728+N728</f>
        <v>0</v>
      </c>
      <c r="P728" s="19">
        <v>753.98</v>
      </c>
      <c r="Q728" s="20">
        <v>2364</v>
      </c>
      <c r="R728" s="19">
        <f>P728+ROUND(Q728, 2)</f>
        <v>3117.98</v>
      </c>
      <c r="S728" s="19">
        <v>0</v>
      </c>
      <c r="T728" s="19">
        <v>0</v>
      </c>
      <c r="U728" s="19">
        <f>S728+T728</f>
        <v>0</v>
      </c>
      <c r="V728" s="9">
        <f>ROUND(P728 / 1.2, 2)</f>
        <v>628.32000000000005</v>
      </c>
      <c r="W728" s="9">
        <f>ROUND(Q728 / 1.2, 2)</f>
        <v>1970</v>
      </c>
      <c r="X728" s="9">
        <f>ROUND(R728 / 1.2, 2)</f>
        <v>2598.3200000000002</v>
      </c>
      <c r="Y728" s="9">
        <f t="shared" si="93"/>
        <v>0</v>
      </c>
      <c r="Z728" s="9">
        <f>ROUND(T728 / 1.2, 2)</f>
        <v>0</v>
      </c>
      <c r="AA728" s="9">
        <f>Y728+Z728</f>
        <v>0</v>
      </c>
      <c r="AD728" s="5">
        <v>355116837</v>
      </c>
      <c r="AE728" s="5">
        <v>27138005</v>
      </c>
      <c r="AG728" s="5" t="s">
        <v>2274</v>
      </c>
      <c r="AH728" s="5" t="s">
        <v>2275</v>
      </c>
      <c r="AI728" s="5" t="s">
        <v>584</v>
      </c>
      <c r="AK728" s="19">
        <f t="shared" si="94"/>
        <v>0</v>
      </c>
      <c r="AL728" s="19">
        <f>T728-N728</f>
        <v>0</v>
      </c>
      <c r="AM728" s="19">
        <f>U728-O728</f>
        <v>0</v>
      </c>
      <c r="AN728" s="22">
        <f t="shared" si="95"/>
        <v>0</v>
      </c>
      <c r="AO728" s="22">
        <f>IFERROR(AL728/N728,0)</f>
        <v>0</v>
      </c>
      <c r="AP728" s="22">
        <f>IFERROR(AM728/O728,0)</f>
        <v>0</v>
      </c>
    </row>
    <row r="729" spans="1:42" ht="72" x14ac:dyDescent="0.3">
      <c r="A729" s="12" t="s">
        <v>2391</v>
      </c>
      <c r="B729" s="12"/>
      <c r="C729" s="41" t="s">
        <v>2384</v>
      </c>
      <c r="D729" s="17"/>
      <c r="E729" s="17" t="s">
        <v>2392</v>
      </c>
      <c r="F729" s="28" t="s">
        <v>187</v>
      </c>
      <c r="G729" s="29">
        <v>0.23</v>
      </c>
      <c r="H729" s="39"/>
      <c r="I729" s="39">
        <v>0</v>
      </c>
      <c r="J729" s="30">
        <v>96.24</v>
      </c>
      <c r="M729" s="31">
        <f>ROUND(ROUND(J729, 2)*I729, 2)</f>
        <v>0</v>
      </c>
      <c r="P729" s="30">
        <v>96.24</v>
      </c>
      <c r="S729" s="31">
        <f>ROUND(ROUND(P729, 2)*I729, 2)</f>
        <v>0</v>
      </c>
      <c r="V729" s="9">
        <f>ROUND(ROUND(P729, 2)/1.2, 2)</f>
        <v>80.2</v>
      </c>
      <c r="Y729" s="9">
        <f t="shared" si="93"/>
        <v>0</v>
      </c>
      <c r="AD729" s="5" t="s">
        <v>2393</v>
      </c>
      <c r="AE729" s="5" t="s">
        <v>2394</v>
      </c>
      <c r="AF729" s="5" t="s">
        <v>2388</v>
      </c>
      <c r="AK729" s="31">
        <f t="shared" si="94"/>
        <v>0</v>
      </c>
      <c r="AL729" s="31"/>
      <c r="AM729" s="31"/>
      <c r="AN729" s="33">
        <f t="shared" si="95"/>
        <v>0</v>
      </c>
      <c r="AO729" s="31"/>
      <c r="AP729" s="31"/>
    </row>
    <row r="730" spans="1:42" ht="54" x14ac:dyDescent="0.3">
      <c r="A730" s="12" t="s">
        <v>2395</v>
      </c>
      <c r="B730" s="12"/>
      <c r="C730" s="41" t="s">
        <v>2286</v>
      </c>
      <c r="D730" s="17"/>
      <c r="E730" s="17" t="s">
        <v>2396</v>
      </c>
      <c r="F730" s="28" t="s">
        <v>79</v>
      </c>
      <c r="G730" s="29">
        <v>1.07</v>
      </c>
      <c r="H730" s="39"/>
      <c r="I730" s="39">
        <v>0</v>
      </c>
      <c r="J730" s="30">
        <v>945</v>
      </c>
      <c r="M730" s="31">
        <f>ROUND(ROUND(J730, 2)*I730, 2)</f>
        <v>0</v>
      </c>
      <c r="P730" s="30">
        <v>645</v>
      </c>
      <c r="S730" s="31">
        <f>ROUND(ROUND(P730, 2)*I730, 2)</f>
        <v>0</v>
      </c>
      <c r="V730" s="9">
        <f>ROUND(ROUND(P730, 2)/1.2, 2)</f>
        <v>537.5</v>
      </c>
      <c r="Y730" s="9">
        <f t="shared" si="93"/>
        <v>0</v>
      </c>
      <c r="AD730" s="5" t="s">
        <v>2397</v>
      </c>
      <c r="AE730" s="5" t="s">
        <v>2398</v>
      </c>
      <c r="AF730" s="5" t="s">
        <v>2290</v>
      </c>
      <c r="AK730" s="31">
        <f t="shared" si="94"/>
        <v>0</v>
      </c>
      <c r="AL730" s="31"/>
      <c r="AM730" s="31"/>
      <c r="AN730" s="33">
        <f t="shared" si="95"/>
        <v>0</v>
      </c>
      <c r="AO730" s="31"/>
      <c r="AP730" s="31"/>
    </row>
    <row r="731" spans="1:42" ht="54" x14ac:dyDescent="0.3">
      <c r="A731" s="12" t="s">
        <v>2399</v>
      </c>
      <c r="B731" s="12"/>
      <c r="C731" s="41" t="s">
        <v>1414</v>
      </c>
      <c r="D731" s="17"/>
      <c r="E731" s="17" t="s">
        <v>1046</v>
      </c>
      <c r="F731" s="28" t="s">
        <v>96</v>
      </c>
      <c r="G731" s="29">
        <v>1.2</v>
      </c>
      <c r="H731" s="39"/>
      <c r="I731" s="39">
        <v>0</v>
      </c>
      <c r="J731" s="30">
        <v>16.11</v>
      </c>
      <c r="M731" s="31">
        <f>ROUND(ROUND(J731, 2)*I731, 2)</f>
        <v>0</v>
      </c>
      <c r="P731" s="30">
        <v>16.11</v>
      </c>
      <c r="S731" s="31">
        <f>ROUND(ROUND(P731, 2)*I731, 2)</f>
        <v>0</v>
      </c>
      <c r="V731" s="9">
        <f>ROUND(ROUND(P731, 2)/1.2, 2)</f>
        <v>13.43</v>
      </c>
      <c r="Y731" s="9">
        <f t="shared" si="93"/>
        <v>0</v>
      </c>
      <c r="AD731" s="5" t="s">
        <v>2400</v>
      </c>
      <c r="AE731" s="5" t="s">
        <v>2401</v>
      </c>
      <c r="AF731" s="5" t="s">
        <v>1417</v>
      </c>
      <c r="AK731" s="31">
        <f t="shared" si="94"/>
        <v>0</v>
      </c>
      <c r="AL731" s="31"/>
      <c r="AM731" s="31"/>
      <c r="AN731" s="33">
        <f t="shared" si="95"/>
        <v>0</v>
      </c>
      <c r="AO731" s="31"/>
      <c r="AP731" s="31"/>
    </row>
    <row r="732" spans="1:42" ht="36" x14ac:dyDescent="0.3">
      <c r="A732" s="12" t="s">
        <v>2402</v>
      </c>
      <c r="B732" s="12"/>
      <c r="C732" s="27" t="s">
        <v>1051</v>
      </c>
      <c r="D732" s="17"/>
      <c r="E732" s="17"/>
      <c r="F732" s="28" t="s">
        <v>96</v>
      </c>
      <c r="G732" s="29">
        <v>0.25</v>
      </c>
      <c r="H732" s="39"/>
      <c r="I732" s="39">
        <v>0</v>
      </c>
      <c r="J732" s="30">
        <v>40.270000000000003</v>
      </c>
      <c r="M732" s="31">
        <f>ROUND(ROUND(J732, 2)*I732, 2)</f>
        <v>0</v>
      </c>
      <c r="P732" s="30">
        <v>40.270000000000003</v>
      </c>
      <c r="S732" s="31">
        <f>ROUND(ROUND(P732, 2)*I732, 2)</f>
        <v>0</v>
      </c>
      <c r="V732" s="9">
        <f>ROUND(ROUND(P732, 2)/1.2, 2)</f>
        <v>33.56</v>
      </c>
      <c r="Y732" s="9">
        <f t="shared" si="93"/>
        <v>0</v>
      </c>
      <c r="AD732" s="5" t="s">
        <v>2403</v>
      </c>
      <c r="AE732" s="5" t="s">
        <v>2404</v>
      </c>
      <c r="AF732" s="5" t="s">
        <v>1054</v>
      </c>
      <c r="AK732" s="31">
        <f t="shared" si="94"/>
        <v>0</v>
      </c>
      <c r="AL732" s="31"/>
      <c r="AM732" s="31"/>
      <c r="AN732" s="33">
        <f t="shared" si="95"/>
        <v>0</v>
      </c>
      <c r="AO732" s="31"/>
      <c r="AP732" s="31"/>
    </row>
    <row r="733" spans="1:42" ht="36" x14ac:dyDescent="0.3">
      <c r="A733" s="12" t="s">
        <v>2405</v>
      </c>
      <c r="B733" s="12"/>
      <c r="C733" s="27" t="s">
        <v>1068</v>
      </c>
      <c r="D733" s="17"/>
      <c r="E733" s="17"/>
      <c r="F733" s="28" t="s">
        <v>96</v>
      </c>
      <c r="G733" s="29">
        <v>0.15</v>
      </c>
      <c r="H733" s="29"/>
      <c r="I733" s="29">
        <v>0</v>
      </c>
      <c r="J733" s="30">
        <v>68.400000000000006</v>
      </c>
      <c r="M733" s="31">
        <f>ROUND(ROUND(J733, 2)*I733, 2)</f>
        <v>0</v>
      </c>
      <c r="P733" s="30">
        <v>68.400000000000006</v>
      </c>
      <c r="S733" s="31">
        <f>ROUND(ROUND(P733, 2)*I733, 2)</f>
        <v>0</v>
      </c>
      <c r="V733" s="9">
        <f>ROUND(ROUND(P733, 2)/1.2, 2)</f>
        <v>57</v>
      </c>
      <c r="Y733" s="9">
        <f t="shared" si="93"/>
        <v>0</v>
      </c>
      <c r="AD733" s="5" t="s">
        <v>2406</v>
      </c>
      <c r="AE733" s="5" t="s">
        <v>2407</v>
      </c>
      <c r="AF733" s="5" t="s">
        <v>1072</v>
      </c>
      <c r="AK733" s="31">
        <f t="shared" si="94"/>
        <v>0</v>
      </c>
      <c r="AL733" s="31"/>
      <c r="AM733" s="31"/>
      <c r="AN733" s="33">
        <f t="shared" si="95"/>
        <v>0</v>
      </c>
      <c r="AO733" s="31"/>
      <c r="AP733" s="31"/>
    </row>
    <row r="734" spans="1:42" ht="54" x14ac:dyDescent="0.3">
      <c r="A734" s="12" t="s">
        <v>2408</v>
      </c>
      <c r="B734" s="12" t="s">
        <v>2271</v>
      </c>
      <c r="C734" s="16" t="s">
        <v>2272</v>
      </c>
      <c r="D734" s="17"/>
      <c r="E734" s="17" t="s">
        <v>2409</v>
      </c>
      <c r="F734" s="17" t="s">
        <v>79</v>
      </c>
      <c r="G734" s="18">
        <v>1</v>
      </c>
      <c r="H734" s="18"/>
      <c r="I734" s="18">
        <v>0</v>
      </c>
      <c r="J734" s="19">
        <v>1540.9</v>
      </c>
      <c r="K734" s="20">
        <v>2364</v>
      </c>
      <c r="L734" s="19">
        <f>J734+ROUND(K734, 2)</f>
        <v>3904.9</v>
      </c>
      <c r="M734" s="19">
        <v>0</v>
      </c>
      <c r="N734" s="19">
        <v>0</v>
      </c>
      <c r="O734" s="19">
        <f>M734+N734</f>
        <v>0</v>
      </c>
      <c r="P734" s="19">
        <v>847.59</v>
      </c>
      <c r="Q734" s="20">
        <v>2364</v>
      </c>
      <c r="R734" s="19">
        <f>P734+ROUND(Q734, 2)</f>
        <v>3211.59</v>
      </c>
      <c r="S734" s="19">
        <v>0</v>
      </c>
      <c r="T734" s="19">
        <v>0</v>
      </c>
      <c r="U734" s="19">
        <f>S734+T734</f>
        <v>0</v>
      </c>
      <c r="V734" s="9">
        <f>ROUND(P734 / 1.2, 2)</f>
        <v>706.33</v>
      </c>
      <c r="W734" s="9">
        <f>ROUND(Q734 / 1.2, 2)</f>
        <v>1970</v>
      </c>
      <c r="X734" s="9">
        <f>ROUND(R734 / 1.2, 2)</f>
        <v>2676.33</v>
      </c>
      <c r="Y734" s="9">
        <f t="shared" si="93"/>
        <v>0</v>
      </c>
      <c r="Z734" s="9">
        <f>ROUND(T734 / 1.2, 2)</f>
        <v>0</v>
      </c>
      <c r="AA734" s="9">
        <f>Y734+Z734</f>
        <v>0</v>
      </c>
      <c r="AD734" s="5">
        <v>355116838</v>
      </c>
      <c r="AE734" s="5">
        <v>27138006</v>
      </c>
      <c r="AG734" s="5" t="s">
        <v>2274</v>
      </c>
      <c r="AH734" s="5" t="s">
        <v>2275</v>
      </c>
      <c r="AI734" s="5" t="s">
        <v>584</v>
      </c>
      <c r="AK734" s="19">
        <f t="shared" si="94"/>
        <v>0</v>
      </c>
      <c r="AL734" s="19">
        <f>T734-N734</f>
        <v>0</v>
      </c>
      <c r="AM734" s="19">
        <f>U734-O734</f>
        <v>0</v>
      </c>
      <c r="AN734" s="22">
        <f t="shared" si="95"/>
        <v>0</v>
      </c>
      <c r="AO734" s="22">
        <f>IFERROR(AL734/N734,0)</f>
        <v>0</v>
      </c>
      <c r="AP734" s="22">
        <f>IFERROR(AM734/O734,0)</f>
        <v>0</v>
      </c>
    </row>
    <row r="735" spans="1:42" ht="36" x14ac:dyDescent="0.3">
      <c r="A735" s="12" t="s">
        <v>2410</v>
      </c>
      <c r="B735" s="12"/>
      <c r="C735" s="27" t="s">
        <v>1068</v>
      </c>
      <c r="D735" s="17"/>
      <c r="E735" s="17"/>
      <c r="F735" s="28" t="s">
        <v>96</v>
      </c>
      <c r="G735" s="29">
        <v>0.15</v>
      </c>
      <c r="H735" s="29"/>
      <c r="I735" s="29">
        <v>0</v>
      </c>
      <c r="J735" s="30">
        <v>68.400000000000006</v>
      </c>
      <c r="M735" s="31">
        <f>ROUND(ROUND(J735, 2)*I735, 2)</f>
        <v>0</v>
      </c>
      <c r="P735" s="30">
        <v>68.400000000000006</v>
      </c>
      <c r="S735" s="31">
        <f>ROUND(ROUND(P735, 2)*I735, 2)</f>
        <v>0</v>
      </c>
      <c r="V735" s="9">
        <f>ROUND(ROUND(P735, 2)/1.2, 2)</f>
        <v>57</v>
      </c>
      <c r="Y735" s="9">
        <f t="shared" si="93"/>
        <v>0</v>
      </c>
      <c r="AD735" s="5" t="s">
        <v>2411</v>
      </c>
      <c r="AE735" s="5" t="s">
        <v>2412</v>
      </c>
      <c r="AF735" s="5" t="s">
        <v>1072</v>
      </c>
      <c r="AK735" s="31">
        <f t="shared" si="94"/>
        <v>0</v>
      </c>
      <c r="AL735" s="31"/>
      <c r="AM735" s="31"/>
      <c r="AN735" s="33">
        <f t="shared" si="95"/>
        <v>0</v>
      </c>
      <c r="AO735" s="31"/>
      <c r="AP735" s="31"/>
    </row>
    <row r="736" spans="1:42" ht="36" x14ac:dyDescent="0.3">
      <c r="A736" s="12" t="s">
        <v>2413</v>
      </c>
      <c r="B736" s="12"/>
      <c r="C736" s="27" t="s">
        <v>1051</v>
      </c>
      <c r="D736" s="17"/>
      <c r="E736" s="17"/>
      <c r="F736" s="28" t="s">
        <v>96</v>
      </c>
      <c r="G736" s="29">
        <v>0.25</v>
      </c>
      <c r="H736" s="39"/>
      <c r="I736" s="39">
        <v>0</v>
      </c>
      <c r="J736" s="30">
        <v>40.270000000000003</v>
      </c>
      <c r="M736" s="31">
        <f>ROUND(ROUND(J736, 2)*I736, 2)</f>
        <v>0</v>
      </c>
      <c r="P736" s="30">
        <v>40.270000000000003</v>
      </c>
      <c r="S736" s="31">
        <f>ROUND(ROUND(P736, 2)*I736, 2)</f>
        <v>0</v>
      </c>
      <c r="V736" s="9">
        <f>ROUND(ROUND(P736, 2)/1.2, 2)</f>
        <v>33.56</v>
      </c>
      <c r="Y736" s="9">
        <f t="shared" si="93"/>
        <v>0</v>
      </c>
      <c r="AD736" s="5" t="s">
        <v>2414</v>
      </c>
      <c r="AE736" s="5" t="s">
        <v>2415</v>
      </c>
      <c r="AF736" s="5" t="s">
        <v>1054</v>
      </c>
      <c r="AK736" s="31">
        <f t="shared" si="94"/>
        <v>0</v>
      </c>
      <c r="AL736" s="31"/>
      <c r="AM736" s="31"/>
      <c r="AN736" s="33">
        <f t="shared" si="95"/>
        <v>0</v>
      </c>
      <c r="AO736" s="31"/>
      <c r="AP736" s="31"/>
    </row>
    <row r="737" spans="1:42" ht="54" x14ac:dyDescent="0.3">
      <c r="A737" s="12" t="s">
        <v>2416</v>
      </c>
      <c r="B737" s="12"/>
      <c r="C737" s="41" t="s">
        <v>1414</v>
      </c>
      <c r="D737" s="17"/>
      <c r="E737" s="17" t="s">
        <v>1046</v>
      </c>
      <c r="F737" s="28" t="s">
        <v>96</v>
      </c>
      <c r="G737" s="29">
        <v>1.2</v>
      </c>
      <c r="H737" s="39"/>
      <c r="I737" s="39">
        <v>0</v>
      </c>
      <c r="J737" s="30">
        <v>16.11</v>
      </c>
      <c r="M737" s="31">
        <f>ROUND(ROUND(J737, 2)*I737, 2)</f>
        <v>0</v>
      </c>
      <c r="P737" s="30">
        <v>16.11</v>
      </c>
      <c r="S737" s="31">
        <f>ROUND(ROUND(P737, 2)*I737, 2)</f>
        <v>0</v>
      </c>
      <c r="V737" s="9">
        <f>ROUND(ROUND(P737, 2)/1.2, 2)</f>
        <v>13.43</v>
      </c>
      <c r="Y737" s="9">
        <f t="shared" si="93"/>
        <v>0</v>
      </c>
      <c r="AD737" s="5" t="s">
        <v>2417</v>
      </c>
      <c r="AE737" s="5" t="s">
        <v>2418</v>
      </c>
      <c r="AF737" s="5" t="s">
        <v>1417</v>
      </c>
      <c r="AK737" s="31">
        <f t="shared" si="94"/>
        <v>0</v>
      </c>
      <c r="AL737" s="31"/>
      <c r="AM737" s="31"/>
      <c r="AN737" s="33">
        <f t="shared" si="95"/>
        <v>0</v>
      </c>
      <c r="AO737" s="31"/>
      <c r="AP737" s="31"/>
    </row>
    <row r="738" spans="1:42" ht="54" x14ac:dyDescent="0.3">
      <c r="A738" s="12" t="s">
        <v>2419</v>
      </c>
      <c r="B738" s="12"/>
      <c r="C738" s="41" t="s">
        <v>2294</v>
      </c>
      <c r="D738" s="17"/>
      <c r="E738" s="17" t="s">
        <v>2295</v>
      </c>
      <c r="F738" s="28" t="s">
        <v>79</v>
      </c>
      <c r="G738" s="29">
        <v>1.07</v>
      </c>
      <c r="H738" s="39"/>
      <c r="I738" s="39">
        <v>0</v>
      </c>
      <c r="J738" s="30">
        <v>1384.95</v>
      </c>
      <c r="M738" s="31">
        <f>ROUND(ROUND(J738, 2)*I738, 2)</f>
        <v>0</v>
      </c>
      <c r="P738" s="30">
        <v>737</v>
      </c>
      <c r="S738" s="31">
        <f>ROUND(ROUND(P738, 2)*I738, 2)</f>
        <v>0</v>
      </c>
      <c r="V738" s="9">
        <f>ROUND(ROUND(P738, 2)/1.2, 2)</f>
        <v>614.16999999999996</v>
      </c>
      <c r="Y738" s="9">
        <f t="shared" si="93"/>
        <v>0</v>
      </c>
      <c r="AD738" s="5" t="s">
        <v>2420</v>
      </c>
      <c r="AE738" s="5" t="s">
        <v>2421</v>
      </c>
      <c r="AF738" s="5" t="s">
        <v>2298</v>
      </c>
      <c r="AK738" s="31">
        <f t="shared" si="94"/>
        <v>0</v>
      </c>
      <c r="AL738" s="31"/>
      <c r="AM738" s="31"/>
      <c r="AN738" s="33">
        <f t="shared" si="95"/>
        <v>0</v>
      </c>
      <c r="AO738" s="31"/>
      <c r="AP738" s="31"/>
    </row>
    <row r="739" spans="1:42" ht="54" x14ac:dyDescent="0.3">
      <c r="A739" s="12" t="s">
        <v>2422</v>
      </c>
      <c r="B739" s="12" t="s">
        <v>2271</v>
      </c>
      <c r="C739" s="16" t="s">
        <v>2272</v>
      </c>
      <c r="D739" s="17"/>
      <c r="E739" s="17" t="s">
        <v>2423</v>
      </c>
      <c r="F739" s="17" t="s">
        <v>79</v>
      </c>
      <c r="G739" s="18">
        <v>1</v>
      </c>
      <c r="H739" s="18"/>
      <c r="I739" s="18">
        <v>0</v>
      </c>
      <c r="J739" s="19">
        <v>1276.8699999999999</v>
      </c>
      <c r="K739" s="20">
        <v>2364</v>
      </c>
      <c r="L739" s="19">
        <f>J739+ROUND(K739, 2)</f>
        <v>3640.87</v>
      </c>
      <c r="M739" s="19">
        <v>0</v>
      </c>
      <c r="N739" s="19">
        <v>0</v>
      </c>
      <c r="O739" s="19">
        <f>M739+N739</f>
        <v>0</v>
      </c>
      <c r="P739" s="19">
        <v>870.05</v>
      </c>
      <c r="Q739" s="20">
        <v>2364</v>
      </c>
      <c r="R739" s="19">
        <f>P739+ROUND(Q739, 2)</f>
        <v>3234.05</v>
      </c>
      <c r="S739" s="19">
        <v>0</v>
      </c>
      <c r="T739" s="19">
        <v>0</v>
      </c>
      <c r="U739" s="19">
        <f>S739+T739</f>
        <v>0</v>
      </c>
      <c r="V739" s="9">
        <f>ROUND(P739 / 1.2, 2)</f>
        <v>725.04</v>
      </c>
      <c r="W739" s="9">
        <f>ROUND(Q739 / 1.2, 2)</f>
        <v>1970</v>
      </c>
      <c r="X739" s="9">
        <f>ROUND(R739 / 1.2, 2)</f>
        <v>2695.04</v>
      </c>
      <c r="Y739" s="9">
        <f t="shared" si="93"/>
        <v>0</v>
      </c>
      <c r="Z739" s="9">
        <f>ROUND(T739 / 1.2, 2)</f>
        <v>0</v>
      </c>
      <c r="AA739" s="9">
        <f>Y739+Z739</f>
        <v>0</v>
      </c>
      <c r="AD739" s="5">
        <v>355116839</v>
      </c>
      <c r="AE739" s="5">
        <v>27138007</v>
      </c>
      <c r="AG739" s="5" t="s">
        <v>2274</v>
      </c>
      <c r="AH739" s="5" t="s">
        <v>2275</v>
      </c>
      <c r="AI739" s="5" t="s">
        <v>584</v>
      </c>
      <c r="AK739" s="19">
        <f t="shared" si="94"/>
        <v>0</v>
      </c>
      <c r="AL739" s="19">
        <f>T739-N739</f>
        <v>0</v>
      </c>
      <c r="AM739" s="19">
        <f>U739-O739</f>
        <v>0</v>
      </c>
      <c r="AN739" s="22">
        <f t="shared" si="95"/>
        <v>0</v>
      </c>
      <c r="AO739" s="22">
        <f>IFERROR(AL739/N739,0)</f>
        <v>0</v>
      </c>
      <c r="AP739" s="22">
        <f>IFERROR(AM739/O739,0)</f>
        <v>0</v>
      </c>
    </row>
    <row r="740" spans="1:42" ht="36" x14ac:dyDescent="0.3">
      <c r="A740" s="12" t="s">
        <v>2424</v>
      </c>
      <c r="B740" s="12"/>
      <c r="C740" s="41" t="s">
        <v>2320</v>
      </c>
      <c r="D740" s="17"/>
      <c r="E740" s="17" t="s">
        <v>2321</v>
      </c>
      <c r="F740" s="28" t="s">
        <v>79</v>
      </c>
      <c r="G740" s="29">
        <v>1.07</v>
      </c>
      <c r="H740" s="39"/>
      <c r="I740" s="39">
        <v>0</v>
      </c>
      <c r="J740" s="30">
        <v>1138.2</v>
      </c>
      <c r="M740" s="31">
        <f>ROUND(ROUND(J740, 2)*I740, 2)</f>
        <v>0</v>
      </c>
      <c r="P740" s="30">
        <v>758</v>
      </c>
      <c r="S740" s="31">
        <f>ROUND(ROUND(P740, 2)*I740, 2)</f>
        <v>0</v>
      </c>
      <c r="V740" s="9">
        <f>ROUND(ROUND(P740, 2)/1.2, 2)</f>
        <v>631.66999999999996</v>
      </c>
      <c r="Y740" s="9">
        <f t="shared" si="93"/>
        <v>0</v>
      </c>
      <c r="AD740" s="5" t="s">
        <v>2425</v>
      </c>
      <c r="AE740" s="5" t="s">
        <v>2426</v>
      </c>
      <c r="AF740" s="5" t="s">
        <v>2324</v>
      </c>
      <c r="AK740" s="31">
        <f t="shared" si="94"/>
        <v>0</v>
      </c>
      <c r="AL740" s="31"/>
      <c r="AM740" s="31"/>
      <c r="AN740" s="33">
        <f t="shared" si="95"/>
        <v>0</v>
      </c>
      <c r="AO740" s="31"/>
      <c r="AP740" s="31"/>
    </row>
    <row r="741" spans="1:42" ht="54" x14ac:dyDescent="0.3">
      <c r="A741" s="12" t="s">
        <v>2427</v>
      </c>
      <c r="B741" s="12"/>
      <c r="C741" s="41" t="s">
        <v>1414</v>
      </c>
      <c r="D741" s="17"/>
      <c r="E741" s="17" t="s">
        <v>1046</v>
      </c>
      <c r="F741" s="28" t="s">
        <v>96</v>
      </c>
      <c r="G741" s="29">
        <v>1.2</v>
      </c>
      <c r="H741" s="39"/>
      <c r="I741" s="39">
        <v>0</v>
      </c>
      <c r="J741" s="30">
        <v>16.11</v>
      </c>
      <c r="M741" s="31">
        <f>ROUND(ROUND(J741, 2)*I741, 2)</f>
        <v>0</v>
      </c>
      <c r="P741" s="30">
        <v>16.11</v>
      </c>
      <c r="S741" s="31">
        <f>ROUND(ROUND(P741, 2)*I741, 2)</f>
        <v>0</v>
      </c>
      <c r="V741" s="9">
        <f>ROUND(ROUND(P741, 2)/1.2, 2)</f>
        <v>13.43</v>
      </c>
      <c r="Y741" s="9">
        <f t="shared" si="93"/>
        <v>0</v>
      </c>
      <c r="AD741" s="5" t="s">
        <v>2428</v>
      </c>
      <c r="AE741" s="5" t="s">
        <v>2429</v>
      </c>
      <c r="AF741" s="5" t="s">
        <v>1417</v>
      </c>
      <c r="AK741" s="31">
        <f t="shared" si="94"/>
        <v>0</v>
      </c>
      <c r="AL741" s="31"/>
      <c r="AM741" s="31"/>
      <c r="AN741" s="33">
        <f t="shared" si="95"/>
        <v>0</v>
      </c>
      <c r="AO741" s="31"/>
      <c r="AP741" s="31"/>
    </row>
    <row r="742" spans="1:42" ht="36" x14ac:dyDescent="0.3">
      <c r="A742" s="12" t="s">
        <v>2430</v>
      </c>
      <c r="B742" s="12"/>
      <c r="C742" s="27" t="s">
        <v>1051</v>
      </c>
      <c r="D742" s="17"/>
      <c r="E742" s="17"/>
      <c r="F742" s="28" t="s">
        <v>96</v>
      </c>
      <c r="G742" s="29">
        <v>0.25</v>
      </c>
      <c r="H742" s="39"/>
      <c r="I742" s="39">
        <v>0</v>
      </c>
      <c r="J742" s="30">
        <v>40.270000000000003</v>
      </c>
      <c r="M742" s="31">
        <f>ROUND(ROUND(J742, 2)*I742, 2)</f>
        <v>0</v>
      </c>
      <c r="P742" s="30">
        <v>40.270000000000003</v>
      </c>
      <c r="S742" s="31">
        <f>ROUND(ROUND(P742, 2)*I742, 2)</f>
        <v>0</v>
      </c>
      <c r="V742" s="9">
        <f>ROUND(ROUND(P742, 2)/1.2, 2)</f>
        <v>33.56</v>
      </c>
      <c r="Y742" s="9">
        <f t="shared" si="93"/>
        <v>0</v>
      </c>
      <c r="AD742" s="5" t="s">
        <v>2431</v>
      </c>
      <c r="AE742" s="5" t="s">
        <v>2432</v>
      </c>
      <c r="AF742" s="5" t="s">
        <v>1054</v>
      </c>
      <c r="AK742" s="31">
        <f t="shared" si="94"/>
        <v>0</v>
      </c>
      <c r="AL742" s="31"/>
      <c r="AM742" s="31"/>
      <c r="AN742" s="33">
        <f t="shared" si="95"/>
        <v>0</v>
      </c>
      <c r="AO742" s="31"/>
      <c r="AP742" s="31"/>
    </row>
    <row r="743" spans="1:42" ht="36" x14ac:dyDescent="0.3">
      <c r="A743" s="12" t="s">
        <v>2433</v>
      </c>
      <c r="B743" s="12"/>
      <c r="C743" s="27" t="s">
        <v>1068</v>
      </c>
      <c r="D743" s="17"/>
      <c r="E743" s="17"/>
      <c r="F743" s="28" t="s">
        <v>96</v>
      </c>
      <c r="G743" s="29">
        <v>0.15</v>
      </c>
      <c r="H743" s="29"/>
      <c r="I743" s="29">
        <v>0</v>
      </c>
      <c r="J743" s="30">
        <v>68.400000000000006</v>
      </c>
      <c r="M743" s="31">
        <f>ROUND(ROUND(J743, 2)*I743, 2)</f>
        <v>0</v>
      </c>
      <c r="P743" s="30">
        <v>68.400000000000006</v>
      </c>
      <c r="S743" s="31">
        <f>ROUND(ROUND(P743, 2)*I743, 2)</f>
        <v>0</v>
      </c>
      <c r="V743" s="9">
        <f>ROUND(ROUND(P743, 2)/1.2, 2)</f>
        <v>57</v>
      </c>
      <c r="Y743" s="9">
        <f t="shared" si="93"/>
        <v>0</v>
      </c>
      <c r="AD743" s="5" t="s">
        <v>2434</v>
      </c>
      <c r="AE743" s="5" t="s">
        <v>2435</v>
      </c>
      <c r="AF743" s="5" t="s">
        <v>1072</v>
      </c>
      <c r="AK743" s="31">
        <f t="shared" si="94"/>
        <v>0</v>
      </c>
      <c r="AL743" s="31"/>
      <c r="AM743" s="31"/>
      <c r="AN743" s="33">
        <f t="shared" si="95"/>
        <v>0</v>
      </c>
      <c r="AO743" s="31"/>
      <c r="AP743" s="31"/>
    </row>
    <row r="744" spans="1:42" ht="54" x14ac:dyDescent="0.3">
      <c r="A744" s="12" t="s">
        <v>2436</v>
      </c>
      <c r="B744" s="12" t="s">
        <v>2271</v>
      </c>
      <c r="C744" s="16" t="s">
        <v>2272</v>
      </c>
      <c r="D744" s="17"/>
      <c r="E744" s="17" t="s">
        <v>2437</v>
      </c>
      <c r="F744" s="17" t="s">
        <v>79</v>
      </c>
      <c r="G744" s="18">
        <v>1</v>
      </c>
      <c r="H744" s="18"/>
      <c r="I744" s="18">
        <v>0</v>
      </c>
      <c r="J744" s="19">
        <v>1150.01</v>
      </c>
      <c r="K744" s="20">
        <v>2364</v>
      </c>
      <c r="L744" s="19">
        <f>J744+ROUND(K744, 2)</f>
        <v>3514.01</v>
      </c>
      <c r="M744" s="19">
        <v>0</v>
      </c>
      <c r="N744" s="19">
        <v>0</v>
      </c>
      <c r="O744" s="19">
        <f>M744+N744</f>
        <v>0</v>
      </c>
      <c r="P744" s="19">
        <v>820.9</v>
      </c>
      <c r="Q744" s="20">
        <v>2364</v>
      </c>
      <c r="R744" s="19">
        <f>P744+ROUND(Q744, 2)</f>
        <v>3184.9</v>
      </c>
      <c r="S744" s="19">
        <v>0</v>
      </c>
      <c r="T744" s="19">
        <v>0</v>
      </c>
      <c r="U744" s="19">
        <f>S744+T744</f>
        <v>0</v>
      </c>
      <c r="V744" s="9">
        <f>ROUND(P744 / 1.2, 2)</f>
        <v>684.08</v>
      </c>
      <c r="W744" s="9">
        <f>ROUND(Q744 / 1.2, 2)</f>
        <v>1970</v>
      </c>
      <c r="X744" s="9">
        <f>ROUND(R744 / 1.2, 2)</f>
        <v>2654.08</v>
      </c>
      <c r="Y744" s="9">
        <f t="shared" si="93"/>
        <v>0</v>
      </c>
      <c r="Z744" s="9">
        <f>ROUND(T744 / 1.2, 2)</f>
        <v>0</v>
      </c>
      <c r="AA744" s="9">
        <f>Y744+Z744</f>
        <v>0</v>
      </c>
      <c r="AD744" s="5">
        <v>355116840</v>
      </c>
      <c r="AE744" s="5">
        <v>27138008</v>
      </c>
      <c r="AG744" s="5" t="s">
        <v>2274</v>
      </c>
      <c r="AH744" s="5" t="s">
        <v>2275</v>
      </c>
      <c r="AI744" s="5" t="s">
        <v>584</v>
      </c>
      <c r="AK744" s="19">
        <f t="shared" si="94"/>
        <v>0</v>
      </c>
      <c r="AL744" s="19">
        <f>T744-N744</f>
        <v>0</v>
      </c>
      <c r="AM744" s="19">
        <f>U744-O744</f>
        <v>0</v>
      </c>
      <c r="AN744" s="22">
        <f t="shared" si="95"/>
        <v>0</v>
      </c>
      <c r="AO744" s="22">
        <f>IFERROR(AL744/N744,0)</f>
        <v>0</v>
      </c>
      <c r="AP744" s="22">
        <f>IFERROR(AM744/O744,0)</f>
        <v>0</v>
      </c>
    </row>
    <row r="745" spans="1:42" ht="36" x14ac:dyDescent="0.3">
      <c r="A745" s="12" t="s">
        <v>2438</v>
      </c>
      <c r="B745" s="12"/>
      <c r="C745" s="27" t="s">
        <v>1068</v>
      </c>
      <c r="D745" s="17"/>
      <c r="E745" s="17"/>
      <c r="F745" s="28" t="s">
        <v>96</v>
      </c>
      <c r="G745" s="29">
        <v>0.15</v>
      </c>
      <c r="H745" s="29"/>
      <c r="I745" s="29">
        <v>0</v>
      </c>
      <c r="J745" s="30">
        <v>68.400000000000006</v>
      </c>
      <c r="M745" s="31">
        <f>ROUND(ROUND(J745, 2)*I745, 2)</f>
        <v>0</v>
      </c>
      <c r="P745" s="30">
        <v>68.400000000000006</v>
      </c>
      <c r="S745" s="31">
        <f>ROUND(ROUND(P745, 2)*I745, 2)</f>
        <v>0</v>
      </c>
      <c r="V745" s="9">
        <f>ROUND(ROUND(P745, 2)/1.2, 2)</f>
        <v>57</v>
      </c>
      <c r="Y745" s="9">
        <f t="shared" si="93"/>
        <v>0</v>
      </c>
      <c r="AD745" s="5" t="s">
        <v>2439</v>
      </c>
      <c r="AE745" s="5" t="s">
        <v>2440</v>
      </c>
      <c r="AF745" s="5" t="s">
        <v>1072</v>
      </c>
      <c r="AK745" s="31">
        <f t="shared" si="94"/>
        <v>0</v>
      </c>
      <c r="AL745" s="31"/>
      <c r="AM745" s="31"/>
      <c r="AN745" s="33">
        <f t="shared" si="95"/>
        <v>0</v>
      </c>
      <c r="AO745" s="31"/>
      <c r="AP745" s="31"/>
    </row>
    <row r="746" spans="1:42" ht="36" x14ac:dyDescent="0.3">
      <c r="A746" s="12" t="s">
        <v>2441</v>
      </c>
      <c r="B746" s="12"/>
      <c r="C746" s="27" t="s">
        <v>1051</v>
      </c>
      <c r="D746" s="17"/>
      <c r="E746" s="17"/>
      <c r="F746" s="28" t="s">
        <v>96</v>
      </c>
      <c r="G746" s="29">
        <v>0.25</v>
      </c>
      <c r="H746" s="39"/>
      <c r="I746" s="39">
        <v>0</v>
      </c>
      <c r="J746" s="30">
        <v>40.270000000000003</v>
      </c>
      <c r="M746" s="31">
        <f>ROUND(ROUND(J746, 2)*I746, 2)</f>
        <v>0</v>
      </c>
      <c r="P746" s="30">
        <v>40.270000000000003</v>
      </c>
      <c r="S746" s="31">
        <f>ROUND(ROUND(P746, 2)*I746, 2)</f>
        <v>0</v>
      </c>
      <c r="V746" s="9">
        <f>ROUND(ROUND(P746, 2)/1.2, 2)</f>
        <v>33.56</v>
      </c>
      <c r="Y746" s="9">
        <f t="shared" si="93"/>
        <v>0</v>
      </c>
      <c r="AD746" s="5" t="s">
        <v>2442</v>
      </c>
      <c r="AE746" s="5" t="s">
        <v>2443</v>
      </c>
      <c r="AF746" s="5" t="s">
        <v>1054</v>
      </c>
      <c r="AK746" s="31">
        <f t="shared" si="94"/>
        <v>0</v>
      </c>
      <c r="AL746" s="31"/>
      <c r="AM746" s="31"/>
      <c r="AN746" s="33">
        <f t="shared" si="95"/>
        <v>0</v>
      </c>
      <c r="AO746" s="31"/>
      <c r="AP746" s="31"/>
    </row>
    <row r="747" spans="1:42" ht="54" x14ac:dyDescent="0.3">
      <c r="A747" s="12" t="s">
        <v>2444</v>
      </c>
      <c r="B747" s="12"/>
      <c r="C747" s="41" t="s">
        <v>1414</v>
      </c>
      <c r="D747" s="17"/>
      <c r="E747" s="17" t="s">
        <v>1046</v>
      </c>
      <c r="F747" s="28" t="s">
        <v>96</v>
      </c>
      <c r="G747" s="29">
        <v>1.2</v>
      </c>
      <c r="H747" s="39"/>
      <c r="I747" s="39">
        <v>0</v>
      </c>
      <c r="J747" s="30">
        <v>16.11</v>
      </c>
      <c r="M747" s="31">
        <f>ROUND(ROUND(J747, 2)*I747, 2)</f>
        <v>0</v>
      </c>
      <c r="P747" s="30">
        <v>16.11</v>
      </c>
      <c r="S747" s="31">
        <f>ROUND(ROUND(P747, 2)*I747, 2)</f>
        <v>0</v>
      </c>
      <c r="V747" s="9">
        <f>ROUND(ROUND(P747, 2)/1.2, 2)</f>
        <v>13.43</v>
      </c>
      <c r="Y747" s="9">
        <f t="shared" si="93"/>
        <v>0</v>
      </c>
      <c r="AD747" s="5" t="s">
        <v>2445</v>
      </c>
      <c r="AE747" s="5" t="s">
        <v>2446</v>
      </c>
      <c r="AF747" s="5" t="s">
        <v>1417</v>
      </c>
      <c r="AK747" s="31">
        <f t="shared" si="94"/>
        <v>0</v>
      </c>
      <c r="AL747" s="31"/>
      <c r="AM747" s="31"/>
      <c r="AN747" s="33">
        <f t="shared" si="95"/>
        <v>0</v>
      </c>
      <c r="AO747" s="31"/>
      <c r="AP747" s="31"/>
    </row>
    <row r="748" spans="1:42" ht="36" x14ac:dyDescent="0.3">
      <c r="A748" s="12" t="s">
        <v>2447</v>
      </c>
      <c r="B748" s="12"/>
      <c r="C748" s="41" t="s">
        <v>2328</v>
      </c>
      <c r="D748" s="17"/>
      <c r="E748" s="17" t="s">
        <v>2448</v>
      </c>
      <c r="F748" s="28" t="s">
        <v>79</v>
      </c>
      <c r="G748" s="29">
        <v>1.07</v>
      </c>
      <c r="H748" s="39"/>
      <c r="I748" s="39">
        <v>0</v>
      </c>
      <c r="J748" s="30">
        <v>1019.55</v>
      </c>
      <c r="M748" s="31">
        <f>ROUND(ROUND(J748, 2)*I748, 2)</f>
        <v>0</v>
      </c>
      <c r="P748" s="30">
        <v>712</v>
      </c>
      <c r="S748" s="31">
        <f>ROUND(ROUND(P748, 2)*I748, 2)</f>
        <v>0</v>
      </c>
      <c r="V748" s="9">
        <f>ROUND(ROUND(P748, 2)/1.2, 2)</f>
        <v>593.33000000000004</v>
      </c>
      <c r="Y748" s="9">
        <f t="shared" si="93"/>
        <v>0</v>
      </c>
      <c r="AD748" s="5" t="s">
        <v>2449</v>
      </c>
      <c r="AE748" s="5" t="s">
        <v>2450</v>
      </c>
      <c r="AF748" s="5" t="s">
        <v>2332</v>
      </c>
      <c r="AK748" s="31">
        <f t="shared" si="94"/>
        <v>0</v>
      </c>
      <c r="AL748" s="31"/>
      <c r="AM748" s="31"/>
      <c r="AN748" s="33">
        <f t="shared" si="95"/>
        <v>0</v>
      </c>
      <c r="AO748" s="31"/>
      <c r="AP748" s="31"/>
    </row>
    <row r="749" spans="1:42" ht="54" x14ac:dyDescent="0.3">
      <c r="A749" s="12" t="s">
        <v>2451</v>
      </c>
      <c r="B749" s="12" t="s">
        <v>2271</v>
      </c>
      <c r="C749" s="16" t="s">
        <v>2272</v>
      </c>
      <c r="D749" s="17"/>
      <c r="E749" s="17" t="s">
        <v>2452</v>
      </c>
      <c r="F749" s="17" t="s">
        <v>79</v>
      </c>
      <c r="G749" s="18">
        <v>1</v>
      </c>
      <c r="H749" s="18"/>
      <c r="I749" s="18">
        <v>0</v>
      </c>
      <c r="J749" s="19">
        <v>1276.94</v>
      </c>
      <c r="K749" s="20">
        <v>2364</v>
      </c>
      <c r="L749" s="19">
        <f>J749+ROUND(K749, 2)</f>
        <v>3640.94</v>
      </c>
      <c r="M749" s="19">
        <v>0</v>
      </c>
      <c r="N749" s="19">
        <v>0</v>
      </c>
      <c r="O749" s="19">
        <f>M749+N749</f>
        <v>0</v>
      </c>
      <c r="P749" s="19">
        <v>790.92</v>
      </c>
      <c r="Q749" s="20">
        <v>2364</v>
      </c>
      <c r="R749" s="19">
        <f>P749+ROUND(Q749, 2)</f>
        <v>3154.92</v>
      </c>
      <c r="S749" s="19">
        <v>0</v>
      </c>
      <c r="T749" s="19">
        <v>0</v>
      </c>
      <c r="U749" s="19">
        <f>S749+T749</f>
        <v>0</v>
      </c>
      <c r="V749" s="9">
        <f>ROUND(P749 / 1.2, 2)</f>
        <v>659.1</v>
      </c>
      <c r="W749" s="9">
        <f>ROUND(Q749 / 1.2, 2)</f>
        <v>1970</v>
      </c>
      <c r="X749" s="9">
        <f>ROUND(R749 / 1.2, 2)</f>
        <v>2629.1</v>
      </c>
      <c r="Y749" s="9">
        <f t="shared" ref="Y749:Y805" si="96">ROUND(S749 / 1.2, 2)</f>
        <v>0</v>
      </c>
      <c r="Z749" s="9">
        <f>ROUND(T749 / 1.2, 2)</f>
        <v>0</v>
      </c>
      <c r="AA749" s="9">
        <f>Y749+Z749</f>
        <v>0</v>
      </c>
      <c r="AD749" s="5">
        <v>355116841</v>
      </c>
      <c r="AE749" s="5">
        <v>27138009</v>
      </c>
      <c r="AG749" s="5" t="s">
        <v>2274</v>
      </c>
      <c r="AH749" s="5" t="s">
        <v>2275</v>
      </c>
      <c r="AI749" s="5" t="s">
        <v>584</v>
      </c>
      <c r="AK749" s="19">
        <f t="shared" si="94"/>
        <v>0</v>
      </c>
      <c r="AL749" s="19">
        <f>T749-N749</f>
        <v>0</v>
      </c>
      <c r="AM749" s="19">
        <f>U749-O749</f>
        <v>0</v>
      </c>
      <c r="AN749" s="22">
        <f t="shared" si="95"/>
        <v>0</v>
      </c>
      <c r="AO749" s="22">
        <f>IFERROR(AL749/N749,0)</f>
        <v>0</v>
      </c>
      <c r="AP749" s="22">
        <f>IFERROR(AM749/O749,0)</f>
        <v>0</v>
      </c>
    </row>
    <row r="750" spans="1:42" ht="54" x14ac:dyDescent="0.3">
      <c r="A750" s="12" t="s">
        <v>2453</v>
      </c>
      <c r="B750" s="12"/>
      <c r="C750" s="41" t="s">
        <v>2320</v>
      </c>
      <c r="D750" s="17"/>
      <c r="E750" s="17" t="s">
        <v>2351</v>
      </c>
      <c r="F750" s="28" t="s">
        <v>79</v>
      </c>
      <c r="G750" s="29">
        <v>1.07</v>
      </c>
      <c r="H750" s="39"/>
      <c r="I750" s="39">
        <v>0</v>
      </c>
      <c r="J750" s="30">
        <v>1138.2</v>
      </c>
      <c r="M750" s="31">
        <f>ROUND(ROUND(J750, 2)*I750, 2)</f>
        <v>0</v>
      </c>
      <c r="P750" s="30">
        <v>684</v>
      </c>
      <c r="S750" s="31">
        <f>ROUND(ROUND(P750, 2)*I750, 2)</f>
        <v>0</v>
      </c>
      <c r="V750" s="9">
        <f>ROUND(ROUND(P750, 2)/1.2, 2)</f>
        <v>570</v>
      </c>
      <c r="Y750" s="9">
        <f t="shared" si="96"/>
        <v>0</v>
      </c>
      <c r="AD750" s="5" t="s">
        <v>2454</v>
      </c>
      <c r="AE750" s="5" t="s">
        <v>2455</v>
      </c>
      <c r="AF750" s="5" t="s">
        <v>2324</v>
      </c>
      <c r="AK750" s="31">
        <f t="shared" si="94"/>
        <v>0</v>
      </c>
      <c r="AL750" s="31"/>
      <c r="AM750" s="31"/>
      <c r="AN750" s="33">
        <f t="shared" si="95"/>
        <v>0</v>
      </c>
      <c r="AO750" s="31"/>
      <c r="AP750" s="31"/>
    </row>
    <row r="751" spans="1:42" ht="54" x14ac:dyDescent="0.3">
      <c r="A751" s="12" t="s">
        <v>2456</v>
      </c>
      <c r="B751" s="12"/>
      <c r="C751" s="41" t="s">
        <v>1414</v>
      </c>
      <c r="D751" s="17"/>
      <c r="E751" s="17" t="s">
        <v>1046</v>
      </c>
      <c r="F751" s="28" t="s">
        <v>96</v>
      </c>
      <c r="G751" s="29">
        <v>1.2</v>
      </c>
      <c r="H751" s="39"/>
      <c r="I751" s="39">
        <v>0</v>
      </c>
      <c r="J751" s="30">
        <v>16.11</v>
      </c>
      <c r="M751" s="31">
        <f>ROUND(ROUND(J751, 2)*I751, 2)</f>
        <v>0</v>
      </c>
      <c r="P751" s="30">
        <v>16.11</v>
      </c>
      <c r="S751" s="31">
        <f>ROUND(ROUND(P751, 2)*I751, 2)</f>
        <v>0</v>
      </c>
      <c r="V751" s="9">
        <f>ROUND(ROUND(P751, 2)/1.2, 2)</f>
        <v>13.43</v>
      </c>
      <c r="Y751" s="9">
        <f t="shared" si="96"/>
        <v>0</v>
      </c>
      <c r="AD751" s="5" t="s">
        <v>2457</v>
      </c>
      <c r="AE751" s="5" t="s">
        <v>2458</v>
      </c>
      <c r="AF751" s="5" t="s">
        <v>1417</v>
      </c>
      <c r="AK751" s="31">
        <f t="shared" si="94"/>
        <v>0</v>
      </c>
      <c r="AL751" s="31"/>
      <c r="AM751" s="31"/>
      <c r="AN751" s="33">
        <f t="shared" si="95"/>
        <v>0</v>
      </c>
      <c r="AO751" s="31"/>
      <c r="AP751" s="31"/>
    </row>
    <row r="752" spans="1:42" ht="36" x14ac:dyDescent="0.3">
      <c r="A752" s="12" t="s">
        <v>2459</v>
      </c>
      <c r="B752" s="12"/>
      <c r="C752" s="27" t="s">
        <v>1051</v>
      </c>
      <c r="D752" s="17"/>
      <c r="E752" s="17"/>
      <c r="F752" s="28" t="s">
        <v>96</v>
      </c>
      <c r="G752" s="29">
        <v>0.25</v>
      </c>
      <c r="H752" s="39"/>
      <c r="I752" s="39">
        <v>0</v>
      </c>
      <c r="J752" s="30">
        <v>40.270000000000003</v>
      </c>
      <c r="M752" s="31">
        <f>ROUND(ROUND(J752, 2)*I752, 2)</f>
        <v>0</v>
      </c>
      <c r="P752" s="30">
        <v>40.270000000000003</v>
      </c>
      <c r="S752" s="31">
        <f>ROUND(ROUND(P752, 2)*I752, 2)</f>
        <v>0</v>
      </c>
      <c r="V752" s="9">
        <f>ROUND(ROUND(P752, 2)/1.2, 2)</f>
        <v>33.56</v>
      </c>
      <c r="Y752" s="9">
        <f t="shared" si="96"/>
        <v>0</v>
      </c>
      <c r="AD752" s="5" t="s">
        <v>2460</v>
      </c>
      <c r="AE752" s="5" t="s">
        <v>2461</v>
      </c>
      <c r="AF752" s="5" t="s">
        <v>1054</v>
      </c>
      <c r="AK752" s="31">
        <f t="shared" si="94"/>
        <v>0</v>
      </c>
      <c r="AL752" s="31"/>
      <c r="AM752" s="31"/>
      <c r="AN752" s="33">
        <f t="shared" si="95"/>
        <v>0</v>
      </c>
      <c r="AO752" s="31"/>
      <c r="AP752" s="31"/>
    </row>
    <row r="753" spans="1:42" ht="36" x14ac:dyDescent="0.3">
      <c r="A753" s="12" t="s">
        <v>2462</v>
      </c>
      <c r="B753" s="12"/>
      <c r="C753" s="27" t="s">
        <v>1068</v>
      </c>
      <c r="D753" s="17"/>
      <c r="E753" s="17"/>
      <c r="F753" s="28" t="s">
        <v>96</v>
      </c>
      <c r="G753" s="29">
        <v>0.15</v>
      </c>
      <c r="H753" s="29"/>
      <c r="I753" s="29">
        <v>0</v>
      </c>
      <c r="J753" s="30">
        <v>68.400000000000006</v>
      </c>
      <c r="M753" s="31">
        <f>ROUND(ROUND(J753, 2)*I753, 2)</f>
        <v>0</v>
      </c>
      <c r="P753" s="30">
        <v>68.400000000000006</v>
      </c>
      <c r="S753" s="31">
        <f>ROUND(ROUND(P753, 2)*I753, 2)</f>
        <v>0</v>
      </c>
      <c r="V753" s="9">
        <f>ROUND(ROUND(P753, 2)/1.2, 2)</f>
        <v>57</v>
      </c>
      <c r="Y753" s="9">
        <f t="shared" si="96"/>
        <v>0</v>
      </c>
      <c r="AD753" s="5" t="s">
        <v>2463</v>
      </c>
      <c r="AE753" s="5" t="s">
        <v>2464</v>
      </c>
      <c r="AF753" s="5" t="s">
        <v>1072</v>
      </c>
      <c r="AK753" s="31">
        <f t="shared" si="94"/>
        <v>0</v>
      </c>
      <c r="AL753" s="31"/>
      <c r="AM753" s="31"/>
      <c r="AN753" s="33">
        <f t="shared" si="95"/>
        <v>0</v>
      </c>
      <c r="AO753" s="31"/>
      <c r="AP753" s="31"/>
    </row>
    <row r="754" spans="1:42" ht="54" x14ac:dyDescent="0.3">
      <c r="A754" s="12" t="s">
        <v>2465</v>
      </c>
      <c r="B754" s="12" t="s">
        <v>2271</v>
      </c>
      <c r="C754" s="16" t="s">
        <v>2272</v>
      </c>
      <c r="D754" s="17"/>
      <c r="E754" s="17" t="s">
        <v>2466</v>
      </c>
      <c r="F754" s="17" t="s">
        <v>79</v>
      </c>
      <c r="G754" s="18">
        <v>1</v>
      </c>
      <c r="H754" s="18"/>
      <c r="I754" s="18">
        <v>0</v>
      </c>
      <c r="J754" s="19">
        <v>1540.89</v>
      </c>
      <c r="K754" s="20">
        <v>2364</v>
      </c>
      <c r="L754" s="19">
        <f>J754+ROUND(K754, 2)</f>
        <v>3904.8900000000003</v>
      </c>
      <c r="M754" s="19">
        <v>0</v>
      </c>
      <c r="N754" s="19">
        <v>0</v>
      </c>
      <c r="O754" s="19">
        <f>M754+N754</f>
        <v>0</v>
      </c>
      <c r="P754" s="19">
        <v>422.79</v>
      </c>
      <c r="Q754" s="20">
        <v>2364</v>
      </c>
      <c r="R754" s="19">
        <f>P754+ROUND(Q754, 2)</f>
        <v>2786.79</v>
      </c>
      <c r="S754" s="19">
        <v>0</v>
      </c>
      <c r="T754" s="19">
        <v>0</v>
      </c>
      <c r="U754" s="19">
        <f>S754+T754</f>
        <v>0</v>
      </c>
      <c r="V754" s="9">
        <f>ROUND(P754 / 1.2, 2)</f>
        <v>352.33</v>
      </c>
      <c r="W754" s="9">
        <f>ROUND(Q754 / 1.2, 2)</f>
        <v>1970</v>
      </c>
      <c r="X754" s="9">
        <f>ROUND(R754 / 1.2, 2)</f>
        <v>2322.33</v>
      </c>
      <c r="Y754" s="9">
        <f t="shared" si="96"/>
        <v>0</v>
      </c>
      <c r="Z754" s="9">
        <f>ROUND(T754 / 1.2, 2)</f>
        <v>0</v>
      </c>
      <c r="AA754" s="9">
        <f>Y754+Z754</f>
        <v>0</v>
      </c>
      <c r="AD754" s="5">
        <v>355116842</v>
      </c>
      <c r="AE754" s="5">
        <v>27138010</v>
      </c>
      <c r="AG754" s="5" t="s">
        <v>2274</v>
      </c>
      <c r="AH754" s="5" t="s">
        <v>2275</v>
      </c>
      <c r="AI754" s="5" t="s">
        <v>584</v>
      </c>
      <c r="AK754" s="19">
        <f t="shared" si="94"/>
        <v>0</v>
      </c>
      <c r="AL754" s="19">
        <f>T754-N754</f>
        <v>0</v>
      </c>
      <c r="AM754" s="19">
        <f>U754-O754</f>
        <v>0</v>
      </c>
      <c r="AN754" s="22">
        <f t="shared" si="95"/>
        <v>0</v>
      </c>
      <c r="AO754" s="22">
        <f>IFERROR(AL754/N754,0)</f>
        <v>0</v>
      </c>
      <c r="AP754" s="22">
        <f>IFERROR(AM754/O754,0)</f>
        <v>0</v>
      </c>
    </row>
    <row r="755" spans="1:42" ht="36" x14ac:dyDescent="0.3">
      <c r="A755" s="12" t="s">
        <v>2467</v>
      </c>
      <c r="B755" s="12"/>
      <c r="C755" s="27" t="s">
        <v>1068</v>
      </c>
      <c r="D755" s="17"/>
      <c r="E755" s="17"/>
      <c r="F755" s="28" t="s">
        <v>96</v>
      </c>
      <c r="G755" s="29">
        <v>0.15</v>
      </c>
      <c r="H755" s="29"/>
      <c r="I755" s="29">
        <v>0</v>
      </c>
      <c r="J755" s="30">
        <v>68.400000000000006</v>
      </c>
      <c r="M755" s="31">
        <f>ROUND(ROUND(J755, 2)*I755, 2)</f>
        <v>0</v>
      </c>
      <c r="P755" s="30">
        <v>68.400000000000006</v>
      </c>
      <c r="S755" s="31">
        <f>ROUND(ROUND(P755, 2)*I755, 2)</f>
        <v>0</v>
      </c>
      <c r="V755" s="9">
        <f>ROUND(ROUND(P755, 2)/1.2, 2)</f>
        <v>57</v>
      </c>
      <c r="Y755" s="9">
        <f t="shared" si="96"/>
        <v>0</v>
      </c>
      <c r="AD755" s="5" t="s">
        <v>2468</v>
      </c>
      <c r="AE755" s="5" t="s">
        <v>2469</v>
      </c>
      <c r="AF755" s="5" t="s">
        <v>1072</v>
      </c>
      <c r="AK755" s="31">
        <f t="shared" si="94"/>
        <v>0</v>
      </c>
      <c r="AL755" s="31"/>
      <c r="AM755" s="31"/>
      <c r="AN755" s="33">
        <f t="shared" si="95"/>
        <v>0</v>
      </c>
      <c r="AO755" s="31"/>
      <c r="AP755" s="31"/>
    </row>
    <row r="756" spans="1:42" ht="36" x14ac:dyDescent="0.3">
      <c r="A756" s="12" t="s">
        <v>2470</v>
      </c>
      <c r="B756" s="12"/>
      <c r="C756" s="27" t="s">
        <v>1051</v>
      </c>
      <c r="D756" s="17"/>
      <c r="E756" s="17"/>
      <c r="F756" s="28" t="s">
        <v>96</v>
      </c>
      <c r="G756" s="29">
        <v>0.25</v>
      </c>
      <c r="H756" s="39"/>
      <c r="I756" s="39">
        <v>0</v>
      </c>
      <c r="J756" s="30">
        <v>40.270000000000003</v>
      </c>
      <c r="M756" s="31">
        <f>ROUND(ROUND(J756, 2)*I756, 2)</f>
        <v>0</v>
      </c>
      <c r="P756" s="30">
        <v>40.270000000000003</v>
      </c>
      <c r="S756" s="31">
        <f>ROUND(ROUND(P756, 2)*I756, 2)</f>
        <v>0</v>
      </c>
      <c r="V756" s="9">
        <f>ROUND(ROUND(P756, 2)/1.2, 2)</f>
        <v>33.56</v>
      </c>
      <c r="Y756" s="9">
        <f t="shared" si="96"/>
        <v>0</v>
      </c>
      <c r="AD756" s="5" t="s">
        <v>2471</v>
      </c>
      <c r="AE756" s="5" t="s">
        <v>2472</v>
      </c>
      <c r="AF756" s="5" t="s">
        <v>1054</v>
      </c>
      <c r="AK756" s="31">
        <f t="shared" si="94"/>
        <v>0</v>
      </c>
      <c r="AL756" s="31"/>
      <c r="AM756" s="31"/>
      <c r="AN756" s="33">
        <f t="shared" si="95"/>
        <v>0</v>
      </c>
      <c r="AO756" s="31"/>
      <c r="AP756" s="31"/>
    </row>
    <row r="757" spans="1:42" ht="54" x14ac:dyDescent="0.3">
      <c r="A757" s="12" t="s">
        <v>2473</v>
      </c>
      <c r="B757" s="12"/>
      <c r="C757" s="41" t="s">
        <v>1414</v>
      </c>
      <c r="D757" s="17"/>
      <c r="E757" s="17" t="s">
        <v>1046</v>
      </c>
      <c r="F757" s="28" t="s">
        <v>96</v>
      </c>
      <c r="G757" s="29">
        <v>1.2</v>
      </c>
      <c r="H757" s="39"/>
      <c r="I757" s="39">
        <v>0</v>
      </c>
      <c r="J757" s="30">
        <v>16.11</v>
      </c>
      <c r="M757" s="31">
        <f>ROUND(ROUND(J757, 2)*I757, 2)</f>
        <v>0</v>
      </c>
      <c r="P757" s="30">
        <v>16.11</v>
      </c>
      <c r="S757" s="31">
        <f>ROUND(ROUND(P757, 2)*I757, 2)</f>
        <v>0</v>
      </c>
      <c r="V757" s="9">
        <f>ROUND(ROUND(P757, 2)/1.2, 2)</f>
        <v>13.43</v>
      </c>
      <c r="Y757" s="9">
        <f t="shared" si="96"/>
        <v>0</v>
      </c>
      <c r="AD757" s="5" t="s">
        <v>2474</v>
      </c>
      <c r="AE757" s="5" t="s">
        <v>2475</v>
      </c>
      <c r="AF757" s="5" t="s">
        <v>1417</v>
      </c>
      <c r="AK757" s="31">
        <f t="shared" si="94"/>
        <v>0</v>
      </c>
      <c r="AL757" s="31"/>
      <c r="AM757" s="31"/>
      <c r="AN757" s="33">
        <f t="shared" si="95"/>
        <v>0</v>
      </c>
      <c r="AO757" s="31"/>
      <c r="AP757" s="31"/>
    </row>
    <row r="758" spans="1:42" ht="36" x14ac:dyDescent="0.3">
      <c r="A758" s="12" t="s">
        <v>2476</v>
      </c>
      <c r="B758" s="12"/>
      <c r="C758" s="41" t="s">
        <v>2294</v>
      </c>
      <c r="D758" s="17"/>
      <c r="E758" s="17" t="s">
        <v>2477</v>
      </c>
      <c r="F758" s="28" t="s">
        <v>79</v>
      </c>
      <c r="G758" s="29">
        <v>1.07</v>
      </c>
      <c r="H758" s="39"/>
      <c r="I758" s="39">
        <v>0</v>
      </c>
      <c r="J758" s="30">
        <v>1384.95</v>
      </c>
      <c r="M758" s="31">
        <f>ROUND(ROUND(J758, 2)*I758, 2)</f>
        <v>0</v>
      </c>
      <c r="P758" s="30">
        <v>340</v>
      </c>
      <c r="S758" s="31">
        <f>ROUND(ROUND(P758, 2)*I758, 2)</f>
        <v>0</v>
      </c>
      <c r="V758" s="9">
        <f>ROUND(ROUND(P758, 2)/1.2, 2)</f>
        <v>283.33</v>
      </c>
      <c r="Y758" s="9">
        <f t="shared" si="96"/>
        <v>0</v>
      </c>
      <c r="AD758" s="5" t="s">
        <v>2478</v>
      </c>
      <c r="AE758" s="5" t="s">
        <v>2479</v>
      </c>
      <c r="AF758" s="5" t="s">
        <v>2298</v>
      </c>
      <c r="AK758" s="31">
        <f t="shared" si="94"/>
        <v>0</v>
      </c>
      <c r="AL758" s="31"/>
      <c r="AM758" s="31"/>
      <c r="AN758" s="33">
        <f t="shared" si="95"/>
        <v>0</v>
      </c>
      <c r="AO758" s="31"/>
      <c r="AP758" s="31"/>
    </row>
    <row r="759" spans="1:42" ht="54" x14ac:dyDescent="0.3">
      <c r="A759" s="12" t="s">
        <v>2480</v>
      </c>
      <c r="B759" s="12" t="s">
        <v>2271</v>
      </c>
      <c r="C759" s="16" t="s">
        <v>2272</v>
      </c>
      <c r="D759" s="17"/>
      <c r="E759" s="17" t="s">
        <v>2481</v>
      </c>
      <c r="F759" s="17" t="s">
        <v>79</v>
      </c>
      <c r="G759" s="18">
        <v>1</v>
      </c>
      <c r="H759" s="18"/>
      <c r="I759" s="18">
        <v>0</v>
      </c>
      <c r="J759" s="19">
        <v>1552.24</v>
      </c>
      <c r="K759" s="20">
        <v>2364</v>
      </c>
      <c r="L759" s="19">
        <f>J759+ROUND(K759, 2)</f>
        <v>3916.24</v>
      </c>
      <c r="M759" s="19">
        <v>0</v>
      </c>
      <c r="N759" s="19">
        <v>0</v>
      </c>
      <c r="O759" s="19">
        <f>M759+N759</f>
        <v>0</v>
      </c>
      <c r="P759" s="19">
        <v>965.93</v>
      </c>
      <c r="Q759" s="20">
        <v>2364</v>
      </c>
      <c r="R759" s="19">
        <f>P759+ROUND(Q759, 2)</f>
        <v>3329.93</v>
      </c>
      <c r="S759" s="19">
        <v>0</v>
      </c>
      <c r="T759" s="19">
        <v>0</v>
      </c>
      <c r="U759" s="19">
        <f>S759+T759</f>
        <v>0</v>
      </c>
      <c r="V759" s="9">
        <f>ROUND(P759 / 1.2, 2)</f>
        <v>804.94</v>
      </c>
      <c r="W759" s="9">
        <f>ROUND(Q759 / 1.2, 2)</f>
        <v>1970</v>
      </c>
      <c r="X759" s="9">
        <f>ROUND(R759 / 1.2, 2)</f>
        <v>2774.94</v>
      </c>
      <c r="Y759" s="9">
        <f t="shared" si="96"/>
        <v>0</v>
      </c>
      <c r="Z759" s="9">
        <f>ROUND(T759 / 1.2, 2)</f>
        <v>0</v>
      </c>
      <c r="AA759" s="9">
        <f>Y759+Z759</f>
        <v>0</v>
      </c>
      <c r="AD759" s="5">
        <v>355116843</v>
      </c>
      <c r="AE759" s="5">
        <v>27138000</v>
      </c>
      <c r="AG759" s="5" t="s">
        <v>2274</v>
      </c>
      <c r="AH759" s="5" t="s">
        <v>2275</v>
      </c>
      <c r="AI759" s="5" t="s">
        <v>584</v>
      </c>
      <c r="AK759" s="19">
        <f t="shared" si="94"/>
        <v>0</v>
      </c>
      <c r="AL759" s="19">
        <f>T759-N759</f>
        <v>0</v>
      </c>
      <c r="AM759" s="19">
        <f>U759-O759</f>
        <v>0</v>
      </c>
      <c r="AN759" s="22">
        <f t="shared" si="95"/>
        <v>0</v>
      </c>
      <c r="AO759" s="22">
        <f>IFERROR(AL759/N759,0)</f>
        <v>0</v>
      </c>
      <c r="AP759" s="22">
        <f>IFERROR(AM759/O759,0)</f>
        <v>0</v>
      </c>
    </row>
    <row r="760" spans="1:42" ht="54" x14ac:dyDescent="0.3">
      <c r="A760" s="12" t="s">
        <v>2482</v>
      </c>
      <c r="B760" s="12"/>
      <c r="C760" s="41" t="s">
        <v>2384</v>
      </c>
      <c r="D760" s="17"/>
      <c r="E760" s="17" t="s">
        <v>2369</v>
      </c>
      <c r="F760" s="28" t="s">
        <v>187</v>
      </c>
      <c r="G760" s="29">
        <v>0.23</v>
      </c>
      <c r="H760" s="39"/>
      <c r="I760" s="39">
        <v>0</v>
      </c>
      <c r="J760" s="30">
        <v>96.24</v>
      </c>
      <c r="M760" s="31">
        <f>ROUND(ROUND(J760, 2)*I760, 2)</f>
        <v>0</v>
      </c>
      <c r="P760" s="30">
        <v>96.24</v>
      </c>
      <c r="S760" s="31">
        <f>ROUND(ROUND(P760, 2)*I760, 2)</f>
        <v>0</v>
      </c>
      <c r="V760" s="9">
        <f>ROUND(ROUND(P760, 2)/1.2, 2)</f>
        <v>80.2</v>
      </c>
      <c r="Y760" s="9">
        <f t="shared" si="96"/>
        <v>0</v>
      </c>
      <c r="AD760" s="5" t="s">
        <v>2483</v>
      </c>
      <c r="AE760" s="5" t="s">
        <v>2484</v>
      </c>
      <c r="AF760" s="5" t="s">
        <v>2388</v>
      </c>
      <c r="AK760" s="31">
        <f t="shared" si="94"/>
        <v>0</v>
      </c>
      <c r="AL760" s="31"/>
      <c r="AM760" s="31"/>
      <c r="AN760" s="33">
        <f t="shared" si="95"/>
        <v>0</v>
      </c>
      <c r="AO760" s="31"/>
      <c r="AP760" s="31"/>
    </row>
    <row r="761" spans="1:42" ht="54" x14ac:dyDescent="0.3">
      <c r="A761" s="12" t="s">
        <v>2485</v>
      </c>
      <c r="B761" s="12"/>
      <c r="C761" s="41" t="s">
        <v>2294</v>
      </c>
      <c r="D761" s="17"/>
      <c r="E761" s="17" t="s">
        <v>2380</v>
      </c>
      <c r="F761" s="28" t="s">
        <v>79</v>
      </c>
      <c r="G761" s="29">
        <v>1.07</v>
      </c>
      <c r="H761" s="39"/>
      <c r="I761" s="39">
        <v>0</v>
      </c>
      <c r="J761" s="30">
        <v>1384.95</v>
      </c>
      <c r="M761" s="31">
        <f>ROUND(ROUND(J761, 2)*I761, 2)</f>
        <v>0</v>
      </c>
      <c r="P761" s="30">
        <v>837</v>
      </c>
      <c r="S761" s="31">
        <f>ROUND(ROUND(P761, 2)*I761, 2)</f>
        <v>0</v>
      </c>
      <c r="V761" s="9">
        <f>ROUND(ROUND(P761, 2)/1.2, 2)</f>
        <v>697.5</v>
      </c>
      <c r="Y761" s="9">
        <f t="shared" si="96"/>
        <v>0</v>
      </c>
      <c r="AD761" s="5" t="s">
        <v>2486</v>
      </c>
      <c r="AE761" s="5" t="s">
        <v>2487</v>
      </c>
      <c r="AF761" s="5" t="s">
        <v>2298</v>
      </c>
      <c r="AK761" s="31">
        <f t="shared" si="94"/>
        <v>0</v>
      </c>
      <c r="AL761" s="31"/>
      <c r="AM761" s="31"/>
      <c r="AN761" s="33">
        <f t="shared" si="95"/>
        <v>0</v>
      </c>
      <c r="AO761" s="31"/>
      <c r="AP761" s="31"/>
    </row>
    <row r="762" spans="1:42" ht="54" x14ac:dyDescent="0.3">
      <c r="A762" s="12" t="s">
        <v>2488</v>
      </c>
      <c r="B762" s="12"/>
      <c r="C762" s="41" t="s">
        <v>1414</v>
      </c>
      <c r="D762" s="17"/>
      <c r="E762" s="17" t="s">
        <v>1046</v>
      </c>
      <c r="F762" s="28" t="s">
        <v>96</v>
      </c>
      <c r="G762" s="29">
        <v>1.2</v>
      </c>
      <c r="H762" s="39"/>
      <c r="I762" s="39">
        <v>0</v>
      </c>
      <c r="J762" s="30">
        <v>16.11</v>
      </c>
      <c r="M762" s="31">
        <f>ROUND(ROUND(J762, 2)*I762, 2)</f>
        <v>0</v>
      </c>
      <c r="P762" s="30">
        <v>16.11</v>
      </c>
      <c r="S762" s="31">
        <f>ROUND(ROUND(P762, 2)*I762, 2)</f>
        <v>0</v>
      </c>
      <c r="V762" s="9">
        <f>ROUND(ROUND(P762, 2)/1.2, 2)</f>
        <v>13.43</v>
      </c>
      <c r="Y762" s="9">
        <f t="shared" si="96"/>
        <v>0</v>
      </c>
      <c r="AD762" s="5" t="s">
        <v>2489</v>
      </c>
      <c r="AE762" s="5" t="s">
        <v>2490</v>
      </c>
      <c r="AF762" s="5" t="s">
        <v>1417</v>
      </c>
      <c r="AK762" s="31">
        <f t="shared" si="94"/>
        <v>0</v>
      </c>
      <c r="AL762" s="31"/>
      <c r="AM762" s="31"/>
      <c r="AN762" s="33">
        <f t="shared" si="95"/>
        <v>0</v>
      </c>
      <c r="AO762" s="31"/>
      <c r="AP762" s="31"/>
    </row>
    <row r="763" spans="1:42" ht="18" x14ac:dyDescent="0.3">
      <c r="A763" s="12" t="s">
        <v>2491</v>
      </c>
      <c r="B763" s="12"/>
      <c r="C763" s="27" t="s">
        <v>2492</v>
      </c>
      <c r="D763" s="17"/>
      <c r="E763" s="17" t="s">
        <v>2493</v>
      </c>
      <c r="F763" s="28" t="s">
        <v>96</v>
      </c>
      <c r="G763" s="29">
        <v>0.25</v>
      </c>
      <c r="H763" s="39"/>
      <c r="I763" s="39">
        <v>0</v>
      </c>
      <c r="J763" s="30">
        <v>66.23</v>
      </c>
      <c r="M763" s="31">
        <f>ROUND(ROUND(J763, 2)*I763, 2)</f>
        <v>0</v>
      </c>
      <c r="P763" s="30">
        <v>66.23</v>
      </c>
      <c r="S763" s="31">
        <f>ROUND(ROUND(P763, 2)*I763, 2)</f>
        <v>0</v>
      </c>
      <c r="V763" s="9">
        <f>ROUND(ROUND(P763, 2)/1.2, 2)</f>
        <v>55.19</v>
      </c>
      <c r="Y763" s="9">
        <f t="shared" si="96"/>
        <v>0</v>
      </c>
      <c r="AD763" s="5" t="s">
        <v>2494</v>
      </c>
      <c r="AE763" s="5" t="s">
        <v>2495</v>
      </c>
      <c r="AF763" s="5" t="s">
        <v>2496</v>
      </c>
      <c r="AK763" s="31">
        <f t="shared" si="94"/>
        <v>0</v>
      </c>
      <c r="AL763" s="31"/>
      <c r="AM763" s="31"/>
      <c r="AN763" s="33">
        <f t="shared" si="95"/>
        <v>0</v>
      </c>
      <c r="AO763" s="31"/>
      <c r="AP763" s="31"/>
    </row>
    <row r="764" spans="1:42" ht="36" x14ac:dyDescent="0.3">
      <c r="A764" s="12" t="s">
        <v>2497</v>
      </c>
      <c r="B764" s="12"/>
      <c r="C764" s="27" t="s">
        <v>1068</v>
      </c>
      <c r="D764" s="17"/>
      <c r="E764" s="17"/>
      <c r="F764" s="28" t="s">
        <v>96</v>
      </c>
      <c r="G764" s="29">
        <v>0.15</v>
      </c>
      <c r="H764" s="29"/>
      <c r="I764" s="29">
        <v>0</v>
      </c>
      <c r="J764" s="30">
        <v>68.400000000000006</v>
      </c>
      <c r="M764" s="31">
        <f>ROUND(ROUND(J764, 2)*I764, 2)</f>
        <v>0</v>
      </c>
      <c r="P764" s="30">
        <v>68.400000000000006</v>
      </c>
      <c r="S764" s="31">
        <f>ROUND(ROUND(P764, 2)*I764, 2)</f>
        <v>0</v>
      </c>
      <c r="V764" s="9">
        <f>ROUND(ROUND(P764, 2)/1.2, 2)</f>
        <v>57</v>
      </c>
      <c r="Y764" s="9">
        <f t="shared" si="96"/>
        <v>0</v>
      </c>
      <c r="AD764" s="5" t="s">
        <v>2498</v>
      </c>
      <c r="AE764" s="5" t="s">
        <v>2499</v>
      </c>
      <c r="AF764" s="5" t="s">
        <v>1072</v>
      </c>
      <c r="AK764" s="31">
        <f t="shared" si="94"/>
        <v>0</v>
      </c>
      <c r="AL764" s="31"/>
      <c r="AM764" s="31"/>
      <c r="AN764" s="33">
        <f t="shared" si="95"/>
        <v>0</v>
      </c>
      <c r="AO764" s="31"/>
      <c r="AP764" s="31"/>
    </row>
    <row r="765" spans="1:42" ht="54" x14ac:dyDescent="0.3">
      <c r="A765" s="12" t="s">
        <v>2500</v>
      </c>
      <c r="B765" s="12" t="s">
        <v>2271</v>
      </c>
      <c r="C765" s="16" t="s">
        <v>2272</v>
      </c>
      <c r="D765" s="17"/>
      <c r="E765" s="17" t="s">
        <v>2501</v>
      </c>
      <c r="F765" s="17" t="s">
        <v>79</v>
      </c>
      <c r="G765" s="18">
        <v>1</v>
      </c>
      <c r="H765" s="18"/>
      <c r="I765" s="18">
        <v>353.8</v>
      </c>
      <c r="J765" s="19">
        <v>1092.74</v>
      </c>
      <c r="K765" s="20">
        <v>2363.9899999999998</v>
      </c>
      <c r="L765" s="19">
        <f>J765+ROUND(K765, 2)</f>
        <v>3456.7299999999996</v>
      </c>
      <c r="M765" s="19">
        <v>386611.41</v>
      </c>
      <c r="N765" s="19">
        <v>836379.66</v>
      </c>
      <c r="O765" s="19">
        <f>M765+N765</f>
        <v>1222991.07</v>
      </c>
      <c r="P765" s="19">
        <v>753.52</v>
      </c>
      <c r="Q765" s="20">
        <v>2836.8</v>
      </c>
      <c r="R765" s="19">
        <f>P765+ROUND(Q765, 2)</f>
        <v>3590.32</v>
      </c>
      <c r="S765" s="19">
        <v>266595.38</v>
      </c>
      <c r="T765" s="19">
        <v>1003659.84</v>
      </c>
      <c r="U765" s="19">
        <f>S765+T765</f>
        <v>1270255.22</v>
      </c>
      <c r="V765" s="9">
        <f>ROUND(P765 / 1.2, 2)</f>
        <v>627.92999999999995</v>
      </c>
      <c r="W765" s="9">
        <f>ROUND(Q765 / 1.2, 2)</f>
        <v>2364</v>
      </c>
      <c r="X765" s="9">
        <f>ROUND(R765 / 1.2, 2)</f>
        <v>2991.93</v>
      </c>
      <c r="Y765" s="9">
        <f t="shared" si="96"/>
        <v>222162.82</v>
      </c>
      <c r="Z765" s="9">
        <f>ROUND(T765 / 1.2, 2)</f>
        <v>836383.2</v>
      </c>
      <c r="AA765" s="9">
        <f>Y765+Z765</f>
        <v>1058546.02</v>
      </c>
      <c r="AD765" s="5">
        <v>355116844</v>
      </c>
      <c r="AE765" s="5">
        <v>28821099</v>
      </c>
      <c r="AG765" s="5" t="s">
        <v>2274</v>
      </c>
      <c r="AH765" s="5" t="s">
        <v>2275</v>
      </c>
      <c r="AI765" s="5" t="s">
        <v>584</v>
      </c>
      <c r="AK765" s="19">
        <f t="shared" si="94"/>
        <v>-120016.02999999997</v>
      </c>
      <c r="AL765" s="19">
        <f>T765-N765</f>
        <v>167280.17999999993</v>
      </c>
      <c r="AM765" s="19">
        <f>U765-O765</f>
        <v>47264.149999999907</v>
      </c>
      <c r="AN765" s="22">
        <f t="shared" si="95"/>
        <v>-0.31043064662783743</v>
      </c>
      <c r="AO765" s="22">
        <f>IFERROR(AL765/N765,0)</f>
        <v>0.20000507903312706</v>
      </c>
      <c r="AP765" s="22">
        <f>IFERROR(AM765/O765,0)</f>
        <v>3.8646357409625159E-2</v>
      </c>
    </row>
    <row r="766" spans="1:42" ht="36" x14ac:dyDescent="0.3">
      <c r="A766" s="12" t="s">
        <v>2502</v>
      </c>
      <c r="B766" s="12"/>
      <c r="C766" s="27" t="s">
        <v>1068</v>
      </c>
      <c r="D766" s="17"/>
      <c r="E766" s="17"/>
      <c r="F766" s="28" t="s">
        <v>96</v>
      </c>
      <c r="G766" s="29">
        <v>0.15</v>
      </c>
      <c r="H766" s="29"/>
      <c r="I766" s="29">
        <v>53.07</v>
      </c>
      <c r="J766" s="30">
        <v>69.540000000000006</v>
      </c>
      <c r="M766" s="31">
        <f>ROUND(ROUND(J766, 2)*I766, 2)</f>
        <v>3690.49</v>
      </c>
      <c r="P766" s="30">
        <v>68.400000000000006</v>
      </c>
      <c r="S766" s="31">
        <f>ROUND(ROUND(P766, 2)*I766, 2)</f>
        <v>3629.99</v>
      </c>
      <c r="V766" s="9">
        <f>ROUND(ROUND(P766, 2)/1.2, 2)</f>
        <v>57</v>
      </c>
      <c r="Y766" s="9">
        <f t="shared" si="96"/>
        <v>3024.99</v>
      </c>
      <c r="AD766" s="5" t="s">
        <v>2503</v>
      </c>
      <c r="AE766" s="5" t="s">
        <v>2504</v>
      </c>
      <c r="AF766" s="5" t="s">
        <v>1072</v>
      </c>
      <c r="AK766" s="31">
        <f t="shared" si="94"/>
        <v>-60.5</v>
      </c>
      <c r="AL766" s="31"/>
      <c r="AM766" s="31"/>
      <c r="AN766" s="33">
        <f t="shared" si="95"/>
        <v>-1.6393487043725903E-2</v>
      </c>
      <c r="AO766" s="31"/>
      <c r="AP766" s="31"/>
    </row>
    <row r="767" spans="1:42" ht="36" x14ac:dyDescent="0.3">
      <c r="A767" s="12" t="s">
        <v>2505</v>
      </c>
      <c r="B767" s="12"/>
      <c r="C767" s="27" t="s">
        <v>1051</v>
      </c>
      <c r="D767" s="17"/>
      <c r="E767" s="17"/>
      <c r="F767" s="28" t="s">
        <v>96</v>
      </c>
      <c r="G767" s="29">
        <v>0.25</v>
      </c>
      <c r="H767" s="39"/>
      <c r="I767" s="39">
        <v>88.45</v>
      </c>
      <c r="J767" s="30">
        <v>40.94</v>
      </c>
      <c r="M767" s="31">
        <f>ROUND(ROUND(J767, 2)*I767, 2)</f>
        <v>3621.14</v>
      </c>
      <c r="P767" s="30">
        <v>40.270000000000003</v>
      </c>
      <c r="S767" s="31">
        <f>ROUND(ROUND(P767, 2)*I767, 2)</f>
        <v>3561.88</v>
      </c>
      <c r="V767" s="9">
        <f>ROUND(ROUND(P767, 2)/1.2, 2)</f>
        <v>33.56</v>
      </c>
      <c r="Y767" s="9">
        <f t="shared" si="96"/>
        <v>2968.23</v>
      </c>
      <c r="AD767" s="5" t="s">
        <v>2506</v>
      </c>
      <c r="AE767" s="5" t="s">
        <v>2507</v>
      </c>
      <c r="AF767" s="5" t="s">
        <v>1054</v>
      </c>
      <c r="AK767" s="31">
        <f t="shared" si="94"/>
        <v>-59.259999999999764</v>
      </c>
      <c r="AL767" s="31"/>
      <c r="AM767" s="31"/>
      <c r="AN767" s="33">
        <f t="shared" si="95"/>
        <v>-1.6365012123253937E-2</v>
      </c>
      <c r="AO767" s="31"/>
      <c r="AP767" s="31"/>
    </row>
    <row r="768" spans="1:42" ht="36" x14ac:dyDescent="0.3">
      <c r="A768" s="12" t="s">
        <v>2508</v>
      </c>
      <c r="B768" s="12"/>
      <c r="C768" s="41" t="s">
        <v>1414</v>
      </c>
      <c r="D768" s="17"/>
      <c r="E768" s="17"/>
      <c r="F768" s="28" t="s">
        <v>96</v>
      </c>
      <c r="G768" s="29">
        <v>1.2</v>
      </c>
      <c r="H768" s="39"/>
      <c r="I768" s="39">
        <v>849.12</v>
      </c>
      <c r="J768" s="30">
        <v>16.38</v>
      </c>
      <c r="M768" s="31">
        <f>ROUND(ROUND(J768, 2)*I768, 2)</f>
        <v>13908.59</v>
      </c>
      <c r="P768" s="30">
        <v>16.11</v>
      </c>
      <c r="S768" s="31">
        <f>ROUND(ROUND(P768, 2)*I768, 2)</f>
        <v>13679.32</v>
      </c>
      <c r="V768" s="9">
        <f>ROUND(ROUND(P768, 2)/1.2, 2)</f>
        <v>13.43</v>
      </c>
      <c r="Y768" s="9">
        <f t="shared" si="96"/>
        <v>11399.43</v>
      </c>
      <c r="AD768" s="5" t="s">
        <v>2509</v>
      </c>
      <c r="AE768" s="5" t="s">
        <v>2510</v>
      </c>
      <c r="AF768" s="5" t="s">
        <v>1417</v>
      </c>
      <c r="AK768" s="31">
        <f t="shared" si="94"/>
        <v>-229.27000000000044</v>
      </c>
      <c r="AL768" s="31"/>
      <c r="AM768" s="31"/>
      <c r="AN768" s="33">
        <f t="shared" si="95"/>
        <v>-1.6484057693842469E-2</v>
      </c>
      <c r="AO768" s="31"/>
      <c r="AP768" s="31"/>
    </row>
    <row r="769" spans="1:42" ht="54" x14ac:dyDescent="0.3">
      <c r="A769" s="12" t="s">
        <v>2511</v>
      </c>
      <c r="B769" s="12"/>
      <c r="C769" s="41" t="s">
        <v>2286</v>
      </c>
      <c r="D769" s="17"/>
      <c r="E769" s="17" t="s">
        <v>2512</v>
      </c>
      <c r="F769" s="28" t="s">
        <v>79</v>
      </c>
      <c r="G769" s="29">
        <v>1.07</v>
      </c>
      <c r="H769" s="39"/>
      <c r="I769" s="39">
        <v>378.56599999999997</v>
      </c>
      <c r="J769" s="30">
        <v>960.75</v>
      </c>
      <c r="M769" s="31">
        <f>ROUND(ROUND(J769, 2)*I769, 2)</f>
        <v>363707.28</v>
      </c>
      <c r="P769" s="30">
        <v>645</v>
      </c>
      <c r="S769" s="31">
        <f>ROUND(ROUND(P769, 2)*I769, 2)</f>
        <v>244175.07</v>
      </c>
      <c r="V769" s="9">
        <f>ROUND(ROUND(P769, 2)/1.2, 2)</f>
        <v>537.5</v>
      </c>
      <c r="Y769" s="9">
        <f t="shared" si="96"/>
        <v>203479.23</v>
      </c>
      <c r="AD769" s="5" t="s">
        <v>2513</v>
      </c>
      <c r="AE769" s="5" t="s">
        <v>2514</v>
      </c>
      <c r="AF769" s="5" t="s">
        <v>2290</v>
      </c>
      <c r="AK769" s="31">
        <f t="shared" si="94"/>
        <v>-119532.21000000002</v>
      </c>
      <c r="AL769" s="31"/>
      <c r="AM769" s="31"/>
      <c r="AN769" s="33">
        <f t="shared" si="95"/>
        <v>-0.32864948427757623</v>
      </c>
      <c r="AO769" s="31"/>
      <c r="AP769" s="31"/>
    </row>
    <row r="770" spans="1:42" ht="36" x14ac:dyDescent="0.3">
      <c r="A770" s="12" t="s">
        <v>2515</v>
      </c>
      <c r="B770" s="12"/>
      <c r="C770" s="41" t="s">
        <v>2384</v>
      </c>
      <c r="D770" s="17"/>
      <c r="E770" s="17"/>
      <c r="F770" s="28" t="s">
        <v>187</v>
      </c>
      <c r="G770" s="29">
        <v>0.23</v>
      </c>
      <c r="H770" s="39"/>
      <c r="I770" s="39">
        <v>16.100000000000001</v>
      </c>
      <c r="J770" s="30">
        <v>104.66</v>
      </c>
      <c r="M770" s="31">
        <f>ROUND(ROUND(J770, 2)*I770, 2)</f>
        <v>1685.03</v>
      </c>
      <c r="P770" s="30">
        <v>96.24</v>
      </c>
      <c r="S770" s="31">
        <f>ROUND(ROUND(P770, 2)*I770, 2)</f>
        <v>1549.46</v>
      </c>
      <c r="V770" s="9">
        <f>ROUND(ROUND(P770, 2)/1.2, 2)</f>
        <v>80.2</v>
      </c>
      <c r="Y770" s="9">
        <f t="shared" si="96"/>
        <v>1291.22</v>
      </c>
      <c r="AD770" s="5" t="s">
        <v>2516</v>
      </c>
      <c r="AE770" s="5" t="s">
        <v>2517</v>
      </c>
      <c r="AF770" s="5" t="s">
        <v>2388</v>
      </c>
      <c r="AK770" s="31">
        <f t="shared" si="94"/>
        <v>-135.56999999999994</v>
      </c>
      <c r="AL770" s="31"/>
      <c r="AM770" s="31"/>
      <c r="AN770" s="33">
        <f t="shared" si="95"/>
        <v>-8.04555408509047E-2</v>
      </c>
      <c r="AO770" s="31"/>
      <c r="AP770" s="31"/>
    </row>
    <row r="771" spans="1:42" ht="54" x14ac:dyDescent="0.3">
      <c r="A771" s="12" t="s">
        <v>2518</v>
      </c>
      <c r="B771" s="12" t="s">
        <v>2271</v>
      </c>
      <c r="C771" s="16" t="s">
        <v>2272</v>
      </c>
      <c r="D771" s="17"/>
      <c r="E771" s="17" t="s">
        <v>2519</v>
      </c>
      <c r="F771" s="17" t="s">
        <v>79</v>
      </c>
      <c r="G771" s="18">
        <v>1</v>
      </c>
      <c r="H771" s="18"/>
      <c r="I771" s="18">
        <v>59.7</v>
      </c>
      <c r="J771" s="19">
        <v>1566.58</v>
      </c>
      <c r="K771" s="20">
        <v>2363.9899999999998</v>
      </c>
      <c r="L771" s="19">
        <f>J771+ROUND(K771, 2)</f>
        <v>3930.5699999999997</v>
      </c>
      <c r="M771" s="19">
        <v>93524.83</v>
      </c>
      <c r="N771" s="19">
        <v>141130.20000000001</v>
      </c>
      <c r="O771" s="19">
        <f>M771+N771</f>
        <v>234655.03000000003</v>
      </c>
      <c r="P771" s="19">
        <v>1565.76</v>
      </c>
      <c r="Q771" s="20">
        <v>2836.8</v>
      </c>
      <c r="R771" s="19">
        <f>P771+ROUND(Q771, 2)</f>
        <v>4402.5600000000004</v>
      </c>
      <c r="S771" s="19">
        <v>93475.87</v>
      </c>
      <c r="T771" s="19">
        <v>169356.96</v>
      </c>
      <c r="U771" s="19">
        <f>S771+T771</f>
        <v>262832.82999999996</v>
      </c>
      <c r="V771" s="9">
        <f>ROUND(P771 / 1.2, 2)</f>
        <v>1304.8</v>
      </c>
      <c r="W771" s="9">
        <f>ROUND(Q771 / 1.2, 2)</f>
        <v>2364</v>
      </c>
      <c r="X771" s="9">
        <f>ROUND(R771 / 1.2, 2)</f>
        <v>3668.8</v>
      </c>
      <c r="Y771" s="9">
        <f t="shared" si="96"/>
        <v>77896.56</v>
      </c>
      <c r="Z771" s="9">
        <f>ROUND(T771 / 1.2, 2)</f>
        <v>141130.79999999999</v>
      </c>
      <c r="AA771" s="9">
        <f>Y771+Z771</f>
        <v>219027.36</v>
      </c>
      <c r="AD771" s="5">
        <v>355116845</v>
      </c>
      <c r="AE771" s="5">
        <v>28821100</v>
      </c>
      <c r="AG771" s="5" t="s">
        <v>2274</v>
      </c>
      <c r="AH771" s="5" t="s">
        <v>2275</v>
      </c>
      <c r="AI771" s="5" t="s">
        <v>584</v>
      </c>
      <c r="AK771" s="19">
        <f t="shared" si="94"/>
        <v>-48.960000000006403</v>
      </c>
      <c r="AL771" s="19">
        <f>T771-N771</f>
        <v>28226.75999999998</v>
      </c>
      <c r="AM771" s="19">
        <f>U771-O771</f>
        <v>28177.79999999993</v>
      </c>
      <c r="AN771" s="22">
        <f t="shared" si="95"/>
        <v>-5.2349734289820575E-4</v>
      </c>
      <c r="AO771" s="22">
        <f>IFERROR(AL771/N771,0)</f>
        <v>0.20000510167207286</v>
      </c>
      <c r="AP771" s="22">
        <f>IFERROR(AM771/O771,0)</f>
        <v>0.12008180689755479</v>
      </c>
    </row>
    <row r="772" spans="1:42" ht="90" x14ac:dyDescent="0.3">
      <c r="A772" s="12" t="s">
        <v>2520</v>
      </c>
      <c r="B772" s="12"/>
      <c r="C772" s="41" t="s">
        <v>2294</v>
      </c>
      <c r="D772" s="17"/>
      <c r="E772" s="17" t="s">
        <v>2521</v>
      </c>
      <c r="F772" s="28" t="s">
        <v>79</v>
      </c>
      <c r="G772" s="29">
        <v>1.07</v>
      </c>
      <c r="H772" s="39"/>
      <c r="I772" s="39">
        <v>63.878999999999998</v>
      </c>
      <c r="J772" s="30">
        <v>1408.04</v>
      </c>
      <c r="M772" s="31">
        <f>ROUND(ROUND(J772, 2)*I772, 2)</f>
        <v>89944.19</v>
      </c>
      <c r="P772" s="30">
        <v>1408.04</v>
      </c>
      <c r="S772" s="31">
        <f>ROUND(ROUND(P772, 2)*I772, 2)</f>
        <v>89944.19</v>
      </c>
      <c r="V772" s="9">
        <f>ROUND(ROUND(P772, 2)/1.2, 2)</f>
        <v>1173.3699999999999</v>
      </c>
      <c r="Y772" s="9">
        <f t="shared" si="96"/>
        <v>74953.490000000005</v>
      </c>
      <c r="AD772" s="5" t="s">
        <v>2522</v>
      </c>
      <c r="AE772" s="5" t="s">
        <v>2523</v>
      </c>
      <c r="AF772" s="5" t="s">
        <v>2298</v>
      </c>
      <c r="AK772" s="31">
        <f t="shared" si="94"/>
        <v>0</v>
      </c>
      <c r="AL772" s="31"/>
      <c r="AM772" s="31"/>
      <c r="AN772" s="33">
        <f t="shared" si="95"/>
        <v>0</v>
      </c>
      <c r="AO772" s="31"/>
      <c r="AP772" s="31"/>
    </row>
    <row r="773" spans="1:42" ht="36" x14ac:dyDescent="0.3">
      <c r="A773" s="12" t="s">
        <v>2524</v>
      </c>
      <c r="B773" s="12"/>
      <c r="C773" s="41" t="s">
        <v>1414</v>
      </c>
      <c r="D773" s="17"/>
      <c r="E773" s="17"/>
      <c r="F773" s="28" t="s">
        <v>96</v>
      </c>
      <c r="G773" s="29">
        <v>1.2</v>
      </c>
      <c r="H773" s="39"/>
      <c r="I773" s="39">
        <v>143.28</v>
      </c>
      <c r="J773" s="30">
        <v>16.38</v>
      </c>
      <c r="M773" s="31">
        <f>ROUND(ROUND(J773, 2)*I773, 2)</f>
        <v>2346.9299999999998</v>
      </c>
      <c r="P773" s="30">
        <v>16.11</v>
      </c>
      <c r="S773" s="31">
        <f>ROUND(ROUND(P773, 2)*I773, 2)</f>
        <v>2308.2399999999998</v>
      </c>
      <c r="V773" s="9">
        <f>ROUND(ROUND(P773, 2)/1.2, 2)</f>
        <v>13.43</v>
      </c>
      <c r="Y773" s="9">
        <f t="shared" si="96"/>
        <v>1923.53</v>
      </c>
      <c r="AD773" s="5" t="s">
        <v>2525</v>
      </c>
      <c r="AE773" s="5" t="s">
        <v>2526</v>
      </c>
      <c r="AF773" s="5" t="s">
        <v>1417</v>
      </c>
      <c r="AK773" s="31">
        <f t="shared" si="94"/>
        <v>-38.690000000000055</v>
      </c>
      <c r="AL773" s="31"/>
      <c r="AM773" s="31"/>
      <c r="AN773" s="33">
        <f t="shared" si="95"/>
        <v>-1.6485365988759808E-2</v>
      </c>
      <c r="AO773" s="31"/>
      <c r="AP773" s="31"/>
    </row>
    <row r="774" spans="1:42" ht="36" x14ac:dyDescent="0.3">
      <c r="A774" s="12" t="s">
        <v>2527</v>
      </c>
      <c r="B774" s="12"/>
      <c r="C774" s="27" t="s">
        <v>1051</v>
      </c>
      <c r="D774" s="17"/>
      <c r="E774" s="17"/>
      <c r="F774" s="28" t="s">
        <v>96</v>
      </c>
      <c r="G774" s="29">
        <v>0.25</v>
      </c>
      <c r="H774" s="39"/>
      <c r="I774" s="39">
        <v>14.925000000000001</v>
      </c>
      <c r="J774" s="30">
        <v>40.94</v>
      </c>
      <c r="M774" s="31">
        <f>ROUND(ROUND(J774, 2)*I774, 2)</f>
        <v>611.03</v>
      </c>
      <c r="P774" s="30">
        <v>40.94</v>
      </c>
      <c r="S774" s="31">
        <f>ROUND(ROUND(P774, 2)*I774, 2)</f>
        <v>611.03</v>
      </c>
      <c r="V774" s="9">
        <f>ROUND(ROUND(P774, 2)/1.2, 2)</f>
        <v>34.119999999999997</v>
      </c>
      <c r="Y774" s="9">
        <f t="shared" si="96"/>
        <v>509.19</v>
      </c>
      <c r="AD774" s="5" t="s">
        <v>2528</v>
      </c>
      <c r="AE774" s="5" t="s">
        <v>2529</v>
      </c>
      <c r="AF774" s="5" t="s">
        <v>1054</v>
      </c>
      <c r="AK774" s="31">
        <f t="shared" si="94"/>
        <v>0</v>
      </c>
      <c r="AL774" s="31"/>
      <c r="AM774" s="31"/>
      <c r="AN774" s="33">
        <f t="shared" si="95"/>
        <v>0</v>
      </c>
      <c r="AO774" s="31"/>
      <c r="AP774" s="31"/>
    </row>
    <row r="775" spans="1:42" ht="36" x14ac:dyDescent="0.3">
      <c r="A775" s="12" t="s">
        <v>2530</v>
      </c>
      <c r="B775" s="12"/>
      <c r="C775" s="27" t="s">
        <v>1068</v>
      </c>
      <c r="D775" s="17"/>
      <c r="E775" s="17"/>
      <c r="F775" s="28" t="s">
        <v>96</v>
      </c>
      <c r="G775" s="29">
        <v>0.15</v>
      </c>
      <c r="H775" s="29"/>
      <c r="I775" s="29">
        <v>8.9550000000000001</v>
      </c>
      <c r="J775" s="30">
        <v>69.540000000000006</v>
      </c>
      <c r="M775" s="31">
        <f>ROUND(ROUND(J775, 2)*I775, 2)</f>
        <v>622.73</v>
      </c>
      <c r="P775" s="30">
        <v>68.400000000000006</v>
      </c>
      <c r="S775" s="31">
        <f>ROUND(ROUND(P775, 2)*I775, 2)</f>
        <v>612.52</v>
      </c>
      <c r="V775" s="9">
        <f>ROUND(ROUND(P775, 2)/1.2, 2)</f>
        <v>57</v>
      </c>
      <c r="Y775" s="9">
        <f t="shared" si="96"/>
        <v>510.43</v>
      </c>
      <c r="AD775" s="5" t="s">
        <v>2531</v>
      </c>
      <c r="AE775" s="5" t="s">
        <v>2532</v>
      </c>
      <c r="AF775" s="5" t="s">
        <v>1072</v>
      </c>
      <c r="AK775" s="31">
        <f t="shared" si="94"/>
        <v>-10.210000000000036</v>
      </c>
      <c r="AL775" s="31"/>
      <c r="AM775" s="31"/>
      <c r="AN775" s="33">
        <f t="shared" si="95"/>
        <v>-1.6395548632633785E-2</v>
      </c>
      <c r="AO775" s="31"/>
      <c r="AP775" s="31"/>
    </row>
    <row r="776" spans="1:42" ht="54" x14ac:dyDescent="0.3">
      <c r="A776" s="12" t="s">
        <v>2533</v>
      </c>
      <c r="B776" s="12" t="s">
        <v>2271</v>
      </c>
      <c r="C776" s="16" t="s">
        <v>2272</v>
      </c>
      <c r="D776" s="17"/>
      <c r="E776" s="17" t="s">
        <v>2534</v>
      </c>
      <c r="F776" s="17" t="s">
        <v>79</v>
      </c>
      <c r="G776" s="18">
        <v>1</v>
      </c>
      <c r="H776" s="18"/>
      <c r="I776" s="18">
        <v>107.8</v>
      </c>
      <c r="J776" s="19">
        <v>1625.55</v>
      </c>
      <c r="K776" s="20">
        <v>2363.9899999999998</v>
      </c>
      <c r="L776" s="19">
        <f>J776+ROUND(K776, 2)</f>
        <v>3989.54</v>
      </c>
      <c r="M776" s="19">
        <v>175234.29</v>
      </c>
      <c r="N776" s="19">
        <v>254838.12</v>
      </c>
      <c r="O776" s="19">
        <f>M776+N776</f>
        <v>430072.41000000003</v>
      </c>
      <c r="P776" s="19">
        <v>1623.76</v>
      </c>
      <c r="Q776" s="20">
        <v>2836.8</v>
      </c>
      <c r="R776" s="19">
        <f>P776+ROUND(Q776, 2)</f>
        <v>4460.5600000000004</v>
      </c>
      <c r="S776" s="19">
        <v>175041.33</v>
      </c>
      <c r="T776" s="19">
        <v>305807.03999999998</v>
      </c>
      <c r="U776" s="19">
        <f>S776+T776</f>
        <v>480848.37</v>
      </c>
      <c r="V776" s="9">
        <f>ROUND(P776 / 1.2, 2)</f>
        <v>1353.13</v>
      </c>
      <c r="W776" s="9">
        <f>ROUND(Q776 / 1.2, 2)</f>
        <v>2364</v>
      </c>
      <c r="X776" s="9">
        <f>ROUND(R776 / 1.2, 2)</f>
        <v>3717.13</v>
      </c>
      <c r="Y776" s="9">
        <f t="shared" si="96"/>
        <v>145867.78</v>
      </c>
      <c r="Z776" s="9">
        <f>ROUND(T776 / 1.2, 2)</f>
        <v>254839.2</v>
      </c>
      <c r="AA776" s="9">
        <f>Y776+Z776</f>
        <v>400706.98</v>
      </c>
      <c r="AD776" s="5">
        <v>355116846</v>
      </c>
      <c r="AE776" s="5">
        <v>28821101</v>
      </c>
      <c r="AG776" s="5" t="s">
        <v>2274</v>
      </c>
      <c r="AH776" s="5" t="s">
        <v>2275</v>
      </c>
      <c r="AI776" s="5" t="s">
        <v>584</v>
      </c>
      <c r="AK776" s="19">
        <f t="shared" si="94"/>
        <v>-192.96000000002095</v>
      </c>
      <c r="AL776" s="19">
        <f>T776-N776</f>
        <v>50968.919999999984</v>
      </c>
      <c r="AM776" s="19">
        <f>U776-O776</f>
        <v>50775.959999999963</v>
      </c>
      <c r="AN776" s="22">
        <f t="shared" si="95"/>
        <v>-1.1011543459902794E-3</v>
      </c>
      <c r="AO776" s="22">
        <f>IFERROR(AL776/N776,0)</f>
        <v>0.20000508558138785</v>
      </c>
      <c r="AP776" s="22">
        <f>IFERROR(AM776/O776,0)</f>
        <v>0.11806374652119618</v>
      </c>
    </row>
    <row r="777" spans="1:42" ht="36" x14ac:dyDescent="0.3">
      <c r="A777" s="12" t="s">
        <v>2535</v>
      </c>
      <c r="B777" s="12"/>
      <c r="C777" s="27" t="s">
        <v>1068</v>
      </c>
      <c r="D777" s="17"/>
      <c r="E777" s="17"/>
      <c r="F777" s="28" t="s">
        <v>96</v>
      </c>
      <c r="G777" s="29">
        <v>0.15</v>
      </c>
      <c r="H777" s="29"/>
      <c r="I777" s="29">
        <v>16.170000000000002</v>
      </c>
      <c r="J777" s="30">
        <v>69.540000000000006</v>
      </c>
      <c r="M777" s="31">
        <f>ROUND(ROUND(J777, 2)*I777, 2)</f>
        <v>1124.46</v>
      </c>
      <c r="P777" s="30">
        <v>68.400000000000006</v>
      </c>
      <c r="S777" s="31">
        <f>ROUND(ROUND(P777, 2)*I777, 2)</f>
        <v>1106.03</v>
      </c>
      <c r="V777" s="9">
        <f>ROUND(ROUND(P777, 2)/1.2, 2)</f>
        <v>57</v>
      </c>
      <c r="Y777" s="9">
        <f t="shared" si="96"/>
        <v>921.69</v>
      </c>
      <c r="AD777" s="5" t="s">
        <v>2536</v>
      </c>
      <c r="AE777" s="5" t="s">
        <v>2537</v>
      </c>
      <c r="AF777" s="5" t="s">
        <v>1072</v>
      </c>
      <c r="AK777" s="31">
        <f t="shared" si="94"/>
        <v>-18.430000000000064</v>
      </c>
      <c r="AL777" s="31"/>
      <c r="AM777" s="31"/>
      <c r="AN777" s="33">
        <f t="shared" si="95"/>
        <v>-1.6390089465165559E-2</v>
      </c>
      <c r="AO777" s="31"/>
      <c r="AP777" s="31"/>
    </row>
    <row r="778" spans="1:42" ht="36" x14ac:dyDescent="0.3">
      <c r="A778" s="12" t="s">
        <v>2538</v>
      </c>
      <c r="B778" s="12"/>
      <c r="C778" s="27" t="s">
        <v>1051</v>
      </c>
      <c r="D778" s="17"/>
      <c r="E778" s="17"/>
      <c r="F778" s="28" t="s">
        <v>96</v>
      </c>
      <c r="G778" s="29">
        <v>0.25</v>
      </c>
      <c r="H778" s="39"/>
      <c r="I778" s="39">
        <v>26.95</v>
      </c>
      <c r="J778" s="30">
        <v>40.94</v>
      </c>
      <c r="M778" s="31">
        <f>ROUND(ROUND(J778, 2)*I778, 2)</f>
        <v>1103.33</v>
      </c>
      <c r="P778" s="30">
        <v>40.94</v>
      </c>
      <c r="S778" s="31">
        <f>ROUND(ROUND(P778, 2)*I778, 2)</f>
        <v>1103.33</v>
      </c>
      <c r="V778" s="9">
        <f>ROUND(ROUND(P778, 2)/1.2, 2)</f>
        <v>34.119999999999997</v>
      </c>
      <c r="Y778" s="9">
        <f t="shared" si="96"/>
        <v>919.44</v>
      </c>
      <c r="AD778" s="5" t="s">
        <v>2539</v>
      </c>
      <c r="AE778" s="5" t="s">
        <v>2540</v>
      </c>
      <c r="AF778" s="5" t="s">
        <v>1054</v>
      </c>
      <c r="AK778" s="31">
        <f t="shared" si="94"/>
        <v>0</v>
      </c>
      <c r="AL778" s="31"/>
      <c r="AM778" s="31"/>
      <c r="AN778" s="33">
        <f t="shared" si="95"/>
        <v>0</v>
      </c>
      <c r="AO778" s="31"/>
      <c r="AP778" s="31"/>
    </row>
    <row r="779" spans="1:42" ht="36" x14ac:dyDescent="0.3">
      <c r="A779" s="12" t="s">
        <v>2541</v>
      </c>
      <c r="B779" s="12"/>
      <c r="C779" s="41" t="s">
        <v>1414</v>
      </c>
      <c r="D779" s="17"/>
      <c r="E779" s="17"/>
      <c r="F779" s="28" t="s">
        <v>96</v>
      </c>
      <c r="G779" s="29">
        <v>1.2</v>
      </c>
      <c r="H779" s="39"/>
      <c r="I779" s="39">
        <v>646.79999999999995</v>
      </c>
      <c r="J779" s="30">
        <v>16.38</v>
      </c>
      <c r="M779" s="31">
        <f>ROUND(ROUND(J779, 2)*I779, 2)</f>
        <v>10594.58</v>
      </c>
      <c r="P779" s="30">
        <v>16.11</v>
      </c>
      <c r="S779" s="31">
        <f>ROUND(ROUND(P779, 2)*I779, 2)</f>
        <v>10419.950000000001</v>
      </c>
      <c r="V779" s="9">
        <f>ROUND(ROUND(P779, 2)/1.2, 2)</f>
        <v>13.43</v>
      </c>
      <c r="Y779" s="9">
        <f t="shared" si="96"/>
        <v>8683.2900000000009</v>
      </c>
      <c r="AD779" s="5" t="s">
        <v>2542</v>
      </c>
      <c r="AE779" s="5" t="s">
        <v>2543</v>
      </c>
      <c r="AF779" s="5" t="s">
        <v>1417</v>
      </c>
      <c r="AK779" s="31">
        <f t="shared" si="94"/>
        <v>-174.6299999999992</v>
      </c>
      <c r="AL779" s="31"/>
      <c r="AM779" s="31"/>
      <c r="AN779" s="33">
        <f t="shared" si="95"/>
        <v>-1.6482956379582692E-2</v>
      </c>
      <c r="AO779" s="31"/>
      <c r="AP779" s="31"/>
    </row>
    <row r="780" spans="1:42" ht="90" x14ac:dyDescent="0.3">
      <c r="A780" s="12" t="s">
        <v>2544</v>
      </c>
      <c r="B780" s="12"/>
      <c r="C780" s="41" t="s">
        <v>2294</v>
      </c>
      <c r="D780" s="17"/>
      <c r="E780" s="17" t="s">
        <v>2545</v>
      </c>
      <c r="F780" s="28" t="s">
        <v>79</v>
      </c>
      <c r="G780" s="29">
        <v>1.07</v>
      </c>
      <c r="H780" s="39"/>
      <c r="I780" s="39">
        <v>115.346</v>
      </c>
      <c r="J780" s="30">
        <v>1408.04</v>
      </c>
      <c r="M780" s="31">
        <f>ROUND(ROUND(J780, 2)*I780, 2)</f>
        <v>162411.78</v>
      </c>
      <c r="P780" s="30">
        <v>1408.04</v>
      </c>
      <c r="S780" s="31">
        <f>ROUND(ROUND(P780, 2)*I780, 2)</f>
        <v>162411.78</v>
      </c>
      <c r="V780" s="9">
        <f>ROUND(ROUND(P780, 2)/1.2, 2)</f>
        <v>1173.3699999999999</v>
      </c>
      <c r="Y780" s="9">
        <f t="shared" si="96"/>
        <v>135343.15</v>
      </c>
      <c r="AD780" s="5" t="s">
        <v>2546</v>
      </c>
      <c r="AE780" s="5" t="s">
        <v>2547</v>
      </c>
      <c r="AF780" s="5" t="s">
        <v>2298</v>
      </c>
      <c r="AK780" s="31">
        <f t="shared" si="94"/>
        <v>0</v>
      </c>
      <c r="AL780" s="31"/>
      <c r="AM780" s="31"/>
      <c r="AN780" s="33">
        <f t="shared" si="95"/>
        <v>0</v>
      </c>
      <c r="AO780" s="31"/>
      <c r="AP780" s="31"/>
    </row>
    <row r="781" spans="1:42" ht="54" x14ac:dyDescent="0.3">
      <c r="A781" s="12" t="s">
        <v>2548</v>
      </c>
      <c r="B781" s="12" t="s">
        <v>2271</v>
      </c>
      <c r="C781" s="16" t="s">
        <v>2272</v>
      </c>
      <c r="D781" s="17"/>
      <c r="E781" s="17" t="s">
        <v>2549</v>
      </c>
      <c r="F781" s="17" t="s">
        <v>79</v>
      </c>
      <c r="G781" s="18">
        <v>1</v>
      </c>
      <c r="H781" s="18"/>
      <c r="I781" s="18">
        <v>296.2</v>
      </c>
      <c r="J781" s="19">
        <v>1566.58</v>
      </c>
      <c r="K781" s="20">
        <v>2363.9899999999998</v>
      </c>
      <c r="L781" s="19">
        <f>J781+ROUND(K781, 2)</f>
        <v>3930.5699999999997</v>
      </c>
      <c r="M781" s="19">
        <v>464021</v>
      </c>
      <c r="N781" s="19">
        <v>700213.84</v>
      </c>
      <c r="O781" s="19">
        <f>M781+N781</f>
        <v>1164234.8399999999</v>
      </c>
      <c r="P781" s="19">
        <v>422.79</v>
      </c>
      <c r="Q781" s="20">
        <v>2836.8</v>
      </c>
      <c r="R781" s="19">
        <f>P781+ROUND(Q781, 2)</f>
        <v>3259.59</v>
      </c>
      <c r="S781" s="19">
        <v>125230.39999999999</v>
      </c>
      <c r="T781" s="19">
        <v>840260.16</v>
      </c>
      <c r="U781" s="19">
        <f>S781+T781</f>
        <v>965490.56</v>
      </c>
      <c r="V781" s="9">
        <f>ROUND(P781 / 1.2, 2)</f>
        <v>352.33</v>
      </c>
      <c r="W781" s="9">
        <f>ROUND(Q781 / 1.2, 2)</f>
        <v>2364</v>
      </c>
      <c r="X781" s="9">
        <f>ROUND(R781 / 1.2, 2)</f>
        <v>2716.33</v>
      </c>
      <c r="Y781" s="9">
        <f t="shared" si="96"/>
        <v>104358.67</v>
      </c>
      <c r="Z781" s="9">
        <f>ROUND(T781 / 1.2, 2)</f>
        <v>700216.8</v>
      </c>
      <c r="AA781" s="9">
        <f>Y781+Z781</f>
        <v>804575.47000000009</v>
      </c>
      <c r="AD781" s="5">
        <v>355116847</v>
      </c>
      <c r="AE781" s="5">
        <v>28821102</v>
      </c>
      <c r="AG781" s="5" t="s">
        <v>2274</v>
      </c>
      <c r="AH781" s="5" t="s">
        <v>2275</v>
      </c>
      <c r="AI781" s="5" t="s">
        <v>584</v>
      </c>
      <c r="AK781" s="19">
        <f t="shared" si="94"/>
        <v>-338790.6</v>
      </c>
      <c r="AL781" s="19">
        <f>T781-N781</f>
        <v>140046.32000000007</v>
      </c>
      <c r="AM781" s="19">
        <f>U781-O781</f>
        <v>-198744.2799999998</v>
      </c>
      <c r="AN781" s="22">
        <f t="shared" si="95"/>
        <v>-0.73011911098851123</v>
      </c>
      <c r="AO781" s="22">
        <f>IFERROR(AL781/N781,0)</f>
        <v>0.20000507273606599</v>
      </c>
      <c r="AP781" s="22">
        <f>IFERROR(AM781/O781,0)</f>
        <v>-0.17070806779841757</v>
      </c>
    </row>
    <row r="782" spans="1:42" ht="72" x14ac:dyDescent="0.3">
      <c r="A782" s="12" t="s">
        <v>2550</v>
      </c>
      <c r="B782" s="12"/>
      <c r="C782" s="41" t="s">
        <v>2294</v>
      </c>
      <c r="D782" s="17"/>
      <c r="E782" s="17" t="s">
        <v>2551</v>
      </c>
      <c r="F782" s="28" t="s">
        <v>79</v>
      </c>
      <c r="G782" s="29">
        <v>1.07</v>
      </c>
      <c r="H782" s="39"/>
      <c r="I782" s="39">
        <v>316.93400000000003</v>
      </c>
      <c r="J782" s="30">
        <v>1408.04</v>
      </c>
      <c r="M782" s="31">
        <f>ROUND(ROUND(J782, 2)*I782, 2)</f>
        <v>446255.75</v>
      </c>
      <c r="P782" s="30">
        <v>340</v>
      </c>
      <c r="S782" s="31">
        <f>ROUND(ROUND(P782, 2)*I782, 2)</f>
        <v>107757.56</v>
      </c>
      <c r="V782" s="9">
        <f>ROUND(ROUND(P782, 2)/1.2, 2)</f>
        <v>283.33</v>
      </c>
      <c r="Y782" s="9">
        <f t="shared" si="96"/>
        <v>89797.97</v>
      </c>
      <c r="AD782" s="5" t="s">
        <v>2552</v>
      </c>
      <c r="AE782" s="5" t="s">
        <v>2553</v>
      </c>
      <c r="AF782" s="5" t="s">
        <v>2298</v>
      </c>
      <c r="AK782" s="31">
        <f t="shared" si="94"/>
        <v>-338498.19</v>
      </c>
      <c r="AL782" s="31"/>
      <c r="AM782" s="31"/>
      <c r="AN782" s="33">
        <f t="shared" si="95"/>
        <v>-0.75852958757394162</v>
      </c>
      <c r="AO782" s="31"/>
      <c r="AP782" s="31"/>
    </row>
    <row r="783" spans="1:42" ht="36" x14ac:dyDescent="0.3">
      <c r="A783" s="12" t="s">
        <v>2554</v>
      </c>
      <c r="B783" s="12"/>
      <c r="C783" s="41" t="s">
        <v>1414</v>
      </c>
      <c r="D783" s="17"/>
      <c r="E783" s="17"/>
      <c r="F783" s="28" t="s">
        <v>96</v>
      </c>
      <c r="G783" s="29">
        <v>1.2</v>
      </c>
      <c r="H783" s="39"/>
      <c r="I783" s="39">
        <v>710.88</v>
      </c>
      <c r="J783" s="30">
        <v>16.38</v>
      </c>
      <c r="M783" s="31">
        <f>ROUND(ROUND(J783, 2)*I783, 2)</f>
        <v>11644.21</v>
      </c>
      <c r="P783" s="30">
        <v>16.11</v>
      </c>
      <c r="S783" s="31">
        <f>ROUND(ROUND(P783, 2)*I783, 2)</f>
        <v>11452.28</v>
      </c>
      <c r="V783" s="9">
        <f>ROUND(ROUND(P783, 2)/1.2, 2)</f>
        <v>13.43</v>
      </c>
      <c r="Y783" s="9">
        <f t="shared" si="96"/>
        <v>9543.57</v>
      </c>
      <c r="AD783" s="5" t="s">
        <v>2555</v>
      </c>
      <c r="AE783" s="5" t="s">
        <v>2556</v>
      </c>
      <c r="AF783" s="5" t="s">
        <v>1417</v>
      </c>
      <c r="AK783" s="31">
        <f t="shared" si="94"/>
        <v>-191.92999999999847</v>
      </c>
      <c r="AL783" s="31"/>
      <c r="AM783" s="31"/>
      <c r="AN783" s="33">
        <f t="shared" si="95"/>
        <v>-1.6482870027249463E-2</v>
      </c>
      <c r="AO783" s="31"/>
      <c r="AP783" s="31"/>
    </row>
    <row r="784" spans="1:42" ht="36" x14ac:dyDescent="0.3">
      <c r="A784" s="12" t="s">
        <v>2557</v>
      </c>
      <c r="B784" s="12"/>
      <c r="C784" s="27" t="s">
        <v>1051</v>
      </c>
      <c r="D784" s="17"/>
      <c r="E784" s="17"/>
      <c r="F784" s="28" t="s">
        <v>96</v>
      </c>
      <c r="G784" s="29">
        <v>0.25</v>
      </c>
      <c r="H784" s="39"/>
      <c r="I784" s="39">
        <v>74.05</v>
      </c>
      <c r="J784" s="30">
        <v>40.94</v>
      </c>
      <c r="M784" s="31">
        <f>ROUND(ROUND(J784, 2)*I784, 2)</f>
        <v>3031.61</v>
      </c>
      <c r="P784" s="30">
        <v>40.270000000000003</v>
      </c>
      <c r="S784" s="31">
        <f>ROUND(ROUND(P784, 2)*I784, 2)</f>
        <v>2981.99</v>
      </c>
      <c r="V784" s="9">
        <f>ROUND(ROUND(P784, 2)/1.2, 2)</f>
        <v>33.56</v>
      </c>
      <c r="Y784" s="9">
        <f t="shared" si="96"/>
        <v>2484.9899999999998</v>
      </c>
      <c r="AD784" s="5" t="s">
        <v>2558</v>
      </c>
      <c r="AE784" s="5" t="s">
        <v>2559</v>
      </c>
      <c r="AF784" s="5" t="s">
        <v>1054</v>
      </c>
      <c r="AK784" s="31">
        <f t="shared" ref="AK784:AK847" si="97">S784-M784</f>
        <v>-49.620000000000346</v>
      </c>
      <c r="AL784" s="31"/>
      <c r="AM784" s="31"/>
      <c r="AN784" s="33">
        <f t="shared" ref="AN784:AN847" si="98">IFERROR(AK784/M784,0)</f>
        <v>-1.6367540679704955E-2</v>
      </c>
      <c r="AO784" s="31"/>
      <c r="AP784" s="31"/>
    </row>
    <row r="785" spans="1:42" ht="36" x14ac:dyDescent="0.3">
      <c r="A785" s="12" t="s">
        <v>2560</v>
      </c>
      <c r="B785" s="12"/>
      <c r="C785" s="27" t="s">
        <v>1068</v>
      </c>
      <c r="D785" s="17"/>
      <c r="E785" s="17"/>
      <c r="F785" s="28" t="s">
        <v>96</v>
      </c>
      <c r="G785" s="29">
        <v>0.15</v>
      </c>
      <c r="H785" s="29"/>
      <c r="I785" s="29">
        <v>44.43</v>
      </c>
      <c r="J785" s="30">
        <v>69.540000000000006</v>
      </c>
      <c r="M785" s="31">
        <f>ROUND(ROUND(J785, 2)*I785, 2)</f>
        <v>3089.66</v>
      </c>
      <c r="P785" s="30">
        <v>68.400000000000006</v>
      </c>
      <c r="S785" s="31">
        <f>ROUND(ROUND(P785, 2)*I785, 2)</f>
        <v>3039.01</v>
      </c>
      <c r="V785" s="9">
        <f>ROUND(ROUND(P785, 2)/1.2, 2)</f>
        <v>57</v>
      </c>
      <c r="Y785" s="9">
        <f t="shared" si="96"/>
        <v>2532.5100000000002</v>
      </c>
      <c r="AD785" s="5" t="s">
        <v>2561</v>
      </c>
      <c r="AE785" s="5" t="s">
        <v>2562</v>
      </c>
      <c r="AF785" s="5" t="s">
        <v>1072</v>
      </c>
      <c r="AK785" s="31">
        <f t="shared" si="97"/>
        <v>-50.649999999999636</v>
      </c>
      <c r="AL785" s="31"/>
      <c r="AM785" s="31"/>
      <c r="AN785" s="33">
        <f t="shared" si="98"/>
        <v>-1.6393389563900119E-2</v>
      </c>
      <c r="AO785" s="31"/>
      <c r="AP785" s="31"/>
    </row>
    <row r="786" spans="1:42" ht="54" x14ac:dyDescent="0.3">
      <c r="A786" s="12" t="s">
        <v>2563</v>
      </c>
      <c r="B786" s="12" t="s">
        <v>2271</v>
      </c>
      <c r="C786" s="16" t="s">
        <v>2272</v>
      </c>
      <c r="D786" s="17"/>
      <c r="E786" s="17" t="s">
        <v>2564</v>
      </c>
      <c r="F786" s="17" t="s">
        <v>79</v>
      </c>
      <c r="G786" s="18">
        <v>1</v>
      </c>
      <c r="H786" s="18"/>
      <c r="I786" s="18">
        <v>751.7</v>
      </c>
      <c r="J786" s="19">
        <v>1566.58</v>
      </c>
      <c r="K786" s="20">
        <v>2363.9899999999998</v>
      </c>
      <c r="L786" s="19">
        <f>J786+ROUND(K786, 2)</f>
        <v>3930.5699999999997</v>
      </c>
      <c r="M786" s="19">
        <v>1177598.19</v>
      </c>
      <c r="N786" s="19">
        <v>1777011.28</v>
      </c>
      <c r="O786" s="19">
        <f>M786+N786</f>
        <v>2954609.4699999997</v>
      </c>
      <c r="P786" s="19">
        <v>1368.67</v>
      </c>
      <c r="Q786" s="20">
        <v>2836.8</v>
      </c>
      <c r="R786" s="19">
        <f>P786+ROUND(Q786, 2)</f>
        <v>4205.47</v>
      </c>
      <c r="S786" s="19">
        <v>1028829.24</v>
      </c>
      <c r="T786" s="19">
        <v>2132422.56</v>
      </c>
      <c r="U786" s="19">
        <f>S786+T786</f>
        <v>3161251.8</v>
      </c>
      <c r="V786" s="9">
        <f>ROUND(P786 / 1.2, 2)</f>
        <v>1140.56</v>
      </c>
      <c r="W786" s="9">
        <f>ROUND(Q786 / 1.2, 2)</f>
        <v>2364</v>
      </c>
      <c r="X786" s="9">
        <f>ROUND(R786 / 1.2, 2)</f>
        <v>3504.56</v>
      </c>
      <c r="Y786" s="9">
        <f t="shared" si="96"/>
        <v>857357.7</v>
      </c>
      <c r="Z786" s="9">
        <f>ROUND(T786 / 1.2, 2)</f>
        <v>1777018.8</v>
      </c>
      <c r="AA786" s="9">
        <f>Y786+Z786</f>
        <v>2634376.5</v>
      </c>
      <c r="AD786" s="5">
        <v>355116848</v>
      </c>
      <c r="AE786" s="5">
        <v>28821098</v>
      </c>
      <c r="AG786" s="5" t="s">
        <v>2274</v>
      </c>
      <c r="AH786" s="5" t="s">
        <v>2275</v>
      </c>
      <c r="AI786" s="5" t="s">
        <v>584</v>
      </c>
      <c r="AK786" s="19">
        <f t="shared" si="97"/>
        <v>-148768.94999999995</v>
      </c>
      <c r="AL786" s="19">
        <f>T786-N786</f>
        <v>355411.28</v>
      </c>
      <c r="AM786" s="19">
        <f>U786-O786</f>
        <v>206642.33000000007</v>
      </c>
      <c r="AN786" s="22">
        <f t="shared" si="98"/>
        <v>-0.12633252264085082</v>
      </c>
      <c r="AO786" s="22">
        <f>IFERROR(AL786/N786,0)</f>
        <v>0.20000507818948679</v>
      </c>
      <c r="AP786" s="22">
        <f>IFERROR(AM786/O786,0)</f>
        <v>6.9938965571649678E-2</v>
      </c>
    </row>
    <row r="787" spans="1:42" ht="36" x14ac:dyDescent="0.3">
      <c r="A787" s="12" t="s">
        <v>2565</v>
      </c>
      <c r="B787" s="12"/>
      <c r="C787" s="27" t="s">
        <v>1068</v>
      </c>
      <c r="D787" s="17"/>
      <c r="E787" s="17"/>
      <c r="F787" s="28" t="s">
        <v>96</v>
      </c>
      <c r="G787" s="29">
        <v>0.15</v>
      </c>
      <c r="H787" s="29"/>
      <c r="I787" s="29">
        <v>112.755</v>
      </c>
      <c r="J787" s="30">
        <v>69.540000000000006</v>
      </c>
      <c r="M787" s="31">
        <f>ROUND(ROUND(J787, 2)*I787, 2)</f>
        <v>7840.98</v>
      </c>
      <c r="P787" s="30">
        <v>68.400000000000006</v>
      </c>
      <c r="S787" s="31">
        <f>ROUND(ROUND(P787, 2)*I787, 2)</f>
        <v>7712.44</v>
      </c>
      <c r="V787" s="9">
        <f>ROUND(ROUND(P787, 2)/1.2, 2)</f>
        <v>57</v>
      </c>
      <c r="Y787" s="9">
        <f t="shared" si="96"/>
        <v>6427.03</v>
      </c>
      <c r="AD787" s="5" t="s">
        <v>2566</v>
      </c>
      <c r="AE787" s="5" t="s">
        <v>2567</v>
      </c>
      <c r="AF787" s="5" t="s">
        <v>1072</v>
      </c>
      <c r="AK787" s="31">
        <f t="shared" si="97"/>
        <v>-128.53999999999996</v>
      </c>
      <c r="AL787" s="31"/>
      <c r="AM787" s="31"/>
      <c r="AN787" s="33">
        <f t="shared" si="98"/>
        <v>-1.639335899339113E-2</v>
      </c>
      <c r="AO787" s="31"/>
      <c r="AP787" s="31"/>
    </row>
    <row r="788" spans="1:42" ht="36" x14ac:dyDescent="0.3">
      <c r="A788" s="12" t="s">
        <v>2568</v>
      </c>
      <c r="B788" s="12"/>
      <c r="C788" s="27" t="s">
        <v>1051</v>
      </c>
      <c r="D788" s="17"/>
      <c r="E788" s="17"/>
      <c r="F788" s="28" t="s">
        <v>96</v>
      </c>
      <c r="G788" s="29">
        <v>0.25</v>
      </c>
      <c r="H788" s="39"/>
      <c r="I788" s="39">
        <v>187.92500000000001</v>
      </c>
      <c r="J788" s="30">
        <v>40.94</v>
      </c>
      <c r="M788" s="31">
        <f>ROUND(ROUND(J788, 2)*I788, 2)</f>
        <v>7693.65</v>
      </c>
      <c r="P788" s="30">
        <v>40.270000000000003</v>
      </c>
      <c r="S788" s="31">
        <f>ROUND(ROUND(P788, 2)*I788, 2)</f>
        <v>7567.74</v>
      </c>
      <c r="V788" s="9">
        <f>ROUND(ROUND(P788, 2)/1.2, 2)</f>
        <v>33.56</v>
      </c>
      <c r="Y788" s="9">
        <f t="shared" si="96"/>
        <v>6306.45</v>
      </c>
      <c r="AD788" s="5" t="s">
        <v>2569</v>
      </c>
      <c r="AE788" s="5" t="s">
        <v>2570</v>
      </c>
      <c r="AF788" s="5" t="s">
        <v>1054</v>
      </c>
      <c r="AK788" s="31">
        <f t="shared" si="97"/>
        <v>-125.90999999999985</v>
      </c>
      <c r="AL788" s="31"/>
      <c r="AM788" s="31"/>
      <c r="AN788" s="33">
        <f t="shared" si="98"/>
        <v>-1.6365444229981849E-2</v>
      </c>
      <c r="AO788" s="31"/>
      <c r="AP788" s="31"/>
    </row>
    <row r="789" spans="1:42" ht="36" x14ac:dyDescent="0.3">
      <c r="A789" s="12" t="s">
        <v>2571</v>
      </c>
      <c r="B789" s="12"/>
      <c r="C789" s="41" t="s">
        <v>1414</v>
      </c>
      <c r="D789" s="17"/>
      <c r="E789" s="17"/>
      <c r="F789" s="28" t="s">
        <v>96</v>
      </c>
      <c r="G789" s="29">
        <v>1.2</v>
      </c>
      <c r="H789" s="39"/>
      <c r="I789" s="39">
        <v>1804.08</v>
      </c>
      <c r="J789" s="30">
        <v>16.38</v>
      </c>
      <c r="M789" s="31">
        <f>ROUND(ROUND(J789, 2)*I789, 2)</f>
        <v>29550.83</v>
      </c>
      <c r="P789" s="30">
        <v>16.11</v>
      </c>
      <c r="S789" s="31">
        <f>ROUND(ROUND(P789, 2)*I789, 2)</f>
        <v>29063.73</v>
      </c>
      <c r="V789" s="9">
        <f>ROUND(ROUND(P789, 2)/1.2, 2)</f>
        <v>13.43</v>
      </c>
      <c r="Y789" s="9">
        <f t="shared" si="96"/>
        <v>24219.78</v>
      </c>
      <c r="AD789" s="5" t="s">
        <v>2572</v>
      </c>
      <c r="AE789" s="5" t="s">
        <v>2573</v>
      </c>
      <c r="AF789" s="5" t="s">
        <v>1417</v>
      </c>
      <c r="AK789" s="31">
        <f t="shared" si="97"/>
        <v>-487.10000000000218</v>
      </c>
      <c r="AL789" s="31"/>
      <c r="AM789" s="31"/>
      <c r="AN789" s="33">
        <f t="shared" si="98"/>
        <v>-1.6483462562642139E-2</v>
      </c>
      <c r="AO789" s="31"/>
      <c r="AP789" s="31"/>
    </row>
    <row r="790" spans="1:42" ht="72" x14ac:dyDescent="0.3">
      <c r="A790" s="12" t="s">
        <v>2574</v>
      </c>
      <c r="B790" s="12"/>
      <c r="C790" s="41" t="s">
        <v>2294</v>
      </c>
      <c r="D790" s="17"/>
      <c r="E790" s="17" t="s">
        <v>2575</v>
      </c>
      <c r="F790" s="28" t="s">
        <v>79</v>
      </c>
      <c r="G790" s="29">
        <v>1.07</v>
      </c>
      <c r="H790" s="39"/>
      <c r="I790" s="39">
        <v>804.31899999999996</v>
      </c>
      <c r="J790" s="30">
        <v>1408.04</v>
      </c>
      <c r="M790" s="31">
        <f>ROUND(ROUND(J790, 2)*I790, 2)</f>
        <v>1132513.32</v>
      </c>
      <c r="P790" s="30">
        <v>1224</v>
      </c>
      <c r="S790" s="31">
        <f>ROUND(ROUND(P790, 2)*I790, 2)</f>
        <v>984486.46</v>
      </c>
      <c r="V790" s="9">
        <f>ROUND(ROUND(P790, 2)/1.2, 2)</f>
        <v>1020</v>
      </c>
      <c r="Y790" s="9">
        <f t="shared" si="96"/>
        <v>820405.38</v>
      </c>
      <c r="AD790" s="5" t="s">
        <v>2576</v>
      </c>
      <c r="AE790" s="5" t="s">
        <v>2577</v>
      </c>
      <c r="AF790" s="5" t="s">
        <v>2298</v>
      </c>
      <c r="AK790" s="31">
        <f t="shared" si="97"/>
        <v>-148026.8600000001</v>
      </c>
      <c r="AL790" s="31"/>
      <c r="AM790" s="31"/>
      <c r="AN790" s="33">
        <f t="shared" si="98"/>
        <v>-0.13070650683384466</v>
      </c>
      <c r="AO790" s="31"/>
      <c r="AP790" s="31"/>
    </row>
    <row r="791" spans="1:42" ht="54" x14ac:dyDescent="0.3">
      <c r="A791" s="12" t="s">
        <v>2578</v>
      </c>
      <c r="B791" s="12" t="s">
        <v>2271</v>
      </c>
      <c r="C791" s="16" t="s">
        <v>2272</v>
      </c>
      <c r="D791" s="17"/>
      <c r="E791" s="17" t="s">
        <v>2579</v>
      </c>
      <c r="F791" s="17" t="s">
        <v>79</v>
      </c>
      <c r="G791" s="18">
        <v>1</v>
      </c>
      <c r="H791" s="18"/>
      <c r="I791" s="18">
        <v>7.8</v>
      </c>
      <c r="J791" s="19">
        <v>1920.39</v>
      </c>
      <c r="K791" s="20">
        <v>2363.9899999999998</v>
      </c>
      <c r="L791" s="19">
        <f>J791+ROUND(K791, 2)</f>
        <v>4284.38</v>
      </c>
      <c r="M791" s="19">
        <v>14979.04</v>
      </c>
      <c r="N791" s="19">
        <v>18439.12</v>
      </c>
      <c r="O791" s="19">
        <f>M791+N791</f>
        <v>33418.160000000003</v>
      </c>
      <c r="P791" s="19">
        <v>1707.02</v>
      </c>
      <c r="Q791" s="20">
        <v>2836.8</v>
      </c>
      <c r="R791" s="19">
        <f>P791+ROUND(Q791, 2)</f>
        <v>4543.82</v>
      </c>
      <c r="S791" s="19">
        <v>13314.76</v>
      </c>
      <c r="T791" s="19">
        <v>22127.040000000001</v>
      </c>
      <c r="U791" s="19">
        <f>S791+T791</f>
        <v>35441.800000000003</v>
      </c>
      <c r="V791" s="9">
        <f>ROUND(P791 / 1.2, 2)</f>
        <v>1422.52</v>
      </c>
      <c r="W791" s="9">
        <f>ROUND(Q791 / 1.2, 2)</f>
        <v>2364</v>
      </c>
      <c r="X791" s="9">
        <f>ROUND(R791 / 1.2, 2)</f>
        <v>3786.52</v>
      </c>
      <c r="Y791" s="9">
        <f t="shared" si="96"/>
        <v>11095.63</v>
      </c>
      <c r="Z791" s="9">
        <f>ROUND(T791 / 1.2, 2)</f>
        <v>18439.2</v>
      </c>
      <c r="AA791" s="9">
        <f>Y791+Z791</f>
        <v>29534.83</v>
      </c>
      <c r="AD791" s="5">
        <v>355116849</v>
      </c>
      <c r="AE791" s="5">
        <v>28821095</v>
      </c>
      <c r="AG791" s="5" t="s">
        <v>2274</v>
      </c>
      <c r="AH791" s="5" t="s">
        <v>2275</v>
      </c>
      <c r="AI791" s="5" t="s">
        <v>584</v>
      </c>
      <c r="AK791" s="19">
        <f t="shared" si="97"/>
        <v>-1664.2800000000007</v>
      </c>
      <c r="AL791" s="19">
        <f>T791-N791</f>
        <v>3687.9200000000019</v>
      </c>
      <c r="AM791" s="19">
        <f>U791-O791</f>
        <v>2023.6399999999994</v>
      </c>
      <c r="AN791" s="22">
        <f t="shared" si="98"/>
        <v>-0.11110725386940688</v>
      </c>
      <c r="AO791" s="22">
        <f>IFERROR(AL791/N791,0)</f>
        <v>0.20000520632221072</v>
      </c>
      <c r="AP791" s="22">
        <f>IFERROR(AM791/O791,0)</f>
        <v>6.0555099383089887E-2</v>
      </c>
    </row>
    <row r="792" spans="1:42" ht="72" x14ac:dyDescent="0.3">
      <c r="A792" s="12" t="s">
        <v>2580</v>
      </c>
      <c r="B792" s="12"/>
      <c r="C792" s="41" t="s">
        <v>2294</v>
      </c>
      <c r="D792" s="17"/>
      <c r="E792" s="17" t="s">
        <v>2581</v>
      </c>
      <c r="F792" s="28" t="s">
        <v>79</v>
      </c>
      <c r="G792" s="29">
        <v>1.07</v>
      </c>
      <c r="H792" s="39"/>
      <c r="I792" s="39">
        <v>8.3460000000000001</v>
      </c>
      <c r="J792" s="30">
        <v>1408.04</v>
      </c>
      <c r="M792" s="31">
        <f>ROUND(ROUND(J792, 2)*I792, 2)</f>
        <v>11751.5</v>
      </c>
      <c r="P792" s="30">
        <v>1215</v>
      </c>
      <c r="S792" s="31">
        <f>ROUND(ROUND(P792, 2)*I792, 2)</f>
        <v>10140.39</v>
      </c>
      <c r="V792" s="9">
        <f>ROUND(ROUND(P792, 2)/1.2, 2)</f>
        <v>1012.5</v>
      </c>
      <c r="Y792" s="9">
        <f t="shared" si="96"/>
        <v>8450.33</v>
      </c>
      <c r="AD792" s="5" t="s">
        <v>2582</v>
      </c>
      <c r="AE792" s="5" t="s">
        <v>2583</v>
      </c>
      <c r="AF792" s="5" t="s">
        <v>2298</v>
      </c>
      <c r="AK792" s="31">
        <f t="shared" si="97"/>
        <v>-1611.1100000000006</v>
      </c>
      <c r="AL792" s="31"/>
      <c r="AM792" s="31"/>
      <c r="AN792" s="33">
        <f t="shared" si="98"/>
        <v>-0.13709824277751781</v>
      </c>
      <c r="AO792" s="31"/>
      <c r="AP792" s="31"/>
    </row>
    <row r="793" spans="1:42" ht="36" x14ac:dyDescent="0.3">
      <c r="A793" s="12" t="s">
        <v>2584</v>
      </c>
      <c r="B793" s="12"/>
      <c r="C793" s="41" t="s">
        <v>1414</v>
      </c>
      <c r="D793" s="17"/>
      <c r="E793" s="17"/>
      <c r="F793" s="28" t="s">
        <v>96</v>
      </c>
      <c r="G793" s="29">
        <v>1.2</v>
      </c>
      <c r="H793" s="39"/>
      <c r="I793" s="39">
        <v>187.2</v>
      </c>
      <c r="J793" s="30">
        <v>16.38</v>
      </c>
      <c r="M793" s="31">
        <f>ROUND(ROUND(J793, 2)*I793, 2)</f>
        <v>3066.34</v>
      </c>
      <c r="P793" s="30">
        <v>16.11</v>
      </c>
      <c r="S793" s="31">
        <f>ROUND(ROUND(P793, 2)*I793, 2)</f>
        <v>3015.79</v>
      </c>
      <c r="V793" s="9">
        <f>ROUND(ROUND(P793, 2)/1.2, 2)</f>
        <v>13.43</v>
      </c>
      <c r="Y793" s="9">
        <f t="shared" si="96"/>
        <v>2513.16</v>
      </c>
      <c r="AD793" s="5" t="s">
        <v>2585</v>
      </c>
      <c r="AE793" s="5" t="s">
        <v>2586</v>
      </c>
      <c r="AF793" s="5" t="s">
        <v>1417</v>
      </c>
      <c r="AK793" s="31">
        <f t="shared" si="97"/>
        <v>-50.550000000000182</v>
      </c>
      <c r="AL793" s="31"/>
      <c r="AM793" s="31"/>
      <c r="AN793" s="33">
        <f t="shared" si="98"/>
        <v>-1.6485451711160594E-2</v>
      </c>
      <c r="AO793" s="31"/>
      <c r="AP793" s="31"/>
    </row>
    <row r="794" spans="1:42" ht="36" x14ac:dyDescent="0.3">
      <c r="A794" s="12" t="s">
        <v>2587</v>
      </c>
      <c r="B794" s="12"/>
      <c r="C794" s="27" t="s">
        <v>1051</v>
      </c>
      <c r="D794" s="17"/>
      <c r="E794" s="17"/>
      <c r="F794" s="28" t="s">
        <v>96</v>
      </c>
      <c r="G794" s="29">
        <v>0.25</v>
      </c>
      <c r="H794" s="39"/>
      <c r="I794" s="39">
        <v>1.95</v>
      </c>
      <c r="J794" s="30">
        <v>40.94</v>
      </c>
      <c r="M794" s="31">
        <f>ROUND(ROUND(J794, 2)*I794, 2)</f>
        <v>79.83</v>
      </c>
      <c r="P794" s="30">
        <v>40.270000000000003</v>
      </c>
      <c r="S794" s="31">
        <f>ROUND(ROUND(P794, 2)*I794, 2)</f>
        <v>78.53</v>
      </c>
      <c r="V794" s="9">
        <f>ROUND(ROUND(P794, 2)/1.2, 2)</f>
        <v>33.56</v>
      </c>
      <c r="Y794" s="9">
        <f t="shared" si="96"/>
        <v>65.44</v>
      </c>
      <c r="AD794" s="5" t="s">
        <v>2588</v>
      </c>
      <c r="AE794" s="5" t="s">
        <v>2589</v>
      </c>
      <c r="AF794" s="5" t="s">
        <v>1054</v>
      </c>
      <c r="AK794" s="31">
        <f t="shared" si="97"/>
        <v>-1.2999999999999972</v>
      </c>
      <c r="AL794" s="31"/>
      <c r="AM794" s="31"/>
      <c r="AN794" s="33">
        <f t="shared" si="98"/>
        <v>-1.6284604785168449E-2</v>
      </c>
      <c r="AO794" s="31"/>
      <c r="AP794" s="31"/>
    </row>
    <row r="795" spans="1:42" ht="36" x14ac:dyDescent="0.3">
      <c r="A795" s="12" t="s">
        <v>2590</v>
      </c>
      <c r="B795" s="12"/>
      <c r="C795" s="27" t="s">
        <v>1068</v>
      </c>
      <c r="D795" s="17"/>
      <c r="E795" s="17"/>
      <c r="F795" s="28" t="s">
        <v>96</v>
      </c>
      <c r="G795" s="29">
        <v>0.15</v>
      </c>
      <c r="H795" s="29"/>
      <c r="I795" s="29">
        <v>1.17</v>
      </c>
      <c r="J795" s="30">
        <v>69.540000000000006</v>
      </c>
      <c r="M795" s="31">
        <f>ROUND(ROUND(J795, 2)*I795, 2)</f>
        <v>81.36</v>
      </c>
      <c r="P795" s="30">
        <v>68.400000000000006</v>
      </c>
      <c r="S795" s="31">
        <f>ROUND(ROUND(P795, 2)*I795, 2)</f>
        <v>80.03</v>
      </c>
      <c r="V795" s="9">
        <f>ROUND(ROUND(P795, 2)/1.2, 2)</f>
        <v>57</v>
      </c>
      <c r="Y795" s="9">
        <f t="shared" si="96"/>
        <v>66.69</v>
      </c>
      <c r="AD795" s="5" t="s">
        <v>2591</v>
      </c>
      <c r="AE795" s="5" t="s">
        <v>2592</v>
      </c>
      <c r="AF795" s="5" t="s">
        <v>1072</v>
      </c>
      <c r="AK795" s="31">
        <f t="shared" si="97"/>
        <v>-1.3299999999999983</v>
      </c>
      <c r="AL795" s="31"/>
      <c r="AM795" s="31"/>
      <c r="AN795" s="33">
        <f t="shared" si="98"/>
        <v>-1.6347099311701061E-2</v>
      </c>
      <c r="AO795" s="31"/>
      <c r="AP795" s="31"/>
    </row>
    <row r="796" spans="1:42" ht="54" x14ac:dyDescent="0.3">
      <c r="A796" s="12" t="s">
        <v>2593</v>
      </c>
      <c r="B796" s="12" t="s">
        <v>2594</v>
      </c>
      <c r="C796" s="16" t="s">
        <v>2595</v>
      </c>
      <c r="D796" s="17"/>
      <c r="E796" s="17" t="s">
        <v>2596</v>
      </c>
      <c r="F796" s="17" t="s">
        <v>79</v>
      </c>
      <c r="G796" s="18">
        <v>1</v>
      </c>
      <c r="H796" s="18"/>
      <c r="I796" s="18">
        <v>0</v>
      </c>
      <c r="J796" s="19">
        <v>2285.84</v>
      </c>
      <c r="K796" s="20">
        <v>2983</v>
      </c>
      <c r="L796" s="19">
        <f>J796+ROUND(K796, 2)</f>
        <v>5268.84</v>
      </c>
      <c r="M796" s="19">
        <v>0</v>
      </c>
      <c r="N796" s="19">
        <v>0</v>
      </c>
      <c r="O796" s="19">
        <f>M796+N796</f>
        <v>0</v>
      </c>
      <c r="P796" s="19">
        <v>1404.3</v>
      </c>
      <c r="Q796" s="20">
        <v>2983</v>
      </c>
      <c r="R796" s="19">
        <f>P796+ROUND(Q796, 2)</f>
        <v>4387.3</v>
      </c>
      <c r="S796" s="19">
        <v>0</v>
      </c>
      <c r="T796" s="19">
        <v>0</v>
      </c>
      <c r="U796" s="19">
        <f>S796+T796</f>
        <v>0</v>
      </c>
      <c r="V796" s="9">
        <f>ROUND(P796 / 1.2, 2)</f>
        <v>1170.25</v>
      </c>
      <c r="W796" s="9">
        <f>ROUND(Q796 / 1.2, 2)</f>
        <v>2485.83</v>
      </c>
      <c r="X796" s="9">
        <f>ROUND(R796 / 1.2, 2)</f>
        <v>3656.08</v>
      </c>
      <c r="Y796" s="9">
        <f t="shared" si="96"/>
        <v>0</v>
      </c>
      <c r="Z796" s="9">
        <f>ROUND(T796 / 1.2, 2)</f>
        <v>0</v>
      </c>
      <c r="AA796" s="9">
        <f>Y796+Z796</f>
        <v>0</v>
      </c>
      <c r="AD796" s="5">
        <v>355116651</v>
      </c>
      <c r="AE796" s="5">
        <v>27137926</v>
      </c>
      <c r="AG796" s="5" t="s">
        <v>2597</v>
      </c>
      <c r="AH796" s="5" t="s">
        <v>2598</v>
      </c>
      <c r="AI796" s="5" t="s">
        <v>584</v>
      </c>
      <c r="AK796" s="19">
        <f t="shared" si="97"/>
        <v>0</v>
      </c>
      <c r="AL796" s="19">
        <f>T796-N796</f>
        <v>0</v>
      </c>
      <c r="AM796" s="19">
        <f>U796-O796</f>
        <v>0</v>
      </c>
      <c r="AN796" s="22">
        <f t="shared" si="98"/>
        <v>0</v>
      </c>
      <c r="AO796" s="22">
        <f>IFERROR(AL796/N796,0)</f>
        <v>0</v>
      </c>
      <c r="AP796" s="22">
        <f>IFERROR(AM796/O796,0)</f>
        <v>0</v>
      </c>
    </row>
    <row r="797" spans="1:42" ht="36" x14ac:dyDescent="0.3">
      <c r="A797" s="12" t="s">
        <v>2599</v>
      </c>
      <c r="B797" s="12"/>
      <c r="C797" s="27" t="s">
        <v>1068</v>
      </c>
      <c r="D797" s="17"/>
      <c r="E797" s="17"/>
      <c r="F797" s="28" t="s">
        <v>96</v>
      </c>
      <c r="G797" s="29">
        <v>0.15</v>
      </c>
      <c r="H797" s="29"/>
      <c r="I797" s="29">
        <v>0</v>
      </c>
      <c r="J797" s="30">
        <v>68.400000000000006</v>
      </c>
      <c r="M797" s="31">
        <f>ROUND(ROUND(J797, 2)*I797, 2)</f>
        <v>0</v>
      </c>
      <c r="P797" s="30">
        <v>68.400000000000006</v>
      </c>
      <c r="S797" s="31">
        <f>ROUND(ROUND(P797, 2)*I797, 2)</f>
        <v>0</v>
      </c>
      <c r="V797" s="9">
        <f>ROUND(ROUND(P797, 2)/1.2, 2)</f>
        <v>57</v>
      </c>
      <c r="Y797" s="9">
        <f t="shared" si="96"/>
        <v>0</v>
      </c>
      <c r="AD797" s="5" t="s">
        <v>2600</v>
      </c>
      <c r="AE797" s="5" t="s">
        <v>2601</v>
      </c>
      <c r="AF797" s="5" t="s">
        <v>1072</v>
      </c>
      <c r="AK797" s="31">
        <f t="shared" si="97"/>
        <v>0</v>
      </c>
      <c r="AL797" s="31"/>
      <c r="AM797" s="31"/>
      <c r="AN797" s="33">
        <f t="shared" si="98"/>
        <v>0</v>
      </c>
      <c r="AO797" s="31"/>
      <c r="AP797" s="31"/>
    </row>
    <row r="798" spans="1:42" ht="54" x14ac:dyDescent="0.3">
      <c r="A798" s="12" t="s">
        <v>2602</v>
      </c>
      <c r="B798" s="12"/>
      <c r="C798" s="41" t="s">
        <v>1414</v>
      </c>
      <c r="D798" s="17"/>
      <c r="E798" s="17" t="s">
        <v>1046</v>
      </c>
      <c r="F798" s="28" t="s">
        <v>96</v>
      </c>
      <c r="G798" s="29">
        <v>1.2</v>
      </c>
      <c r="H798" s="39"/>
      <c r="I798" s="39">
        <v>0</v>
      </c>
      <c r="J798" s="30">
        <v>16.11</v>
      </c>
      <c r="M798" s="31">
        <f>ROUND(ROUND(J798, 2)*I798, 2)</f>
        <v>0</v>
      </c>
      <c r="P798" s="30">
        <v>16.11</v>
      </c>
      <c r="S798" s="31">
        <f>ROUND(ROUND(P798, 2)*I798, 2)</f>
        <v>0</v>
      </c>
      <c r="V798" s="9">
        <f>ROUND(ROUND(P798, 2)/1.2, 2)</f>
        <v>13.43</v>
      </c>
      <c r="Y798" s="9">
        <f t="shared" si="96"/>
        <v>0</v>
      </c>
      <c r="AD798" s="5" t="s">
        <v>2603</v>
      </c>
      <c r="AE798" s="5" t="s">
        <v>2604</v>
      </c>
      <c r="AF798" s="5" t="s">
        <v>1417</v>
      </c>
      <c r="AK798" s="31">
        <f t="shared" si="97"/>
        <v>0</v>
      </c>
      <c r="AL798" s="31"/>
      <c r="AM798" s="31"/>
      <c r="AN798" s="33">
        <f t="shared" si="98"/>
        <v>0</v>
      </c>
      <c r="AO798" s="31"/>
      <c r="AP798" s="31"/>
    </row>
    <row r="799" spans="1:42" ht="54" x14ac:dyDescent="0.3">
      <c r="A799" s="12" t="s">
        <v>2605</v>
      </c>
      <c r="B799" s="12"/>
      <c r="C799" s="27" t="s">
        <v>2606</v>
      </c>
      <c r="D799" s="17"/>
      <c r="E799" s="17" t="s">
        <v>2607</v>
      </c>
      <c r="F799" s="28" t="s">
        <v>79</v>
      </c>
      <c r="G799" s="29">
        <v>1.1000000000000001</v>
      </c>
      <c r="H799" s="39"/>
      <c r="I799" s="39">
        <v>0</v>
      </c>
      <c r="J799" s="30">
        <v>2024.4</v>
      </c>
      <c r="M799" s="31">
        <f>ROUND(ROUND(J799, 2)*I799, 2)</f>
        <v>0</v>
      </c>
      <c r="P799" s="30">
        <v>1223</v>
      </c>
      <c r="S799" s="31">
        <f>ROUND(ROUND(P799, 2)*I799, 2)</f>
        <v>0</v>
      </c>
      <c r="V799" s="9">
        <f>ROUND(ROUND(P799, 2)/1.2, 2)</f>
        <v>1019.17</v>
      </c>
      <c r="Y799" s="9">
        <f t="shared" si="96"/>
        <v>0</v>
      </c>
      <c r="AD799" s="5" t="s">
        <v>2608</v>
      </c>
      <c r="AE799" s="5" t="s">
        <v>2609</v>
      </c>
      <c r="AF799" s="5" t="s">
        <v>2610</v>
      </c>
      <c r="AK799" s="31">
        <f t="shared" si="97"/>
        <v>0</v>
      </c>
      <c r="AL799" s="31"/>
      <c r="AM799" s="31"/>
      <c r="AN799" s="33">
        <f t="shared" si="98"/>
        <v>0</v>
      </c>
      <c r="AO799" s="31"/>
      <c r="AP799" s="31"/>
    </row>
    <row r="800" spans="1:42" ht="36" x14ac:dyDescent="0.3">
      <c r="A800" s="12" t="s">
        <v>2611</v>
      </c>
      <c r="B800" s="12"/>
      <c r="C800" s="27" t="s">
        <v>1051</v>
      </c>
      <c r="D800" s="17"/>
      <c r="E800" s="17"/>
      <c r="F800" s="28" t="s">
        <v>96</v>
      </c>
      <c r="G800" s="29">
        <v>0.25</v>
      </c>
      <c r="H800" s="39"/>
      <c r="I800" s="39">
        <v>0</v>
      </c>
      <c r="J800" s="30">
        <v>40.270000000000003</v>
      </c>
      <c r="M800" s="31">
        <f>ROUND(ROUND(J800, 2)*I800, 2)</f>
        <v>0</v>
      </c>
      <c r="P800" s="30">
        <v>40.270000000000003</v>
      </c>
      <c r="S800" s="31">
        <f>ROUND(ROUND(P800, 2)*I800, 2)</f>
        <v>0</v>
      </c>
      <c r="V800" s="9">
        <f>ROUND(ROUND(P800, 2)/1.2, 2)</f>
        <v>33.56</v>
      </c>
      <c r="Y800" s="9">
        <f t="shared" si="96"/>
        <v>0</v>
      </c>
      <c r="AD800" s="5" t="s">
        <v>2612</v>
      </c>
      <c r="AE800" s="5" t="s">
        <v>2613</v>
      </c>
      <c r="AF800" s="5" t="s">
        <v>1054</v>
      </c>
      <c r="AK800" s="31">
        <f t="shared" si="97"/>
        <v>0</v>
      </c>
      <c r="AL800" s="31"/>
      <c r="AM800" s="31"/>
      <c r="AN800" s="33">
        <f t="shared" si="98"/>
        <v>0</v>
      </c>
      <c r="AO800" s="31"/>
      <c r="AP800" s="31"/>
    </row>
    <row r="801" spans="1:42" ht="54" x14ac:dyDescent="0.3">
      <c r="A801" s="12" t="s">
        <v>2614</v>
      </c>
      <c r="B801" s="12" t="s">
        <v>2594</v>
      </c>
      <c r="C801" s="16" t="s">
        <v>2595</v>
      </c>
      <c r="D801" s="17"/>
      <c r="E801" s="17" t="s">
        <v>2615</v>
      </c>
      <c r="F801" s="17" t="s">
        <v>79</v>
      </c>
      <c r="G801" s="18">
        <v>1</v>
      </c>
      <c r="H801" s="18"/>
      <c r="I801" s="18">
        <v>0</v>
      </c>
      <c r="J801" s="19">
        <v>1000.5</v>
      </c>
      <c r="K801" s="20">
        <v>2983</v>
      </c>
      <c r="L801" s="19">
        <f>J801+ROUND(K801, 2)</f>
        <v>3983.5</v>
      </c>
      <c r="M801" s="19">
        <v>0</v>
      </c>
      <c r="N801" s="19">
        <v>0</v>
      </c>
      <c r="O801" s="19">
        <f>M801+N801</f>
        <v>0</v>
      </c>
      <c r="P801" s="19">
        <v>1000.5</v>
      </c>
      <c r="Q801" s="20">
        <v>2983</v>
      </c>
      <c r="R801" s="19">
        <f>P801+ROUND(Q801, 2)</f>
        <v>3983.5</v>
      </c>
      <c r="S801" s="19">
        <v>0</v>
      </c>
      <c r="T801" s="19">
        <v>0</v>
      </c>
      <c r="U801" s="19">
        <f>S801+T801</f>
        <v>0</v>
      </c>
      <c r="V801" s="9">
        <f>ROUND(P801 / 1.2, 2)</f>
        <v>833.75</v>
      </c>
      <c r="W801" s="9">
        <f>ROUND(Q801 / 1.2, 2)</f>
        <v>2485.83</v>
      </c>
      <c r="X801" s="9">
        <f>ROUND(R801 / 1.2, 2)</f>
        <v>3319.58</v>
      </c>
      <c r="Y801" s="9">
        <f t="shared" si="96"/>
        <v>0</v>
      </c>
      <c r="Z801" s="9">
        <f>ROUND(T801 / 1.2, 2)</f>
        <v>0</v>
      </c>
      <c r="AA801" s="9">
        <f>Y801+Z801</f>
        <v>0</v>
      </c>
      <c r="AD801" s="5">
        <v>355116850</v>
      </c>
      <c r="AE801" s="5">
        <v>27138001</v>
      </c>
      <c r="AG801" s="5" t="s">
        <v>2597</v>
      </c>
      <c r="AH801" s="5" t="s">
        <v>2598</v>
      </c>
      <c r="AI801" s="5" t="s">
        <v>584</v>
      </c>
      <c r="AK801" s="19">
        <f t="shared" si="97"/>
        <v>0</v>
      </c>
      <c r="AL801" s="19">
        <f>T801-N801</f>
        <v>0</v>
      </c>
      <c r="AM801" s="19">
        <f>U801-O801</f>
        <v>0</v>
      </c>
      <c r="AN801" s="22">
        <f t="shared" si="98"/>
        <v>0</v>
      </c>
      <c r="AO801" s="22">
        <f>IFERROR(AL801/N801,0)</f>
        <v>0</v>
      </c>
      <c r="AP801" s="22">
        <f>IFERROR(AM801/O801,0)</f>
        <v>0</v>
      </c>
    </row>
    <row r="802" spans="1:42" ht="18" x14ac:dyDescent="0.3">
      <c r="A802" s="12" t="s">
        <v>2616</v>
      </c>
      <c r="B802" s="12"/>
      <c r="C802" s="27" t="s">
        <v>2492</v>
      </c>
      <c r="D802" s="17"/>
      <c r="E802" s="17"/>
      <c r="F802" s="28" t="s">
        <v>96</v>
      </c>
      <c r="G802" s="29">
        <v>0.25</v>
      </c>
      <c r="H802" s="39"/>
      <c r="I802" s="39">
        <v>0</v>
      </c>
      <c r="J802" s="30">
        <v>66.23</v>
      </c>
      <c r="M802" s="31">
        <f>ROUND(ROUND(J802, 2)*I802, 2)</f>
        <v>0</v>
      </c>
      <c r="P802" s="30">
        <v>66.23</v>
      </c>
      <c r="S802" s="31">
        <f>ROUND(ROUND(P802, 2)*I802, 2)</f>
        <v>0</v>
      </c>
      <c r="V802" s="9">
        <f>ROUND(ROUND(P802, 2)/1.2, 2)</f>
        <v>55.19</v>
      </c>
      <c r="Y802" s="9">
        <f t="shared" si="96"/>
        <v>0</v>
      </c>
      <c r="AD802" s="5" t="s">
        <v>2617</v>
      </c>
      <c r="AE802" s="5" t="s">
        <v>2618</v>
      </c>
      <c r="AF802" s="5" t="s">
        <v>2496</v>
      </c>
      <c r="AK802" s="31">
        <f t="shared" si="97"/>
        <v>0</v>
      </c>
      <c r="AL802" s="31"/>
      <c r="AM802" s="31"/>
      <c r="AN802" s="33">
        <f t="shared" si="98"/>
        <v>0</v>
      </c>
      <c r="AO802" s="31"/>
      <c r="AP802" s="31"/>
    </row>
    <row r="803" spans="1:42" ht="54" x14ac:dyDescent="0.3">
      <c r="A803" s="12" t="s">
        <v>2619</v>
      </c>
      <c r="B803" s="12"/>
      <c r="C803" s="41" t="s">
        <v>1414</v>
      </c>
      <c r="D803" s="17"/>
      <c r="E803" s="17" t="s">
        <v>1046</v>
      </c>
      <c r="F803" s="28" t="s">
        <v>96</v>
      </c>
      <c r="G803" s="29">
        <v>1.2</v>
      </c>
      <c r="H803" s="39"/>
      <c r="I803" s="39">
        <v>0</v>
      </c>
      <c r="J803" s="30">
        <v>16.11</v>
      </c>
      <c r="M803" s="31">
        <f>ROUND(ROUND(J803, 2)*I803, 2)</f>
        <v>0</v>
      </c>
      <c r="P803" s="30">
        <v>16.11</v>
      </c>
      <c r="S803" s="31">
        <f>ROUND(ROUND(P803, 2)*I803, 2)</f>
        <v>0</v>
      </c>
      <c r="V803" s="9">
        <f>ROUND(ROUND(P803, 2)/1.2, 2)</f>
        <v>13.43</v>
      </c>
      <c r="Y803" s="9">
        <f t="shared" si="96"/>
        <v>0</v>
      </c>
      <c r="AD803" s="5" t="s">
        <v>2620</v>
      </c>
      <c r="AE803" s="5" t="s">
        <v>2621</v>
      </c>
      <c r="AF803" s="5" t="s">
        <v>1417</v>
      </c>
      <c r="AK803" s="31">
        <f t="shared" si="97"/>
        <v>0</v>
      </c>
      <c r="AL803" s="31"/>
      <c r="AM803" s="31"/>
      <c r="AN803" s="33">
        <f t="shared" si="98"/>
        <v>0</v>
      </c>
      <c r="AO803" s="31"/>
      <c r="AP803" s="31"/>
    </row>
    <row r="804" spans="1:42" ht="36" x14ac:dyDescent="0.3">
      <c r="A804" s="12" t="s">
        <v>2622</v>
      </c>
      <c r="B804" s="12"/>
      <c r="C804" s="27" t="s">
        <v>1068</v>
      </c>
      <c r="D804" s="17"/>
      <c r="E804" s="17"/>
      <c r="F804" s="28" t="s">
        <v>96</v>
      </c>
      <c r="G804" s="29">
        <v>0.15</v>
      </c>
      <c r="H804" s="29"/>
      <c r="I804" s="29">
        <v>0</v>
      </c>
      <c r="J804" s="30">
        <v>68.400000000000006</v>
      </c>
      <c r="M804" s="31">
        <f>ROUND(ROUND(J804, 2)*I804, 2)</f>
        <v>0</v>
      </c>
      <c r="P804" s="30">
        <v>68.400000000000006</v>
      </c>
      <c r="S804" s="31">
        <f>ROUND(ROUND(P804, 2)*I804, 2)</f>
        <v>0</v>
      </c>
      <c r="V804" s="9">
        <f>ROUND(ROUND(P804, 2)/1.2, 2)</f>
        <v>57</v>
      </c>
      <c r="Y804" s="9">
        <f t="shared" si="96"/>
        <v>0</v>
      </c>
      <c r="AD804" s="5" t="s">
        <v>2623</v>
      </c>
      <c r="AE804" s="5" t="s">
        <v>2624</v>
      </c>
      <c r="AF804" s="5" t="s">
        <v>1072</v>
      </c>
      <c r="AK804" s="31">
        <f t="shared" si="97"/>
        <v>0</v>
      </c>
      <c r="AL804" s="31"/>
      <c r="AM804" s="31"/>
      <c r="AN804" s="33">
        <f t="shared" si="98"/>
        <v>0</v>
      </c>
      <c r="AO804" s="31"/>
      <c r="AP804" s="31"/>
    </row>
    <row r="805" spans="1:42" ht="54" x14ac:dyDescent="0.3">
      <c r="A805" s="12" t="s">
        <v>2625</v>
      </c>
      <c r="B805" s="12"/>
      <c r="C805" s="41" t="s">
        <v>1152</v>
      </c>
      <c r="D805" s="17"/>
      <c r="E805" s="17" t="s">
        <v>2626</v>
      </c>
      <c r="F805" s="28" t="s">
        <v>79</v>
      </c>
      <c r="G805" s="29">
        <v>1.1000000000000001</v>
      </c>
      <c r="H805" s="39"/>
      <c r="I805" s="39">
        <v>0</v>
      </c>
      <c r="J805" s="30">
        <v>850</v>
      </c>
      <c r="M805" s="31">
        <f>ROUND(ROUND(J805, 2)*I805, 2)</f>
        <v>0</v>
      </c>
      <c r="P805" s="30">
        <v>850</v>
      </c>
      <c r="S805" s="31">
        <f>ROUND(ROUND(P805, 2)*I805, 2)</f>
        <v>0</v>
      </c>
      <c r="V805" s="9">
        <f>ROUND(ROUND(P805, 2)/1.2, 2)</f>
        <v>708.33</v>
      </c>
      <c r="Y805" s="9">
        <f t="shared" si="96"/>
        <v>0</v>
      </c>
      <c r="AD805" s="5" t="s">
        <v>2627</v>
      </c>
      <c r="AE805" s="5" t="s">
        <v>2628</v>
      </c>
      <c r="AF805" s="5" t="s">
        <v>1156</v>
      </c>
      <c r="AK805" s="31">
        <f t="shared" si="97"/>
        <v>0</v>
      </c>
      <c r="AL805" s="31"/>
      <c r="AM805" s="31"/>
      <c r="AN805" s="33">
        <f t="shared" si="98"/>
        <v>0</v>
      </c>
      <c r="AO805" s="31"/>
      <c r="AP805" s="31"/>
    </row>
    <row r="806" spans="1:42" ht="16.95" customHeight="1" x14ac:dyDescent="0.3">
      <c r="A806" s="12" t="s">
        <v>2629</v>
      </c>
      <c r="B806" s="52" t="s">
        <v>2630</v>
      </c>
      <c r="C806" s="113" t="s">
        <v>2631</v>
      </c>
      <c r="D806" s="114"/>
      <c r="E806" s="114"/>
      <c r="F806" s="114"/>
      <c r="G806" s="114"/>
      <c r="H806" s="114"/>
      <c r="I806" s="115"/>
      <c r="M806" s="6">
        <f>SUM(M807,M811,M815,M819,M823,M826,M830,M833,M836,M839,M842,M845,M850,M854,M858,M862,M866,M871,M876,M881,M885,M890,M895,M900,M904,M912)</f>
        <v>1338328.76</v>
      </c>
      <c r="N806" s="6">
        <f>SUM(N807,N811,N815,N819,N823,N826,N830,N833,N836,N839,N842,N845,N850,N854,N858,N862,N866,N871,N876,N881,N885,N890,N895,N900,N904,N912)</f>
        <v>3286906.54</v>
      </c>
      <c r="O806" s="6">
        <f>SUM(O807,O811,O815,O819,O823,O826,O830,O833,O836,O839,O842,O845,O850,O854,O858,O862,O866,O871,O876,O881,O885,O890,O895,O900,O904,O912)</f>
        <v>4625235.3000000007</v>
      </c>
      <c r="S806" s="6">
        <f>SUM(S807,S811,S815,S819,S823,S826,S830,S833,S836,S839,S842,S845,S850,S854,S858,S862,S866,S871,S876,S881,S885,S890,S895,S900,S904,S912)</f>
        <v>2036522.21</v>
      </c>
      <c r="T806" s="6">
        <f>SUM(T807,T811,T815,T819,T823,T826,T830,T833,T836,T839,T842,T845,T850,T854,T858,T862,T866,T871,T876,T881,T885,T890,T895,T900,T904,T912)</f>
        <v>3931192.1</v>
      </c>
      <c r="U806" s="6">
        <f>SUM(U807,U811,U815,U819,U823,U826,U830,U833,U836,U839,U842,U845,U850,U854,U858,U862,U866,U871,U876,U881,U885,U890,U895,U900,U904,U912)</f>
        <v>5967714.3099999996</v>
      </c>
      <c r="Y806" s="9">
        <f>SUM(Y807,Y811,Y815,Y819,Y823,Y826,Y830,Y833,Y836,Y839,Y842,Y845,Y850,Y854,Y858,Y862,Y866,Y871,Y876,Y881,Y885,Y890,Y895,Y900,Y904,Y912)</f>
        <v>1697101.85</v>
      </c>
      <c r="Z806" s="9">
        <f>SUM(Z807,Z811,Z815,Z819,Z823,Z826,Z830,Z833,Z836,Z839,Z842,Z845,Z850,Z854,Z858,Z862,Z866,Z871,Z876,Z881,Z885,Z890,Z895,Z900,Z904,Z912)</f>
        <v>3275993.4300000006</v>
      </c>
      <c r="AA806" s="9">
        <f>SUM(AA807,AA811,AA815,AA819,AA823,AA826,AA830,AA833,AA836,AA839,AA842,AA845,AA850,AA854,AA858,AA862,AA866,AA871,AA876,AA881,AA885,AA890,AA895,AA900,AA904,AA912)</f>
        <v>4973095.28</v>
      </c>
      <c r="AD806" s="5">
        <v>355116652</v>
      </c>
      <c r="AE806" s="5">
        <v>27137813</v>
      </c>
      <c r="AK806" s="6">
        <f t="shared" si="97"/>
        <v>698193.45</v>
      </c>
      <c r="AL806" s="6">
        <f>T806-N806</f>
        <v>644285.56000000006</v>
      </c>
      <c r="AM806" s="6">
        <f>U806-O806</f>
        <v>1342479.0099999988</v>
      </c>
      <c r="AN806" s="10">
        <f t="shared" si="98"/>
        <v>0.52169053738335558</v>
      </c>
      <c r="AO806" s="10">
        <f>IFERROR(AL806/N806,0)</f>
        <v>0.19601578327809713</v>
      </c>
      <c r="AP806" s="10">
        <f>IFERROR(AM806/O806,0)</f>
        <v>0.29025096517792265</v>
      </c>
    </row>
    <row r="807" spans="1:42" ht="54" x14ac:dyDescent="0.3">
      <c r="A807" s="12" t="s">
        <v>2632</v>
      </c>
      <c r="B807" s="12" t="s">
        <v>2633</v>
      </c>
      <c r="C807" s="16" t="s">
        <v>2634</v>
      </c>
      <c r="D807" s="17"/>
      <c r="E807" s="17"/>
      <c r="F807" s="17" t="s">
        <v>79</v>
      </c>
      <c r="G807" s="18">
        <v>1</v>
      </c>
      <c r="H807" s="18"/>
      <c r="I807" s="18">
        <v>0</v>
      </c>
      <c r="J807" s="19">
        <v>0</v>
      </c>
      <c r="K807" s="20">
        <v>2956</v>
      </c>
      <c r="L807" s="19">
        <f>J807+ROUND(K807, 2)</f>
        <v>2956</v>
      </c>
      <c r="M807" s="19">
        <v>0</v>
      </c>
      <c r="N807" s="19">
        <v>0</v>
      </c>
      <c r="O807" s="19">
        <f>M807+N807</f>
        <v>0</v>
      </c>
      <c r="P807" s="19">
        <v>505.1</v>
      </c>
      <c r="Q807" s="20">
        <v>2956</v>
      </c>
      <c r="R807" s="19">
        <f>P807+ROUND(Q807, 2)</f>
        <v>3461.1</v>
      </c>
      <c r="S807" s="19">
        <v>0</v>
      </c>
      <c r="T807" s="19">
        <v>0</v>
      </c>
      <c r="U807" s="19">
        <f>S807+T807</f>
        <v>0</v>
      </c>
      <c r="V807" s="9">
        <f>ROUND(P807 / 1.2, 2)</f>
        <v>420.92</v>
      </c>
      <c r="W807" s="9">
        <f>ROUND(Q807 / 1.2, 2)</f>
        <v>2463.33</v>
      </c>
      <c r="X807" s="9">
        <f>ROUND(R807 / 1.2, 2)</f>
        <v>2884.25</v>
      </c>
      <c r="Y807" s="9">
        <f>ROUND(S807 / 1.2, 2)</f>
        <v>0</v>
      </c>
      <c r="Z807" s="9">
        <f>ROUND(T807 / 1.2, 2)</f>
        <v>0</v>
      </c>
      <c r="AA807" s="9">
        <f>Y807+Z807</f>
        <v>0</v>
      </c>
      <c r="AD807" s="5">
        <v>355116654</v>
      </c>
      <c r="AE807" s="5">
        <v>27137793</v>
      </c>
      <c r="AG807" s="5" t="s">
        <v>2635</v>
      </c>
      <c r="AH807" s="5" t="s">
        <v>2636</v>
      </c>
      <c r="AI807" s="5" t="s">
        <v>584</v>
      </c>
      <c r="AK807" s="19">
        <f t="shared" si="97"/>
        <v>0</v>
      </c>
      <c r="AL807" s="19">
        <f>T807-N807</f>
        <v>0</v>
      </c>
      <c r="AM807" s="19">
        <f>U807-O807</f>
        <v>0</v>
      </c>
      <c r="AN807" s="22">
        <f t="shared" si="98"/>
        <v>0</v>
      </c>
      <c r="AO807" s="22">
        <f>IFERROR(AL807/N807,0)</f>
        <v>0</v>
      </c>
      <c r="AP807" s="22">
        <f>IFERROR(AM807/O807,0)</f>
        <v>0</v>
      </c>
    </row>
    <row r="808" spans="1:42" ht="36" x14ac:dyDescent="0.3">
      <c r="A808" s="12" t="s">
        <v>2637</v>
      </c>
      <c r="B808" s="12"/>
      <c r="C808" s="27" t="s">
        <v>2638</v>
      </c>
      <c r="D808" s="17"/>
      <c r="E808" s="17" t="s">
        <v>1627</v>
      </c>
      <c r="F808" s="28" t="s">
        <v>96</v>
      </c>
      <c r="G808" s="29">
        <v>1.8</v>
      </c>
      <c r="H808" s="39"/>
      <c r="I808" s="39">
        <v>0</v>
      </c>
      <c r="J808" s="30">
        <v>6.8</v>
      </c>
      <c r="M808" s="31">
        <f>ROUND(ROUND(J808, 2)*I808, 2)</f>
        <v>0</v>
      </c>
      <c r="P808" s="30">
        <v>6.8</v>
      </c>
      <c r="S808" s="31">
        <f>ROUND(ROUND(P808, 2)*I808, 2)</f>
        <v>0</v>
      </c>
      <c r="V808" s="9">
        <f>ROUND(ROUND(P808, 2)/1.2, 2)</f>
        <v>5.67</v>
      </c>
      <c r="Y808" s="9">
        <f t="shared" ref="Y808:Y839" si="99">ROUND(S808 / 1.2, 2)</f>
        <v>0</v>
      </c>
      <c r="AD808" s="5" t="s">
        <v>2639</v>
      </c>
      <c r="AE808" s="5" t="s">
        <v>2640</v>
      </c>
      <c r="AF808" s="5" t="s">
        <v>2641</v>
      </c>
      <c r="AK808" s="31">
        <f t="shared" si="97"/>
        <v>0</v>
      </c>
      <c r="AL808" s="31"/>
      <c r="AM808" s="31"/>
      <c r="AN808" s="33">
        <f t="shared" si="98"/>
        <v>0</v>
      </c>
      <c r="AO808" s="31"/>
      <c r="AP808" s="31"/>
    </row>
    <row r="809" spans="1:42" ht="18" x14ac:dyDescent="0.3">
      <c r="A809" s="12" t="s">
        <v>2642</v>
      </c>
      <c r="B809" s="12"/>
      <c r="C809" s="27" t="s">
        <v>2643</v>
      </c>
      <c r="D809" s="17"/>
      <c r="E809" s="17"/>
      <c r="F809" s="28" t="s">
        <v>187</v>
      </c>
      <c r="G809" s="29">
        <v>1</v>
      </c>
      <c r="H809" s="29"/>
      <c r="I809" s="29">
        <v>0</v>
      </c>
      <c r="J809" s="30">
        <v>18.34</v>
      </c>
      <c r="M809" s="31">
        <f>ROUND(ROUND(J809, 2)*I809, 2)</f>
        <v>0</v>
      </c>
      <c r="P809" s="30">
        <v>18.34</v>
      </c>
      <c r="S809" s="31">
        <f>ROUND(ROUND(P809, 2)*I809, 2)</f>
        <v>0</v>
      </c>
      <c r="V809" s="9">
        <f>ROUND(ROUND(P809, 2)/1.2, 2)</f>
        <v>15.28</v>
      </c>
      <c r="Y809" s="9">
        <f t="shared" si="99"/>
        <v>0</v>
      </c>
      <c r="AD809" s="5" t="s">
        <v>2644</v>
      </c>
      <c r="AE809" s="5" t="s">
        <v>2645</v>
      </c>
      <c r="AF809" s="5" t="s">
        <v>2646</v>
      </c>
      <c r="AK809" s="31">
        <f t="shared" si="97"/>
        <v>0</v>
      </c>
      <c r="AL809" s="31"/>
      <c r="AM809" s="31"/>
      <c r="AN809" s="33">
        <f t="shared" si="98"/>
        <v>0</v>
      </c>
      <c r="AO809" s="31"/>
      <c r="AP809" s="31"/>
    </row>
    <row r="810" spans="1:42" ht="18" x14ac:dyDescent="0.3">
      <c r="A810" s="12" t="s">
        <v>2647</v>
      </c>
      <c r="B810" s="12"/>
      <c r="C810" s="27" t="s">
        <v>1512</v>
      </c>
      <c r="D810" s="17"/>
      <c r="E810" s="17"/>
      <c r="F810" s="28" t="s">
        <v>96</v>
      </c>
      <c r="G810" s="29">
        <v>0.25</v>
      </c>
      <c r="H810" s="29"/>
      <c r="I810" s="29">
        <v>0</v>
      </c>
      <c r="J810" s="30">
        <v>100</v>
      </c>
      <c r="M810" s="31">
        <f>ROUND(ROUND(J810, 2)*I810, 2)</f>
        <v>0</v>
      </c>
      <c r="P810" s="30">
        <v>100</v>
      </c>
      <c r="S810" s="31">
        <f>ROUND(ROUND(P810, 2)*I810, 2)</f>
        <v>0</v>
      </c>
      <c r="V810" s="9">
        <f>ROUND(ROUND(P810, 2)/1.2, 2)</f>
        <v>83.33</v>
      </c>
      <c r="Y810" s="9">
        <f t="shared" si="99"/>
        <v>0</v>
      </c>
      <c r="AD810" s="5" t="s">
        <v>2648</v>
      </c>
      <c r="AE810" s="5" t="s">
        <v>2649</v>
      </c>
      <c r="AF810" s="5" t="s">
        <v>1515</v>
      </c>
      <c r="AK810" s="31">
        <f t="shared" si="97"/>
        <v>0</v>
      </c>
      <c r="AL810" s="31"/>
      <c r="AM810" s="31"/>
      <c r="AN810" s="33">
        <f t="shared" si="98"/>
        <v>0</v>
      </c>
      <c r="AO810" s="31"/>
      <c r="AP810" s="31"/>
    </row>
    <row r="811" spans="1:42" ht="54" x14ac:dyDescent="0.3">
      <c r="A811" s="12" t="s">
        <v>2650</v>
      </c>
      <c r="B811" s="12" t="s">
        <v>2651</v>
      </c>
      <c r="C811" s="16" t="s">
        <v>2652</v>
      </c>
      <c r="D811" s="17"/>
      <c r="E811" s="17" t="s">
        <v>2653</v>
      </c>
      <c r="F811" s="17" t="s">
        <v>79</v>
      </c>
      <c r="G811" s="18">
        <v>1</v>
      </c>
      <c r="H811" s="18"/>
      <c r="I811" s="18">
        <v>0</v>
      </c>
      <c r="J811" s="19">
        <v>0</v>
      </c>
      <c r="K811" s="20">
        <v>1001</v>
      </c>
      <c r="L811" s="19">
        <f>J811+ROUND(K811, 2)</f>
        <v>1001</v>
      </c>
      <c r="M811" s="19">
        <v>0</v>
      </c>
      <c r="N811" s="19">
        <v>0</v>
      </c>
      <c r="O811" s="19">
        <f>M811+N811</f>
        <v>0</v>
      </c>
      <c r="P811" s="19">
        <v>79.760000000000005</v>
      </c>
      <c r="Q811" s="20">
        <v>1001</v>
      </c>
      <c r="R811" s="19">
        <f>P811+ROUND(Q811, 2)</f>
        <v>1080.76</v>
      </c>
      <c r="S811" s="19">
        <v>0</v>
      </c>
      <c r="T811" s="19">
        <v>0</v>
      </c>
      <c r="U811" s="19">
        <f>S811+T811</f>
        <v>0</v>
      </c>
      <c r="V811" s="9">
        <f>ROUND(P811 / 1.2, 2)</f>
        <v>66.47</v>
      </c>
      <c r="W811" s="9">
        <f>ROUND(Q811 / 1.2, 2)</f>
        <v>834.17</v>
      </c>
      <c r="X811" s="9">
        <f>ROUND(R811 / 1.2, 2)</f>
        <v>900.63</v>
      </c>
      <c r="Y811" s="9">
        <f t="shared" si="99"/>
        <v>0</v>
      </c>
      <c r="Z811" s="9">
        <f>ROUND(T811 / 1.2, 2)</f>
        <v>0</v>
      </c>
      <c r="AA811" s="9">
        <f>Y811+Z811</f>
        <v>0</v>
      </c>
      <c r="AD811" s="5">
        <v>355116656</v>
      </c>
      <c r="AE811" s="5">
        <v>27137847</v>
      </c>
      <c r="AG811" s="5" t="s">
        <v>2654</v>
      </c>
      <c r="AH811" s="5" t="s">
        <v>2655</v>
      </c>
      <c r="AI811" s="5" t="s">
        <v>584</v>
      </c>
      <c r="AK811" s="19">
        <f t="shared" si="97"/>
        <v>0</v>
      </c>
      <c r="AL811" s="19">
        <f>T811-N811</f>
        <v>0</v>
      </c>
      <c r="AM811" s="19">
        <f>U811-O811</f>
        <v>0</v>
      </c>
      <c r="AN811" s="22">
        <f t="shared" si="98"/>
        <v>0</v>
      </c>
      <c r="AO811" s="22">
        <f>IFERROR(AL811/N811,0)</f>
        <v>0</v>
      </c>
      <c r="AP811" s="22">
        <f>IFERROR(AM811/O811,0)</f>
        <v>0</v>
      </c>
    </row>
    <row r="812" spans="1:42" ht="36" x14ac:dyDescent="0.3">
      <c r="A812" s="12" t="s">
        <v>2656</v>
      </c>
      <c r="B812" s="12"/>
      <c r="C812" s="41" t="s">
        <v>1483</v>
      </c>
      <c r="D812" s="17"/>
      <c r="E812" s="17" t="s">
        <v>1528</v>
      </c>
      <c r="F812" s="28" t="s">
        <v>96</v>
      </c>
      <c r="G812" s="29">
        <v>4.5</v>
      </c>
      <c r="H812" s="29"/>
      <c r="I812" s="29">
        <v>0</v>
      </c>
      <c r="J812" s="30">
        <v>12.58</v>
      </c>
      <c r="M812" s="31">
        <f>ROUND(ROUND(J812, 2)*I812, 2)</f>
        <v>0</v>
      </c>
      <c r="P812" s="30">
        <v>12.58</v>
      </c>
      <c r="S812" s="31">
        <f>ROUND(ROUND(P812, 2)*I812, 2)</f>
        <v>0</v>
      </c>
      <c r="V812" s="9">
        <f>ROUND(ROUND(P812, 2)/1.2, 2)</f>
        <v>10.48</v>
      </c>
      <c r="Y812" s="9">
        <f t="shared" si="99"/>
        <v>0</v>
      </c>
      <c r="AD812" s="5" t="s">
        <v>2657</v>
      </c>
      <c r="AE812" s="5" t="s">
        <v>2658</v>
      </c>
      <c r="AF812" s="5" t="s">
        <v>1486</v>
      </c>
      <c r="AK812" s="31">
        <f t="shared" si="97"/>
        <v>0</v>
      </c>
      <c r="AL812" s="31"/>
      <c r="AM812" s="31"/>
      <c r="AN812" s="33">
        <f t="shared" si="98"/>
        <v>0</v>
      </c>
      <c r="AO812" s="31"/>
      <c r="AP812" s="31"/>
    </row>
    <row r="813" spans="1:42" ht="36" x14ac:dyDescent="0.3">
      <c r="A813" s="12" t="s">
        <v>2659</v>
      </c>
      <c r="B813" s="12"/>
      <c r="C813" s="27" t="s">
        <v>2660</v>
      </c>
      <c r="D813" s="17"/>
      <c r="E813" s="17"/>
      <c r="F813" s="28" t="s">
        <v>102</v>
      </c>
      <c r="G813" s="29">
        <v>0.3</v>
      </c>
      <c r="H813" s="39"/>
      <c r="I813" s="39">
        <v>0</v>
      </c>
      <c r="J813" s="30">
        <v>73.099999999999994</v>
      </c>
      <c r="M813" s="31">
        <f>ROUND(ROUND(J813, 2)*I813, 2)</f>
        <v>0</v>
      </c>
      <c r="P813" s="30">
        <v>73.099999999999994</v>
      </c>
      <c r="S813" s="31">
        <f>ROUND(ROUND(P813, 2)*I813, 2)</f>
        <v>0</v>
      </c>
      <c r="V813" s="9">
        <f>ROUND(ROUND(P813, 2)/1.2, 2)</f>
        <v>60.92</v>
      </c>
      <c r="Y813" s="9">
        <f t="shared" si="99"/>
        <v>0</v>
      </c>
      <c r="AD813" s="5" t="s">
        <v>2661</v>
      </c>
      <c r="AE813" s="5" t="s">
        <v>2662</v>
      </c>
      <c r="AF813" s="5" t="s">
        <v>2663</v>
      </c>
      <c r="AK813" s="31">
        <f t="shared" si="97"/>
        <v>0</v>
      </c>
      <c r="AL813" s="31"/>
      <c r="AM813" s="31"/>
      <c r="AN813" s="33">
        <f t="shared" si="98"/>
        <v>0</v>
      </c>
      <c r="AO813" s="31"/>
      <c r="AP813" s="31"/>
    </row>
    <row r="814" spans="1:42" ht="36" x14ac:dyDescent="0.3">
      <c r="A814" s="12" t="s">
        <v>2664</v>
      </c>
      <c r="B814" s="12"/>
      <c r="C814" s="27" t="s">
        <v>1028</v>
      </c>
      <c r="D814" s="17"/>
      <c r="E814" s="17"/>
      <c r="F814" s="28" t="s">
        <v>96</v>
      </c>
      <c r="G814" s="29">
        <v>0.15</v>
      </c>
      <c r="H814" s="29"/>
      <c r="I814" s="29">
        <v>0</v>
      </c>
      <c r="J814" s="30">
        <v>88.8</v>
      </c>
      <c r="M814" s="31">
        <f>ROUND(ROUND(J814, 2)*I814, 2)</f>
        <v>0</v>
      </c>
      <c r="P814" s="30">
        <v>88.8</v>
      </c>
      <c r="S814" s="31">
        <f>ROUND(ROUND(P814, 2)*I814, 2)</f>
        <v>0</v>
      </c>
      <c r="V814" s="9">
        <f>ROUND(ROUND(P814, 2)/1.2, 2)</f>
        <v>74</v>
      </c>
      <c r="Y814" s="9">
        <f t="shared" si="99"/>
        <v>0</v>
      </c>
      <c r="AD814" s="5" t="s">
        <v>2665</v>
      </c>
      <c r="AE814" s="5" t="s">
        <v>2666</v>
      </c>
      <c r="AF814" s="5" t="s">
        <v>1031</v>
      </c>
      <c r="AK814" s="31">
        <f t="shared" si="97"/>
        <v>0</v>
      </c>
      <c r="AL814" s="31"/>
      <c r="AM814" s="31"/>
      <c r="AN814" s="33">
        <f t="shared" si="98"/>
        <v>0</v>
      </c>
      <c r="AO814" s="31"/>
      <c r="AP814" s="31"/>
    </row>
    <row r="815" spans="1:42" ht="54" x14ac:dyDescent="0.3">
      <c r="A815" s="12" t="s">
        <v>2667</v>
      </c>
      <c r="B815" s="12" t="s">
        <v>2651</v>
      </c>
      <c r="C815" s="16" t="s">
        <v>2652</v>
      </c>
      <c r="D815" s="17"/>
      <c r="E815" s="17" t="s">
        <v>2668</v>
      </c>
      <c r="F815" s="17" t="s">
        <v>79</v>
      </c>
      <c r="G815" s="18">
        <v>1</v>
      </c>
      <c r="H815" s="18"/>
      <c r="I815" s="18">
        <v>0</v>
      </c>
      <c r="J815" s="19">
        <v>0</v>
      </c>
      <c r="K815" s="20">
        <v>1001</v>
      </c>
      <c r="L815" s="19">
        <f>J815+ROUND(K815, 2)</f>
        <v>1001</v>
      </c>
      <c r="M815" s="19">
        <v>0</v>
      </c>
      <c r="N815" s="19">
        <v>0</v>
      </c>
      <c r="O815" s="19">
        <f>M815+N815</f>
        <v>0</v>
      </c>
      <c r="P815" s="19">
        <v>79.760000000000005</v>
      </c>
      <c r="Q815" s="20">
        <v>1001</v>
      </c>
      <c r="R815" s="19">
        <f>P815+ROUND(Q815, 2)</f>
        <v>1080.76</v>
      </c>
      <c r="S815" s="19">
        <v>0</v>
      </c>
      <c r="T815" s="19">
        <v>0</v>
      </c>
      <c r="U815" s="19">
        <f>S815+T815</f>
        <v>0</v>
      </c>
      <c r="V815" s="9">
        <f>ROUND(P815 / 1.2, 2)</f>
        <v>66.47</v>
      </c>
      <c r="W815" s="9">
        <f>ROUND(Q815 / 1.2, 2)</f>
        <v>834.17</v>
      </c>
      <c r="X815" s="9">
        <f>ROUND(R815 / 1.2, 2)</f>
        <v>900.63</v>
      </c>
      <c r="Y815" s="9">
        <f t="shared" si="99"/>
        <v>0</v>
      </c>
      <c r="Z815" s="9">
        <f>ROUND(T815 / 1.2, 2)</f>
        <v>0</v>
      </c>
      <c r="AA815" s="9">
        <f>Y815+Z815</f>
        <v>0</v>
      </c>
      <c r="AD815" s="5">
        <v>355116851</v>
      </c>
      <c r="AE815" s="5">
        <v>27137849</v>
      </c>
      <c r="AG815" s="5" t="s">
        <v>2654</v>
      </c>
      <c r="AH815" s="5" t="s">
        <v>2655</v>
      </c>
      <c r="AI815" s="5" t="s">
        <v>584</v>
      </c>
      <c r="AK815" s="19">
        <f t="shared" si="97"/>
        <v>0</v>
      </c>
      <c r="AL815" s="19">
        <f>T815-N815</f>
        <v>0</v>
      </c>
      <c r="AM815" s="19">
        <f>U815-O815</f>
        <v>0</v>
      </c>
      <c r="AN815" s="22">
        <f t="shared" si="98"/>
        <v>0</v>
      </c>
      <c r="AO815" s="22">
        <f>IFERROR(AL815/N815,0)</f>
        <v>0</v>
      </c>
      <c r="AP815" s="22">
        <f>IFERROR(AM815/O815,0)</f>
        <v>0</v>
      </c>
    </row>
    <row r="816" spans="1:42" ht="36" x14ac:dyDescent="0.3">
      <c r="A816" s="12" t="s">
        <v>2669</v>
      </c>
      <c r="B816" s="12"/>
      <c r="C816" s="27" t="s">
        <v>1028</v>
      </c>
      <c r="D816" s="17"/>
      <c r="E816" s="17"/>
      <c r="F816" s="28" t="s">
        <v>96</v>
      </c>
      <c r="G816" s="29">
        <v>0.15</v>
      </c>
      <c r="H816" s="29"/>
      <c r="I816" s="29">
        <v>0</v>
      </c>
      <c r="J816" s="30">
        <v>88.8</v>
      </c>
      <c r="M816" s="31">
        <f>ROUND(ROUND(J816, 2)*I816, 2)</f>
        <v>0</v>
      </c>
      <c r="P816" s="30">
        <v>88.8</v>
      </c>
      <c r="S816" s="31">
        <f>ROUND(ROUND(P816, 2)*I816, 2)</f>
        <v>0</v>
      </c>
      <c r="V816" s="9">
        <f>ROUND(ROUND(P816, 2)/1.2, 2)</f>
        <v>74</v>
      </c>
      <c r="Y816" s="9">
        <f t="shared" si="99"/>
        <v>0</v>
      </c>
      <c r="AD816" s="5" t="s">
        <v>2670</v>
      </c>
      <c r="AE816" s="5" t="s">
        <v>2671</v>
      </c>
      <c r="AF816" s="5" t="s">
        <v>1031</v>
      </c>
      <c r="AK816" s="31">
        <f t="shared" si="97"/>
        <v>0</v>
      </c>
      <c r="AL816" s="31"/>
      <c r="AM816" s="31"/>
      <c r="AN816" s="33">
        <f t="shared" si="98"/>
        <v>0</v>
      </c>
      <c r="AO816" s="31"/>
      <c r="AP816" s="31"/>
    </row>
    <row r="817" spans="1:42" ht="36" x14ac:dyDescent="0.3">
      <c r="A817" s="12" t="s">
        <v>2672</v>
      </c>
      <c r="B817" s="12"/>
      <c r="C817" s="27" t="s">
        <v>2660</v>
      </c>
      <c r="D817" s="17"/>
      <c r="E817" s="17"/>
      <c r="F817" s="28" t="s">
        <v>102</v>
      </c>
      <c r="G817" s="29">
        <v>0.3</v>
      </c>
      <c r="H817" s="39"/>
      <c r="I817" s="39">
        <v>0</v>
      </c>
      <c r="J817" s="30">
        <v>73.099999999999994</v>
      </c>
      <c r="M817" s="31">
        <f>ROUND(ROUND(J817, 2)*I817, 2)</f>
        <v>0</v>
      </c>
      <c r="P817" s="30">
        <v>73.099999999999994</v>
      </c>
      <c r="S817" s="31">
        <f>ROUND(ROUND(P817, 2)*I817, 2)</f>
        <v>0</v>
      </c>
      <c r="V817" s="9">
        <f>ROUND(ROUND(P817, 2)/1.2, 2)</f>
        <v>60.92</v>
      </c>
      <c r="Y817" s="9">
        <f t="shared" si="99"/>
        <v>0</v>
      </c>
      <c r="AD817" s="5" t="s">
        <v>2673</v>
      </c>
      <c r="AE817" s="5" t="s">
        <v>2674</v>
      </c>
      <c r="AF817" s="5" t="s">
        <v>2663</v>
      </c>
      <c r="AK817" s="31">
        <f t="shared" si="97"/>
        <v>0</v>
      </c>
      <c r="AL817" s="31"/>
      <c r="AM817" s="31"/>
      <c r="AN817" s="33">
        <f t="shared" si="98"/>
        <v>0</v>
      </c>
      <c r="AO817" s="31"/>
      <c r="AP817" s="31"/>
    </row>
    <row r="818" spans="1:42" ht="36" x14ac:dyDescent="0.3">
      <c r="A818" s="12" t="s">
        <v>2675</v>
      </c>
      <c r="B818" s="12"/>
      <c r="C818" s="41" t="s">
        <v>1483</v>
      </c>
      <c r="D818" s="17"/>
      <c r="E818" s="17" t="s">
        <v>1551</v>
      </c>
      <c r="F818" s="28" t="s">
        <v>96</v>
      </c>
      <c r="G818" s="29">
        <v>4.5</v>
      </c>
      <c r="H818" s="29"/>
      <c r="I818" s="29">
        <v>0</v>
      </c>
      <c r="J818" s="30">
        <v>12.58</v>
      </c>
      <c r="M818" s="31">
        <f>ROUND(ROUND(J818, 2)*I818, 2)</f>
        <v>0</v>
      </c>
      <c r="P818" s="30">
        <v>12.58</v>
      </c>
      <c r="S818" s="31">
        <f>ROUND(ROUND(P818, 2)*I818, 2)</f>
        <v>0</v>
      </c>
      <c r="V818" s="9">
        <f>ROUND(ROUND(P818, 2)/1.2, 2)</f>
        <v>10.48</v>
      </c>
      <c r="Y818" s="9">
        <f t="shared" si="99"/>
        <v>0</v>
      </c>
      <c r="AD818" s="5" t="s">
        <v>2676</v>
      </c>
      <c r="AE818" s="5" t="s">
        <v>2677</v>
      </c>
      <c r="AF818" s="5" t="s">
        <v>1486</v>
      </c>
      <c r="AK818" s="31">
        <f t="shared" si="97"/>
        <v>0</v>
      </c>
      <c r="AL818" s="31"/>
      <c r="AM818" s="31"/>
      <c r="AN818" s="33">
        <f t="shared" si="98"/>
        <v>0</v>
      </c>
      <c r="AO818" s="31"/>
      <c r="AP818" s="31"/>
    </row>
    <row r="819" spans="1:42" ht="54" x14ac:dyDescent="0.3">
      <c r="A819" s="12" t="s">
        <v>2678</v>
      </c>
      <c r="B819" s="12" t="s">
        <v>2651</v>
      </c>
      <c r="C819" s="16" t="s">
        <v>2652</v>
      </c>
      <c r="D819" s="17"/>
      <c r="E819" s="17" t="s">
        <v>2653</v>
      </c>
      <c r="F819" s="17" t="s">
        <v>79</v>
      </c>
      <c r="G819" s="18">
        <v>1</v>
      </c>
      <c r="H819" s="18"/>
      <c r="I819" s="18">
        <v>0</v>
      </c>
      <c r="J819" s="19">
        <v>89.57</v>
      </c>
      <c r="K819" s="20">
        <v>1001</v>
      </c>
      <c r="L819" s="19">
        <f>J819+ROUND(K819, 2)</f>
        <v>1090.57</v>
      </c>
      <c r="M819" s="19">
        <v>0</v>
      </c>
      <c r="N819" s="19">
        <v>0</v>
      </c>
      <c r="O819" s="19">
        <f>M819+N819</f>
        <v>0</v>
      </c>
      <c r="P819" s="19">
        <v>89.57</v>
      </c>
      <c r="Q819" s="20">
        <v>1001</v>
      </c>
      <c r="R819" s="19">
        <f>P819+ROUND(Q819, 2)</f>
        <v>1090.57</v>
      </c>
      <c r="S819" s="19">
        <v>0</v>
      </c>
      <c r="T819" s="19">
        <v>0</v>
      </c>
      <c r="U819" s="19">
        <f>S819+T819</f>
        <v>0</v>
      </c>
      <c r="V819" s="9">
        <f>ROUND(P819 / 1.2, 2)</f>
        <v>74.64</v>
      </c>
      <c r="W819" s="9">
        <f>ROUND(Q819 / 1.2, 2)</f>
        <v>834.17</v>
      </c>
      <c r="X819" s="9">
        <f>ROUND(R819 / 1.2, 2)</f>
        <v>908.81</v>
      </c>
      <c r="Y819" s="9">
        <f t="shared" si="99"/>
        <v>0</v>
      </c>
      <c r="Z819" s="9">
        <f>ROUND(T819 / 1.2, 2)</f>
        <v>0</v>
      </c>
      <c r="AA819" s="9">
        <f>Y819+Z819</f>
        <v>0</v>
      </c>
      <c r="AD819" s="5">
        <v>355116852</v>
      </c>
      <c r="AE819" s="5">
        <v>27137848</v>
      </c>
      <c r="AG819" s="5" t="s">
        <v>2654</v>
      </c>
      <c r="AH819" s="5" t="s">
        <v>2655</v>
      </c>
      <c r="AI819" s="5" t="s">
        <v>584</v>
      </c>
      <c r="AK819" s="19">
        <f t="shared" si="97"/>
        <v>0</v>
      </c>
      <c r="AL819" s="19">
        <f>T819-N819</f>
        <v>0</v>
      </c>
      <c r="AM819" s="19">
        <f>U819-O819</f>
        <v>0</v>
      </c>
      <c r="AN819" s="22">
        <f t="shared" si="98"/>
        <v>0</v>
      </c>
      <c r="AO819" s="22">
        <f>IFERROR(AL819/N819,0)</f>
        <v>0</v>
      </c>
      <c r="AP819" s="22">
        <f>IFERROR(AM819/O819,0)</f>
        <v>0</v>
      </c>
    </row>
    <row r="820" spans="1:42" ht="36" x14ac:dyDescent="0.3">
      <c r="A820" s="12" t="s">
        <v>2679</v>
      </c>
      <c r="B820" s="12"/>
      <c r="C820" s="41" t="s">
        <v>1483</v>
      </c>
      <c r="D820" s="17"/>
      <c r="E820" s="17"/>
      <c r="F820" s="28" t="s">
        <v>96</v>
      </c>
      <c r="G820" s="29">
        <v>4.5</v>
      </c>
      <c r="H820" s="29"/>
      <c r="I820" s="29">
        <v>0</v>
      </c>
      <c r="J820" s="30">
        <v>12.07</v>
      </c>
      <c r="M820" s="31">
        <f>ROUND(ROUND(J820, 2)*I820, 2)</f>
        <v>0</v>
      </c>
      <c r="P820" s="30">
        <v>12.07</v>
      </c>
      <c r="S820" s="31">
        <f>ROUND(ROUND(P820, 2)*I820, 2)</f>
        <v>0</v>
      </c>
      <c r="V820" s="9">
        <f>ROUND(ROUND(P820, 2)/1.2, 2)</f>
        <v>10.06</v>
      </c>
      <c r="Y820" s="9">
        <f t="shared" si="99"/>
        <v>0</v>
      </c>
      <c r="AD820" s="5" t="s">
        <v>2680</v>
      </c>
      <c r="AE820" s="5" t="s">
        <v>2681</v>
      </c>
      <c r="AF820" s="5" t="s">
        <v>1486</v>
      </c>
      <c r="AK820" s="31">
        <f t="shared" si="97"/>
        <v>0</v>
      </c>
      <c r="AL820" s="31"/>
      <c r="AM820" s="31"/>
      <c r="AN820" s="33">
        <f t="shared" si="98"/>
        <v>0</v>
      </c>
      <c r="AO820" s="31"/>
      <c r="AP820" s="31"/>
    </row>
    <row r="821" spans="1:42" ht="18" x14ac:dyDescent="0.3">
      <c r="A821" s="12" t="s">
        <v>2682</v>
      </c>
      <c r="B821" s="12"/>
      <c r="C821" s="27" t="s">
        <v>1533</v>
      </c>
      <c r="D821" s="17"/>
      <c r="E821" s="17"/>
      <c r="F821" s="28" t="s">
        <v>102</v>
      </c>
      <c r="G821" s="29">
        <v>0.3</v>
      </c>
      <c r="H821" s="29"/>
      <c r="I821" s="29">
        <v>0</v>
      </c>
      <c r="J821" s="30">
        <v>73.099999999999994</v>
      </c>
      <c r="M821" s="31">
        <f>ROUND(ROUND(J821, 2)*I821, 2)</f>
        <v>0</v>
      </c>
      <c r="P821" s="30">
        <v>73.099999999999994</v>
      </c>
      <c r="S821" s="31">
        <f>ROUND(ROUND(P821, 2)*I821, 2)</f>
        <v>0</v>
      </c>
      <c r="V821" s="9">
        <f>ROUND(ROUND(P821, 2)/1.2, 2)</f>
        <v>60.92</v>
      </c>
      <c r="Y821" s="9">
        <f t="shared" si="99"/>
        <v>0</v>
      </c>
      <c r="AD821" s="5" t="s">
        <v>2683</v>
      </c>
      <c r="AE821" s="5" t="s">
        <v>2684</v>
      </c>
      <c r="AF821" s="5" t="s">
        <v>1536</v>
      </c>
      <c r="AK821" s="31">
        <f t="shared" si="97"/>
        <v>0</v>
      </c>
      <c r="AL821" s="31"/>
      <c r="AM821" s="31"/>
      <c r="AN821" s="33">
        <f t="shared" si="98"/>
        <v>0</v>
      </c>
      <c r="AO821" s="31"/>
      <c r="AP821" s="31"/>
    </row>
    <row r="822" spans="1:42" ht="36" x14ac:dyDescent="0.3">
      <c r="A822" s="12" t="s">
        <v>2685</v>
      </c>
      <c r="B822" s="12"/>
      <c r="C822" s="27" t="s">
        <v>1028</v>
      </c>
      <c r="D822" s="17"/>
      <c r="E822" s="17"/>
      <c r="F822" s="28" t="s">
        <v>96</v>
      </c>
      <c r="G822" s="29">
        <v>0.15</v>
      </c>
      <c r="H822" s="29"/>
      <c r="I822" s="29">
        <v>0</v>
      </c>
      <c r="J822" s="30">
        <v>88.8</v>
      </c>
      <c r="M822" s="31">
        <f>ROUND(ROUND(J822, 2)*I822, 2)</f>
        <v>0</v>
      </c>
      <c r="P822" s="30">
        <v>88.8</v>
      </c>
      <c r="S822" s="31">
        <f>ROUND(ROUND(P822, 2)*I822, 2)</f>
        <v>0</v>
      </c>
      <c r="V822" s="9">
        <f>ROUND(ROUND(P822, 2)/1.2, 2)</f>
        <v>74</v>
      </c>
      <c r="Y822" s="9">
        <f t="shared" si="99"/>
        <v>0</v>
      </c>
      <c r="AD822" s="5" t="s">
        <v>2686</v>
      </c>
      <c r="AE822" s="5" t="s">
        <v>2687</v>
      </c>
      <c r="AF822" s="5" t="s">
        <v>1031</v>
      </c>
      <c r="AK822" s="31">
        <f t="shared" si="97"/>
        <v>0</v>
      </c>
      <c r="AL822" s="31"/>
      <c r="AM822" s="31"/>
      <c r="AN822" s="33">
        <f t="shared" si="98"/>
        <v>0</v>
      </c>
      <c r="AO822" s="31"/>
      <c r="AP822" s="31"/>
    </row>
    <row r="823" spans="1:42" ht="54" x14ac:dyDescent="0.3">
      <c r="A823" s="12" t="s">
        <v>2688</v>
      </c>
      <c r="B823" s="12" t="s">
        <v>2651</v>
      </c>
      <c r="C823" s="16" t="s">
        <v>2652</v>
      </c>
      <c r="D823" s="17"/>
      <c r="E823" s="17" t="s">
        <v>2668</v>
      </c>
      <c r="F823" s="17" t="s">
        <v>79</v>
      </c>
      <c r="G823" s="18">
        <v>1</v>
      </c>
      <c r="H823" s="18"/>
      <c r="I823" s="18">
        <v>0</v>
      </c>
      <c r="J823" s="19">
        <v>67.63</v>
      </c>
      <c r="K823" s="20">
        <v>1001</v>
      </c>
      <c r="L823" s="19">
        <f>J823+ROUND(K823, 2)</f>
        <v>1068.6300000000001</v>
      </c>
      <c r="M823" s="19">
        <v>0</v>
      </c>
      <c r="N823" s="19">
        <v>0</v>
      </c>
      <c r="O823" s="19">
        <f>M823+N823</f>
        <v>0</v>
      </c>
      <c r="P823" s="19">
        <v>67.63</v>
      </c>
      <c r="Q823" s="20">
        <v>1001</v>
      </c>
      <c r="R823" s="19">
        <f>P823+ROUND(Q823, 2)</f>
        <v>1068.6300000000001</v>
      </c>
      <c r="S823" s="19">
        <v>0</v>
      </c>
      <c r="T823" s="19">
        <v>0</v>
      </c>
      <c r="U823" s="19">
        <f>S823+T823</f>
        <v>0</v>
      </c>
      <c r="V823" s="9">
        <f>ROUND(P823 / 1.2, 2)</f>
        <v>56.36</v>
      </c>
      <c r="W823" s="9">
        <f>ROUND(Q823 / 1.2, 2)</f>
        <v>834.17</v>
      </c>
      <c r="X823" s="9">
        <f>ROUND(R823 / 1.2, 2)</f>
        <v>890.53</v>
      </c>
      <c r="Y823" s="9">
        <f t="shared" si="99"/>
        <v>0</v>
      </c>
      <c r="Z823" s="9">
        <f>ROUND(T823 / 1.2, 2)</f>
        <v>0</v>
      </c>
      <c r="AA823" s="9">
        <f>Y823+Z823</f>
        <v>0</v>
      </c>
      <c r="AD823" s="5">
        <v>355116853</v>
      </c>
      <c r="AE823" s="5">
        <v>27137850</v>
      </c>
      <c r="AG823" s="5" t="s">
        <v>2654</v>
      </c>
      <c r="AH823" s="5" t="s">
        <v>2655</v>
      </c>
      <c r="AI823" s="5" t="s">
        <v>584</v>
      </c>
      <c r="AK823" s="19">
        <f t="shared" si="97"/>
        <v>0</v>
      </c>
      <c r="AL823" s="19">
        <f>T823-N823</f>
        <v>0</v>
      </c>
      <c r="AM823" s="19">
        <f>U823-O823</f>
        <v>0</v>
      </c>
      <c r="AN823" s="22">
        <f t="shared" si="98"/>
        <v>0</v>
      </c>
      <c r="AO823" s="22">
        <f>IFERROR(AL823/N823,0)</f>
        <v>0</v>
      </c>
      <c r="AP823" s="22">
        <f>IFERROR(AM823/O823,0)</f>
        <v>0</v>
      </c>
    </row>
    <row r="824" spans="1:42" ht="36" x14ac:dyDescent="0.3">
      <c r="A824" s="12" t="s">
        <v>2689</v>
      </c>
      <c r="B824" s="12"/>
      <c r="C824" s="27" t="s">
        <v>1028</v>
      </c>
      <c r="D824" s="17"/>
      <c r="E824" s="17"/>
      <c r="F824" s="28" t="s">
        <v>96</v>
      </c>
      <c r="G824" s="29">
        <v>0.15</v>
      </c>
      <c r="H824" s="29"/>
      <c r="I824" s="29">
        <v>0</v>
      </c>
      <c r="J824" s="30">
        <v>88.8</v>
      </c>
      <c r="M824" s="31">
        <f>ROUND(ROUND(J824, 2)*I824, 2)</f>
        <v>0</v>
      </c>
      <c r="P824" s="30">
        <v>88.8</v>
      </c>
      <c r="S824" s="31">
        <f>ROUND(ROUND(P824, 2)*I824, 2)</f>
        <v>0</v>
      </c>
      <c r="V824" s="9">
        <f>ROUND(ROUND(P824, 2)/1.2, 2)</f>
        <v>74</v>
      </c>
      <c r="Y824" s="9">
        <f t="shared" si="99"/>
        <v>0</v>
      </c>
      <c r="AD824" s="5" t="s">
        <v>2690</v>
      </c>
      <c r="AE824" s="5" t="s">
        <v>2691</v>
      </c>
      <c r="AF824" s="5" t="s">
        <v>1031</v>
      </c>
      <c r="AK824" s="31">
        <f t="shared" si="97"/>
        <v>0</v>
      </c>
      <c r="AL824" s="31"/>
      <c r="AM824" s="31"/>
      <c r="AN824" s="33">
        <f t="shared" si="98"/>
        <v>0</v>
      </c>
      <c r="AO824" s="31"/>
      <c r="AP824" s="31"/>
    </row>
    <row r="825" spans="1:42" ht="36" x14ac:dyDescent="0.3">
      <c r="A825" s="12" t="s">
        <v>2692</v>
      </c>
      <c r="B825" s="12"/>
      <c r="C825" s="41" t="s">
        <v>1483</v>
      </c>
      <c r="D825" s="17"/>
      <c r="E825" s="17"/>
      <c r="F825" s="28" t="s">
        <v>96</v>
      </c>
      <c r="G825" s="29">
        <v>4.5</v>
      </c>
      <c r="H825" s="29"/>
      <c r="I825" s="29">
        <v>0</v>
      </c>
      <c r="J825" s="30">
        <v>12.07</v>
      </c>
      <c r="M825" s="31">
        <f>ROUND(ROUND(J825, 2)*I825, 2)</f>
        <v>0</v>
      </c>
      <c r="P825" s="30">
        <v>12.07</v>
      </c>
      <c r="S825" s="31">
        <f>ROUND(ROUND(P825, 2)*I825, 2)</f>
        <v>0</v>
      </c>
      <c r="V825" s="9">
        <f>ROUND(ROUND(P825, 2)/1.2, 2)</f>
        <v>10.06</v>
      </c>
      <c r="Y825" s="9">
        <f t="shared" si="99"/>
        <v>0</v>
      </c>
      <c r="AD825" s="5" t="s">
        <v>2693</v>
      </c>
      <c r="AE825" s="5" t="s">
        <v>2694</v>
      </c>
      <c r="AF825" s="5" t="s">
        <v>1486</v>
      </c>
      <c r="AK825" s="31">
        <f t="shared" si="97"/>
        <v>0</v>
      </c>
      <c r="AL825" s="31"/>
      <c r="AM825" s="31"/>
      <c r="AN825" s="33">
        <f t="shared" si="98"/>
        <v>0</v>
      </c>
      <c r="AO825" s="31"/>
      <c r="AP825" s="31"/>
    </row>
    <row r="826" spans="1:42" ht="54" x14ac:dyDescent="0.3">
      <c r="A826" s="12" t="s">
        <v>2695</v>
      </c>
      <c r="B826" s="12" t="s">
        <v>2651</v>
      </c>
      <c r="C826" s="16" t="s">
        <v>2652</v>
      </c>
      <c r="D826" s="17"/>
      <c r="E826" s="17" t="s">
        <v>2653</v>
      </c>
      <c r="F826" s="17" t="s">
        <v>79</v>
      </c>
      <c r="G826" s="18">
        <v>1</v>
      </c>
      <c r="H826" s="18"/>
      <c r="I826" s="18">
        <v>662.77499999999998</v>
      </c>
      <c r="J826" s="19">
        <v>91.01</v>
      </c>
      <c r="K826" s="20">
        <v>1001</v>
      </c>
      <c r="L826" s="19">
        <f>J826+ROUND(K826, 2)</f>
        <v>1092.01</v>
      </c>
      <c r="M826" s="19">
        <v>60319.15</v>
      </c>
      <c r="N826" s="19">
        <v>663437.78</v>
      </c>
      <c r="O826" s="19">
        <f>M826+N826</f>
        <v>723756.93</v>
      </c>
      <c r="P826" s="19">
        <v>89.57</v>
      </c>
      <c r="Q826" s="20">
        <v>1201.2</v>
      </c>
      <c r="R826" s="19">
        <f>P826+ROUND(Q826, 2)</f>
        <v>1290.77</v>
      </c>
      <c r="S826" s="19">
        <v>59364.76</v>
      </c>
      <c r="T826" s="19">
        <v>796125.33</v>
      </c>
      <c r="U826" s="19">
        <f>S826+T826</f>
        <v>855490.09</v>
      </c>
      <c r="V826" s="9">
        <f>ROUND(P826 / 1.2, 2)</f>
        <v>74.64</v>
      </c>
      <c r="W826" s="9">
        <f>ROUND(Q826 / 1.2, 2)</f>
        <v>1001</v>
      </c>
      <c r="X826" s="9">
        <f>ROUND(R826 / 1.2, 2)</f>
        <v>1075.6400000000001</v>
      </c>
      <c r="Y826" s="9">
        <f t="shared" si="99"/>
        <v>49470.63</v>
      </c>
      <c r="Z826" s="9">
        <f>ROUND(T826 / 1.2, 2)</f>
        <v>663437.78</v>
      </c>
      <c r="AA826" s="9">
        <f>Y826+Z826</f>
        <v>712908.41</v>
      </c>
      <c r="AD826" s="5">
        <v>355116854</v>
      </c>
      <c r="AE826" s="5">
        <v>28827654</v>
      </c>
      <c r="AG826" s="5" t="s">
        <v>2654</v>
      </c>
      <c r="AH826" s="5" t="s">
        <v>2655</v>
      </c>
      <c r="AI826" s="5" t="s">
        <v>584</v>
      </c>
      <c r="AK826" s="19">
        <f t="shared" si="97"/>
        <v>-954.38999999999942</v>
      </c>
      <c r="AL826" s="19">
        <f>T826-N826</f>
        <v>132687.54999999993</v>
      </c>
      <c r="AM826" s="19">
        <f>U826-O826</f>
        <v>131733.15999999992</v>
      </c>
      <c r="AN826" s="22">
        <f t="shared" si="98"/>
        <v>-1.5822338345285028E-2</v>
      </c>
      <c r="AO826" s="22">
        <f>IFERROR(AL826/N826,0)</f>
        <v>0.19999999095619778</v>
      </c>
      <c r="AP826" s="22">
        <f>IFERROR(AM826/O826,0)</f>
        <v>0.18201298604491414</v>
      </c>
    </row>
    <row r="827" spans="1:42" ht="36" x14ac:dyDescent="0.3">
      <c r="A827" s="12" t="s">
        <v>2696</v>
      </c>
      <c r="B827" s="12"/>
      <c r="C827" s="41" t="s">
        <v>1483</v>
      </c>
      <c r="D827" s="17"/>
      <c r="E827" s="17"/>
      <c r="F827" s="28" t="s">
        <v>96</v>
      </c>
      <c r="G827" s="29">
        <v>4.5</v>
      </c>
      <c r="H827" s="29"/>
      <c r="I827" s="29">
        <v>2982.4879999999998</v>
      </c>
      <c r="J827" s="30">
        <v>12.26</v>
      </c>
      <c r="M827" s="31">
        <f>ROUND(ROUND(J827, 2)*I827, 2)</f>
        <v>36565.300000000003</v>
      </c>
      <c r="P827" s="30">
        <v>12.07</v>
      </c>
      <c r="S827" s="31">
        <f>ROUND(ROUND(P827, 2)*I827, 2)</f>
        <v>35998.629999999997</v>
      </c>
      <c r="V827" s="9">
        <f>ROUND(ROUND(P827, 2)/1.2, 2)</f>
        <v>10.06</v>
      </c>
      <c r="Y827" s="9">
        <f t="shared" si="99"/>
        <v>29998.86</v>
      </c>
      <c r="AD827" s="5" t="s">
        <v>2697</v>
      </c>
      <c r="AE827" s="5" t="s">
        <v>2698</v>
      </c>
      <c r="AF827" s="5" t="s">
        <v>1486</v>
      </c>
      <c r="AK827" s="31">
        <f t="shared" si="97"/>
        <v>-566.67000000000553</v>
      </c>
      <c r="AL827" s="31"/>
      <c r="AM827" s="31"/>
      <c r="AN827" s="33">
        <f t="shared" si="98"/>
        <v>-1.5497479851115825E-2</v>
      </c>
      <c r="AO827" s="31"/>
      <c r="AP827" s="31"/>
    </row>
    <row r="828" spans="1:42" ht="18" x14ac:dyDescent="0.3">
      <c r="A828" s="12" t="s">
        <v>2699</v>
      </c>
      <c r="B828" s="12"/>
      <c r="C828" s="27" t="s">
        <v>1533</v>
      </c>
      <c r="D828" s="17"/>
      <c r="E828" s="17"/>
      <c r="F828" s="28" t="s">
        <v>102</v>
      </c>
      <c r="G828" s="29">
        <v>0.3</v>
      </c>
      <c r="H828" s="29"/>
      <c r="I828" s="29">
        <v>198.833</v>
      </c>
      <c r="J828" s="30">
        <v>74.319999999999993</v>
      </c>
      <c r="M828" s="31">
        <f>ROUND(ROUND(J828, 2)*I828, 2)</f>
        <v>14777.27</v>
      </c>
      <c r="P828" s="30">
        <v>73.099999999999994</v>
      </c>
      <c r="S828" s="31">
        <f>ROUND(ROUND(P828, 2)*I828, 2)</f>
        <v>14534.69</v>
      </c>
      <c r="V828" s="9">
        <f>ROUND(ROUND(P828, 2)/1.2, 2)</f>
        <v>60.92</v>
      </c>
      <c r="Y828" s="9">
        <f t="shared" si="99"/>
        <v>12112.24</v>
      </c>
      <c r="AD828" s="5" t="s">
        <v>2700</v>
      </c>
      <c r="AE828" s="5" t="s">
        <v>2701</v>
      </c>
      <c r="AF828" s="5" t="s">
        <v>1536</v>
      </c>
      <c r="AK828" s="31">
        <f t="shared" si="97"/>
        <v>-242.57999999999993</v>
      </c>
      <c r="AL828" s="31"/>
      <c r="AM828" s="31"/>
      <c r="AN828" s="33">
        <f t="shared" si="98"/>
        <v>-1.641575202997576E-2</v>
      </c>
      <c r="AO828" s="31"/>
      <c r="AP828" s="31"/>
    </row>
    <row r="829" spans="1:42" ht="36" x14ac:dyDescent="0.3">
      <c r="A829" s="12" t="s">
        <v>2702</v>
      </c>
      <c r="B829" s="12"/>
      <c r="C829" s="27" t="s">
        <v>1028</v>
      </c>
      <c r="D829" s="17"/>
      <c r="E829" s="17"/>
      <c r="F829" s="28" t="s">
        <v>96</v>
      </c>
      <c r="G829" s="29">
        <v>0.15</v>
      </c>
      <c r="H829" s="29"/>
      <c r="I829" s="29">
        <v>99.415999999999997</v>
      </c>
      <c r="J829" s="30">
        <v>90.28</v>
      </c>
      <c r="M829" s="31">
        <f>ROUND(ROUND(J829, 2)*I829, 2)</f>
        <v>8975.2800000000007</v>
      </c>
      <c r="P829" s="30">
        <v>88.8</v>
      </c>
      <c r="S829" s="31">
        <f>ROUND(ROUND(P829, 2)*I829, 2)</f>
        <v>8828.14</v>
      </c>
      <c r="V829" s="9">
        <f>ROUND(ROUND(P829, 2)/1.2, 2)</f>
        <v>74</v>
      </c>
      <c r="Y829" s="9">
        <f t="shared" si="99"/>
        <v>7356.78</v>
      </c>
      <c r="AD829" s="5" t="s">
        <v>2703</v>
      </c>
      <c r="AE829" s="5" t="s">
        <v>2704</v>
      </c>
      <c r="AF829" s="5" t="s">
        <v>1031</v>
      </c>
      <c r="AK829" s="31">
        <f t="shared" si="97"/>
        <v>-147.14000000000124</v>
      </c>
      <c r="AL829" s="31"/>
      <c r="AM829" s="31"/>
      <c r="AN829" s="33">
        <f t="shared" si="98"/>
        <v>-1.6393917515665386E-2</v>
      </c>
      <c r="AO829" s="31"/>
      <c r="AP829" s="31"/>
    </row>
    <row r="830" spans="1:42" ht="54" x14ac:dyDescent="0.3">
      <c r="A830" s="12" t="s">
        <v>2705</v>
      </c>
      <c r="B830" s="12" t="s">
        <v>2651</v>
      </c>
      <c r="C830" s="16" t="s">
        <v>2652</v>
      </c>
      <c r="D830" s="17"/>
      <c r="E830" s="17" t="s">
        <v>2668</v>
      </c>
      <c r="F830" s="17" t="s">
        <v>79</v>
      </c>
      <c r="G830" s="18">
        <v>1</v>
      </c>
      <c r="H830" s="18"/>
      <c r="I830" s="18">
        <v>662.77499999999998</v>
      </c>
      <c r="J830" s="19">
        <v>68.709999999999994</v>
      </c>
      <c r="K830" s="20">
        <v>1001</v>
      </c>
      <c r="L830" s="19">
        <f>J830+ROUND(K830, 2)</f>
        <v>1069.71</v>
      </c>
      <c r="M830" s="19">
        <v>45539.27</v>
      </c>
      <c r="N830" s="19">
        <v>663437.78</v>
      </c>
      <c r="O830" s="19">
        <f>M830+N830</f>
        <v>708977.05</v>
      </c>
      <c r="P830" s="19">
        <v>67.63</v>
      </c>
      <c r="Q830" s="20">
        <v>1201.2</v>
      </c>
      <c r="R830" s="19">
        <f>P830+ROUND(Q830, 2)</f>
        <v>1268.83</v>
      </c>
      <c r="S830" s="19">
        <v>44823.47</v>
      </c>
      <c r="T830" s="19">
        <v>796125.33</v>
      </c>
      <c r="U830" s="19">
        <f>S830+T830</f>
        <v>840948.79999999993</v>
      </c>
      <c r="V830" s="9">
        <f>ROUND(P830 / 1.2, 2)</f>
        <v>56.36</v>
      </c>
      <c r="W830" s="9">
        <f>ROUND(Q830 / 1.2, 2)</f>
        <v>1001</v>
      </c>
      <c r="X830" s="9">
        <f>ROUND(R830 / 1.2, 2)</f>
        <v>1057.3599999999999</v>
      </c>
      <c r="Y830" s="9">
        <f t="shared" si="99"/>
        <v>37352.89</v>
      </c>
      <c r="Z830" s="9">
        <f>ROUND(T830 / 1.2, 2)</f>
        <v>663437.78</v>
      </c>
      <c r="AA830" s="9">
        <f>Y830+Z830</f>
        <v>700790.67</v>
      </c>
      <c r="AD830" s="5">
        <v>355116855</v>
      </c>
      <c r="AE830" s="5">
        <v>28827656</v>
      </c>
      <c r="AG830" s="5" t="s">
        <v>2654</v>
      </c>
      <c r="AH830" s="5" t="s">
        <v>2655</v>
      </c>
      <c r="AI830" s="5" t="s">
        <v>584</v>
      </c>
      <c r="AK830" s="19">
        <f t="shared" si="97"/>
        <v>-715.79999999999563</v>
      </c>
      <c r="AL830" s="19">
        <f>T830-N830</f>
        <v>132687.54999999993</v>
      </c>
      <c r="AM830" s="19">
        <f>U830-O830</f>
        <v>131971.74999999988</v>
      </c>
      <c r="AN830" s="22">
        <f t="shared" si="98"/>
        <v>-1.5718302028117616E-2</v>
      </c>
      <c r="AO830" s="22">
        <f>IFERROR(AL830/N830,0)</f>
        <v>0.19999999095619778</v>
      </c>
      <c r="AP830" s="22">
        <f>IFERROR(AM830/O830,0)</f>
        <v>0.18614389563103612</v>
      </c>
    </row>
    <row r="831" spans="1:42" ht="36" x14ac:dyDescent="0.3">
      <c r="A831" s="12" t="s">
        <v>2706</v>
      </c>
      <c r="B831" s="12"/>
      <c r="C831" s="27" t="s">
        <v>1028</v>
      </c>
      <c r="D831" s="17"/>
      <c r="E831" s="17"/>
      <c r="F831" s="28" t="s">
        <v>96</v>
      </c>
      <c r="G831" s="29">
        <v>0.15</v>
      </c>
      <c r="H831" s="29"/>
      <c r="I831" s="29">
        <v>99.415999999999997</v>
      </c>
      <c r="J831" s="30">
        <v>90.28</v>
      </c>
      <c r="M831" s="31">
        <f>ROUND(ROUND(J831, 2)*I831, 2)</f>
        <v>8975.2800000000007</v>
      </c>
      <c r="P831" s="30">
        <v>88.8</v>
      </c>
      <c r="S831" s="31">
        <f>ROUND(ROUND(P831, 2)*I831, 2)</f>
        <v>8828.14</v>
      </c>
      <c r="V831" s="9">
        <f>ROUND(ROUND(P831, 2)/1.2, 2)</f>
        <v>74</v>
      </c>
      <c r="Y831" s="9">
        <f t="shared" si="99"/>
        <v>7356.78</v>
      </c>
      <c r="AD831" s="5" t="s">
        <v>2707</v>
      </c>
      <c r="AE831" s="5" t="s">
        <v>2708</v>
      </c>
      <c r="AF831" s="5" t="s">
        <v>1031</v>
      </c>
      <c r="AK831" s="31">
        <f t="shared" si="97"/>
        <v>-147.14000000000124</v>
      </c>
      <c r="AL831" s="31"/>
      <c r="AM831" s="31"/>
      <c r="AN831" s="33">
        <f t="shared" si="98"/>
        <v>-1.6393917515665386E-2</v>
      </c>
      <c r="AO831" s="31"/>
      <c r="AP831" s="31"/>
    </row>
    <row r="832" spans="1:42" ht="36" x14ac:dyDescent="0.3">
      <c r="A832" s="12" t="s">
        <v>2709</v>
      </c>
      <c r="B832" s="12"/>
      <c r="C832" s="41" t="s">
        <v>1483</v>
      </c>
      <c r="D832" s="17"/>
      <c r="E832" s="17"/>
      <c r="F832" s="28" t="s">
        <v>96</v>
      </c>
      <c r="G832" s="29">
        <v>4.5</v>
      </c>
      <c r="H832" s="29"/>
      <c r="I832" s="29">
        <v>2982.4879999999998</v>
      </c>
      <c r="J832" s="30">
        <v>12.26</v>
      </c>
      <c r="M832" s="31">
        <f>ROUND(ROUND(J832, 2)*I832, 2)</f>
        <v>36565.300000000003</v>
      </c>
      <c r="P832" s="30">
        <v>12.07</v>
      </c>
      <c r="S832" s="31">
        <f>ROUND(ROUND(P832, 2)*I832, 2)</f>
        <v>35998.629999999997</v>
      </c>
      <c r="V832" s="9">
        <f>ROUND(ROUND(P832, 2)/1.2, 2)</f>
        <v>10.06</v>
      </c>
      <c r="Y832" s="9">
        <f t="shared" si="99"/>
        <v>29998.86</v>
      </c>
      <c r="AD832" s="5" t="s">
        <v>2710</v>
      </c>
      <c r="AE832" s="5" t="s">
        <v>2711</v>
      </c>
      <c r="AF832" s="5" t="s">
        <v>1486</v>
      </c>
      <c r="AK832" s="31">
        <f t="shared" si="97"/>
        <v>-566.67000000000553</v>
      </c>
      <c r="AL832" s="31"/>
      <c r="AM832" s="31"/>
      <c r="AN832" s="33">
        <f t="shared" si="98"/>
        <v>-1.5497479851115825E-2</v>
      </c>
      <c r="AO832" s="31"/>
      <c r="AP832" s="31"/>
    </row>
    <row r="833" spans="1:42" ht="54" x14ac:dyDescent="0.3">
      <c r="A833" s="12" t="s">
        <v>2712</v>
      </c>
      <c r="B833" s="12" t="s">
        <v>2713</v>
      </c>
      <c r="C833" s="16" t="s">
        <v>2714</v>
      </c>
      <c r="D833" s="17"/>
      <c r="E833" s="17" t="s">
        <v>581</v>
      </c>
      <c r="F833" s="17" t="s">
        <v>79</v>
      </c>
      <c r="G833" s="18">
        <v>1</v>
      </c>
      <c r="H833" s="18"/>
      <c r="I833" s="18">
        <v>0</v>
      </c>
      <c r="J833" s="19">
        <v>290.52</v>
      </c>
      <c r="K833" s="20">
        <v>275</v>
      </c>
      <c r="L833" s="19">
        <f>J833+ROUND(K833, 2)</f>
        <v>565.52</v>
      </c>
      <c r="M833" s="19">
        <v>0</v>
      </c>
      <c r="N833" s="19">
        <v>0</v>
      </c>
      <c r="O833" s="19">
        <f>M833+N833</f>
        <v>0</v>
      </c>
      <c r="P833" s="19">
        <v>143.88</v>
      </c>
      <c r="Q833" s="20">
        <v>275</v>
      </c>
      <c r="R833" s="19">
        <f>P833+ROUND(Q833, 2)</f>
        <v>418.88</v>
      </c>
      <c r="S833" s="19">
        <v>0</v>
      </c>
      <c r="T833" s="19">
        <v>0</v>
      </c>
      <c r="U833" s="19">
        <f>S833+T833</f>
        <v>0</v>
      </c>
      <c r="V833" s="9">
        <f>ROUND(P833 / 1.2, 2)</f>
        <v>119.9</v>
      </c>
      <c r="W833" s="9">
        <f>ROUND(Q833 / 1.2, 2)</f>
        <v>229.17</v>
      </c>
      <c r="X833" s="9">
        <f>ROUND(R833 / 1.2, 2)</f>
        <v>349.07</v>
      </c>
      <c r="Y833" s="9">
        <f t="shared" si="99"/>
        <v>0</v>
      </c>
      <c r="Z833" s="9">
        <f>ROUND(T833 / 1.2, 2)</f>
        <v>0</v>
      </c>
      <c r="AA833" s="9">
        <f>Y833+Z833</f>
        <v>0</v>
      </c>
      <c r="AD833" s="5">
        <v>355116658</v>
      </c>
      <c r="AE833" s="5">
        <v>27137868</v>
      </c>
      <c r="AG833" s="5" t="s">
        <v>2715</v>
      </c>
      <c r="AH833" s="5" t="s">
        <v>2716</v>
      </c>
      <c r="AI833" s="5" t="s">
        <v>584</v>
      </c>
      <c r="AK833" s="19">
        <f t="shared" si="97"/>
        <v>0</v>
      </c>
      <c r="AL833" s="19">
        <f>T833-N833</f>
        <v>0</v>
      </c>
      <c r="AM833" s="19">
        <f>U833-O833</f>
        <v>0</v>
      </c>
      <c r="AN833" s="22">
        <f t="shared" si="98"/>
        <v>0</v>
      </c>
      <c r="AO833" s="22">
        <f>IFERROR(AL833/N833,0)</f>
        <v>0</v>
      </c>
      <c r="AP833" s="22">
        <f>IFERROR(AM833/O833,0)</f>
        <v>0</v>
      </c>
    </row>
    <row r="834" spans="1:42" ht="18" x14ac:dyDescent="0.3">
      <c r="A834" s="12" t="s">
        <v>2717</v>
      </c>
      <c r="B834" s="12"/>
      <c r="C834" s="27" t="s">
        <v>2718</v>
      </c>
      <c r="D834" s="17"/>
      <c r="E834" s="17"/>
      <c r="F834" s="28" t="s">
        <v>96</v>
      </c>
      <c r="G834" s="29">
        <v>0.3</v>
      </c>
      <c r="H834" s="29"/>
      <c r="I834" s="29">
        <v>0</v>
      </c>
      <c r="J834" s="30">
        <v>938.78</v>
      </c>
      <c r="M834" s="31">
        <f>ROUND(ROUND(J834, 2)*I834, 2)</f>
        <v>0</v>
      </c>
      <c r="P834" s="30">
        <v>450</v>
      </c>
      <c r="S834" s="31">
        <f>ROUND(ROUND(P834, 2)*I834, 2)</f>
        <v>0</v>
      </c>
      <c r="V834" s="9">
        <f>ROUND(ROUND(P834, 2)/1.2, 2)</f>
        <v>375</v>
      </c>
      <c r="Y834" s="9">
        <f t="shared" si="99"/>
        <v>0</v>
      </c>
      <c r="AD834" s="5" t="s">
        <v>2719</v>
      </c>
      <c r="AE834" s="5" t="s">
        <v>2720</v>
      </c>
      <c r="AF834" s="5" t="s">
        <v>2721</v>
      </c>
      <c r="AK834" s="31">
        <f t="shared" si="97"/>
        <v>0</v>
      </c>
      <c r="AL834" s="31"/>
      <c r="AM834" s="31"/>
      <c r="AN834" s="33">
        <f t="shared" si="98"/>
        <v>0</v>
      </c>
      <c r="AO834" s="31"/>
      <c r="AP834" s="31"/>
    </row>
    <row r="835" spans="1:42" ht="36" x14ac:dyDescent="0.3">
      <c r="A835" s="12" t="s">
        <v>2722</v>
      </c>
      <c r="B835" s="12"/>
      <c r="C835" s="27" t="s">
        <v>1028</v>
      </c>
      <c r="D835" s="17"/>
      <c r="E835" s="17"/>
      <c r="F835" s="28" t="s">
        <v>96</v>
      </c>
      <c r="G835" s="29">
        <v>0.1</v>
      </c>
      <c r="H835" s="29"/>
      <c r="I835" s="29">
        <v>0</v>
      </c>
      <c r="J835" s="30">
        <v>88.8</v>
      </c>
      <c r="M835" s="31">
        <f>ROUND(ROUND(J835, 2)*I835, 2)</f>
        <v>0</v>
      </c>
      <c r="P835" s="30">
        <v>88.8</v>
      </c>
      <c r="S835" s="31">
        <f>ROUND(ROUND(P835, 2)*I835, 2)</f>
        <v>0</v>
      </c>
      <c r="V835" s="9">
        <f>ROUND(ROUND(P835, 2)/1.2, 2)</f>
        <v>74</v>
      </c>
      <c r="Y835" s="9">
        <f t="shared" si="99"/>
        <v>0</v>
      </c>
      <c r="AD835" s="5" t="s">
        <v>2723</v>
      </c>
      <c r="AE835" s="5" t="s">
        <v>2724</v>
      </c>
      <c r="AF835" s="5" t="s">
        <v>1031</v>
      </c>
      <c r="AK835" s="31">
        <f t="shared" si="97"/>
        <v>0</v>
      </c>
      <c r="AL835" s="31"/>
      <c r="AM835" s="31"/>
      <c r="AN835" s="33">
        <f t="shared" si="98"/>
        <v>0</v>
      </c>
      <c r="AO835" s="31"/>
      <c r="AP835" s="31"/>
    </row>
    <row r="836" spans="1:42" ht="54" x14ac:dyDescent="0.3">
      <c r="A836" s="12" t="s">
        <v>2725</v>
      </c>
      <c r="B836" s="12" t="s">
        <v>2713</v>
      </c>
      <c r="C836" s="16" t="s">
        <v>2714</v>
      </c>
      <c r="D836" s="17"/>
      <c r="E836" s="17" t="s">
        <v>597</v>
      </c>
      <c r="F836" s="17" t="s">
        <v>79</v>
      </c>
      <c r="G836" s="18">
        <v>1</v>
      </c>
      <c r="H836" s="18"/>
      <c r="I836" s="18">
        <v>0</v>
      </c>
      <c r="J836" s="19">
        <v>30.41</v>
      </c>
      <c r="K836" s="20">
        <v>303</v>
      </c>
      <c r="L836" s="19">
        <f>J836+ROUND(K836, 2)</f>
        <v>333.41</v>
      </c>
      <c r="M836" s="19">
        <v>0</v>
      </c>
      <c r="N836" s="19">
        <v>0</v>
      </c>
      <c r="O836" s="19">
        <f>M836+N836</f>
        <v>0</v>
      </c>
      <c r="P836" s="19">
        <v>30.41</v>
      </c>
      <c r="Q836" s="20">
        <v>303</v>
      </c>
      <c r="R836" s="19">
        <f>P836+ROUND(Q836, 2)</f>
        <v>333.41</v>
      </c>
      <c r="S836" s="19">
        <v>0</v>
      </c>
      <c r="T836" s="19">
        <v>0</v>
      </c>
      <c r="U836" s="19">
        <f>S836+T836</f>
        <v>0</v>
      </c>
      <c r="V836" s="9">
        <f>ROUND(P836 / 1.2, 2)</f>
        <v>25.34</v>
      </c>
      <c r="W836" s="9">
        <f>ROUND(Q836 / 1.2, 2)</f>
        <v>252.5</v>
      </c>
      <c r="X836" s="9">
        <f>ROUND(R836 / 1.2, 2)</f>
        <v>277.83999999999997</v>
      </c>
      <c r="Y836" s="9">
        <f t="shared" si="99"/>
        <v>0</v>
      </c>
      <c r="Z836" s="9">
        <f>ROUND(T836 / 1.2, 2)</f>
        <v>0</v>
      </c>
      <c r="AA836" s="9">
        <f>Y836+Z836</f>
        <v>0</v>
      </c>
      <c r="AD836" s="5">
        <v>355116856</v>
      </c>
      <c r="AE836" s="5">
        <v>27137959</v>
      </c>
      <c r="AG836" s="5" t="s">
        <v>2715</v>
      </c>
      <c r="AH836" s="5" t="s">
        <v>2716</v>
      </c>
      <c r="AI836" s="5" t="s">
        <v>584</v>
      </c>
      <c r="AK836" s="19">
        <f t="shared" si="97"/>
        <v>0</v>
      </c>
      <c r="AL836" s="19">
        <f>T836-N836</f>
        <v>0</v>
      </c>
      <c r="AM836" s="19">
        <f>U836-O836</f>
        <v>0</v>
      </c>
      <c r="AN836" s="22">
        <f t="shared" si="98"/>
        <v>0</v>
      </c>
      <c r="AO836" s="22">
        <f>IFERROR(AL836/N836,0)</f>
        <v>0</v>
      </c>
      <c r="AP836" s="22">
        <f>IFERROR(AM836/O836,0)</f>
        <v>0</v>
      </c>
    </row>
    <row r="837" spans="1:42" ht="36" x14ac:dyDescent="0.3">
      <c r="A837" s="12" t="s">
        <v>2726</v>
      </c>
      <c r="B837" s="12"/>
      <c r="C837" s="27" t="s">
        <v>1028</v>
      </c>
      <c r="D837" s="17"/>
      <c r="E837" s="17"/>
      <c r="F837" s="28" t="s">
        <v>96</v>
      </c>
      <c r="G837" s="29">
        <v>0.1</v>
      </c>
      <c r="H837" s="29"/>
      <c r="I837" s="29">
        <v>0</v>
      </c>
      <c r="J837" s="30">
        <v>88.8</v>
      </c>
      <c r="M837" s="31">
        <f>ROUND(ROUND(J837, 2)*I837, 2)</f>
        <v>0</v>
      </c>
      <c r="P837" s="30">
        <v>88.8</v>
      </c>
      <c r="S837" s="31">
        <f>ROUND(ROUND(P837, 2)*I837, 2)</f>
        <v>0</v>
      </c>
      <c r="V837" s="9">
        <f>ROUND(ROUND(P837, 2)/1.2, 2)</f>
        <v>74</v>
      </c>
      <c r="Y837" s="9">
        <f t="shared" si="99"/>
        <v>0</v>
      </c>
      <c r="AD837" s="5" t="s">
        <v>2727</v>
      </c>
      <c r="AE837" s="5" t="s">
        <v>2728</v>
      </c>
      <c r="AF837" s="5" t="s">
        <v>1031</v>
      </c>
      <c r="AK837" s="31">
        <f t="shared" si="97"/>
        <v>0</v>
      </c>
      <c r="AL837" s="31"/>
      <c r="AM837" s="31"/>
      <c r="AN837" s="33">
        <f t="shared" si="98"/>
        <v>0</v>
      </c>
      <c r="AO837" s="31"/>
      <c r="AP837" s="31"/>
    </row>
    <row r="838" spans="1:42" ht="36" x14ac:dyDescent="0.3">
      <c r="A838" s="12" t="s">
        <v>2729</v>
      </c>
      <c r="B838" s="12"/>
      <c r="C838" s="27" t="s">
        <v>2730</v>
      </c>
      <c r="D838" s="17"/>
      <c r="E838" s="17"/>
      <c r="F838" s="28" t="s">
        <v>96</v>
      </c>
      <c r="G838" s="29">
        <v>0.3</v>
      </c>
      <c r="H838" s="29"/>
      <c r="I838" s="29">
        <v>0</v>
      </c>
      <c r="J838" s="30">
        <v>71.75</v>
      </c>
      <c r="M838" s="31">
        <f>ROUND(ROUND(J838, 2)*I838, 2)</f>
        <v>0</v>
      </c>
      <c r="P838" s="30">
        <v>71.75</v>
      </c>
      <c r="S838" s="31">
        <f>ROUND(ROUND(P838, 2)*I838, 2)</f>
        <v>0</v>
      </c>
      <c r="V838" s="9">
        <f>ROUND(ROUND(P838, 2)/1.2, 2)</f>
        <v>59.79</v>
      </c>
      <c r="Y838" s="9">
        <f t="shared" si="99"/>
        <v>0</v>
      </c>
      <c r="AD838" s="5" t="s">
        <v>2731</v>
      </c>
      <c r="AE838" s="5" t="s">
        <v>2732</v>
      </c>
      <c r="AF838" s="5" t="s">
        <v>2733</v>
      </c>
      <c r="AK838" s="31">
        <f t="shared" si="97"/>
        <v>0</v>
      </c>
      <c r="AL838" s="31"/>
      <c r="AM838" s="31"/>
      <c r="AN838" s="33">
        <f t="shared" si="98"/>
        <v>0</v>
      </c>
      <c r="AO838" s="31"/>
      <c r="AP838" s="31"/>
    </row>
    <row r="839" spans="1:42" ht="54" x14ac:dyDescent="0.3">
      <c r="A839" s="12" t="s">
        <v>2734</v>
      </c>
      <c r="B839" s="12" t="s">
        <v>2713</v>
      </c>
      <c r="C839" s="16" t="s">
        <v>2714</v>
      </c>
      <c r="D839" s="17"/>
      <c r="E839" s="17" t="s">
        <v>581</v>
      </c>
      <c r="F839" s="17" t="s">
        <v>79</v>
      </c>
      <c r="G839" s="18">
        <v>1</v>
      </c>
      <c r="H839" s="18"/>
      <c r="I839" s="18">
        <v>389.59500000000003</v>
      </c>
      <c r="J839" s="19">
        <v>295.36</v>
      </c>
      <c r="K839" s="20">
        <v>303</v>
      </c>
      <c r="L839" s="19">
        <f>J839+ROUND(K839, 2)</f>
        <v>598.36</v>
      </c>
      <c r="M839" s="19">
        <v>115070.78</v>
      </c>
      <c r="N839" s="19">
        <v>118047.29</v>
      </c>
      <c r="O839" s="19">
        <f>M839+N839</f>
        <v>233118.07</v>
      </c>
      <c r="P839" s="19">
        <v>63.84</v>
      </c>
      <c r="Q839" s="20">
        <v>330</v>
      </c>
      <c r="R839" s="19">
        <f>P839+ROUND(Q839, 2)</f>
        <v>393.84000000000003</v>
      </c>
      <c r="S839" s="19">
        <v>24871.74</v>
      </c>
      <c r="T839" s="19">
        <v>128566.35</v>
      </c>
      <c r="U839" s="19">
        <f>S839+T839</f>
        <v>153438.09</v>
      </c>
      <c r="V839" s="9">
        <f>ROUND(P839 / 1.2, 2)</f>
        <v>53.2</v>
      </c>
      <c r="W839" s="9">
        <f>ROUND(Q839 / 1.2, 2)</f>
        <v>275</v>
      </c>
      <c r="X839" s="9">
        <f>ROUND(R839 / 1.2, 2)</f>
        <v>328.2</v>
      </c>
      <c r="Y839" s="9">
        <f t="shared" si="99"/>
        <v>20726.45</v>
      </c>
      <c r="Z839" s="9">
        <f>ROUND(T839 / 1.2, 2)</f>
        <v>107138.63</v>
      </c>
      <c r="AA839" s="9">
        <f>Y839+Z839</f>
        <v>127865.08</v>
      </c>
      <c r="AD839" s="5">
        <v>355116857</v>
      </c>
      <c r="AE839" s="5">
        <v>28840424</v>
      </c>
      <c r="AG839" s="5" t="s">
        <v>2715</v>
      </c>
      <c r="AH839" s="5" t="s">
        <v>2716</v>
      </c>
      <c r="AI839" s="5" t="s">
        <v>584</v>
      </c>
      <c r="AK839" s="19">
        <f t="shared" si="97"/>
        <v>-90199.039999999994</v>
      </c>
      <c r="AL839" s="19">
        <f>T839-N839</f>
        <v>10519.060000000012</v>
      </c>
      <c r="AM839" s="19">
        <f>U839-O839</f>
        <v>-79679.98000000001</v>
      </c>
      <c r="AN839" s="22">
        <f t="shared" si="98"/>
        <v>-0.7838570312984755</v>
      </c>
      <c r="AO839" s="22">
        <f>IFERROR(AL839/N839,0)</f>
        <v>8.9108864760893816E-2</v>
      </c>
      <c r="AP839" s="22">
        <f>IFERROR(AM839/O839,0)</f>
        <v>-0.34180095948803974</v>
      </c>
    </row>
    <row r="840" spans="1:42" ht="108" x14ac:dyDescent="0.3">
      <c r="A840" s="12" t="s">
        <v>2735</v>
      </c>
      <c r="B840" s="12"/>
      <c r="C840" s="27" t="s">
        <v>2718</v>
      </c>
      <c r="D840" s="17"/>
      <c r="E840" s="17" t="s">
        <v>1964</v>
      </c>
      <c r="F840" s="28" t="s">
        <v>96</v>
      </c>
      <c r="G840" s="29">
        <v>0.3</v>
      </c>
      <c r="H840" s="29"/>
      <c r="I840" s="29">
        <v>116.879</v>
      </c>
      <c r="J840" s="30">
        <v>954.43</v>
      </c>
      <c r="M840" s="31">
        <f>ROUND(ROUND(J840, 2)*I840, 2)</f>
        <v>111552.82</v>
      </c>
      <c r="P840" s="30">
        <v>183.2</v>
      </c>
      <c r="S840" s="31">
        <f>ROUND(ROUND(P840, 2)*I840, 2)</f>
        <v>21412.23</v>
      </c>
      <c r="V840" s="9">
        <f>ROUND(ROUND(P840, 2)/1.2, 2)</f>
        <v>152.66999999999999</v>
      </c>
      <c r="Y840" s="9">
        <f t="shared" ref="Y840:Y871" si="100">ROUND(S840 / 1.2, 2)</f>
        <v>17843.53</v>
      </c>
      <c r="AD840" s="5" t="s">
        <v>2736</v>
      </c>
      <c r="AE840" s="5" t="s">
        <v>2737</v>
      </c>
      <c r="AF840" s="5" t="s">
        <v>2721</v>
      </c>
      <c r="AK840" s="31">
        <f t="shared" si="97"/>
        <v>-90140.590000000011</v>
      </c>
      <c r="AL840" s="31"/>
      <c r="AM840" s="31"/>
      <c r="AN840" s="33">
        <f t="shared" si="98"/>
        <v>-0.80805299229548844</v>
      </c>
      <c r="AO840" s="31"/>
      <c r="AP840" s="31"/>
    </row>
    <row r="841" spans="1:42" ht="36" x14ac:dyDescent="0.3">
      <c r="A841" s="12" t="s">
        <v>2738</v>
      </c>
      <c r="B841" s="12"/>
      <c r="C841" s="27" t="s">
        <v>1028</v>
      </c>
      <c r="D841" s="17"/>
      <c r="E841" s="17"/>
      <c r="F841" s="28" t="s">
        <v>96</v>
      </c>
      <c r="G841" s="29">
        <v>0.1</v>
      </c>
      <c r="H841" s="29"/>
      <c r="I841" s="29">
        <v>38.96</v>
      </c>
      <c r="J841" s="30">
        <v>90.28</v>
      </c>
      <c r="M841" s="31">
        <f>ROUND(ROUND(J841, 2)*I841, 2)</f>
        <v>3517.31</v>
      </c>
      <c r="P841" s="30">
        <v>88.8</v>
      </c>
      <c r="S841" s="31">
        <f>ROUND(ROUND(P841, 2)*I841, 2)</f>
        <v>3459.65</v>
      </c>
      <c r="V841" s="9">
        <f>ROUND(ROUND(P841, 2)/1.2, 2)</f>
        <v>74</v>
      </c>
      <c r="Y841" s="9">
        <f t="shared" si="100"/>
        <v>2883.04</v>
      </c>
      <c r="AD841" s="5" t="s">
        <v>2739</v>
      </c>
      <c r="AE841" s="5" t="s">
        <v>2740</v>
      </c>
      <c r="AF841" s="5" t="s">
        <v>1031</v>
      </c>
      <c r="AK841" s="31">
        <f t="shared" si="97"/>
        <v>-57.659999999999854</v>
      </c>
      <c r="AL841" s="31"/>
      <c r="AM841" s="31"/>
      <c r="AN841" s="33">
        <f t="shared" si="98"/>
        <v>-1.6393209583460047E-2</v>
      </c>
      <c r="AO841" s="31"/>
      <c r="AP841" s="31"/>
    </row>
    <row r="842" spans="1:42" ht="54" x14ac:dyDescent="0.3">
      <c r="A842" s="12" t="s">
        <v>2741</v>
      </c>
      <c r="B842" s="12" t="s">
        <v>2713</v>
      </c>
      <c r="C842" s="16" t="s">
        <v>2714</v>
      </c>
      <c r="D842" s="17"/>
      <c r="E842" s="17" t="s">
        <v>597</v>
      </c>
      <c r="F842" s="17" t="s">
        <v>79</v>
      </c>
      <c r="G842" s="18">
        <v>1</v>
      </c>
      <c r="H842" s="18"/>
      <c r="I842" s="18">
        <v>273.18</v>
      </c>
      <c r="J842" s="19">
        <v>295.36</v>
      </c>
      <c r="K842" s="20">
        <v>303</v>
      </c>
      <c r="L842" s="19">
        <f>J842+ROUND(K842, 2)</f>
        <v>598.36</v>
      </c>
      <c r="M842" s="19">
        <v>80686.44</v>
      </c>
      <c r="N842" s="19">
        <v>82773.539999999994</v>
      </c>
      <c r="O842" s="19">
        <f>M842+N842</f>
        <v>163459.97999999998</v>
      </c>
      <c r="P842" s="19">
        <v>63.84</v>
      </c>
      <c r="Q842" s="20">
        <v>363.6</v>
      </c>
      <c r="R842" s="19">
        <f>P842+ROUND(Q842, 2)</f>
        <v>427.44000000000005</v>
      </c>
      <c r="S842" s="19">
        <v>17439.810000000001</v>
      </c>
      <c r="T842" s="19">
        <v>99328.25</v>
      </c>
      <c r="U842" s="19">
        <f>S842+T842</f>
        <v>116768.06</v>
      </c>
      <c r="V842" s="9">
        <f>ROUND(P842 / 1.2, 2)</f>
        <v>53.2</v>
      </c>
      <c r="W842" s="9">
        <f>ROUND(Q842 / 1.2, 2)</f>
        <v>303</v>
      </c>
      <c r="X842" s="9">
        <f>ROUND(R842 / 1.2, 2)</f>
        <v>356.2</v>
      </c>
      <c r="Y842" s="9">
        <f t="shared" si="100"/>
        <v>14533.18</v>
      </c>
      <c r="Z842" s="9">
        <f>ROUND(T842 / 1.2, 2)</f>
        <v>82773.539999999994</v>
      </c>
      <c r="AA842" s="9">
        <f>Y842+Z842</f>
        <v>97306.72</v>
      </c>
      <c r="AD842" s="5">
        <v>355116858</v>
      </c>
      <c r="AE842" s="5">
        <v>28840430</v>
      </c>
      <c r="AG842" s="5" t="s">
        <v>2715</v>
      </c>
      <c r="AH842" s="5" t="s">
        <v>2716</v>
      </c>
      <c r="AI842" s="5" t="s">
        <v>584</v>
      </c>
      <c r="AK842" s="19">
        <f t="shared" si="97"/>
        <v>-63246.630000000005</v>
      </c>
      <c r="AL842" s="19">
        <f>T842-N842</f>
        <v>16554.710000000006</v>
      </c>
      <c r="AM842" s="19">
        <f>U842-O842</f>
        <v>-46691.919999999984</v>
      </c>
      <c r="AN842" s="22">
        <f t="shared" si="98"/>
        <v>-0.78385699009647725</v>
      </c>
      <c r="AO842" s="22">
        <f>IFERROR(AL842/N842,0)</f>
        <v>0.20000002416231089</v>
      </c>
      <c r="AP842" s="22">
        <f>IFERROR(AM842/O842,0)</f>
        <v>-0.28564741045484032</v>
      </c>
    </row>
    <row r="843" spans="1:42" ht="36" x14ac:dyDescent="0.3">
      <c r="A843" s="12" t="s">
        <v>2742</v>
      </c>
      <c r="B843" s="12"/>
      <c r="C843" s="27" t="s">
        <v>1028</v>
      </c>
      <c r="D843" s="17"/>
      <c r="E843" s="17"/>
      <c r="F843" s="28" t="s">
        <v>96</v>
      </c>
      <c r="G843" s="29">
        <v>0.1</v>
      </c>
      <c r="H843" s="29"/>
      <c r="I843" s="29">
        <v>27.318000000000001</v>
      </c>
      <c r="J843" s="30">
        <v>90.28</v>
      </c>
      <c r="M843" s="31">
        <f>ROUND(ROUND(J843, 2)*I843, 2)</f>
        <v>2466.27</v>
      </c>
      <c r="P843" s="30">
        <v>88.8</v>
      </c>
      <c r="S843" s="31">
        <f>ROUND(ROUND(P843, 2)*I843, 2)</f>
        <v>2425.84</v>
      </c>
      <c r="V843" s="9">
        <f>ROUND(ROUND(P843, 2)/1.2, 2)</f>
        <v>74</v>
      </c>
      <c r="Y843" s="9">
        <f t="shared" si="100"/>
        <v>2021.53</v>
      </c>
      <c r="AD843" s="5" t="s">
        <v>2743</v>
      </c>
      <c r="AE843" s="5" t="s">
        <v>2744</v>
      </c>
      <c r="AF843" s="5" t="s">
        <v>1031</v>
      </c>
      <c r="AK843" s="31">
        <f t="shared" si="97"/>
        <v>-40.429999999999836</v>
      </c>
      <c r="AL843" s="31"/>
      <c r="AM843" s="31"/>
      <c r="AN843" s="33">
        <f t="shared" si="98"/>
        <v>-1.6393176740583892E-2</v>
      </c>
      <c r="AO843" s="31"/>
      <c r="AP843" s="31"/>
    </row>
    <row r="844" spans="1:42" ht="108" x14ac:dyDescent="0.3">
      <c r="A844" s="12" t="s">
        <v>2745</v>
      </c>
      <c r="B844" s="12"/>
      <c r="C844" s="27" t="s">
        <v>2718</v>
      </c>
      <c r="D844" s="17"/>
      <c r="E844" s="17" t="s">
        <v>1964</v>
      </c>
      <c r="F844" s="28" t="s">
        <v>96</v>
      </c>
      <c r="G844" s="29">
        <v>0.3</v>
      </c>
      <c r="H844" s="29"/>
      <c r="I844" s="29">
        <v>81.953999999999994</v>
      </c>
      <c r="J844" s="30">
        <v>954.43</v>
      </c>
      <c r="M844" s="31">
        <f>ROUND(ROUND(J844, 2)*I844, 2)</f>
        <v>78219.360000000001</v>
      </c>
      <c r="P844" s="30">
        <v>183.2</v>
      </c>
      <c r="S844" s="31">
        <f>ROUND(ROUND(P844, 2)*I844, 2)</f>
        <v>15013.97</v>
      </c>
      <c r="V844" s="9">
        <f>ROUND(ROUND(P844, 2)/1.2, 2)</f>
        <v>152.66999999999999</v>
      </c>
      <c r="Y844" s="9">
        <f t="shared" si="100"/>
        <v>12511.64</v>
      </c>
      <c r="AD844" s="5" t="s">
        <v>2746</v>
      </c>
      <c r="AE844" s="5" t="s">
        <v>2747</v>
      </c>
      <c r="AF844" s="5" t="s">
        <v>2721</v>
      </c>
      <c r="AK844" s="31">
        <f t="shared" si="97"/>
        <v>-63205.39</v>
      </c>
      <c r="AL844" s="31"/>
      <c r="AM844" s="31"/>
      <c r="AN844" s="33">
        <f t="shared" si="98"/>
        <v>-0.80805301909910798</v>
      </c>
      <c r="AO844" s="31"/>
      <c r="AP844" s="31"/>
    </row>
    <row r="845" spans="1:42" ht="36" x14ac:dyDescent="0.3">
      <c r="A845" s="12" t="s">
        <v>2748</v>
      </c>
      <c r="B845" s="12" t="s">
        <v>2749</v>
      </c>
      <c r="C845" s="16" t="s">
        <v>2750</v>
      </c>
      <c r="D845" s="17" t="s">
        <v>2751</v>
      </c>
      <c r="E845" s="17" t="s">
        <v>581</v>
      </c>
      <c r="F845" s="17" t="s">
        <v>79</v>
      </c>
      <c r="G845" s="18">
        <v>1</v>
      </c>
      <c r="H845" s="18"/>
      <c r="I845" s="18">
        <v>0</v>
      </c>
      <c r="J845" s="19">
        <v>0</v>
      </c>
      <c r="K845" s="20">
        <v>2541</v>
      </c>
      <c r="L845" s="19">
        <f>J845+ROUND(K845, 2)</f>
        <v>2541</v>
      </c>
      <c r="M845" s="19">
        <v>0</v>
      </c>
      <c r="N845" s="19">
        <v>0</v>
      </c>
      <c r="O845" s="19">
        <f>M845+N845</f>
        <v>0</v>
      </c>
      <c r="P845" s="19">
        <v>263.11</v>
      </c>
      <c r="Q845" s="20">
        <v>2541</v>
      </c>
      <c r="R845" s="19">
        <f>P845+ROUND(Q845, 2)</f>
        <v>2804.11</v>
      </c>
      <c r="S845" s="19">
        <v>0</v>
      </c>
      <c r="T845" s="19">
        <v>0</v>
      </c>
      <c r="U845" s="19">
        <f>S845+T845</f>
        <v>0</v>
      </c>
      <c r="V845" s="9">
        <f>ROUND(P845 / 1.2, 2)</f>
        <v>219.26</v>
      </c>
      <c r="W845" s="9">
        <f>ROUND(Q845 / 1.2, 2)</f>
        <v>2117.5</v>
      </c>
      <c r="X845" s="9">
        <f>ROUND(R845 / 1.2, 2)</f>
        <v>2336.7600000000002</v>
      </c>
      <c r="Y845" s="9">
        <f t="shared" si="100"/>
        <v>0</v>
      </c>
      <c r="Z845" s="9">
        <f>ROUND(T845 / 1.2, 2)</f>
        <v>0</v>
      </c>
      <c r="AA845" s="9">
        <f>Y845+Z845</f>
        <v>0</v>
      </c>
      <c r="AD845" s="5">
        <v>355116660</v>
      </c>
      <c r="AE845" s="5">
        <v>27137865</v>
      </c>
      <c r="AG845" s="5" t="s">
        <v>2752</v>
      </c>
      <c r="AH845" s="5" t="s">
        <v>2753</v>
      </c>
      <c r="AI845" s="5" t="s">
        <v>584</v>
      </c>
      <c r="AK845" s="19">
        <f t="shared" si="97"/>
        <v>0</v>
      </c>
      <c r="AL845" s="19">
        <f>T845-N845</f>
        <v>0</v>
      </c>
      <c r="AM845" s="19">
        <f>U845-O845</f>
        <v>0</v>
      </c>
      <c r="AN845" s="22">
        <f t="shared" si="98"/>
        <v>0</v>
      </c>
      <c r="AO845" s="22">
        <f>IFERROR(AL845/N845,0)</f>
        <v>0</v>
      </c>
      <c r="AP845" s="22">
        <f>IFERROR(AM845/O845,0)</f>
        <v>0</v>
      </c>
    </row>
    <row r="846" spans="1:42" ht="18" x14ac:dyDescent="0.3">
      <c r="A846" s="12" t="s">
        <v>2754</v>
      </c>
      <c r="B846" s="12"/>
      <c r="C846" s="27" t="s">
        <v>2755</v>
      </c>
      <c r="D846" s="17"/>
      <c r="E846" s="17"/>
      <c r="F846" s="28" t="s">
        <v>96</v>
      </c>
      <c r="G846" s="29">
        <v>0.35</v>
      </c>
      <c r="H846" s="29"/>
      <c r="I846" s="29">
        <v>0</v>
      </c>
      <c r="J846" s="30">
        <v>55</v>
      </c>
      <c r="M846" s="31">
        <f>ROUND(ROUND(J846, 2)*I846, 2)</f>
        <v>0</v>
      </c>
      <c r="P846" s="30">
        <v>55</v>
      </c>
      <c r="S846" s="31">
        <f>ROUND(ROUND(P846, 2)*I846, 2)</f>
        <v>0</v>
      </c>
      <c r="V846" s="9">
        <f>ROUND(ROUND(P846, 2)/1.2, 2)</f>
        <v>45.83</v>
      </c>
      <c r="Y846" s="9">
        <f t="shared" si="100"/>
        <v>0</v>
      </c>
      <c r="AD846" s="5" t="s">
        <v>2756</v>
      </c>
      <c r="AE846" s="5" t="s">
        <v>2757</v>
      </c>
      <c r="AF846" s="5" t="s">
        <v>2758</v>
      </c>
      <c r="AK846" s="31">
        <f t="shared" si="97"/>
        <v>0</v>
      </c>
      <c r="AL846" s="31"/>
      <c r="AM846" s="31"/>
      <c r="AN846" s="33">
        <f t="shared" si="98"/>
        <v>0</v>
      </c>
      <c r="AO846" s="31"/>
      <c r="AP846" s="31"/>
    </row>
    <row r="847" spans="1:42" ht="36" x14ac:dyDescent="0.3">
      <c r="A847" s="12" t="s">
        <v>2759</v>
      </c>
      <c r="B847" s="12"/>
      <c r="C847" s="27" t="s">
        <v>2760</v>
      </c>
      <c r="D847" s="17"/>
      <c r="E847" s="17"/>
      <c r="F847" s="28" t="s">
        <v>79</v>
      </c>
      <c r="G847" s="29">
        <v>1.05</v>
      </c>
      <c r="H847" s="29"/>
      <c r="I847" s="29">
        <v>0</v>
      </c>
      <c r="J847" s="30">
        <v>135.53</v>
      </c>
      <c r="M847" s="31">
        <f>ROUND(ROUND(J847, 2)*I847, 2)</f>
        <v>0</v>
      </c>
      <c r="P847" s="30">
        <v>135.53</v>
      </c>
      <c r="S847" s="31">
        <f>ROUND(ROUND(P847, 2)*I847, 2)</f>
        <v>0</v>
      </c>
      <c r="V847" s="9">
        <f>ROUND(ROUND(P847, 2)/1.2, 2)</f>
        <v>112.94</v>
      </c>
      <c r="Y847" s="9">
        <f t="shared" si="100"/>
        <v>0</v>
      </c>
      <c r="AD847" s="5" t="s">
        <v>2761</v>
      </c>
      <c r="AE847" s="5" t="s">
        <v>2762</v>
      </c>
      <c r="AF847" s="5" t="s">
        <v>2763</v>
      </c>
      <c r="AK847" s="31">
        <f t="shared" si="97"/>
        <v>0</v>
      </c>
      <c r="AL847" s="31"/>
      <c r="AM847" s="31"/>
      <c r="AN847" s="33">
        <f t="shared" si="98"/>
        <v>0</v>
      </c>
      <c r="AO847" s="31"/>
      <c r="AP847" s="31"/>
    </row>
    <row r="848" spans="1:42" ht="18" x14ac:dyDescent="0.3">
      <c r="A848" s="12" t="s">
        <v>2764</v>
      </c>
      <c r="B848" s="12"/>
      <c r="C848" s="27" t="s">
        <v>2765</v>
      </c>
      <c r="D848" s="17"/>
      <c r="E848" s="17"/>
      <c r="F848" s="28" t="s">
        <v>102</v>
      </c>
      <c r="G848" s="29">
        <v>0.6</v>
      </c>
      <c r="H848" s="29"/>
      <c r="I848" s="29">
        <v>0</v>
      </c>
      <c r="J848" s="30">
        <v>119.25</v>
      </c>
      <c r="M848" s="31">
        <f>ROUND(ROUND(J848, 2)*I848, 2)</f>
        <v>0</v>
      </c>
      <c r="P848" s="30">
        <v>119.25</v>
      </c>
      <c r="S848" s="31">
        <f>ROUND(ROUND(P848, 2)*I848, 2)</f>
        <v>0</v>
      </c>
      <c r="V848" s="9">
        <f>ROUND(ROUND(P848, 2)/1.2, 2)</f>
        <v>99.38</v>
      </c>
      <c r="Y848" s="9">
        <f t="shared" si="100"/>
        <v>0</v>
      </c>
      <c r="AD848" s="5" t="s">
        <v>2766</v>
      </c>
      <c r="AE848" s="5" t="s">
        <v>2767</v>
      </c>
      <c r="AF848" s="5" t="s">
        <v>2768</v>
      </c>
      <c r="AK848" s="31">
        <f t="shared" ref="AK848:AK911" si="101">S848-M848</f>
        <v>0</v>
      </c>
      <c r="AL848" s="31"/>
      <c r="AM848" s="31"/>
      <c r="AN848" s="33">
        <f t="shared" ref="AN848:AN911" si="102">IFERROR(AK848/M848,0)</f>
        <v>0</v>
      </c>
      <c r="AO848" s="31"/>
      <c r="AP848" s="31"/>
    </row>
    <row r="849" spans="1:42" ht="18" x14ac:dyDescent="0.3">
      <c r="A849" s="12" t="s">
        <v>2769</v>
      </c>
      <c r="B849" s="12"/>
      <c r="C849" s="27" t="s">
        <v>2770</v>
      </c>
      <c r="D849" s="17"/>
      <c r="E849" s="17"/>
      <c r="F849" s="28" t="s">
        <v>102</v>
      </c>
      <c r="G849" s="29">
        <v>20</v>
      </c>
      <c r="H849" s="29"/>
      <c r="I849" s="29">
        <v>0</v>
      </c>
      <c r="J849" s="30">
        <v>1.5</v>
      </c>
      <c r="M849" s="31">
        <f>ROUND(ROUND(J849, 2)*I849, 2)</f>
        <v>0</v>
      </c>
      <c r="P849" s="30">
        <v>1.5</v>
      </c>
      <c r="S849" s="31">
        <f>ROUND(ROUND(P849, 2)*I849, 2)</f>
        <v>0</v>
      </c>
      <c r="V849" s="9">
        <f>ROUND(ROUND(P849, 2)/1.2, 2)</f>
        <v>1.25</v>
      </c>
      <c r="Y849" s="9">
        <f t="shared" si="100"/>
        <v>0</v>
      </c>
      <c r="AD849" s="5" t="s">
        <v>2771</v>
      </c>
      <c r="AE849" s="5" t="s">
        <v>2772</v>
      </c>
      <c r="AF849" s="5" t="s">
        <v>2773</v>
      </c>
      <c r="AK849" s="31">
        <f t="shared" si="101"/>
        <v>0</v>
      </c>
      <c r="AL849" s="31"/>
      <c r="AM849" s="31"/>
      <c r="AN849" s="33">
        <f t="shared" si="102"/>
        <v>0</v>
      </c>
      <c r="AO849" s="31"/>
      <c r="AP849" s="31"/>
    </row>
    <row r="850" spans="1:42" ht="36" x14ac:dyDescent="0.3">
      <c r="A850" s="12" t="s">
        <v>2774</v>
      </c>
      <c r="B850" s="12" t="s">
        <v>2775</v>
      </c>
      <c r="C850" s="16" t="s">
        <v>2776</v>
      </c>
      <c r="D850" s="17"/>
      <c r="E850" s="17" t="s">
        <v>2777</v>
      </c>
      <c r="F850" s="17" t="s">
        <v>79</v>
      </c>
      <c r="G850" s="18">
        <v>1</v>
      </c>
      <c r="H850" s="18"/>
      <c r="I850" s="18">
        <v>0</v>
      </c>
      <c r="J850" s="19">
        <v>369.74</v>
      </c>
      <c r="K850" s="20">
        <v>1291</v>
      </c>
      <c r="L850" s="19">
        <f>J850+ROUND(K850, 2)</f>
        <v>1660.74</v>
      </c>
      <c r="M850" s="19">
        <v>0</v>
      </c>
      <c r="N850" s="19">
        <v>0</v>
      </c>
      <c r="O850" s="19">
        <f>M850+N850</f>
        <v>0</v>
      </c>
      <c r="P850" s="19">
        <v>2042.1</v>
      </c>
      <c r="Q850" s="20">
        <v>1291</v>
      </c>
      <c r="R850" s="19">
        <f>P850+ROUND(Q850, 2)</f>
        <v>3333.1</v>
      </c>
      <c r="S850" s="19">
        <v>0</v>
      </c>
      <c r="T850" s="19">
        <v>0</v>
      </c>
      <c r="U850" s="19">
        <f>S850+T850</f>
        <v>0</v>
      </c>
      <c r="V850" s="9">
        <f>ROUND(P850 / 1.2, 2)</f>
        <v>1701.75</v>
      </c>
      <c r="W850" s="9">
        <f>ROUND(Q850 / 1.2, 2)</f>
        <v>1075.83</v>
      </c>
      <c r="X850" s="9">
        <f>ROUND(R850 / 1.2, 2)</f>
        <v>2777.58</v>
      </c>
      <c r="Y850" s="9">
        <f t="shared" si="100"/>
        <v>0</v>
      </c>
      <c r="Z850" s="9">
        <f>ROUND(T850 / 1.2, 2)</f>
        <v>0</v>
      </c>
      <c r="AA850" s="9">
        <f>Y850+Z850</f>
        <v>0</v>
      </c>
      <c r="AD850" s="5">
        <v>355116662</v>
      </c>
      <c r="AE850" s="5">
        <v>27137966</v>
      </c>
      <c r="AG850" s="5" t="s">
        <v>2778</v>
      </c>
      <c r="AH850" s="5" t="s">
        <v>2779</v>
      </c>
      <c r="AI850" s="5" t="s">
        <v>584</v>
      </c>
      <c r="AK850" s="19">
        <f t="shared" si="101"/>
        <v>0</v>
      </c>
      <c r="AL850" s="19">
        <f>T850-N850</f>
        <v>0</v>
      </c>
      <c r="AM850" s="19">
        <f>U850-O850</f>
        <v>0</v>
      </c>
      <c r="AN850" s="22">
        <f t="shared" si="102"/>
        <v>0</v>
      </c>
      <c r="AO850" s="22">
        <f>IFERROR(AL850/N850,0)</f>
        <v>0</v>
      </c>
      <c r="AP850" s="22">
        <f>IFERROR(AM850/O850,0)</f>
        <v>0</v>
      </c>
    </row>
    <row r="851" spans="1:42" ht="18" x14ac:dyDescent="0.3">
      <c r="A851" s="12" t="s">
        <v>2780</v>
      </c>
      <c r="B851" s="12"/>
      <c r="C851" s="27" t="s">
        <v>2781</v>
      </c>
      <c r="D851" s="17"/>
      <c r="E851" s="17"/>
      <c r="F851" s="28" t="s">
        <v>187</v>
      </c>
      <c r="G851" s="29">
        <v>1</v>
      </c>
      <c r="H851" s="39"/>
      <c r="I851" s="39">
        <v>0</v>
      </c>
      <c r="J851" s="30">
        <v>44.71</v>
      </c>
      <c r="M851" s="31">
        <f>ROUND(ROUND(J851, 2)*I851, 2)</f>
        <v>0</v>
      </c>
      <c r="P851" s="30">
        <v>44.71</v>
      </c>
      <c r="S851" s="31">
        <f>ROUND(ROUND(P851, 2)*I851, 2)</f>
        <v>0</v>
      </c>
      <c r="V851" s="9">
        <f>ROUND(ROUND(P851, 2)/1.2, 2)</f>
        <v>37.26</v>
      </c>
      <c r="Y851" s="9">
        <f t="shared" si="100"/>
        <v>0</v>
      </c>
      <c r="AD851" s="5" t="s">
        <v>2782</v>
      </c>
      <c r="AE851" s="5" t="s">
        <v>2783</v>
      </c>
      <c r="AF851" s="5" t="s">
        <v>2784</v>
      </c>
      <c r="AK851" s="31">
        <f t="shared" si="101"/>
        <v>0</v>
      </c>
      <c r="AL851" s="31"/>
      <c r="AM851" s="31"/>
      <c r="AN851" s="33">
        <f t="shared" si="102"/>
        <v>0</v>
      </c>
      <c r="AO851" s="31"/>
      <c r="AP851" s="31"/>
    </row>
    <row r="852" spans="1:42" ht="18" x14ac:dyDescent="0.3">
      <c r="A852" s="12" t="s">
        <v>2785</v>
      </c>
      <c r="B852" s="12"/>
      <c r="C852" s="27" t="s">
        <v>2786</v>
      </c>
      <c r="D852" s="17"/>
      <c r="E852" s="17"/>
      <c r="F852" s="28" t="s">
        <v>187</v>
      </c>
      <c r="G852" s="29">
        <v>1</v>
      </c>
      <c r="H852" s="39"/>
      <c r="I852" s="39">
        <v>0</v>
      </c>
      <c r="J852" s="30">
        <v>35.76</v>
      </c>
      <c r="M852" s="31">
        <f>ROUND(ROUND(J852, 2)*I852, 2)</f>
        <v>0</v>
      </c>
      <c r="P852" s="30">
        <v>35.76</v>
      </c>
      <c r="S852" s="31">
        <f>ROUND(ROUND(P852, 2)*I852, 2)</f>
        <v>0</v>
      </c>
      <c r="V852" s="9">
        <f>ROUND(ROUND(P852, 2)/1.2, 2)</f>
        <v>29.8</v>
      </c>
      <c r="Y852" s="9">
        <f t="shared" si="100"/>
        <v>0</v>
      </c>
      <c r="AD852" s="5" t="s">
        <v>2787</v>
      </c>
      <c r="AE852" s="5" t="s">
        <v>2788</v>
      </c>
      <c r="AF852" s="5" t="s">
        <v>2789</v>
      </c>
      <c r="AK852" s="31">
        <f t="shared" si="101"/>
        <v>0</v>
      </c>
      <c r="AL852" s="31"/>
      <c r="AM852" s="31"/>
      <c r="AN852" s="33">
        <f t="shared" si="102"/>
        <v>0</v>
      </c>
      <c r="AO852" s="31"/>
      <c r="AP852" s="31"/>
    </row>
    <row r="853" spans="1:42" ht="18" x14ac:dyDescent="0.3">
      <c r="A853" s="12" t="s">
        <v>2790</v>
      </c>
      <c r="B853" s="12"/>
      <c r="C853" s="27" t="s">
        <v>2791</v>
      </c>
      <c r="D853" s="17"/>
      <c r="E853" s="17"/>
      <c r="F853" s="28" t="s">
        <v>79</v>
      </c>
      <c r="G853" s="29">
        <v>1.1000000000000001</v>
      </c>
      <c r="H853" s="29"/>
      <c r="I853" s="29">
        <v>0</v>
      </c>
      <c r="J853" s="30">
        <v>0</v>
      </c>
      <c r="M853" s="31">
        <f>ROUND(ROUND(J853, 2)*I853, 2)</f>
        <v>0</v>
      </c>
      <c r="P853" s="30">
        <v>1520.33</v>
      </c>
      <c r="S853" s="31">
        <f>ROUND(ROUND(P853, 2)*I853, 2)</f>
        <v>0</v>
      </c>
      <c r="V853" s="9">
        <f>ROUND(ROUND(P853, 2)/1.2, 2)</f>
        <v>1266.94</v>
      </c>
      <c r="Y853" s="9">
        <f t="shared" si="100"/>
        <v>0</v>
      </c>
      <c r="AD853" s="5" t="s">
        <v>2792</v>
      </c>
      <c r="AE853" s="5" t="s">
        <v>2793</v>
      </c>
      <c r="AF853" s="5" t="s">
        <v>2794</v>
      </c>
      <c r="AK853" s="31">
        <f t="shared" si="101"/>
        <v>0</v>
      </c>
      <c r="AL853" s="31"/>
      <c r="AM853" s="31"/>
      <c r="AN853" s="33">
        <f t="shared" si="102"/>
        <v>0</v>
      </c>
      <c r="AO853" s="31"/>
      <c r="AP853" s="31"/>
    </row>
    <row r="854" spans="1:42" ht="36" x14ac:dyDescent="0.3">
      <c r="A854" s="12" t="s">
        <v>2795</v>
      </c>
      <c r="B854" s="12" t="s">
        <v>2775</v>
      </c>
      <c r="C854" s="16" t="s">
        <v>2776</v>
      </c>
      <c r="D854" s="17"/>
      <c r="E854" s="17" t="s">
        <v>2796</v>
      </c>
      <c r="F854" s="17" t="s">
        <v>79</v>
      </c>
      <c r="G854" s="18">
        <v>1</v>
      </c>
      <c r="H854" s="18"/>
      <c r="I854" s="18">
        <v>0</v>
      </c>
      <c r="J854" s="19">
        <v>223.45</v>
      </c>
      <c r="K854" s="20">
        <v>1291</v>
      </c>
      <c r="L854" s="19">
        <f>J854+ROUND(K854, 2)</f>
        <v>1514.45</v>
      </c>
      <c r="M854" s="19">
        <v>0</v>
      </c>
      <c r="N854" s="19">
        <v>0</v>
      </c>
      <c r="O854" s="19">
        <f>M854+N854</f>
        <v>0</v>
      </c>
      <c r="P854" s="19">
        <v>1895.81</v>
      </c>
      <c r="Q854" s="20">
        <v>1291</v>
      </c>
      <c r="R854" s="19">
        <f>P854+ROUND(Q854, 2)</f>
        <v>3186.81</v>
      </c>
      <c r="S854" s="19">
        <v>0</v>
      </c>
      <c r="T854" s="19">
        <v>0</v>
      </c>
      <c r="U854" s="19">
        <f>S854+T854</f>
        <v>0</v>
      </c>
      <c r="V854" s="9">
        <f>ROUND(P854 / 1.2, 2)</f>
        <v>1579.84</v>
      </c>
      <c r="W854" s="9">
        <f>ROUND(Q854 / 1.2, 2)</f>
        <v>1075.83</v>
      </c>
      <c r="X854" s="9">
        <f>ROUND(R854 / 1.2, 2)</f>
        <v>2655.68</v>
      </c>
      <c r="Y854" s="9">
        <f t="shared" si="100"/>
        <v>0</v>
      </c>
      <c r="Z854" s="9">
        <f>ROUND(T854 / 1.2, 2)</f>
        <v>0</v>
      </c>
      <c r="AA854" s="9">
        <f>Y854+Z854</f>
        <v>0</v>
      </c>
      <c r="AD854" s="5">
        <v>355116859</v>
      </c>
      <c r="AE854" s="5">
        <v>27137889</v>
      </c>
      <c r="AG854" s="5" t="s">
        <v>2778</v>
      </c>
      <c r="AH854" s="5" t="s">
        <v>2779</v>
      </c>
      <c r="AI854" s="5" t="s">
        <v>584</v>
      </c>
      <c r="AK854" s="19">
        <f t="shared" si="101"/>
        <v>0</v>
      </c>
      <c r="AL854" s="19">
        <f>T854-N854</f>
        <v>0</v>
      </c>
      <c r="AM854" s="19">
        <f>U854-O854</f>
        <v>0</v>
      </c>
      <c r="AN854" s="22">
        <f t="shared" si="102"/>
        <v>0</v>
      </c>
      <c r="AO854" s="22">
        <f>IFERROR(AL854/N854,0)</f>
        <v>0</v>
      </c>
      <c r="AP854" s="22">
        <f>IFERROR(AM854/O854,0)</f>
        <v>0</v>
      </c>
    </row>
    <row r="855" spans="1:42" ht="18" x14ac:dyDescent="0.3">
      <c r="A855" s="12" t="s">
        <v>2797</v>
      </c>
      <c r="B855" s="12"/>
      <c r="C855" s="27" t="s">
        <v>2791</v>
      </c>
      <c r="D855" s="17"/>
      <c r="E855" s="17"/>
      <c r="F855" s="28" t="s">
        <v>79</v>
      </c>
      <c r="G855" s="29">
        <v>1.1000000000000001</v>
      </c>
      <c r="H855" s="29"/>
      <c r="I855" s="29">
        <v>0</v>
      </c>
      <c r="J855" s="30">
        <v>0</v>
      </c>
      <c r="M855" s="31">
        <f>ROUND(ROUND(J855, 2)*I855, 2)</f>
        <v>0</v>
      </c>
      <c r="P855" s="30">
        <v>1520.33</v>
      </c>
      <c r="S855" s="31">
        <f>ROUND(ROUND(P855, 2)*I855, 2)</f>
        <v>0</v>
      </c>
      <c r="V855" s="9">
        <f>ROUND(ROUND(P855, 2)/1.2, 2)</f>
        <v>1266.94</v>
      </c>
      <c r="Y855" s="9">
        <f t="shared" si="100"/>
        <v>0</v>
      </c>
      <c r="AD855" s="5" t="s">
        <v>2798</v>
      </c>
      <c r="AE855" s="5" t="s">
        <v>2799</v>
      </c>
      <c r="AF855" s="5" t="s">
        <v>2794</v>
      </c>
      <c r="AK855" s="31">
        <f t="shared" si="101"/>
        <v>0</v>
      </c>
      <c r="AL855" s="31"/>
      <c r="AM855" s="31"/>
      <c r="AN855" s="33">
        <f t="shared" si="102"/>
        <v>0</v>
      </c>
      <c r="AO855" s="31"/>
      <c r="AP855" s="31"/>
    </row>
    <row r="856" spans="1:42" ht="18" x14ac:dyDescent="0.3">
      <c r="A856" s="12" t="s">
        <v>2800</v>
      </c>
      <c r="B856" s="12"/>
      <c r="C856" s="27" t="s">
        <v>2781</v>
      </c>
      <c r="D856" s="17"/>
      <c r="E856" s="17"/>
      <c r="F856" s="28" t="s">
        <v>187</v>
      </c>
      <c r="G856" s="29">
        <v>1</v>
      </c>
      <c r="H856" s="39"/>
      <c r="I856" s="39">
        <v>0</v>
      </c>
      <c r="J856" s="30">
        <v>44.71</v>
      </c>
      <c r="M856" s="31">
        <f>ROUND(ROUND(J856, 2)*I856, 2)</f>
        <v>0</v>
      </c>
      <c r="P856" s="30">
        <v>44.71</v>
      </c>
      <c r="S856" s="31">
        <f>ROUND(ROUND(P856, 2)*I856, 2)</f>
        <v>0</v>
      </c>
      <c r="V856" s="9">
        <f>ROUND(ROUND(P856, 2)/1.2, 2)</f>
        <v>37.26</v>
      </c>
      <c r="Y856" s="9">
        <f t="shared" si="100"/>
        <v>0</v>
      </c>
      <c r="AD856" s="5" t="s">
        <v>2801</v>
      </c>
      <c r="AE856" s="5" t="s">
        <v>2802</v>
      </c>
      <c r="AF856" s="5" t="s">
        <v>2784</v>
      </c>
      <c r="AK856" s="31">
        <f t="shared" si="101"/>
        <v>0</v>
      </c>
      <c r="AL856" s="31"/>
      <c r="AM856" s="31"/>
      <c r="AN856" s="33">
        <f t="shared" si="102"/>
        <v>0</v>
      </c>
      <c r="AO856" s="31"/>
      <c r="AP856" s="31"/>
    </row>
    <row r="857" spans="1:42" ht="18" x14ac:dyDescent="0.3">
      <c r="A857" s="12" t="s">
        <v>2803</v>
      </c>
      <c r="B857" s="12"/>
      <c r="C857" s="27" t="s">
        <v>2786</v>
      </c>
      <c r="D857" s="17"/>
      <c r="E857" s="17"/>
      <c r="F857" s="28" t="s">
        <v>187</v>
      </c>
      <c r="G857" s="29">
        <v>1</v>
      </c>
      <c r="H857" s="39"/>
      <c r="I857" s="39">
        <v>0</v>
      </c>
      <c r="J857" s="30">
        <v>35.76</v>
      </c>
      <c r="M857" s="31">
        <f>ROUND(ROUND(J857, 2)*I857, 2)</f>
        <v>0</v>
      </c>
      <c r="P857" s="30">
        <v>35.76</v>
      </c>
      <c r="S857" s="31">
        <f>ROUND(ROUND(P857, 2)*I857, 2)</f>
        <v>0</v>
      </c>
      <c r="V857" s="9">
        <f>ROUND(ROUND(P857, 2)/1.2, 2)</f>
        <v>29.8</v>
      </c>
      <c r="Y857" s="9">
        <f t="shared" si="100"/>
        <v>0</v>
      </c>
      <c r="AD857" s="5" t="s">
        <v>2804</v>
      </c>
      <c r="AE857" s="5" t="s">
        <v>2805</v>
      </c>
      <c r="AF857" s="5" t="s">
        <v>2789</v>
      </c>
      <c r="AK857" s="31">
        <f t="shared" si="101"/>
        <v>0</v>
      </c>
      <c r="AL857" s="31"/>
      <c r="AM857" s="31"/>
      <c r="AN857" s="33">
        <f t="shared" si="102"/>
        <v>0</v>
      </c>
      <c r="AO857" s="31"/>
      <c r="AP857" s="31"/>
    </row>
    <row r="858" spans="1:42" ht="54" x14ac:dyDescent="0.3">
      <c r="A858" s="12" t="s">
        <v>2806</v>
      </c>
      <c r="B858" s="12" t="s">
        <v>2775</v>
      </c>
      <c r="C858" s="16" t="s">
        <v>2776</v>
      </c>
      <c r="D858" s="17"/>
      <c r="E858" s="17" t="s">
        <v>2807</v>
      </c>
      <c r="F858" s="17" t="s">
        <v>79</v>
      </c>
      <c r="G858" s="18">
        <v>1</v>
      </c>
      <c r="H858" s="18"/>
      <c r="I858" s="18">
        <v>26.1</v>
      </c>
      <c r="J858" s="19">
        <v>588.97</v>
      </c>
      <c r="K858" s="20">
        <v>1291</v>
      </c>
      <c r="L858" s="19">
        <f>J858+ROUND(K858, 2)</f>
        <v>1879.97</v>
      </c>
      <c r="M858" s="19">
        <v>15372.12</v>
      </c>
      <c r="N858" s="19">
        <v>33695.1</v>
      </c>
      <c r="O858" s="19">
        <f>M858+N858</f>
        <v>49067.22</v>
      </c>
      <c r="P858" s="19">
        <v>573.13</v>
      </c>
      <c r="Q858" s="20">
        <v>1549.2</v>
      </c>
      <c r="R858" s="19">
        <f>P858+ROUND(Q858, 2)</f>
        <v>2122.33</v>
      </c>
      <c r="S858" s="19">
        <v>14958.69</v>
      </c>
      <c r="T858" s="19">
        <v>40434.120000000003</v>
      </c>
      <c r="U858" s="19">
        <f>S858+T858</f>
        <v>55392.810000000005</v>
      </c>
      <c r="V858" s="9">
        <f>ROUND(P858 / 1.2, 2)</f>
        <v>477.61</v>
      </c>
      <c r="W858" s="9">
        <f>ROUND(Q858 / 1.2, 2)</f>
        <v>1291</v>
      </c>
      <c r="X858" s="9">
        <f>ROUND(R858 / 1.2, 2)</f>
        <v>1768.61</v>
      </c>
      <c r="Y858" s="9">
        <f t="shared" si="100"/>
        <v>12465.58</v>
      </c>
      <c r="Z858" s="9">
        <f>ROUND(T858 / 1.2, 2)</f>
        <v>33695.1</v>
      </c>
      <c r="AA858" s="9">
        <f>Y858+Z858</f>
        <v>46160.68</v>
      </c>
      <c r="AD858" s="5">
        <v>355116860</v>
      </c>
      <c r="AE858" s="5">
        <v>28840421</v>
      </c>
      <c r="AG858" s="5" t="s">
        <v>2778</v>
      </c>
      <c r="AH858" s="5" t="s">
        <v>2779</v>
      </c>
      <c r="AI858" s="5" t="s">
        <v>584</v>
      </c>
      <c r="AK858" s="19">
        <f t="shared" si="101"/>
        <v>-413.43000000000029</v>
      </c>
      <c r="AL858" s="19">
        <f>T858-N858</f>
        <v>6739.0200000000041</v>
      </c>
      <c r="AM858" s="19">
        <f>U858-O858</f>
        <v>6325.5900000000038</v>
      </c>
      <c r="AN858" s="22">
        <f t="shared" si="102"/>
        <v>-2.6894793951647546E-2</v>
      </c>
      <c r="AO858" s="22">
        <f>IFERROR(AL858/N858,0)</f>
        <v>0.20000000000000012</v>
      </c>
      <c r="AP858" s="22">
        <f>IFERROR(AM858/O858,0)</f>
        <v>0.12891682063911514</v>
      </c>
    </row>
    <row r="859" spans="1:42" ht="18" x14ac:dyDescent="0.3">
      <c r="A859" s="12" t="s">
        <v>2808</v>
      </c>
      <c r="B859" s="12"/>
      <c r="C859" s="41" t="s">
        <v>2809</v>
      </c>
      <c r="D859" s="17"/>
      <c r="E859" s="17"/>
      <c r="F859" s="28" t="s">
        <v>79</v>
      </c>
      <c r="G859" s="29">
        <v>1.1000000000000001</v>
      </c>
      <c r="H859" s="29"/>
      <c r="I859" s="29">
        <v>28.71</v>
      </c>
      <c r="J859" s="30">
        <v>328.33</v>
      </c>
      <c r="M859" s="31">
        <f>ROUND(ROUND(J859, 2)*I859, 2)</f>
        <v>9426.35</v>
      </c>
      <c r="P859" s="30">
        <v>317.35000000000002</v>
      </c>
      <c r="S859" s="31">
        <f>ROUND(ROUND(P859, 2)*I859, 2)</f>
        <v>9111.1200000000008</v>
      </c>
      <c r="V859" s="9">
        <f>ROUND(ROUND(P859, 2)/1.2, 2)</f>
        <v>264.45999999999998</v>
      </c>
      <c r="Y859" s="9">
        <f t="shared" si="100"/>
        <v>7592.6</v>
      </c>
      <c r="AD859" s="5" t="s">
        <v>2810</v>
      </c>
      <c r="AE859" s="5" t="s">
        <v>2811</v>
      </c>
      <c r="AF859" s="5" t="s">
        <v>2812</v>
      </c>
      <c r="AK859" s="31">
        <f t="shared" si="101"/>
        <v>-315.22999999999956</v>
      </c>
      <c r="AL859" s="31"/>
      <c r="AM859" s="31"/>
      <c r="AN859" s="33">
        <f t="shared" si="102"/>
        <v>-3.344136383647961E-2</v>
      </c>
      <c r="AO859" s="31"/>
      <c r="AP859" s="31"/>
    </row>
    <row r="860" spans="1:42" ht="18" x14ac:dyDescent="0.3">
      <c r="A860" s="12" t="s">
        <v>2813</v>
      </c>
      <c r="B860" s="12"/>
      <c r="C860" s="27" t="s">
        <v>2781</v>
      </c>
      <c r="D860" s="17"/>
      <c r="E860" s="17"/>
      <c r="F860" s="28" t="s">
        <v>187</v>
      </c>
      <c r="G860" s="29">
        <v>1</v>
      </c>
      <c r="H860" s="39"/>
      <c r="I860" s="39">
        <v>94</v>
      </c>
      <c r="J860" s="30">
        <v>45.46</v>
      </c>
      <c r="M860" s="31">
        <f>ROUND(ROUND(J860, 2)*I860, 2)</f>
        <v>4273.24</v>
      </c>
      <c r="P860" s="30">
        <v>44.71</v>
      </c>
      <c r="S860" s="31">
        <f>ROUND(ROUND(P860, 2)*I860, 2)</f>
        <v>4202.74</v>
      </c>
      <c r="V860" s="9">
        <f>ROUND(ROUND(P860, 2)/1.2, 2)</f>
        <v>37.26</v>
      </c>
      <c r="Y860" s="9">
        <f t="shared" si="100"/>
        <v>3502.28</v>
      </c>
      <c r="AD860" s="5" t="s">
        <v>2814</v>
      </c>
      <c r="AE860" s="5" t="s">
        <v>2815</v>
      </c>
      <c r="AF860" s="5" t="s">
        <v>2784</v>
      </c>
      <c r="AK860" s="31">
        <f t="shared" si="101"/>
        <v>-70.5</v>
      </c>
      <c r="AL860" s="31"/>
      <c r="AM860" s="31"/>
      <c r="AN860" s="33">
        <f t="shared" si="102"/>
        <v>-1.6498020237571492E-2</v>
      </c>
      <c r="AO860" s="31"/>
      <c r="AP860" s="31"/>
    </row>
    <row r="861" spans="1:42" ht="18" x14ac:dyDescent="0.3">
      <c r="A861" s="12" t="s">
        <v>2816</v>
      </c>
      <c r="B861" s="12"/>
      <c r="C861" s="27" t="s">
        <v>2786</v>
      </c>
      <c r="D861" s="17"/>
      <c r="E861" s="17"/>
      <c r="F861" s="28" t="s">
        <v>187</v>
      </c>
      <c r="G861" s="29">
        <v>1</v>
      </c>
      <c r="H861" s="39"/>
      <c r="I861" s="39">
        <v>46</v>
      </c>
      <c r="J861" s="30">
        <v>36.36</v>
      </c>
      <c r="M861" s="31">
        <f>ROUND(ROUND(J861, 2)*I861, 2)</f>
        <v>1672.56</v>
      </c>
      <c r="P861" s="30">
        <v>35.76</v>
      </c>
      <c r="S861" s="31">
        <f>ROUND(ROUND(P861, 2)*I861, 2)</f>
        <v>1644.96</v>
      </c>
      <c r="V861" s="9">
        <f>ROUND(ROUND(P861, 2)/1.2, 2)</f>
        <v>29.8</v>
      </c>
      <c r="Y861" s="9">
        <f t="shared" si="100"/>
        <v>1370.8</v>
      </c>
      <c r="AD861" s="5" t="s">
        <v>2817</v>
      </c>
      <c r="AE861" s="5" t="s">
        <v>2818</v>
      </c>
      <c r="AF861" s="5" t="s">
        <v>2789</v>
      </c>
      <c r="AK861" s="31">
        <f t="shared" si="101"/>
        <v>-27.599999999999909</v>
      </c>
      <c r="AL861" s="31"/>
      <c r="AM861" s="31"/>
      <c r="AN861" s="33">
        <f t="shared" si="102"/>
        <v>-1.6501650165016448E-2</v>
      </c>
      <c r="AO861" s="31"/>
      <c r="AP861" s="31"/>
    </row>
    <row r="862" spans="1:42" ht="36" x14ac:dyDescent="0.3">
      <c r="A862" s="12" t="s">
        <v>2819</v>
      </c>
      <c r="B862" s="12" t="s">
        <v>2820</v>
      </c>
      <c r="C862" s="16" t="s">
        <v>2821</v>
      </c>
      <c r="D862" s="17"/>
      <c r="E862" s="17" t="s">
        <v>581</v>
      </c>
      <c r="F862" s="17" t="s">
        <v>79</v>
      </c>
      <c r="G862" s="18">
        <v>1</v>
      </c>
      <c r="H862" s="18"/>
      <c r="I862" s="18">
        <v>0</v>
      </c>
      <c r="J862" s="19">
        <v>0</v>
      </c>
      <c r="K862" s="20">
        <v>1477</v>
      </c>
      <c r="L862" s="19">
        <f>J862+ROUND(K862, 2)</f>
        <v>1477</v>
      </c>
      <c r="M862" s="19">
        <v>0</v>
      </c>
      <c r="N862" s="19">
        <v>0</v>
      </c>
      <c r="O862" s="19">
        <f>M862+N862</f>
        <v>0</v>
      </c>
      <c r="P862" s="19">
        <v>792.07</v>
      </c>
      <c r="Q862" s="20">
        <v>1477</v>
      </c>
      <c r="R862" s="19">
        <f>P862+ROUND(Q862, 2)</f>
        <v>2269.0700000000002</v>
      </c>
      <c r="S862" s="19">
        <v>0</v>
      </c>
      <c r="T862" s="19">
        <v>0</v>
      </c>
      <c r="U862" s="19">
        <f>S862+T862</f>
        <v>0</v>
      </c>
      <c r="V862" s="9">
        <f>ROUND(P862 / 1.2, 2)</f>
        <v>660.06</v>
      </c>
      <c r="W862" s="9">
        <f>ROUND(Q862 / 1.2, 2)</f>
        <v>1230.83</v>
      </c>
      <c r="X862" s="9">
        <f>ROUND(R862 / 1.2, 2)</f>
        <v>1890.89</v>
      </c>
      <c r="Y862" s="9">
        <f t="shared" si="100"/>
        <v>0</v>
      </c>
      <c r="Z862" s="9">
        <f>ROUND(T862 / 1.2, 2)</f>
        <v>0</v>
      </c>
      <c r="AA862" s="9">
        <f>Y862+Z862</f>
        <v>0</v>
      </c>
      <c r="AD862" s="5">
        <v>355116663</v>
      </c>
      <c r="AE862" s="5">
        <v>27137851</v>
      </c>
      <c r="AG862" s="5" t="s">
        <v>2822</v>
      </c>
      <c r="AH862" s="5" t="s">
        <v>2823</v>
      </c>
      <c r="AI862" s="5" t="s">
        <v>584</v>
      </c>
      <c r="AK862" s="19">
        <f t="shared" si="101"/>
        <v>0</v>
      </c>
      <c r="AL862" s="19">
        <f>T862-N862</f>
        <v>0</v>
      </c>
      <c r="AM862" s="19">
        <f>U862-O862</f>
        <v>0</v>
      </c>
      <c r="AN862" s="22">
        <f t="shared" si="102"/>
        <v>0</v>
      </c>
      <c r="AO862" s="22">
        <f>IFERROR(AL862/N862,0)</f>
        <v>0</v>
      </c>
      <c r="AP862" s="22">
        <f>IFERROR(AM862/O862,0)</f>
        <v>0</v>
      </c>
    </row>
    <row r="863" spans="1:42" ht="18" x14ac:dyDescent="0.3">
      <c r="A863" s="12" t="s">
        <v>2824</v>
      </c>
      <c r="B863" s="12"/>
      <c r="C863" s="27" t="s">
        <v>2781</v>
      </c>
      <c r="D863" s="17"/>
      <c r="E863" s="17"/>
      <c r="F863" s="28" t="s">
        <v>187</v>
      </c>
      <c r="G863" s="29">
        <v>1</v>
      </c>
      <c r="H863" s="39"/>
      <c r="I863" s="39">
        <v>0</v>
      </c>
      <c r="J863" s="30">
        <v>54.18</v>
      </c>
      <c r="M863" s="31">
        <f>ROUND(ROUND(J863, 2)*I863, 2)</f>
        <v>0</v>
      </c>
      <c r="P863" s="30">
        <v>54.18</v>
      </c>
      <c r="S863" s="31">
        <f>ROUND(ROUND(P863, 2)*I863, 2)</f>
        <v>0</v>
      </c>
      <c r="V863" s="9">
        <f>ROUND(ROUND(P863, 2)/1.2, 2)</f>
        <v>45.15</v>
      </c>
      <c r="Y863" s="9">
        <f t="shared" si="100"/>
        <v>0</v>
      </c>
      <c r="AD863" s="5" t="s">
        <v>2825</v>
      </c>
      <c r="AE863" s="5" t="s">
        <v>2826</v>
      </c>
      <c r="AF863" s="5" t="s">
        <v>2784</v>
      </c>
      <c r="AK863" s="31">
        <f t="shared" si="101"/>
        <v>0</v>
      </c>
      <c r="AL863" s="31"/>
      <c r="AM863" s="31"/>
      <c r="AN863" s="33">
        <f t="shared" si="102"/>
        <v>0</v>
      </c>
      <c r="AO863" s="31"/>
      <c r="AP863" s="31"/>
    </row>
    <row r="864" spans="1:42" ht="18" x14ac:dyDescent="0.3">
      <c r="A864" s="12" t="s">
        <v>2827</v>
      </c>
      <c r="B864" s="12"/>
      <c r="C864" s="27" t="s">
        <v>2786</v>
      </c>
      <c r="D864" s="17"/>
      <c r="E864" s="17"/>
      <c r="F864" s="28" t="s">
        <v>187</v>
      </c>
      <c r="G864" s="29">
        <v>1</v>
      </c>
      <c r="H864" s="39"/>
      <c r="I864" s="39">
        <v>0</v>
      </c>
      <c r="J864" s="30">
        <v>43.33</v>
      </c>
      <c r="M864" s="31">
        <f>ROUND(ROUND(J864, 2)*I864, 2)</f>
        <v>0</v>
      </c>
      <c r="P864" s="30">
        <v>43.33</v>
      </c>
      <c r="S864" s="31">
        <f>ROUND(ROUND(P864, 2)*I864, 2)</f>
        <v>0</v>
      </c>
      <c r="V864" s="9">
        <f>ROUND(ROUND(P864, 2)/1.2, 2)</f>
        <v>36.11</v>
      </c>
      <c r="Y864" s="9">
        <f t="shared" si="100"/>
        <v>0</v>
      </c>
      <c r="AD864" s="5" t="s">
        <v>2828</v>
      </c>
      <c r="AE864" s="5" t="s">
        <v>2829</v>
      </c>
      <c r="AF864" s="5" t="s">
        <v>2789</v>
      </c>
      <c r="AK864" s="31">
        <f t="shared" si="101"/>
        <v>0</v>
      </c>
      <c r="AL864" s="31"/>
      <c r="AM864" s="31"/>
      <c r="AN864" s="33">
        <f t="shared" si="102"/>
        <v>0</v>
      </c>
      <c r="AO864" s="31"/>
      <c r="AP864" s="31"/>
    </row>
    <row r="865" spans="1:42" ht="18" x14ac:dyDescent="0.3">
      <c r="A865" s="12" t="s">
        <v>2830</v>
      </c>
      <c r="B865" s="12"/>
      <c r="C865" s="41" t="s">
        <v>2809</v>
      </c>
      <c r="D865" s="17"/>
      <c r="E865" s="17"/>
      <c r="F865" s="28" t="s">
        <v>79</v>
      </c>
      <c r="G865" s="29">
        <v>1.1000000000000001</v>
      </c>
      <c r="H865" s="39"/>
      <c r="I865" s="39">
        <v>0</v>
      </c>
      <c r="J865" s="30">
        <v>312.73</v>
      </c>
      <c r="M865" s="31">
        <f>ROUND(ROUND(J865, 2)*I865, 2)</f>
        <v>0</v>
      </c>
      <c r="P865" s="30">
        <v>312.73</v>
      </c>
      <c r="S865" s="31">
        <f>ROUND(ROUND(P865, 2)*I865, 2)</f>
        <v>0</v>
      </c>
      <c r="V865" s="9">
        <f>ROUND(ROUND(P865, 2)/1.2, 2)</f>
        <v>260.61</v>
      </c>
      <c r="Y865" s="9">
        <f t="shared" si="100"/>
        <v>0</v>
      </c>
      <c r="AD865" s="5" t="s">
        <v>2831</v>
      </c>
      <c r="AE865" s="5" t="s">
        <v>2832</v>
      </c>
      <c r="AF865" s="5" t="s">
        <v>2812</v>
      </c>
      <c r="AK865" s="31">
        <f t="shared" si="101"/>
        <v>0</v>
      </c>
      <c r="AL865" s="31"/>
      <c r="AM865" s="31"/>
      <c r="AN865" s="33">
        <f t="shared" si="102"/>
        <v>0</v>
      </c>
      <c r="AO865" s="31"/>
      <c r="AP865" s="31"/>
    </row>
    <row r="866" spans="1:42" ht="36" x14ac:dyDescent="0.3">
      <c r="A866" s="12" t="s">
        <v>2833</v>
      </c>
      <c r="B866" s="12" t="s">
        <v>2820</v>
      </c>
      <c r="C866" s="16" t="s">
        <v>2821</v>
      </c>
      <c r="D866" s="17"/>
      <c r="E866" s="17" t="s">
        <v>2834</v>
      </c>
      <c r="F866" s="17" t="s">
        <v>79</v>
      </c>
      <c r="G866" s="18">
        <v>1</v>
      </c>
      <c r="H866" s="18"/>
      <c r="I866" s="18">
        <v>0</v>
      </c>
      <c r="J866" s="19">
        <v>845.65</v>
      </c>
      <c r="K866" s="20">
        <v>1477</v>
      </c>
      <c r="L866" s="19">
        <f>J866+ROUND(K866, 2)</f>
        <v>2322.65</v>
      </c>
      <c r="M866" s="19">
        <v>0</v>
      </c>
      <c r="N866" s="19">
        <v>0</v>
      </c>
      <c r="O866" s="19">
        <f>M866+N866</f>
        <v>0</v>
      </c>
      <c r="P866" s="19">
        <v>845.65</v>
      </c>
      <c r="Q866" s="20">
        <v>1477</v>
      </c>
      <c r="R866" s="19">
        <f>P866+ROUND(Q866, 2)</f>
        <v>2322.65</v>
      </c>
      <c r="S866" s="19">
        <v>0</v>
      </c>
      <c r="T866" s="19">
        <v>0</v>
      </c>
      <c r="U866" s="19">
        <f>S866+T866</f>
        <v>0</v>
      </c>
      <c r="V866" s="9">
        <f>ROUND(P866 / 1.2, 2)</f>
        <v>704.71</v>
      </c>
      <c r="W866" s="9">
        <f>ROUND(Q866 / 1.2, 2)</f>
        <v>1230.83</v>
      </c>
      <c r="X866" s="9">
        <f>ROUND(R866 / 1.2, 2)</f>
        <v>1935.54</v>
      </c>
      <c r="Y866" s="9">
        <f t="shared" si="100"/>
        <v>0</v>
      </c>
      <c r="Z866" s="9">
        <f>ROUND(T866 / 1.2, 2)</f>
        <v>0</v>
      </c>
      <c r="AA866" s="9">
        <f>Y866+Z866</f>
        <v>0</v>
      </c>
      <c r="AD866" s="5">
        <v>355116861</v>
      </c>
      <c r="AE866" s="5">
        <v>27137961</v>
      </c>
      <c r="AG866" s="5" t="s">
        <v>2822</v>
      </c>
      <c r="AH866" s="5" t="s">
        <v>2823</v>
      </c>
      <c r="AI866" s="5" t="s">
        <v>584</v>
      </c>
      <c r="AK866" s="19">
        <f t="shared" si="101"/>
        <v>0</v>
      </c>
      <c r="AL866" s="19">
        <f>T866-N866</f>
        <v>0</v>
      </c>
      <c r="AM866" s="19">
        <f>U866-O866</f>
        <v>0</v>
      </c>
      <c r="AN866" s="22">
        <f t="shared" si="102"/>
        <v>0</v>
      </c>
      <c r="AO866" s="22">
        <f>IFERROR(AL866/N866,0)</f>
        <v>0</v>
      </c>
      <c r="AP866" s="22">
        <f>IFERROR(AM866/O866,0)</f>
        <v>0</v>
      </c>
    </row>
    <row r="867" spans="1:42" ht="18" x14ac:dyDescent="0.3">
      <c r="A867" s="12" t="s">
        <v>2835</v>
      </c>
      <c r="B867" s="12"/>
      <c r="C867" s="41" t="s">
        <v>2836</v>
      </c>
      <c r="D867" s="17"/>
      <c r="E867" s="17"/>
      <c r="F867" s="28" t="s">
        <v>79</v>
      </c>
      <c r="G867" s="29">
        <v>1.1000000000000001</v>
      </c>
      <c r="H867" s="39"/>
      <c r="I867" s="39">
        <v>0</v>
      </c>
      <c r="J867" s="30">
        <v>276.08999999999997</v>
      </c>
      <c r="M867" s="31">
        <f>ROUND(ROUND(J867, 2)*I867, 2)</f>
        <v>0</v>
      </c>
      <c r="P867" s="30">
        <v>276.08999999999997</v>
      </c>
      <c r="S867" s="31">
        <f>ROUND(ROUND(P867, 2)*I867, 2)</f>
        <v>0</v>
      </c>
      <c r="V867" s="9">
        <f>ROUND(ROUND(P867, 2)/1.2, 2)</f>
        <v>230.08</v>
      </c>
      <c r="Y867" s="9">
        <f t="shared" si="100"/>
        <v>0</v>
      </c>
      <c r="AD867" s="5" t="s">
        <v>2837</v>
      </c>
      <c r="AE867" s="5" t="s">
        <v>2838</v>
      </c>
      <c r="AF867" s="5" t="s">
        <v>2839</v>
      </c>
      <c r="AK867" s="31">
        <f t="shared" si="101"/>
        <v>0</v>
      </c>
      <c r="AL867" s="31"/>
      <c r="AM867" s="31"/>
      <c r="AN867" s="33">
        <f t="shared" si="102"/>
        <v>0</v>
      </c>
      <c r="AO867" s="31"/>
      <c r="AP867" s="31"/>
    </row>
    <row r="868" spans="1:42" ht="18" x14ac:dyDescent="0.3">
      <c r="A868" s="12" t="s">
        <v>2840</v>
      </c>
      <c r="B868" s="12"/>
      <c r="C868" s="27" t="s">
        <v>2781</v>
      </c>
      <c r="D868" s="17"/>
      <c r="E868" s="17"/>
      <c r="F868" s="28" t="s">
        <v>187</v>
      </c>
      <c r="G868" s="29">
        <v>1</v>
      </c>
      <c r="H868" s="39"/>
      <c r="I868" s="39">
        <v>0</v>
      </c>
      <c r="J868" s="30">
        <v>44.71</v>
      </c>
      <c r="M868" s="31">
        <f>ROUND(ROUND(J868, 2)*I868, 2)</f>
        <v>0</v>
      </c>
      <c r="P868" s="30">
        <v>44.71</v>
      </c>
      <c r="S868" s="31">
        <f>ROUND(ROUND(P868, 2)*I868, 2)</f>
        <v>0</v>
      </c>
      <c r="V868" s="9">
        <f>ROUND(ROUND(P868, 2)/1.2, 2)</f>
        <v>37.26</v>
      </c>
      <c r="Y868" s="9">
        <f t="shared" si="100"/>
        <v>0</v>
      </c>
      <c r="AD868" s="5" t="s">
        <v>2841</v>
      </c>
      <c r="AE868" s="5" t="s">
        <v>2842</v>
      </c>
      <c r="AF868" s="5" t="s">
        <v>2784</v>
      </c>
      <c r="AK868" s="31">
        <f t="shared" si="101"/>
        <v>0</v>
      </c>
      <c r="AL868" s="31"/>
      <c r="AM868" s="31"/>
      <c r="AN868" s="33">
        <f t="shared" si="102"/>
        <v>0</v>
      </c>
      <c r="AO868" s="31"/>
      <c r="AP868" s="31"/>
    </row>
    <row r="869" spans="1:42" ht="18" x14ac:dyDescent="0.3">
      <c r="A869" s="12" t="s">
        <v>2843</v>
      </c>
      <c r="B869" s="12"/>
      <c r="C869" s="27" t="s">
        <v>2786</v>
      </c>
      <c r="D869" s="17"/>
      <c r="E869" s="17"/>
      <c r="F869" s="28" t="s">
        <v>187</v>
      </c>
      <c r="G869" s="29">
        <v>1</v>
      </c>
      <c r="H869" s="39"/>
      <c r="I869" s="39">
        <v>0</v>
      </c>
      <c r="J869" s="30">
        <v>35.76</v>
      </c>
      <c r="M869" s="31">
        <f>ROUND(ROUND(J869, 2)*I869, 2)</f>
        <v>0</v>
      </c>
      <c r="P869" s="30">
        <v>35.76</v>
      </c>
      <c r="S869" s="31">
        <f>ROUND(ROUND(P869, 2)*I869, 2)</f>
        <v>0</v>
      </c>
      <c r="V869" s="9">
        <f>ROUND(ROUND(P869, 2)/1.2, 2)</f>
        <v>29.8</v>
      </c>
      <c r="Y869" s="9">
        <f t="shared" si="100"/>
        <v>0</v>
      </c>
      <c r="AD869" s="5" t="s">
        <v>2844</v>
      </c>
      <c r="AE869" s="5" t="s">
        <v>2845</v>
      </c>
      <c r="AF869" s="5" t="s">
        <v>2789</v>
      </c>
      <c r="AK869" s="31">
        <f t="shared" si="101"/>
        <v>0</v>
      </c>
      <c r="AL869" s="31"/>
      <c r="AM869" s="31"/>
      <c r="AN869" s="33">
        <f t="shared" si="102"/>
        <v>0</v>
      </c>
      <c r="AO869" s="31"/>
      <c r="AP869" s="31"/>
    </row>
    <row r="870" spans="1:42" ht="18" x14ac:dyDescent="0.3">
      <c r="A870" s="12" t="s">
        <v>2846</v>
      </c>
      <c r="B870" s="12"/>
      <c r="C870" s="27" t="s">
        <v>2847</v>
      </c>
      <c r="D870" s="17"/>
      <c r="E870" s="17"/>
      <c r="F870" s="28" t="s">
        <v>102</v>
      </c>
      <c r="G870" s="29">
        <v>1</v>
      </c>
      <c r="H870" s="39"/>
      <c r="I870" s="39">
        <v>0</v>
      </c>
      <c r="J870" s="30">
        <v>80</v>
      </c>
      <c r="M870" s="31">
        <f>ROUND(ROUND(J870, 2)*I870, 2)</f>
        <v>0</v>
      </c>
      <c r="P870" s="30">
        <v>80</v>
      </c>
      <c r="S870" s="31">
        <f>ROUND(ROUND(P870, 2)*I870, 2)</f>
        <v>0</v>
      </c>
      <c r="V870" s="9">
        <f>ROUND(ROUND(P870, 2)/1.2, 2)</f>
        <v>66.67</v>
      </c>
      <c r="Y870" s="9">
        <f t="shared" si="100"/>
        <v>0</v>
      </c>
      <c r="AD870" s="5" t="s">
        <v>2848</v>
      </c>
      <c r="AE870" s="5" t="s">
        <v>2849</v>
      </c>
      <c r="AF870" s="5" t="s">
        <v>2850</v>
      </c>
      <c r="AK870" s="31">
        <f t="shared" si="101"/>
        <v>0</v>
      </c>
      <c r="AL870" s="31"/>
      <c r="AM870" s="31"/>
      <c r="AN870" s="33">
        <f t="shared" si="102"/>
        <v>0</v>
      </c>
      <c r="AO870" s="31"/>
      <c r="AP870" s="31"/>
    </row>
    <row r="871" spans="1:42" ht="36" x14ac:dyDescent="0.3">
      <c r="A871" s="12" t="s">
        <v>2851</v>
      </c>
      <c r="B871" s="12" t="s">
        <v>2820</v>
      </c>
      <c r="C871" s="16" t="s">
        <v>2821</v>
      </c>
      <c r="D871" s="17"/>
      <c r="E871" s="17" t="s">
        <v>2852</v>
      </c>
      <c r="F871" s="17" t="s">
        <v>79</v>
      </c>
      <c r="G871" s="18">
        <v>1</v>
      </c>
      <c r="H871" s="18"/>
      <c r="I871" s="18">
        <v>0</v>
      </c>
      <c r="J871" s="19">
        <v>902.26</v>
      </c>
      <c r="K871" s="20">
        <v>1477</v>
      </c>
      <c r="L871" s="19">
        <f>J871+ROUND(K871, 2)</f>
        <v>2379.2600000000002</v>
      </c>
      <c r="M871" s="19">
        <v>0</v>
      </c>
      <c r="N871" s="19">
        <v>0</v>
      </c>
      <c r="O871" s="19">
        <f>M871+N871</f>
        <v>0</v>
      </c>
      <c r="P871" s="19">
        <v>902.26</v>
      </c>
      <c r="Q871" s="20">
        <v>1477</v>
      </c>
      <c r="R871" s="19">
        <f>P871+ROUND(Q871, 2)</f>
        <v>2379.2600000000002</v>
      </c>
      <c r="S871" s="19">
        <v>0</v>
      </c>
      <c r="T871" s="19">
        <v>0</v>
      </c>
      <c r="U871" s="19">
        <f>S871+T871</f>
        <v>0</v>
      </c>
      <c r="V871" s="9">
        <f>ROUND(P871 / 1.2, 2)</f>
        <v>751.88</v>
      </c>
      <c r="W871" s="9">
        <f>ROUND(Q871 / 1.2, 2)</f>
        <v>1230.83</v>
      </c>
      <c r="X871" s="9">
        <f>ROUND(R871 / 1.2, 2)</f>
        <v>1982.72</v>
      </c>
      <c r="Y871" s="9">
        <f t="shared" si="100"/>
        <v>0</v>
      </c>
      <c r="Z871" s="9">
        <f>ROUND(T871 / 1.2, 2)</f>
        <v>0</v>
      </c>
      <c r="AA871" s="9">
        <f>Y871+Z871</f>
        <v>0</v>
      </c>
      <c r="AD871" s="5">
        <v>355116862</v>
      </c>
      <c r="AE871" s="5">
        <v>27137880</v>
      </c>
      <c r="AG871" s="5" t="s">
        <v>2822</v>
      </c>
      <c r="AH871" s="5" t="s">
        <v>2823</v>
      </c>
      <c r="AI871" s="5" t="s">
        <v>584</v>
      </c>
      <c r="AK871" s="19">
        <f t="shared" si="101"/>
        <v>0</v>
      </c>
      <c r="AL871" s="19">
        <f>T871-N871</f>
        <v>0</v>
      </c>
      <c r="AM871" s="19">
        <f>U871-O871</f>
        <v>0</v>
      </c>
      <c r="AN871" s="22">
        <f t="shared" si="102"/>
        <v>0</v>
      </c>
      <c r="AO871" s="22">
        <f>IFERROR(AL871/N871,0)</f>
        <v>0</v>
      </c>
      <c r="AP871" s="22">
        <f>IFERROR(AM871/O871,0)</f>
        <v>0</v>
      </c>
    </row>
    <row r="872" spans="1:42" ht="18" x14ac:dyDescent="0.3">
      <c r="A872" s="12" t="s">
        <v>2853</v>
      </c>
      <c r="B872" s="12"/>
      <c r="C872" s="27" t="s">
        <v>2847</v>
      </c>
      <c r="D872" s="17"/>
      <c r="E872" s="17"/>
      <c r="F872" s="28" t="s">
        <v>102</v>
      </c>
      <c r="G872" s="29">
        <v>1</v>
      </c>
      <c r="H872" s="39"/>
      <c r="I872" s="39">
        <v>0</v>
      </c>
      <c r="J872" s="30">
        <v>80</v>
      </c>
      <c r="M872" s="31">
        <f>ROUND(ROUND(J872, 2)*I872, 2)</f>
        <v>0</v>
      </c>
      <c r="P872" s="30">
        <v>80</v>
      </c>
      <c r="S872" s="31">
        <f>ROUND(ROUND(P872, 2)*I872, 2)</f>
        <v>0</v>
      </c>
      <c r="V872" s="9">
        <f>ROUND(ROUND(P872, 2)/1.2, 2)</f>
        <v>66.67</v>
      </c>
      <c r="Y872" s="9">
        <f t="shared" ref="Y872:Y903" si="103">ROUND(S872 / 1.2, 2)</f>
        <v>0</v>
      </c>
      <c r="AD872" s="5" t="s">
        <v>2854</v>
      </c>
      <c r="AE872" s="5" t="s">
        <v>2855</v>
      </c>
      <c r="AF872" s="5" t="s">
        <v>2850</v>
      </c>
      <c r="AK872" s="31">
        <f t="shared" si="101"/>
        <v>0</v>
      </c>
      <c r="AL872" s="31"/>
      <c r="AM872" s="31"/>
      <c r="AN872" s="33">
        <f t="shared" si="102"/>
        <v>0</v>
      </c>
      <c r="AO872" s="31"/>
      <c r="AP872" s="31"/>
    </row>
    <row r="873" spans="1:42" ht="18" x14ac:dyDescent="0.3">
      <c r="A873" s="12" t="s">
        <v>2856</v>
      </c>
      <c r="B873" s="12"/>
      <c r="C873" s="27" t="s">
        <v>2781</v>
      </c>
      <c r="D873" s="17"/>
      <c r="E873" s="17"/>
      <c r="F873" s="28" t="s">
        <v>187</v>
      </c>
      <c r="G873" s="29">
        <v>1</v>
      </c>
      <c r="H873" s="39"/>
      <c r="I873" s="39">
        <v>0</v>
      </c>
      <c r="J873" s="30">
        <v>44.71</v>
      </c>
      <c r="M873" s="31">
        <f>ROUND(ROUND(J873, 2)*I873, 2)</f>
        <v>0</v>
      </c>
      <c r="P873" s="30">
        <v>44.71</v>
      </c>
      <c r="S873" s="31">
        <f>ROUND(ROUND(P873, 2)*I873, 2)</f>
        <v>0</v>
      </c>
      <c r="V873" s="9">
        <f>ROUND(ROUND(P873, 2)/1.2, 2)</f>
        <v>37.26</v>
      </c>
      <c r="Y873" s="9">
        <f t="shared" si="103"/>
        <v>0</v>
      </c>
      <c r="AD873" s="5" t="s">
        <v>2857</v>
      </c>
      <c r="AE873" s="5" t="s">
        <v>2858</v>
      </c>
      <c r="AF873" s="5" t="s">
        <v>2784</v>
      </c>
      <c r="AK873" s="31">
        <f t="shared" si="101"/>
        <v>0</v>
      </c>
      <c r="AL873" s="31"/>
      <c r="AM873" s="31"/>
      <c r="AN873" s="33">
        <f t="shared" si="102"/>
        <v>0</v>
      </c>
      <c r="AO873" s="31"/>
      <c r="AP873" s="31"/>
    </row>
    <row r="874" spans="1:42" ht="18" x14ac:dyDescent="0.3">
      <c r="A874" s="12" t="s">
        <v>2859</v>
      </c>
      <c r="B874" s="12"/>
      <c r="C874" s="27" t="s">
        <v>2786</v>
      </c>
      <c r="D874" s="17"/>
      <c r="E874" s="17"/>
      <c r="F874" s="28" t="s">
        <v>187</v>
      </c>
      <c r="G874" s="29">
        <v>1</v>
      </c>
      <c r="H874" s="39"/>
      <c r="I874" s="39">
        <v>0</v>
      </c>
      <c r="J874" s="30">
        <v>35.76</v>
      </c>
      <c r="M874" s="31">
        <f>ROUND(ROUND(J874, 2)*I874, 2)</f>
        <v>0</v>
      </c>
      <c r="P874" s="30">
        <v>35.76</v>
      </c>
      <c r="S874" s="31">
        <f>ROUND(ROUND(P874, 2)*I874, 2)</f>
        <v>0</v>
      </c>
      <c r="V874" s="9">
        <f>ROUND(ROUND(P874, 2)/1.2, 2)</f>
        <v>29.8</v>
      </c>
      <c r="Y874" s="9">
        <f t="shared" si="103"/>
        <v>0</v>
      </c>
      <c r="AD874" s="5" t="s">
        <v>2860</v>
      </c>
      <c r="AE874" s="5" t="s">
        <v>2861</v>
      </c>
      <c r="AF874" s="5" t="s">
        <v>2789</v>
      </c>
      <c r="AK874" s="31">
        <f t="shared" si="101"/>
        <v>0</v>
      </c>
      <c r="AL874" s="31"/>
      <c r="AM874" s="31"/>
      <c r="AN874" s="33">
        <f t="shared" si="102"/>
        <v>0</v>
      </c>
      <c r="AO874" s="31"/>
      <c r="AP874" s="31"/>
    </row>
    <row r="875" spans="1:42" ht="18" x14ac:dyDescent="0.3">
      <c r="A875" s="12" t="s">
        <v>2862</v>
      </c>
      <c r="B875" s="12"/>
      <c r="C875" s="41" t="s">
        <v>2836</v>
      </c>
      <c r="D875" s="17"/>
      <c r="E875" s="17"/>
      <c r="F875" s="28" t="s">
        <v>79</v>
      </c>
      <c r="G875" s="29">
        <v>1.1000000000000001</v>
      </c>
      <c r="H875" s="39"/>
      <c r="I875" s="39">
        <v>0</v>
      </c>
      <c r="J875" s="30">
        <v>276.08999999999997</v>
      </c>
      <c r="M875" s="31">
        <f>ROUND(ROUND(J875, 2)*I875, 2)</f>
        <v>0</v>
      </c>
      <c r="P875" s="30">
        <v>276.08999999999997</v>
      </c>
      <c r="S875" s="31">
        <f>ROUND(ROUND(P875, 2)*I875, 2)</f>
        <v>0</v>
      </c>
      <c r="V875" s="9">
        <f>ROUND(ROUND(P875, 2)/1.2, 2)</f>
        <v>230.08</v>
      </c>
      <c r="Y875" s="9">
        <f t="shared" si="103"/>
        <v>0</v>
      </c>
      <c r="AD875" s="5" t="s">
        <v>2863</v>
      </c>
      <c r="AE875" s="5" t="s">
        <v>2864</v>
      </c>
      <c r="AF875" s="5" t="s">
        <v>2839</v>
      </c>
      <c r="AK875" s="31">
        <f t="shared" si="101"/>
        <v>0</v>
      </c>
      <c r="AL875" s="31"/>
      <c r="AM875" s="31"/>
      <c r="AN875" s="33">
        <f t="shared" si="102"/>
        <v>0</v>
      </c>
      <c r="AO875" s="31"/>
      <c r="AP875" s="31"/>
    </row>
    <row r="876" spans="1:42" ht="36" x14ac:dyDescent="0.3">
      <c r="A876" s="12" t="s">
        <v>2865</v>
      </c>
      <c r="B876" s="12" t="s">
        <v>2820</v>
      </c>
      <c r="C876" s="16" t="s">
        <v>2821</v>
      </c>
      <c r="D876" s="17"/>
      <c r="E876" s="17" t="s">
        <v>2866</v>
      </c>
      <c r="F876" s="17" t="s">
        <v>79</v>
      </c>
      <c r="G876" s="18">
        <v>1</v>
      </c>
      <c r="H876" s="18"/>
      <c r="I876" s="18">
        <v>0</v>
      </c>
      <c r="J876" s="19">
        <v>292.88</v>
      </c>
      <c r="K876" s="20">
        <v>1477</v>
      </c>
      <c r="L876" s="19">
        <f>J876+ROUND(K876, 2)</f>
        <v>1769.88</v>
      </c>
      <c r="M876" s="19">
        <v>0</v>
      </c>
      <c r="N876" s="19">
        <v>0</v>
      </c>
      <c r="O876" s="19">
        <f>M876+N876</f>
        <v>0</v>
      </c>
      <c r="P876" s="19">
        <v>3637.61</v>
      </c>
      <c r="Q876" s="20">
        <v>1477</v>
      </c>
      <c r="R876" s="19">
        <f>P876+ROUND(Q876, 2)</f>
        <v>5114.6100000000006</v>
      </c>
      <c r="S876" s="19">
        <v>0</v>
      </c>
      <c r="T876" s="19">
        <v>0</v>
      </c>
      <c r="U876" s="19">
        <f>S876+T876</f>
        <v>0</v>
      </c>
      <c r="V876" s="9">
        <f>ROUND(P876 / 1.2, 2)</f>
        <v>3031.34</v>
      </c>
      <c r="W876" s="9">
        <f>ROUND(Q876 / 1.2, 2)</f>
        <v>1230.83</v>
      </c>
      <c r="X876" s="9">
        <f>ROUND(R876 / 1.2, 2)</f>
        <v>4262.18</v>
      </c>
      <c r="Y876" s="9">
        <f t="shared" si="103"/>
        <v>0</v>
      </c>
      <c r="Z876" s="9">
        <f>ROUND(T876 / 1.2, 2)</f>
        <v>0</v>
      </c>
      <c r="AA876" s="9">
        <f>Y876+Z876</f>
        <v>0</v>
      </c>
      <c r="AD876" s="5">
        <v>355116863</v>
      </c>
      <c r="AE876" s="5">
        <v>27137881</v>
      </c>
      <c r="AG876" s="5" t="s">
        <v>2822</v>
      </c>
      <c r="AH876" s="5" t="s">
        <v>2823</v>
      </c>
      <c r="AI876" s="5" t="s">
        <v>584</v>
      </c>
      <c r="AK876" s="19">
        <f t="shared" si="101"/>
        <v>0</v>
      </c>
      <c r="AL876" s="19">
        <f>T876-N876</f>
        <v>0</v>
      </c>
      <c r="AM876" s="19">
        <f>U876-O876</f>
        <v>0</v>
      </c>
      <c r="AN876" s="22">
        <f t="shared" si="102"/>
        <v>0</v>
      </c>
      <c r="AO876" s="22">
        <f>IFERROR(AL876/N876,0)</f>
        <v>0</v>
      </c>
      <c r="AP876" s="22">
        <f>IFERROR(AM876/O876,0)</f>
        <v>0</v>
      </c>
    </row>
    <row r="877" spans="1:42" ht="18" x14ac:dyDescent="0.3">
      <c r="A877" s="12" t="s">
        <v>2867</v>
      </c>
      <c r="B877" s="12"/>
      <c r="C877" s="27" t="s">
        <v>2868</v>
      </c>
      <c r="D877" s="17"/>
      <c r="E877" s="17"/>
      <c r="F877" s="28" t="s">
        <v>79</v>
      </c>
      <c r="G877" s="29">
        <v>1.1000000000000001</v>
      </c>
      <c r="H877" s="39"/>
      <c r="I877" s="39">
        <v>0</v>
      </c>
      <c r="J877" s="30">
        <v>0</v>
      </c>
      <c r="M877" s="31">
        <f>ROUND(ROUND(J877, 2)*I877, 2)</f>
        <v>0</v>
      </c>
      <c r="P877" s="30">
        <v>1520.33</v>
      </c>
      <c r="S877" s="31">
        <f>ROUND(ROUND(P877, 2)*I877, 2)</f>
        <v>0</v>
      </c>
      <c r="V877" s="9">
        <f>ROUND(ROUND(P877, 2)/1.2, 2)</f>
        <v>1266.94</v>
      </c>
      <c r="Y877" s="9">
        <f t="shared" si="103"/>
        <v>0</v>
      </c>
      <c r="AD877" s="5" t="s">
        <v>2869</v>
      </c>
      <c r="AE877" s="5" t="s">
        <v>2870</v>
      </c>
      <c r="AF877" s="5" t="s">
        <v>2871</v>
      </c>
      <c r="AK877" s="31">
        <f t="shared" si="101"/>
        <v>0</v>
      </c>
      <c r="AL877" s="31"/>
      <c r="AM877" s="31"/>
      <c r="AN877" s="33">
        <f t="shared" si="102"/>
        <v>0</v>
      </c>
      <c r="AO877" s="31"/>
      <c r="AP877" s="31"/>
    </row>
    <row r="878" spans="1:42" ht="18" x14ac:dyDescent="0.3">
      <c r="A878" s="12" t="s">
        <v>2872</v>
      </c>
      <c r="B878" s="12"/>
      <c r="C878" s="27" t="s">
        <v>2781</v>
      </c>
      <c r="D878" s="17"/>
      <c r="E878" s="17"/>
      <c r="F878" s="28" t="s">
        <v>187</v>
      </c>
      <c r="G878" s="29">
        <v>1</v>
      </c>
      <c r="H878" s="39"/>
      <c r="I878" s="39">
        <v>0</v>
      </c>
      <c r="J878" s="30">
        <v>44.71</v>
      </c>
      <c r="M878" s="31">
        <f>ROUND(ROUND(J878, 2)*I878, 2)</f>
        <v>0</v>
      </c>
      <c r="P878" s="30">
        <v>44.71</v>
      </c>
      <c r="S878" s="31">
        <f>ROUND(ROUND(P878, 2)*I878, 2)</f>
        <v>0</v>
      </c>
      <c r="V878" s="9">
        <f>ROUND(ROUND(P878, 2)/1.2, 2)</f>
        <v>37.26</v>
      </c>
      <c r="Y878" s="9">
        <f t="shared" si="103"/>
        <v>0</v>
      </c>
      <c r="AD878" s="5" t="s">
        <v>2873</v>
      </c>
      <c r="AE878" s="5" t="s">
        <v>2874</v>
      </c>
      <c r="AF878" s="5" t="s">
        <v>2784</v>
      </c>
      <c r="AK878" s="31">
        <f t="shared" si="101"/>
        <v>0</v>
      </c>
      <c r="AL878" s="31"/>
      <c r="AM878" s="31"/>
      <c r="AN878" s="33">
        <f t="shared" si="102"/>
        <v>0</v>
      </c>
      <c r="AO878" s="31"/>
      <c r="AP878" s="31"/>
    </row>
    <row r="879" spans="1:42" ht="18" x14ac:dyDescent="0.3">
      <c r="A879" s="12" t="s">
        <v>2875</v>
      </c>
      <c r="B879" s="12"/>
      <c r="C879" s="27" t="s">
        <v>2786</v>
      </c>
      <c r="D879" s="17"/>
      <c r="E879" s="17"/>
      <c r="F879" s="28" t="s">
        <v>187</v>
      </c>
      <c r="G879" s="29">
        <v>1</v>
      </c>
      <c r="H879" s="39"/>
      <c r="I879" s="39">
        <v>0</v>
      </c>
      <c r="J879" s="30">
        <v>35.76</v>
      </c>
      <c r="M879" s="31">
        <f>ROUND(ROUND(J879, 2)*I879, 2)</f>
        <v>0</v>
      </c>
      <c r="P879" s="30">
        <v>35.76</v>
      </c>
      <c r="S879" s="31">
        <f>ROUND(ROUND(P879, 2)*I879, 2)</f>
        <v>0</v>
      </c>
      <c r="V879" s="9">
        <f>ROUND(ROUND(P879, 2)/1.2, 2)</f>
        <v>29.8</v>
      </c>
      <c r="Y879" s="9">
        <f t="shared" si="103"/>
        <v>0</v>
      </c>
      <c r="AD879" s="5" t="s">
        <v>2876</v>
      </c>
      <c r="AE879" s="5" t="s">
        <v>2877</v>
      </c>
      <c r="AF879" s="5" t="s">
        <v>2789</v>
      </c>
      <c r="AK879" s="31">
        <f t="shared" si="101"/>
        <v>0</v>
      </c>
      <c r="AL879" s="31"/>
      <c r="AM879" s="31"/>
      <c r="AN879" s="33">
        <f t="shared" si="102"/>
        <v>0</v>
      </c>
      <c r="AO879" s="31"/>
      <c r="AP879" s="31"/>
    </row>
    <row r="880" spans="1:42" ht="18" x14ac:dyDescent="0.3">
      <c r="A880" s="12" t="s">
        <v>2878</v>
      </c>
      <c r="B880" s="12"/>
      <c r="C880" s="27" t="s">
        <v>2847</v>
      </c>
      <c r="D880" s="17"/>
      <c r="E880" s="17"/>
      <c r="F880" s="28" t="s">
        <v>102</v>
      </c>
      <c r="G880" s="29">
        <v>1</v>
      </c>
      <c r="H880" s="39"/>
      <c r="I880" s="39">
        <v>0</v>
      </c>
      <c r="J880" s="30">
        <v>80</v>
      </c>
      <c r="M880" s="31">
        <f>ROUND(ROUND(J880, 2)*I880, 2)</f>
        <v>0</v>
      </c>
      <c r="P880" s="30">
        <v>80</v>
      </c>
      <c r="S880" s="31">
        <f>ROUND(ROUND(P880, 2)*I880, 2)</f>
        <v>0</v>
      </c>
      <c r="V880" s="9">
        <f>ROUND(ROUND(P880, 2)/1.2, 2)</f>
        <v>66.67</v>
      </c>
      <c r="Y880" s="9">
        <f t="shared" si="103"/>
        <v>0</v>
      </c>
      <c r="AD880" s="5" t="s">
        <v>2879</v>
      </c>
      <c r="AE880" s="5" t="s">
        <v>2880</v>
      </c>
      <c r="AF880" s="5" t="s">
        <v>2850</v>
      </c>
      <c r="AK880" s="31">
        <f t="shared" si="101"/>
        <v>0</v>
      </c>
      <c r="AL880" s="31"/>
      <c r="AM880" s="31"/>
      <c r="AN880" s="33">
        <f t="shared" si="102"/>
        <v>0</v>
      </c>
      <c r="AO880" s="31"/>
      <c r="AP880" s="31"/>
    </row>
    <row r="881" spans="1:42" ht="36" x14ac:dyDescent="0.3">
      <c r="A881" s="12" t="s">
        <v>2881</v>
      </c>
      <c r="B881" s="12" t="s">
        <v>2820</v>
      </c>
      <c r="C881" s="16" t="s">
        <v>2821</v>
      </c>
      <c r="D881" s="17"/>
      <c r="E881" s="17" t="s">
        <v>2882</v>
      </c>
      <c r="F881" s="17" t="s">
        <v>79</v>
      </c>
      <c r="G881" s="18">
        <v>1</v>
      </c>
      <c r="H881" s="18"/>
      <c r="I881" s="18">
        <v>0</v>
      </c>
      <c r="J881" s="19">
        <v>904.12</v>
      </c>
      <c r="K881" s="20">
        <v>1477</v>
      </c>
      <c r="L881" s="19">
        <f>J881+ROUND(K881, 2)</f>
        <v>2381.12</v>
      </c>
      <c r="M881" s="19">
        <v>0</v>
      </c>
      <c r="N881" s="19">
        <v>0</v>
      </c>
      <c r="O881" s="19">
        <f>M881+N881</f>
        <v>0</v>
      </c>
      <c r="P881" s="19">
        <v>904.12</v>
      </c>
      <c r="Q881" s="20">
        <v>1477</v>
      </c>
      <c r="R881" s="19">
        <f>P881+ROUND(Q881, 2)</f>
        <v>2381.12</v>
      </c>
      <c r="S881" s="19">
        <v>0</v>
      </c>
      <c r="T881" s="19">
        <v>0</v>
      </c>
      <c r="U881" s="19">
        <f>S881+T881</f>
        <v>0</v>
      </c>
      <c r="V881" s="9">
        <f>ROUND(P881 / 1.2, 2)</f>
        <v>753.43</v>
      </c>
      <c r="W881" s="9">
        <f>ROUND(Q881 / 1.2, 2)</f>
        <v>1230.83</v>
      </c>
      <c r="X881" s="9">
        <f>ROUND(R881 / 1.2, 2)</f>
        <v>1984.27</v>
      </c>
      <c r="Y881" s="9">
        <f t="shared" si="103"/>
        <v>0</v>
      </c>
      <c r="Z881" s="9">
        <f>ROUND(T881 / 1.2, 2)</f>
        <v>0</v>
      </c>
      <c r="AA881" s="9">
        <f>Y881+Z881</f>
        <v>0</v>
      </c>
      <c r="AD881" s="5">
        <v>355116864</v>
      </c>
      <c r="AE881" s="5">
        <v>27137888</v>
      </c>
      <c r="AG881" s="5" t="s">
        <v>2822</v>
      </c>
      <c r="AH881" s="5" t="s">
        <v>2823</v>
      </c>
      <c r="AI881" s="5" t="s">
        <v>584</v>
      </c>
      <c r="AK881" s="19">
        <f t="shared" si="101"/>
        <v>0</v>
      </c>
      <c r="AL881" s="19">
        <f>T881-N881</f>
        <v>0</v>
      </c>
      <c r="AM881" s="19">
        <f>U881-O881</f>
        <v>0</v>
      </c>
      <c r="AN881" s="22">
        <f t="shared" si="102"/>
        <v>0</v>
      </c>
      <c r="AO881" s="22">
        <f>IFERROR(AL881/N881,0)</f>
        <v>0</v>
      </c>
      <c r="AP881" s="22">
        <f>IFERROR(AM881/O881,0)</f>
        <v>0</v>
      </c>
    </row>
    <row r="882" spans="1:42" ht="18" x14ac:dyDescent="0.3">
      <c r="A882" s="12" t="s">
        <v>2883</v>
      </c>
      <c r="B882" s="12"/>
      <c r="C882" s="27" t="s">
        <v>2781</v>
      </c>
      <c r="D882" s="17"/>
      <c r="E882" s="17"/>
      <c r="F882" s="28" t="s">
        <v>187</v>
      </c>
      <c r="G882" s="29">
        <v>1</v>
      </c>
      <c r="H882" s="39"/>
      <c r="I882" s="39">
        <v>0</v>
      </c>
      <c r="J882" s="30">
        <v>44.71</v>
      </c>
      <c r="M882" s="31">
        <f>ROUND(ROUND(J882, 2)*I882, 2)</f>
        <v>0</v>
      </c>
      <c r="P882" s="30">
        <v>44.71</v>
      </c>
      <c r="S882" s="31">
        <f>ROUND(ROUND(P882, 2)*I882, 2)</f>
        <v>0</v>
      </c>
      <c r="V882" s="9">
        <f>ROUND(ROUND(P882, 2)/1.2, 2)</f>
        <v>37.26</v>
      </c>
      <c r="Y882" s="9">
        <f t="shared" si="103"/>
        <v>0</v>
      </c>
      <c r="AD882" s="5" t="s">
        <v>2884</v>
      </c>
      <c r="AE882" s="5" t="s">
        <v>2885</v>
      </c>
      <c r="AF882" s="5" t="s">
        <v>2784</v>
      </c>
      <c r="AK882" s="31">
        <f t="shared" si="101"/>
        <v>0</v>
      </c>
      <c r="AL882" s="31"/>
      <c r="AM882" s="31"/>
      <c r="AN882" s="33">
        <f t="shared" si="102"/>
        <v>0</v>
      </c>
      <c r="AO882" s="31"/>
      <c r="AP882" s="31"/>
    </row>
    <row r="883" spans="1:42" ht="18" x14ac:dyDescent="0.3">
      <c r="A883" s="12" t="s">
        <v>2886</v>
      </c>
      <c r="B883" s="12"/>
      <c r="C883" s="27" t="s">
        <v>2786</v>
      </c>
      <c r="D883" s="17"/>
      <c r="E883" s="17"/>
      <c r="F883" s="28" t="s">
        <v>187</v>
      </c>
      <c r="G883" s="29">
        <v>1</v>
      </c>
      <c r="H883" s="39"/>
      <c r="I883" s="39">
        <v>0</v>
      </c>
      <c r="J883" s="30">
        <v>35.76</v>
      </c>
      <c r="M883" s="31">
        <f>ROUND(ROUND(J883, 2)*I883, 2)</f>
        <v>0</v>
      </c>
      <c r="P883" s="30">
        <v>35.76</v>
      </c>
      <c r="S883" s="31">
        <f>ROUND(ROUND(P883, 2)*I883, 2)</f>
        <v>0</v>
      </c>
      <c r="V883" s="9">
        <f>ROUND(ROUND(P883, 2)/1.2, 2)</f>
        <v>29.8</v>
      </c>
      <c r="Y883" s="9">
        <f t="shared" si="103"/>
        <v>0</v>
      </c>
      <c r="AD883" s="5" t="s">
        <v>2887</v>
      </c>
      <c r="AE883" s="5" t="s">
        <v>2888</v>
      </c>
      <c r="AF883" s="5" t="s">
        <v>2789</v>
      </c>
      <c r="AK883" s="31">
        <f t="shared" si="101"/>
        <v>0</v>
      </c>
      <c r="AL883" s="31"/>
      <c r="AM883" s="31"/>
      <c r="AN883" s="33">
        <f t="shared" si="102"/>
        <v>0</v>
      </c>
      <c r="AO883" s="31"/>
      <c r="AP883" s="31"/>
    </row>
    <row r="884" spans="1:42" ht="18" x14ac:dyDescent="0.3">
      <c r="A884" s="12" t="s">
        <v>2889</v>
      </c>
      <c r="B884" s="12"/>
      <c r="C884" s="41" t="s">
        <v>2809</v>
      </c>
      <c r="D884" s="17"/>
      <c r="E884" s="17"/>
      <c r="F884" s="28" t="s">
        <v>79</v>
      </c>
      <c r="G884" s="29">
        <v>1.1000000000000001</v>
      </c>
      <c r="H884" s="39"/>
      <c r="I884" s="39">
        <v>0</v>
      </c>
      <c r="J884" s="30">
        <v>309.39999999999998</v>
      </c>
      <c r="M884" s="31">
        <f>ROUND(ROUND(J884, 2)*I884, 2)</f>
        <v>0</v>
      </c>
      <c r="P884" s="30">
        <v>309.39999999999998</v>
      </c>
      <c r="S884" s="31">
        <f>ROUND(ROUND(P884, 2)*I884, 2)</f>
        <v>0</v>
      </c>
      <c r="V884" s="9">
        <f>ROUND(ROUND(P884, 2)/1.2, 2)</f>
        <v>257.83</v>
      </c>
      <c r="Y884" s="9">
        <f t="shared" si="103"/>
        <v>0</v>
      </c>
      <c r="AD884" s="5" t="s">
        <v>2890</v>
      </c>
      <c r="AE884" s="5" t="s">
        <v>2891</v>
      </c>
      <c r="AF884" s="5" t="s">
        <v>2812</v>
      </c>
      <c r="AK884" s="31">
        <f t="shared" si="101"/>
        <v>0</v>
      </c>
      <c r="AL884" s="31"/>
      <c r="AM884" s="31"/>
      <c r="AN884" s="33">
        <f t="shared" si="102"/>
        <v>0</v>
      </c>
      <c r="AO884" s="31"/>
      <c r="AP884" s="31"/>
    </row>
    <row r="885" spans="1:42" ht="36" x14ac:dyDescent="0.3">
      <c r="A885" s="12" t="s">
        <v>2892</v>
      </c>
      <c r="B885" s="12" t="s">
        <v>2820</v>
      </c>
      <c r="C885" s="16" t="s">
        <v>2821</v>
      </c>
      <c r="D885" s="17"/>
      <c r="E885" s="17" t="s">
        <v>2893</v>
      </c>
      <c r="F885" s="17" t="s">
        <v>79</v>
      </c>
      <c r="G885" s="18">
        <v>1</v>
      </c>
      <c r="H885" s="18"/>
      <c r="I885" s="18">
        <v>0</v>
      </c>
      <c r="J885" s="19">
        <v>1025.02</v>
      </c>
      <c r="K885" s="20">
        <v>1477</v>
      </c>
      <c r="L885" s="19">
        <f>J885+ROUND(K885, 2)</f>
        <v>2502.02</v>
      </c>
      <c r="M885" s="19">
        <v>0</v>
      </c>
      <c r="N885" s="19">
        <v>0</v>
      </c>
      <c r="O885" s="19">
        <f>M885+N885</f>
        <v>0</v>
      </c>
      <c r="P885" s="19">
        <v>1025.02</v>
      </c>
      <c r="Q885" s="20">
        <v>1477</v>
      </c>
      <c r="R885" s="19">
        <f>P885+ROUND(Q885, 2)</f>
        <v>2502.02</v>
      </c>
      <c r="S885" s="19">
        <v>0</v>
      </c>
      <c r="T885" s="19">
        <v>0</v>
      </c>
      <c r="U885" s="19">
        <f>S885+T885</f>
        <v>0</v>
      </c>
      <c r="V885" s="9">
        <f>ROUND(P885 / 1.2, 2)</f>
        <v>854.18</v>
      </c>
      <c r="W885" s="9">
        <f>ROUND(Q885 / 1.2, 2)</f>
        <v>1230.83</v>
      </c>
      <c r="X885" s="9">
        <f>ROUND(R885 / 1.2, 2)</f>
        <v>2085.02</v>
      </c>
      <c r="Y885" s="9">
        <f t="shared" si="103"/>
        <v>0</v>
      </c>
      <c r="Z885" s="9">
        <f>ROUND(T885 / 1.2, 2)</f>
        <v>0</v>
      </c>
      <c r="AA885" s="9">
        <f>Y885+Z885</f>
        <v>0</v>
      </c>
      <c r="AD885" s="5">
        <v>355116865</v>
      </c>
      <c r="AE885" s="5">
        <v>27137965</v>
      </c>
      <c r="AG885" s="5" t="s">
        <v>2822</v>
      </c>
      <c r="AH885" s="5" t="s">
        <v>2823</v>
      </c>
      <c r="AI885" s="5" t="s">
        <v>584</v>
      </c>
      <c r="AK885" s="19">
        <f t="shared" si="101"/>
        <v>0</v>
      </c>
      <c r="AL885" s="19">
        <f>T885-N885</f>
        <v>0</v>
      </c>
      <c r="AM885" s="19">
        <f>U885-O885</f>
        <v>0</v>
      </c>
      <c r="AN885" s="22">
        <f t="shared" si="102"/>
        <v>0</v>
      </c>
      <c r="AO885" s="22">
        <f>IFERROR(AL885/N885,0)</f>
        <v>0</v>
      </c>
      <c r="AP885" s="22">
        <f>IFERROR(AM885/O885,0)</f>
        <v>0</v>
      </c>
    </row>
    <row r="886" spans="1:42" ht="18" x14ac:dyDescent="0.3">
      <c r="A886" s="12" t="s">
        <v>2894</v>
      </c>
      <c r="B886" s="12"/>
      <c r="C886" s="41" t="s">
        <v>2809</v>
      </c>
      <c r="D886" s="17"/>
      <c r="E886" s="17"/>
      <c r="F886" s="28" t="s">
        <v>79</v>
      </c>
      <c r="G886" s="29">
        <v>1.1000000000000001</v>
      </c>
      <c r="H886" s="39"/>
      <c r="I886" s="39">
        <v>0</v>
      </c>
      <c r="J886" s="30">
        <v>309.39999999999998</v>
      </c>
      <c r="M886" s="31">
        <f>ROUND(ROUND(J886, 2)*I886, 2)</f>
        <v>0</v>
      </c>
      <c r="P886" s="30">
        <v>309.39999999999998</v>
      </c>
      <c r="S886" s="31">
        <f>ROUND(ROUND(P886, 2)*I886, 2)</f>
        <v>0</v>
      </c>
      <c r="V886" s="9">
        <f>ROUND(ROUND(P886, 2)/1.2, 2)</f>
        <v>257.83</v>
      </c>
      <c r="Y886" s="9">
        <f t="shared" si="103"/>
        <v>0</v>
      </c>
      <c r="AD886" s="5" t="s">
        <v>2895</v>
      </c>
      <c r="AE886" s="5" t="s">
        <v>2896</v>
      </c>
      <c r="AF886" s="5" t="s">
        <v>2812</v>
      </c>
      <c r="AK886" s="31">
        <f t="shared" si="101"/>
        <v>0</v>
      </c>
      <c r="AL886" s="31"/>
      <c r="AM886" s="31"/>
      <c r="AN886" s="33">
        <f t="shared" si="102"/>
        <v>0</v>
      </c>
      <c r="AO886" s="31"/>
      <c r="AP886" s="31"/>
    </row>
    <row r="887" spans="1:42" ht="18" x14ac:dyDescent="0.3">
      <c r="A887" s="12" t="s">
        <v>2897</v>
      </c>
      <c r="B887" s="12"/>
      <c r="C887" s="27" t="s">
        <v>2781</v>
      </c>
      <c r="D887" s="17"/>
      <c r="E887" s="17"/>
      <c r="F887" s="28" t="s">
        <v>187</v>
      </c>
      <c r="G887" s="29">
        <v>1</v>
      </c>
      <c r="H887" s="39"/>
      <c r="I887" s="39">
        <v>0</v>
      </c>
      <c r="J887" s="30">
        <v>44.71</v>
      </c>
      <c r="M887" s="31">
        <f>ROUND(ROUND(J887, 2)*I887, 2)</f>
        <v>0</v>
      </c>
      <c r="P887" s="30">
        <v>44.71</v>
      </c>
      <c r="S887" s="31">
        <f>ROUND(ROUND(P887, 2)*I887, 2)</f>
        <v>0</v>
      </c>
      <c r="V887" s="9">
        <f>ROUND(ROUND(P887, 2)/1.2, 2)</f>
        <v>37.26</v>
      </c>
      <c r="Y887" s="9">
        <f t="shared" si="103"/>
        <v>0</v>
      </c>
      <c r="AD887" s="5" t="s">
        <v>2898</v>
      </c>
      <c r="AE887" s="5" t="s">
        <v>2899</v>
      </c>
      <c r="AF887" s="5" t="s">
        <v>2784</v>
      </c>
      <c r="AK887" s="31">
        <f t="shared" si="101"/>
        <v>0</v>
      </c>
      <c r="AL887" s="31"/>
      <c r="AM887" s="31"/>
      <c r="AN887" s="33">
        <f t="shared" si="102"/>
        <v>0</v>
      </c>
      <c r="AO887" s="31"/>
      <c r="AP887" s="31"/>
    </row>
    <row r="888" spans="1:42" ht="18" x14ac:dyDescent="0.3">
      <c r="A888" s="12" t="s">
        <v>2900</v>
      </c>
      <c r="B888" s="12"/>
      <c r="C888" s="27" t="s">
        <v>2786</v>
      </c>
      <c r="D888" s="17"/>
      <c r="E888" s="17"/>
      <c r="F888" s="28" t="s">
        <v>187</v>
      </c>
      <c r="G888" s="29">
        <v>1</v>
      </c>
      <c r="H888" s="39"/>
      <c r="I888" s="39">
        <v>0</v>
      </c>
      <c r="J888" s="30">
        <v>35.76</v>
      </c>
      <c r="M888" s="31">
        <f>ROUND(ROUND(J888, 2)*I888, 2)</f>
        <v>0</v>
      </c>
      <c r="P888" s="30">
        <v>35.76</v>
      </c>
      <c r="S888" s="31">
        <f>ROUND(ROUND(P888, 2)*I888, 2)</f>
        <v>0</v>
      </c>
      <c r="V888" s="9">
        <f>ROUND(ROUND(P888, 2)/1.2, 2)</f>
        <v>29.8</v>
      </c>
      <c r="Y888" s="9">
        <f t="shared" si="103"/>
        <v>0</v>
      </c>
      <c r="AD888" s="5" t="s">
        <v>2901</v>
      </c>
      <c r="AE888" s="5" t="s">
        <v>2902</v>
      </c>
      <c r="AF888" s="5" t="s">
        <v>2789</v>
      </c>
      <c r="AK888" s="31">
        <f t="shared" si="101"/>
        <v>0</v>
      </c>
      <c r="AL888" s="31"/>
      <c r="AM888" s="31"/>
      <c r="AN888" s="33">
        <f t="shared" si="102"/>
        <v>0</v>
      </c>
      <c r="AO888" s="31"/>
      <c r="AP888" s="31"/>
    </row>
    <row r="889" spans="1:42" ht="18" x14ac:dyDescent="0.3">
      <c r="A889" s="12" t="s">
        <v>2903</v>
      </c>
      <c r="B889" s="12"/>
      <c r="C889" s="27" t="s">
        <v>2847</v>
      </c>
      <c r="D889" s="17"/>
      <c r="E889" s="17"/>
      <c r="F889" s="28" t="s">
        <v>102</v>
      </c>
      <c r="G889" s="29">
        <v>1</v>
      </c>
      <c r="H889" s="39"/>
      <c r="I889" s="39">
        <v>0</v>
      </c>
      <c r="J889" s="30">
        <v>80</v>
      </c>
      <c r="M889" s="31">
        <f>ROUND(ROUND(J889, 2)*I889, 2)</f>
        <v>0</v>
      </c>
      <c r="P889" s="30">
        <v>80</v>
      </c>
      <c r="S889" s="31">
        <f>ROUND(ROUND(P889, 2)*I889, 2)</f>
        <v>0</v>
      </c>
      <c r="V889" s="9">
        <f>ROUND(ROUND(P889, 2)/1.2, 2)</f>
        <v>66.67</v>
      </c>
      <c r="Y889" s="9">
        <f t="shared" si="103"/>
        <v>0</v>
      </c>
      <c r="AD889" s="5" t="s">
        <v>2904</v>
      </c>
      <c r="AE889" s="5" t="s">
        <v>2905</v>
      </c>
      <c r="AF889" s="5" t="s">
        <v>2850</v>
      </c>
      <c r="AK889" s="31">
        <f t="shared" si="101"/>
        <v>0</v>
      </c>
      <c r="AL889" s="31"/>
      <c r="AM889" s="31"/>
      <c r="AN889" s="33">
        <f t="shared" si="102"/>
        <v>0</v>
      </c>
      <c r="AO889" s="31"/>
      <c r="AP889" s="31"/>
    </row>
    <row r="890" spans="1:42" ht="72" x14ac:dyDescent="0.3">
      <c r="A890" s="12" t="s">
        <v>2906</v>
      </c>
      <c r="B890" s="12" t="s">
        <v>2820</v>
      </c>
      <c r="C890" s="16" t="s">
        <v>2821</v>
      </c>
      <c r="D890" s="17"/>
      <c r="E890" s="17" t="s">
        <v>2907</v>
      </c>
      <c r="F890" s="17" t="s">
        <v>79</v>
      </c>
      <c r="G890" s="18">
        <v>1</v>
      </c>
      <c r="H890" s="18"/>
      <c r="I890" s="18">
        <v>238.8</v>
      </c>
      <c r="J890" s="19">
        <v>1022.01</v>
      </c>
      <c r="K890" s="20">
        <v>1477.01</v>
      </c>
      <c r="L890" s="19">
        <f>J890+ROUND(K890, 2)</f>
        <v>2499.02</v>
      </c>
      <c r="M890" s="19">
        <v>244055.99</v>
      </c>
      <c r="N890" s="19">
        <v>352709.99</v>
      </c>
      <c r="O890" s="19">
        <f>M890+N890</f>
        <v>596765.98</v>
      </c>
      <c r="P890" s="19">
        <v>992.91</v>
      </c>
      <c r="Q890" s="20">
        <v>1772.4</v>
      </c>
      <c r="R890" s="19">
        <f>P890+ROUND(Q890, 2)</f>
        <v>2765.31</v>
      </c>
      <c r="S890" s="19">
        <v>237106.91</v>
      </c>
      <c r="T890" s="19">
        <v>423249.12</v>
      </c>
      <c r="U890" s="19">
        <f>S890+T890</f>
        <v>660356.03</v>
      </c>
      <c r="V890" s="9">
        <f>ROUND(P890 / 1.2, 2)</f>
        <v>827.43</v>
      </c>
      <c r="W890" s="9">
        <f>ROUND(Q890 / 1.2, 2)</f>
        <v>1477</v>
      </c>
      <c r="X890" s="9">
        <f>ROUND(R890 / 1.2, 2)</f>
        <v>2304.4299999999998</v>
      </c>
      <c r="Y890" s="9">
        <f t="shared" si="103"/>
        <v>197589.09</v>
      </c>
      <c r="Z890" s="9">
        <f>ROUND(T890 / 1.2, 2)</f>
        <v>352707.6</v>
      </c>
      <c r="AA890" s="9">
        <f>Y890+Z890</f>
        <v>550296.68999999994</v>
      </c>
      <c r="AD890" s="5">
        <v>355116866</v>
      </c>
      <c r="AE890" s="5">
        <v>28840419</v>
      </c>
      <c r="AG890" s="5" t="s">
        <v>2822</v>
      </c>
      <c r="AH890" s="5" t="s">
        <v>2823</v>
      </c>
      <c r="AI890" s="5" t="s">
        <v>584</v>
      </c>
      <c r="AK890" s="19">
        <f t="shared" si="101"/>
        <v>-6949.0799999999872</v>
      </c>
      <c r="AL890" s="19">
        <f>T890-N890</f>
        <v>70539.13</v>
      </c>
      <c r="AM890" s="19">
        <f>U890-O890</f>
        <v>63590.050000000047</v>
      </c>
      <c r="AN890" s="22">
        <f t="shared" si="102"/>
        <v>-2.8473302376229272E-2</v>
      </c>
      <c r="AO890" s="22">
        <f>IFERROR(AL890/N890,0)</f>
        <v>0.19999186867375093</v>
      </c>
      <c r="AP890" s="22">
        <f>IFERROR(AM890/O890,0)</f>
        <v>0.10655776658046098</v>
      </c>
    </row>
    <row r="891" spans="1:42" ht="18" x14ac:dyDescent="0.3">
      <c r="A891" s="12" t="s">
        <v>2908</v>
      </c>
      <c r="B891" s="12"/>
      <c r="C891" s="27" t="s">
        <v>2847</v>
      </c>
      <c r="D891" s="17"/>
      <c r="E891" s="17"/>
      <c r="F891" s="28" t="s">
        <v>102</v>
      </c>
      <c r="G891" s="29">
        <v>1</v>
      </c>
      <c r="H891" s="39"/>
      <c r="I891" s="39">
        <v>103</v>
      </c>
      <c r="J891" s="30">
        <v>81.34</v>
      </c>
      <c r="M891" s="31">
        <f>ROUND(ROUND(J891, 2)*I891, 2)</f>
        <v>8378.02</v>
      </c>
      <c r="P891" s="30">
        <v>80</v>
      </c>
      <c r="S891" s="31">
        <f>ROUND(ROUND(P891, 2)*I891, 2)</f>
        <v>8240</v>
      </c>
      <c r="V891" s="9">
        <f>ROUND(ROUND(P891, 2)/1.2, 2)</f>
        <v>66.67</v>
      </c>
      <c r="Y891" s="9">
        <f t="shared" si="103"/>
        <v>6866.67</v>
      </c>
      <c r="AD891" s="5" t="s">
        <v>2909</v>
      </c>
      <c r="AE891" s="5" t="s">
        <v>2910</v>
      </c>
      <c r="AF891" s="5" t="s">
        <v>2850</v>
      </c>
      <c r="AK891" s="31">
        <f t="shared" si="101"/>
        <v>-138.02000000000044</v>
      </c>
      <c r="AL891" s="31"/>
      <c r="AM891" s="31"/>
      <c r="AN891" s="33">
        <f t="shared" si="102"/>
        <v>-1.6474059503319451E-2</v>
      </c>
      <c r="AO891" s="31"/>
      <c r="AP891" s="31"/>
    </row>
    <row r="892" spans="1:42" ht="18" x14ac:dyDescent="0.3">
      <c r="A892" s="12" t="s">
        <v>2911</v>
      </c>
      <c r="B892" s="12"/>
      <c r="C892" s="27" t="s">
        <v>2781</v>
      </c>
      <c r="D892" s="17"/>
      <c r="E892" s="17"/>
      <c r="F892" s="28" t="s">
        <v>187</v>
      </c>
      <c r="G892" s="29">
        <v>1</v>
      </c>
      <c r="H892" s="39"/>
      <c r="I892" s="39">
        <v>1198</v>
      </c>
      <c r="J892" s="30">
        <v>45.46</v>
      </c>
      <c r="M892" s="31">
        <f>ROUND(ROUND(J892, 2)*I892, 2)</f>
        <v>54461.08</v>
      </c>
      <c r="P892" s="30">
        <v>44.71</v>
      </c>
      <c r="S892" s="31">
        <f>ROUND(ROUND(P892, 2)*I892, 2)</f>
        <v>53562.58</v>
      </c>
      <c r="V892" s="9">
        <f>ROUND(ROUND(P892, 2)/1.2, 2)</f>
        <v>37.26</v>
      </c>
      <c r="Y892" s="9">
        <f t="shared" si="103"/>
        <v>44635.48</v>
      </c>
      <c r="AD892" s="5" t="s">
        <v>2912</v>
      </c>
      <c r="AE892" s="5" t="s">
        <v>2913</v>
      </c>
      <c r="AF892" s="5" t="s">
        <v>2784</v>
      </c>
      <c r="AK892" s="31">
        <f t="shared" si="101"/>
        <v>-898.5</v>
      </c>
      <c r="AL892" s="31"/>
      <c r="AM892" s="31"/>
      <c r="AN892" s="33">
        <f t="shared" si="102"/>
        <v>-1.6498020237571492E-2</v>
      </c>
      <c r="AO892" s="31"/>
      <c r="AP892" s="31"/>
    </row>
    <row r="893" spans="1:42" ht="18" x14ac:dyDescent="0.3">
      <c r="A893" s="12" t="s">
        <v>2914</v>
      </c>
      <c r="B893" s="12"/>
      <c r="C893" s="27" t="s">
        <v>2786</v>
      </c>
      <c r="D893" s="17"/>
      <c r="E893" s="17"/>
      <c r="F893" s="28" t="s">
        <v>187</v>
      </c>
      <c r="G893" s="29">
        <v>1</v>
      </c>
      <c r="H893" s="39"/>
      <c r="I893" s="39">
        <v>240</v>
      </c>
      <c r="J893" s="30">
        <v>36.36</v>
      </c>
      <c r="M893" s="31">
        <f>ROUND(ROUND(J893, 2)*I893, 2)</f>
        <v>8726.4</v>
      </c>
      <c r="P893" s="30">
        <v>35.76</v>
      </c>
      <c r="S893" s="31">
        <f>ROUND(ROUND(P893, 2)*I893, 2)</f>
        <v>8582.4</v>
      </c>
      <c r="V893" s="9">
        <f>ROUND(ROUND(P893, 2)/1.2, 2)</f>
        <v>29.8</v>
      </c>
      <c r="Y893" s="9">
        <f t="shared" si="103"/>
        <v>7152</v>
      </c>
      <c r="AD893" s="5" t="s">
        <v>2915</v>
      </c>
      <c r="AE893" s="5" t="s">
        <v>2916</v>
      </c>
      <c r="AF893" s="5" t="s">
        <v>2789</v>
      </c>
      <c r="AK893" s="31">
        <f t="shared" si="101"/>
        <v>-144</v>
      </c>
      <c r="AL893" s="31"/>
      <c r="AM893" s="31"/>
      <c r="AN893" s="33">
        <f t="shared" si="102"/>
        <v>-1.6501650165016504E-2</v>
      </c>
      <c r="AO893" s="31"/>
      <c r="AP893" s="31"/>
    </row>
    <row r="894" spans="1:42" ht="18" x14ac:dyDescent="0.3">
      <c r="A894" s="12" t="s">
        <v>2917</v>
      </c>
      <c r="B894" s="12"/>
      <c r="C894" s="41" t="s">
        <v>2809</v>
      </c>
      <c r="D894" s="17"/>
      <c r="E894" s="17"/>
      <c r="F894" s="28" t="s">
        <v>79</v>
      </c>
      <c r="G894" s="29">
        <v>1.1000000000000001</v>
      </c>
      <c r="H894" s="39"/>
      <c r="I894" s="39">
        <v>525.36</v>
      </c>
      <c r="J894" s="30">
        <v>328.33</v>
      </c>
      <c r="M894" s="31">
        <f>ROUND(ROUND(J894, 2)*I894, 2)</f>
        <v>172491.45</v>
      </c>
      <c r="P894" s="30">
        <v>317.35000000000002</v>
      </c>
      <c r="S894" s="31">
        <f>ROUND(ROUND(P894, 2)*I894, 2)</f>
        <v>166723</v>
      </c>
      <c r="V894" s="9">
        <f>ROUND(ROUND(P894, 2)/1.2, 2)</f>
        <v>264.45999999999998</v>
      </c>
      <c r="Y894" s="9">
        <f t="shared" si="103"/>
        <v>138935.82999999999</v>
      </c>
      <c r="AD894" s="5" t="s">
        <v>2918</v>
      </c>
      <c r="AE894" s="5" t="s">
        <v>2919</v>
      </c>
      <c r="AF894" s="5" t="s">
        <v>2812</v>
      </c>
      <c r="AK894" s="31">
        <f t="shared" si="101"/>
        <v>-5768.4500000000116</v>
      </c>
      <c r="AL894" s="31"/>
      <c r="AM894" s="31"/>
      <c r="AN894" s="33">
        <f t="shared" si="102"/>
        <v>-3.3441947412466019E-2</v>
      </c>
      <c r="AO894" s="31"/>
      <c r="AP894" s="31"/>
    </row>
    <row r="895" spans="1:42" ht="54" x14ac:dyDescent="0.3">
      <c r="A895" s="12" t="s">
        <v>2920</v>
      </c>
      <c r="B895" s="12" t="s">
        <v>2820</v>
      </c>
      <c r="C895" s="16" t="s">
        <v>2821</v>
      </c>
      <c r="D895" s="17"/>
      <c r="E895" s="17" t="s">
        <v>2921</v>
      </c>
      <c r="F895" s="17" t="s">
        <v>79</v>
      </c>
      <c r="G895" s="18">
        <v>1</v>
      </c>
      <c r="H895" s="18"/>
      <c r="I895" s="18">
        <v>60.3</v>
      </c>
      <c r="J895" s="19">
        <v>298.93</v>
      </c>
      <c r="K895" s="20">
        <v>1477.01</v>
      </c>
      <c r="L895" s="19">
        <f>J895+ROUND(K895, 2)</f>
        <v>1775.94</v>
      </c>
      <c r="M895" s="19">
        <v>18025.48</v>
      </c>
      <c r="N895" s="19">
        <v>89063.7</v>
      </c>
      <c r="O895" s="19">
        <f>M895+N895</f>
        <v>107089.18</v>
      </c>
      <c r="P895" s="19">
        <v>3638.72</v>
      </c>
      <c r="Q895" s="20">
        <v>1772.4</v>
      </c>
      <c r="R895" s="19">
        <f>P895+ROUND(Q895, 2)</f>
        <v>5411.12</v>
      </c>
      <c r="S895" s="19">
        <v>219414.82</v>
      </c>
      <c r="T895" s="19">
        <v>106875.72</v>
      </c>
      <c r="U895" s="19">
        <f>S895+T895</f>
        <v>326290.54000000004</v>
      </c>
      <c r="V895" s="9">
        <f>ROUND(P895 / 1.2, 2)</f>
        <v>3032.27</v>
      </c>
      <c r="W895" s="9">
        <f>ROUND(Q895 / 1.2, 2)</f>
        <v>1477</v>
      </c>
      <c r="X895" s="9">
        <f>ROUND(R895 / 1.2, 2)</f>
        <v>4509.2700000000004</v>
      </c>
      <c r="Y895" s="9">
        <f t="shared" si="103"/>
        <v>182845.68</v>
      </c>
      <c r="Z895" s="9">
        <f>ROUND(T895 / 1.2, 2)</f>
        <v>89063.1</v>
      </c>
      <c r="AA895" s="9">
        <f>Y895+Z895</f>
        <v>271908.78000000003</v>
      </c>
      <c r="AD895" s="5">
        <v>355116867</v>
      </c>
      <c r="AE895" s="5">
        <v>28840420</v>
      </c>
      <c r="AG895" s="5" t="s">
        <v>2822</v>
      </c>
      <c r="AH895" s="5" t="s">
        <v>2823</v>
      </c>
      <c r="AI895" s="5" t="s">
        <v>584</v>
      </c>
      <c r="AK895" s="19">
        <f t="shared" si="101"/>
        <v>201389.34</v>
      </c>
      <c r="AL895" s="19">
        <f>T895-N895</f>
        <v>17812.020000000004</v>
      </c>
      <c r="AM895" s="19">
        <f>U895-O895</f>
        <v>219201.36000000004</v>
      </c>
      <c r="AN895" s="22">
        <f t="shared" si="102"/>
        <v>11.172481398553604</v>
      </c>
      <c r="AO895" s="22">
        <f>IFERROR(AL895/N895,0)</f>
        <v>0.19999191589839638</v>
      </c>
      <c r="AP895" s="22">
        <f>IFERROR(AM895/O895,0)</f>
        <v>2.0469048320287824</v>
      </c>
    </row>
    <row r="896" spans="1:42" ht="18" x14ac:dyDescent="0.3">
      <c r="A896" s="12" t="s">
        <v>2922</v>
      </c>
      <c r="B896" s="12"/>
      <c r="C896" s="27" t="s">
        <v>2791</v>
      </c>
      <c r="D896" s="17"/>
      <c r="E896" s="17"/>
      <c r="F896" s="28" t="s">
        <v>79</v>
      </c>
      <c r="G896" s="29">
        <v>1.1000000000000001</v>
      </c>
      <c r="H896" s="39"/>
      <c r="I896" s="39">
        <v>132.66</v>
      </c>
      <c r="J896" s="30">
        <v>0</v>
      </c>
      <c r="M896" s="31">
        <f>ROUND(ROUND(J896, 2)*I896, 2)</f>
        <v>0</v>
      </c>
      <c r="P896" s="30">
        <v>1520.33</v>
      </c>
      <c r="S896" s="31">
        <f>ROUND(ROUND(P896, 2)*I896, 2)</f>
        <v>201686.98</v>
      </c>
      <c r="V896" s="9">
        <f>ROUND(ROUND(P896, 2)/1.2, 2)</f>
        <v>1266.94</v>
      </c>
      <c r="Y896" s="9">
        <f t="shared" si="103"/>
        <v>168072.48</v>
      </c>
      <c r="AD896" s="5" t="s">
        <v>2923</v>
      </c>
      <c r="AE896" s="5" t="s">
        <v>2924</v>
      </c>
      <c r="AF896" s="5" t="s">
        <v>2794</v>
      </c>
      <c r="AK896" s="31">
        <f t="shared" si="101"/>
        <v>201686.98</v>
      </c>
      <c r="AL896" s="31"/>
      <c r="AM896" s="31"/>
      <c r="AN896" s="33">
        <f t="shared" si="102"/>
        <v>0</v>
      </c>
      <c r="AO896" s="31"/>
      <c r="AP896" s="31"/>
    </row>
    <row r="897" spans="1:42" ht="18" x14ac:dyDescent="0.3">
      <c r="A897" s="12" t="s">
        <v>2925</v>
      </c>
      <c r="B897" s="12"/>
      <c r="C897" s="27" t="s">
        <v>2781</v>
      </c>
      <c r="D897" s="17"/>
      <c r="E897" s="17"/>
      <c r="F897" s="28" t="s">
        <v>187</v>
      </c>
      <c r="G897" s="29">
        <v>1</v>
      </c>
      <c r="H897" s="39"/>
      <c r="I897" s="39">
        <v>302</v>
      </c>
      <c r="J897" s="30">
        <v>45.46</v>
      </c>
      <c r="M897" s="31">
        <f>ROUND(ROUND(J897, 2)*I897, 2)</f>
        <v>13728.92</v>
      </c>
      <c r="P897" s="30">
        <v>44.71</v>
      </c>
      <c r="S897" s="31">
        <f>ROUND(ROUND(P897, 2)*I897, 2)</f>
        <v>13502.42</v>
      </c>
      <c r="V897" s="9">
        <f>ROUND(ROUND(P897, 2)/1.2, 2)</f>
        <v>37.26</v>
      </c>
      <c r="Y897" s="9">
        <f t="shared" si="103"/>
        <v>11252.02</v>
      </c>
      <c r="AD897" s="5" t="s">
        <v>2926</v>
      </c>
      <c r="AE897" s="5" t="s">
        <v>2927</v>
      </c>
      <c r="AF897" s="5" t="s">
        <v>2784</v>
      </c>
      <c r="AK897" s="31">
        <f t="shared" si="101"/>
        <v>-226.5</v>
      </c>
      <c r="AL897" s="31"/>
      <c r="AM897" s="31"/>
      <c r="AN897" s="33">
        <f t="shared" si="102"/>
        <v>-1.6498020237571492E-2</v>
      </c>
      <c r="AO897" s="31"/>
      <c r="AP897" s="31"/>
    </row>
    <row r="898" spans="1:42" ht="18" x14ac:dyDescent="0.3">
      <c r="A898" s="12" t="s">
        <v>2928</v>
      </c>
      <c r="B898" s="12"/>
      <c r="C898" s="27" t="s">
        <v>2786</v>
      </c>
      <c r="D898" s="17"/>
      <c r="E898" s="17"/>
      <c r="F898" s="28" t="s">
        <v>187</v>
      </c>
      <c r="G898" s="29">
        <v>1</v>
      </c>
      <c r="H898" s="39"/>
      <c r="I898" s="39">
        <v>60</v>
      </c>
      <c r="J898" s="30">
        <v>36.36</v>
      </c>
      <c r="M898" s="31">
        <f>ROUND(ROUND(J898, 2)*I898, 2)</f>
        <v>2181.6</v>
      </c>
      <c r="P898" s="30">
        <v>35.76</v>
      </c>
      <c r="S898" s="31">
        <f>ROUND(ROUND(P898, 2)*I898, 2)</f>
        <v>2145.6</v>
      </c>
      <c r="V898" s="9">
        <f>ROUND(ROUND(P898, 2)/1.2, 2)</f>
        <v>29.8</v>
      </c>
      <c r="Y898" s="9">
        <f t="shared" si="103"/>
        <v>1788</v>
      </c>
      <c r="AD898" s="5" t="s">
        <v>2929</v>
      </c>
      <c r="AE898" s="5" t="s">
        <v>2930</v>
      </c>
      <c r="AF898" s="5" t="s">
        <v>2789</v>
      </c>
      <c r="AK898" s="31">
        <f t="shared" si="101"/>
        <v>-36</v>
      </c>
      <c r="AL898" s="31"/>
      <c r="AM898" s="31"/>
      <c r="AN898" s="33">
        <f t="shared" si="102"/>
        <v>-1.6501650165016504E-2</v>
      </c>
      <c r="AO898" s="31"/>
      <c r="AP898" s="31"/>
    </row>
    <row r="899" spans="1:42" ht="18" x14ac:dyDescent="0.3">
      <c r="A899" s="12" t="s">
        <v>2931</v>
      </c>
      <c r="B899" s="12"/>
      <c r="C899" s="27" t="s">
        <v>2847</v>
      </c>
      <c r="D899" s="17"/>
      <c r="E899" s="17"/>
      <c r="F899" s="28" t="s">
        <v>102</v>
      </c>
      <c r="G899" s="29">
        <v>1</v>
      </c>
      <c r="H899" s="39"/>
      <c r="I899" s="39">
        <v>26</v>
      </c>
      <c r="J899" s="30">
        <v>81.34</v>
      </c>
      <c r="M899" s="31">
        <f>ROUND(ROUND(J899, 2)*I899, 2)</f>
        <v>2114.84</v>
      </c>
      <c r="P899" s="30">
        <v>80</v>
      </c>
      <c r="S899" s="31">
        <f>ROUND(ROUND(P899, 2)*I899, 2)</f>
        <v>2080</v>
      </c>
      <c r="V899" s="9">
        <f>ROUND(ROUND(P899, 2)/1.2, 2)</f>
        <v>66.67</v>
      </c>
      <c r="Y899" s="9">
        <f t="shared" si="103"/>
        <v>1733.33</v>
      </c>
      <c r="AD899" s="5" t="s">
        <v>2932</v>
      </c>
      <c r="AE899" s="5" t="s">
        <v>2933</v>
      </c>
      <c r="AF899" s="5" t="s">
        <v>2850</v>
      </c>
      <c r="AK899" s="31">
        <f t="shared" si="101"/>
        <v>-34.840000000000146</v>
      </c>
      <c r="AL899" s="31"/>
      <c r="AM899" s="31"/>
      <c r="AN899" s="33">
        <f t="shared" si="102"/>
        <v>-1.6474059503319469E-2</v>
      </c>
      <c r="AO899" s="31"/>
      <c r="AP899" s="31"/>
    </row>
    <row r="900" spans="1:42" ht="72" x14ac:dyDescent="0.3">
      <c r="A900" s="12" t="s">
        <v>2934</v>
      </c>
      <c r="B900" s="12" t="s">
        <v>2820</v>
      </c>
      <c r="C900" s="16" t="s">
        <v>2821</v>
      </c>
      <c r="D900" s="17"/>
      <c r="E900" s="17" t="s">
        <v>2935</v>
      </c>
      <c r="F900" s="17" t="s">
        <v>79</v>
      </c>
      <c r="G900" s="18">
        <v>1</v>
      </c>
      <c r="H900" s="18"/>
      <c r="I900" s="18">
        <v>145.80000000000001</v>
      </c>
      <c r="J900" s="19">
        <v>227.41</v>
      </c>
      <c r="K900" s="20">
        <v>1477.01</v>
      </c>
      <c r="L900" s="19">
        <f>J900+ROUND(K900, 2)</f>
        <v>1704.42</v>
      </c>
      <c r="M900" s="19">
        <v>33156.379999999997</v>
      </c>
      <c r="N900" s="19">
        <v>215348.06</v>
      </c>
      <c r="O900" s="19">
        <f>M900+N900</f>
        <v>248504.44</v>
      </c>
      <c r="P900" s="19">
        <v>3568.38</v>
      </c>
      <c r="Q900" s="20">
        <v>1772.4</v>
      </c>
      <c r="R900" s="19">
        <f>P900+ROUND(Q900, 2)</f>
        <v>5340.7800000000007</v>
      </c>
      <c r="S900" s="19">
        <v>520269.8</v>
      </c>
      <c r="T900" s="19">
        <v>258415.92</v>
      </c>
      <c r="U900" s="19">
        <f>S900+T900</f>
        <v>778685.72</v>
      </c>
      <c r="V900" s="9">
        <f>ROUND(P900 / 1.2, 2)</f>
        <v>2973.65</v>
      </c>
      <c r="W900" s="9">
        <f>ROUND(Q900 / 1.2, 2)</f>
        <v>1477</v>
      </c>
      <c r="X900" s="9">
        <f>ROUND(R900 / 1.2, 2)</f>
        <v>4450.6499999999996</v>
      </c>
      <c r="Y900" s="9">
        <f t="shared" si="103"/>
        <v>433558.17</v>
      </c>
      <c r="Z900" s="9">
        <f>ROUND(T900 / 1.2, 2)</f>
        <v>215346.6</v>
      </c>
      <c r="AA900" s="9">
        <f>Y900+Z900</f>
        <v>648904.77</v>
      </c>
      <c r="AD900" s="5">
        <v>355116868</v>
      </c>
      <c r="AE900" s="5">
        <v>28840422</v>
      </c>
      <c r="AG900" s="5" t="s">
        <v>2822</v>
      </c>
      <c r="AH900" s="5" t="s">
        <v>2823</v>
      </c>
      <c r="AI900" s="5" t="s">
        <v>584</v>
      </c>
      <c r="AK900" s="19">
        <f t="shared" si="101"/>
        <v>487113.42</v>
      </c>
      <c r="AL900" s="19">
        <f>T900-N900</f>
        <v>43067.860000000015</v>
      </c>
      <c r="AM900" s="19">
        <f>U900-O900</f>
        <v>530181.28</v>
      </c>
      <c r="AN900" s="22">
        <f t="shared" si="102"/>
        <v>14.691393330635009</v>
      </c>
      <c r="AO900" s="22">
        <f>IFERROR(AL900/N900,0)</f>
        <v>0.19999186433348884</v>
      </c>
      <c r="AP900" s="22">
        <f>IFERROR(AM900/O900,0)</f>
        <v>2.1334881581995075</v>
      </c>
    </row>
    <row r="901" spans="1:42" ht="18" x14ac:dyDescent="0.3">
      <c r="A901" s="12" t="s">
        <v>2936</v>
      </c>
      <c r="B901" s="12"/>
      <c r="C901" s="27" t="s">
        <v>2781</v>
      </c>
      <c r="D901" s="17"/>
      <c r="E901" s="17"/>
      <c r="F901" s="28" t="s">
        <v>187</v>
      </c>
      <c r="G901" s="29">
        <v>1</v>
      </c>
      <c r="H901" s="39"/>
      <c r="I901" s="39">
        <v>523</v>
      </c>
      <c r="J901" s="30">
        <v>45.46</v>
      </c>
      <c r="M901" s="31">
        <f>ROUND(ROUND(J901, 2)*I901, 2)</f>
        <v>23775.58</v>
      </c>
      <c r="P901" s="30">
        <v>44.71</v>
      </c>
      <c r="S901" s="31">
        <f>ROUND(ROUND(P901, 2)*I901, 2)</f>
        <v>23383.33</v>
      </c>
      <c r="V901" s="9">
        <f>ROUND(ROUND(P901, 2)/1.2, 2)</f>
        <v>37.26</v>
      </c>
      <c r="Y901" s="9">
        <f t="shared" si="103"/>
        <v>19486.11</v>
      </c>
      <c r="AD901" s="5" t="s">
        <v>2937</v>
      </c>
      <c r="AE901" s="5" t="s">
        <v>2938</v>
      </c>
      <c r="AF901" s="5" t="s">
        <v>2784</v>
      </c>
      <c r="AK901" s="31">
        <f t="shared" si="101"/>
        <v>-392.25</v>
      </c>
      <c r="AL901" s="31"/>
      <c r="AM901" s="31"/>
      <c r="AN901" s="33">
        <f t="shared" si="102"/>
        <v>-1.6498020237571489E-2</v>
      </c>
      <c r="AO901" s="31"/>
      <c r="AP901" s="31"/>
    </row>
    <row r="902" spans="1:42" ht="18" x14ac:dyDescent="0.3">
      <c r="A902" s="12" t="s">
        <v>2939</v>
      </c>
      <c r="B902" s="12"/>
      <c r="C902" s="27" t="s">
        <v>2786</v>
      </c>
      <c r="D902" s="17"/>
      <c r="E902" s="17"/>
      <c r="F902" s="28" t="s">
        <v>187</v>
      </c>
      <c r="G902" s="29">
        <v>1</v>
      </c>
      <c r="H902" s="39"/>
      <c r="I902" s="39">
        <v>258</v>
      </c>
      <c r="J902" s="30">
        <v>36.36</v>
      </c>
      <c r="M902" s="31">
        <f>ROUND(ROUND(J902, 2)*I902, 2)</f>
        <v>9380.8799999999992</v>
      </c>
      <c r="P902" s="30">
        <v>35.76</v>
      </c>
      <c r="S902" s="31">
        <f>ROUND(ROUND(P902, 2)*I902, 2)</f>
        <v>9226.08</v>
      </c>
      <c r="V902" s="9">
        <f>ROUND(ROUND(P902, 2)/1.2, 2)</f>
        <v>29.8</v>
      </c>
      <c r="Y902" s="9">
        <f t="shared" si="103"/>
        <v>7688.4</v>
      </c>
      <c r="AD902" s="5" t="s">
        <v>2940</v>
      </c>
      <c r="AE902" s="5" t="s">
        <v>2941</v>
      </c>
      <c r="AF902" s="5" t="s">
        <v>2789</v>
      </c>
      <c r="AK902" s="31">
        <f t="shared" si="101"/>
        <v>-154.79999999999927</v>
      </c>
      <c r="AL902" s="31"/>
      <c r="AM902" s="31"/>
      <c r="AN902" s="33">
        <f t="shared" si="102"/>
        <v>-1.6501650165016424E-2</v>
      </c>
      <c r="AO902" s="31"/>
      <c r="AP902" s="31"/>
    </row>
    <row r="903" spans="1:42" ht="18" x14ac:dyDescent="0.3">
      <c r="A903" s="12" t="s">
        <v>2942</v>
      </c>
      <c r="B903" s="12"/>
      <c r="C903" s="27" t="s">
        <v>2791</v>
      </c>
      <c r="D903" s="17"/>
      <c r="E903" s="17"/>
      <c r="F903" s="28" t="s">
        <v>79</v>
      </c>
      <c r="G903" s="29">
        <v>1.1000000000000001</v>
      </c>
      <c r="H903" s="39"/>
      <c r="I903" s="39">
        <v>320.76</v>
      </c>
      <c r="J903" s="30">
        <v>0</v>
      </c>
      <c r="M903" s="31">
        <f>ROUND(ROUND(J903, 2)*I903, 2)</f>
        <v>0</v>
      </c>
      <c r="P903" s="30">
        <v>1520.33</v>
      </c>
      <c r="S903" s="31">
        <f>ROUND(ROUND(P903, 2)*I903, 2)</f>
        <v>487661.05</v>
      </c>
      <c r="V903" s="9">
        <f>ROUND(ROUND(P903, 2)/1.2, 2)</f>
        <v>1266.94</v>
      </c>
      <c r="Y903" s="9">
        <f t="shared" si="103"/>
        <v>406384.21</v>
      </c>
      <c r="AD903" s="5" t="s">
        <v>2943</v>
      </c>
      <c r="AE903" s="5" t="s">
        <v>2944</v>
      </c>
      <c r="AF903" s="5" t="s">
        <v>2794</v>
      </c>
      <c r="AK903" s="31">
        <f t="shared" si="101"/>
        <v>487661.05</v>
      </c>
      <c r="AL903" s="31"/>
      <c r="AM903" s="31"/>
      <c r="AN903" s="33">
        <f t="shared" si="102"/>
        <v>0</v>
      </c>
      <c r="AO903" s="31"/>
      <c r="AP903" s="31"/>
    </row>
    <row r="904" spans="1:42" ht="54" x14ac:dyDescent="0.3">
      <c r="A904" s="12" t="s">
        <v>2945</v>
      </c>
      <c r="B904" s="12" t="s">
        <v>2946</v>
      </c>
      <c r="C904" s="16" t="s">
        <v>2947</v>
      </c>
      <c r="D904" s="17"/>
      <c r="E904" s="17" t="s">
        <v>2948</v>
      </c>
      <c r="F904" s="17" t="s">
        <v>79</v>
      </c>
      <c r="G904" s="18">
        <v>1</v>
      </c>
      <c r="H904" s="18"/>
      <c r="I904" s="18">
        <v>0</v>
      </c>
      <c r="J904" s="19">
        <v>1056.3599999999999</v>
      </c>
      <c r="K904" s="20">
        <v>1612</v>
      </c>
      <c r="L904" s="19">
        <f>J904+ROUND(K904, 2)</f>
        <v>2668.3599999999997</v>
      </c>
      <c r="M904" s="19">
        <v>0</v>
      </c>
      <c r="N904" s="19">
        <v>0</v>
      </c>
      <c r="O904" s="19">
        <f>M904+N904</f>
        <v>0</v>
      </c>
      <c r="P904" s="19">
        <v>1056.3599999999999</v>
      </c>
      <c r="Q904" s="20">
        <v>1612</v>
      </c>
      <c r="R904" s="19">
        <f>P904+ROUND(Q904, 2)</f>
        <v>2668.3599999999997</v>
      </c>
      <c r="S904" s="19">
        <v>0</v>
      </c>
      <c r="T904" s="19">
        <v>0</v>
      </c>
      <c r="U904" s="19">
        <f>S904+T904</f>
        <v>0</v>
      </c>
      <c r="V904" s="9">
        <f>ROUND(P904 / 1.2, 2)</f>
        <v>880.3</v>
      </c>
      <c r="W904" s="9">
        <f>ROUND(Q904 / 1.2, 2)</f>
        <v>1343.33</v>
      </c>
      <c r="X904" s="9">
        <f>ROUND(R904 / 1.2, 2)</f>
        <v>2223.63</v>
      </c>
      <c r="Y904" s="9">
        <f t="shared" ref="Y904:Y919" si="104">ROUND(S904 / 1.2, 2)</f>
        <v>0</v>
      </c>
      <c r="Z904" s="9">
        <f>ROUND(T904 / 1.2, 2)</f>
        <v>0</v>
      </c>
      <c r="AA904" s="9">
        <f>Y904+Z904</f>
        <v>0</v>
      </c>
      <c r="AD904" s="5">
        <v>355116665</v>
      </c>
      <c r="AE904" s="5">
        <v>27137846</v>
      </c>
      <c r="AG904" s="5" t="s">
        <v>2949</v>
      </c>
      <c r="AH904" s="5" t="s">
        <v>2950</v>
      </c>
      <c r="AI904" s="5" t="s">
        <v>584</v>
      </c>
      <c r="AK904" s="19">
        <f t="shared" si="101"/>
        <v>0</v>
      </c>
      <c r="AL904" s="19">
        <f>T904-N904</f>
        <v>0</v>
      </c>
      <c r="AM904" s="19">
        <f>U904-O904</f>
        <v>0</v>
      </c>
      <c r="AN904" s="22">
        <f t="shared" si="102"/>
        <v>0</v>
      </c>
      <c r="AO904" s="22">
        <f>IFERROR(AL904/N904,0)</f>
        <v>0</v>
      </c>
      <c r="AP904" s="22">
        <f>IFERROR(AM904/O904,0)</f>
        <v>0</v>
      </c>
    </row>
    <row r="905" spans="1:42" ht="18" x14ac:dyDescent="0.3">
      <c r="A905" s="12" t="s">
        <v>2951</v>
      </c>
      <c r="B905" s="12"/>
      <c r="C905" s="27" t="s">
        <v>2952</v>
      </c>
      <c r="D905" s="17"/>
      <c r="E905" s="17"/>
      <c r="F905" s="28" t="s">
        <v>102</v>
      </c>
      <c r="G905" s="29">
        <v>44</v>
      </c>
      <c r="H905" s="29"/>
      <c r="I905" s="29">
        <v>0</v>
      </c>
      <c r="J905" s="30">
        <v>0.95</v>
      </c>
      <c r="M905" s="31">
        <f t="shared" ref="M905:M911" si="105">ROUND(ROUND(J905, 2)*I905, 2)</f>
        <v>0</v>
      </c>
      <c r="P905" s="30">
        <v>0.95</v>
      </c>
      <c r="S905" s="31">
        <f t="shared" ref="S905:S911" si="106">ROUND(ROUND(P905, 2)*I905, 2)</f>
        <v>0</v>
      </c>
      <c r="V905" s="9">
        <f t="shared" ref="V905:V911" si="107">ROUND(ROUND(P905, 2)/1.2, 2)</f>
        <v>0.79</v>
      </c>
      <c r="Y905" s="9">
        <f t="shared" si="104"/>
        <v>0</v>
      </c>
      <c r="AD905" s="5" t="s">
        <v>2953</v>
      </c>
      <c r="AE905" s="5" t="s">
        <v>2954</v>
      </c>
      <c r="AF905" s="5" t="s">
        <v>2955</v>
      </c>
      <c r="AK905" s="31">
        <f t="shared" si="101"/>
        <v>0</v>
      </c>
      <c r="AL905" s="31"/>
      <c r="AM905" s="31"/>
      <c r="AN905" s="33">
        <f t="shared" si="102"/>
        <v>0</v>
      </c>
      <c r="AO905" s="31"/>
      <c r="AP905" s="31"/>
    </row>
    <row r="906" spans="1:42" ht="18" x14ac:dyDescent="0.3">
      <c r="A906" s="12" t="s">
        <v>2956</v>
      </c>
      <c r="B906" s="12"/>
      <c r="C906" s="27" t="s">
        <v>2957</v>
      </c>
      <c r="D906" s="17"/>
      <c r="E906" s="17"/>
      <c r="F906" s="28" t="s">
        <v>102</v>
      </c>
      <c r="G906" s="29">
        <v>20</v>
      </c>
      <c r="H906" s="29"/>
      <c r="I906" s="29">
        <v>0</v>
      </c>
      <c r="J906" s="30">
        <v>0.28000000000000003</v>
      </c>
      <c r="M906" s="31">
        <f t="shared" si="105"/>
        <v>0</v>
      </c>
      <c r="P906" s="30">
        <v>0.28000000000000003</v>
      </c>
      <c r="S906" s="31">
        <f t="shared" si="106"/>
        <v>0</v>
      </c>
      <c r="V906" s="9">
        <f t="shared" si="107"/>
        <v>0.23</v>
      </c>
      <c r="Y906" s="9">
        <f t="shared" si="104"/>
        <v>0</v>
      </c>
      <c r="AD906" s="5" t="s">
        <v>2958</v>
      </c>
      <c r="AE906" s="5" t="s">
        <v>2959</v>
      </c>
      <c r="AF906" s="5" t="s">
        <v>2960</v>
      </c>
      <c r="AK906" s="31">
        <f t="shared" si="101"/>
        <v>0</v>
      </c>
      <c r="AL906" s="31"/>
      <c r="AM906" s="31"/>
      <c r="AN906" s="33">
        <f t="shared" si="102"/>
        <v>0</v>
      </c>
      <c r="AO906" s="31"/>
      <c r="AP906" s="31"/>
    </row>
    <row r="907" spans="1:42" ht="18" x14ac:dyDescent="0.3">
      <c r="A907" s="12" t="s">
        <v>2961</v>
      </c>
      <c r="B907" s="12"/>
      <c r="C907" s="27" t="s">
        <v>2847</v>
      </c>
      <c r="D907" s="17"/>
      <c r="E907" s="17"/>
      <c r="F907" s="28" t="s">
        <v>102</v>
      </c>
      <c r="G907" s="29">
        <v>2.2200000000000002</v>
      </c>
      <c r="H907" s="29"/>
      <c r="I907" s="29">
        <v>0</v>
      </c>
      <c r="J907" s="30">
        <v>80</v>
      </c>
      <c r="M907" s="31">
        <f t="shared" si="105"/>
        <v>0</v>
      </c>
      <c r="P907" s="30">
        <v>80</v>
      </c>
      <c r="S907" s="31">
        <f t="shared" si="106"/>
        <v>0</v>
      </c>
      <c r="V907" s="9">
        <f t="shared" si="107"/>
        <v>66.67</v>
      </c>
      <c r="Y907" s="9">
        <f t="shared" si="104"/>
        <v>0</v>
      </c>
      <c r="AD907" s="5" t="s">
        <v>2962</v>
      </c>
      <c r="AE907" s="5" t="s">
        <v>2963</v>
      </c>
      <c r="AF907" s="5" t="s">
        <v>2850</v>
      </c>
      <c r="AK907" s="31">
        <f t="shared" si="101"/>
        <v>0</v>
      </c>
      <c r="AL907" s="31"/>
      <c r="AM907" s="31"/>
      <c r="AN907" s="33">
        <f t="shared" si="102"/>
        <v>0</v>
      </c>
      <c r="AO907" s="31"/>
      <c r="AP907" s="31"/>
    </row>
    <row r="908" spans="1:42" ht="36" x14ac:dyDescent="0.3">
      <c r="A908" s="12" t="s">
        <v>2964</v>
      </c>
      <c r="B908" s="12"/>
      <c r="C908" s="41" t="s">
        <v>2965</v>
      </c>
      <c r="D908" s="17"/>
      <c r="E908" s="17"/>
      <c r="F908" s="28" t="s">
        <v>187</v>
      </c>
      <c r="G908" s="29">
        <v>13.5</v>
      </c>
      <c r="H908" s="29"/>
      <c r="I908" s="29">
        <v>0</v>
      </c>
      <c r="J908" s="30">
        <v>32.950000000000003</v>
      </c>
      <c r="M908" s="31">
        <f t="shared" si="105"/>
        <v>0</v>
      </c>
      <c r="P908" s="30">
        <v>32.950000000000003</v>
      </c>
      <c r="S908" s="31">
        <f t="shared" si="106"/>
        <v>0</v>
      </c>
      <c r="V908" s="9">
        <f t="shared" si="107"/>
        <v>27.46</v>
      </c>
      <c r="Y908" s="9">
        <f t="shared" si="104"/>
        <v>0</v>
      </c>
      <c r="AD908" s="5" t="s">
        <v>2966</v>
      </c>
      <c r="AE908" s="5" t="s">
        <v>2967</v>
      </c>
      <c r="AF908" s="5" t="s">
        <v>2968</v>
      </c>
      <c r="AK908" s="31">
        <f t="shared" si="101"/>
        <v>0</v>
      </c>
      <c r="AL908" s="31"/>
      <c r="AM908" s="31"/>
      <c r="AN908" s="33">
        <f t="shared" si="102"/>
        <v>0</v>
      </c>
      <c r="AO908" s="31"/>
      <c r="AP908" s="31"/>
    </row>
    <row r="909" spans="1:42" ht="18" x14ac:dyDescent="0.3">
      <c r="A909" s="12" t="s">
        <v>2969</v>
      </c>
      <c r="B909" s="12"/>
      <c r="C909" s="27" t="s">
        <v>2970</v>
      </c>
      <c r="D909" s="17"/>
      <c r="E909" s="17"/>
      <c r="F909" s="28" t="s">
        <v>102</v>
      </c>
      <c r="G909" s="29">
        <v>33.75</v>
      </c>
      <c r="H909" s="29"/>
      <c r="I909" s="29">
        <v>0</v>
      </c>
      <c r="J909" s="30">
        <v>0.9</v>
      </c>
      <c r="M909" s="31">
        <f t="shared" si="105"/>
        <v>0</v>
      </c>
      <c r="P909" s="30">
        <v>0.9</v>
      </c>
      <c r="S909" s="31">
        <f t="shared" si="106"/>
        <v>0</v>
      </c>
      <c r="V909" s="9">
        <f t="shared" si="107"/>
        <v>0.75</v>
      </c>
      <c r="Y909" s="9">
        <f t="shared" si="104"/>
        <v>0</v>
      </c>
      <c r="AD909" s="5" t="s">
        <v>2971</v>
      </c>
      <c r="AE909" s="5" t="s">
        <v>2972</v>
      </c>
      <c r="AF909" s="5" t="s">
        <v>2973</v>
      </c>
      <c r="AK909" s="31">
        <f t="shared" si="101"/>
        <v>0</v>
      </c>
      <c r="AL909" s="31"/>
      <c r="AM909" s="31"/>
      <c r="AN909" s="33">
        <f t="shared" si="102"/>
        <v>0</v>
      </c>
      <c r="AO909" s="31"/>
      <c r="AP909" s="31"/>
    </row>
    <row r="910" spans="1:42" ht="36" x14ac:dyDescent="0.3">
      <c r="A910" s="12" t="s">
        <v>2974</v>
      </c>
      <c r="B910" s="12"/>
      <c r="C910" s="27" t="s">
        <v>2760</v>
      </c>
      <c r="D910" s="17"/>
      <c r="E910" s="17"/>
      <c r="F910" s="28" t="s">
        <v>79</v>
      </c>
      <c r="G910" s="29">
        <v>2.1</v>
      </c>
      <c r="H910" s="29"/>
      <c r="I910" s="29">
        <v>0</v>
      </c>
      <c r="J910" s="30">
        <v>135.53</v>
      </c>
      <c r="M910" s="31">
        <f t="shared" si="105"/>
        <v>0</v>
      </c>
      <c r="P910" s="30">
        <v>135.53</v>
      </c>
      <c r="S910" s="31">
        <f t="shared" si="106"/>
        <v>0</v>
      </c>
      <c r="V910" s="9">
        <f t="shared" si="107"/>
        <v>112.94</v>
      </c>
      <c r="Y910" s="9">
        <f t="shared" si="104"/>
        <v>0</v>
      </c>
      <c r="AD910" s="5" t="s">
        <v>2975</v>
      </c>
      <c r="AE910" s="5" t="s">
        <v>2976</v>
      </c>
      <c r="AF910" s="5" t="s">
        <v>2763</v>
      </c>
      <c r="AK910" s="31">
        <f t="shared" si="101"/>
        <v>0</v>
      </c>
      <c r="AL910" s="31"/>
      <c r="AM910" s="31"/>
      <c r="AN910" s="33">
        <f t="shared" si="102"/>
        <v>0</v>
      </c>
      <c r="AO910" s="31"/>
      <c r="AP910" s="31"/>
    </row>
    <row r="911" spans="1:42" ht="18" x14ac:dyDescent="0.3">
      <c r="A911" s="12" t="s">
        <v>2977</v>
      </c>
      <c r="B911" s="12"/>
      <c r="C911" s="27" t="s">
        <v>2765</v>
      </c>
      <c r="D911" s="17"/>
      <c r="E911" s="17"/>
      <c r="F911" s="28" t="s">
        <v>102</v>
      </c>
      <c r="G911" s="29">
        <v>0.6</v>
      </c>
      <c r="H911" s="29"/>
      <c r="I911" s="29">
        <v>0</v>
      </c>
      <c r="J911" s="30">
        <v>119.25</v>
      </c>
      <c r="M911" s="31">
        <f t="shared" si="105"/>
        <v>0</v>
      </c>
      <c r="P911" s="30">
        <v>119.25</v>
      </c>
      <c r="S911" s="31">
        <f t="shared" si="106"/>
        <v>0</v>
      </c>
      <c r="V911" s="9">
        <f t="shared" si="107"/>
        <v>99.38</v>
      </c>
      <c r="Y911" s="9">
        <f t="shared" si="104"/>
        <v>0</v>
      </c>
      <c r="AD911" s="5" t="s">
        <v>2978</v>
      </c>
      <c r="AE911" s="5" t="s">
        <v>2979</v>
      </c>
      <c r="AF911" s="5" t="s">
        <v>2768</v>
      </c>
      <c r="AK911" s="31">
        <f t="shared" si="101"/>
        <v>0</v>
      </c>
      <c r="AL911" s="31"/>
      <c r="AM911" s="31"/>
      <c r="AN911" s="33">
        <f t="shared" si="102"/>
        <v>0</v>
      </c>
      <c r="AO911" s="31"/>
      <c r="AP911" s="31"/>
    </row>
    <row r="912" spans="1:42" ht="54" x14ac:dyDescent="0.3">
      <c r="A912" s="12" t="s">
        <v>2980</v>
      </c>
      <c r="B912" s="12" t="s">
        <v>2946</v>
      </c>
      <c r="C912" s="16" t="s">
        <v>2947</v>
      </c>
      <c r="D912" s="17"/>
      <c r="E912" s="17" t="s">
        <v>2948</v>
      </c>
      <c r="F912" s="17" t="s">
        <v>79</v>
      </c>
      <c r="G912" s="18">
        <v>1</v>
      </c>
      <c r="H912" s="18"/>
      <c r="I912" s="18">
        <v>662.77499999999998</v>
      </c>
      <c r="J912" s="19">
        <v>1095.55</v>
      </c>
      <c r="K912" s="20">
        <v>1612</v>
      </c>
      <c r="L912" s="19">
        <f>J912+ROUND(K912, 2)</f>
        <v>2707.55</v>
      </c>
      <c r="M912" s="19">
        <v>726103.15</v>
      </c>
      <c r="N912" s="19">
        <v>1068393.3</v>
      </c>
      <c r="O912" s="19">
        <f>M912+N912</f>
        <v>1794496.4500000002</v>
      </c>
      <c r="P912" s="19">
        <v>1355.32</v>
      </c>
      <c r="Q912" s="20">
        <v>1934.4</v>
      </c>
      <c r="R912" s="19">
        <f>P912+ROUND(Q912, 2)</f>
        <v>3289.7200000000003</v>
      </c>
      <c r="S912" s="19">
        <v>898272.21</v>
      </c>
      <c r="T912" s="19">
        <v>1282071.96</v>
      </c>
      <c r="U912" s="19">
        <f>S912+T912</f>
        <v>2180344.17</v>
      </c>
      <c r="V912" s="9">
        <f>ROUND(P912 / 1.2, 2)</f>
        <v>1129.43</v>
      </c>
      <c r="W912" s="9">
        <f>ROUND(Q912 / 1.2, 2)</f>
        <v>1612</v>
      </c>
      <c r="X912" s="9">
        <f>ROUND(R912 / 1.2, 2)</f>
        <v>2741.43</v>
      </c>
      <c r="Y912" s="9">
        <f t="shared" si="104"/>
        <v>748560.18</v>
      </c>
      <c r="Z912" s="9">
        <f>ROUND(T912 / 1.2, 2)</f>
        <v>1068393.3</v>
      </c>
      <c r="AA912" s="9">
        <f>Y912+Z912</f>
        <v>1816953.48</v>
      </c>
      <c r="AD912" s="5">
        <v>355116869</v>
      </c>
      <c r="AE912" s="5">
        <v>28845878</v>
      </c>
      <c r="AG912" s="5" t="s">
        <v>2949</v>
      </c>
      <c r="AH912" s="5" t="s">
        <v>2950</v>
      </c>
      <c r="AI912" s="5" t="s">
        <v>584</v>
      </c>
      <c r="AK912" s="19">
        <f t="shared" ref="AK912:AK975" si="108">S912-M912</f>
        <v>172169.05999999994</v>
      </c>
      <c r="AL912" s="19">
        <f>T912-N912</f>
        <v>213678.65999999992</v>
      </c>
      <c r="AM912" s="19">
        <f>U912-O912</f>
        <v>385847.71999999974</v>
      </c>
      <c r="AN912" s="22">
        <f t="shared" ref="AN912:AN975" si="109">IFERROR(AK912/M912,0)</f>
        <v>0.23711377646550622</v>
      </c>
      <c r="AO912" s="22">
        <f>IFERROR(AL912/N912,0)</f>
        <v>0.1999999999999999</v>
      </c>
      <c r="AP912" s="22">
        <f>IFERROR(AM912/O912,0)</f>
        <v>0.21501726570704541</v>
      </c>
    </row>
    <row r="913" spans="1:42" ht="18" x14ac:dyDescent="0.3">
      <c r="A913" s="12" t="s">
        <v>2981</v>
      </c>
      <c r="B913" s="12"/>
      <c r="C913" s="27" t="s">
        <v>2765</v>
      </c>
      <c r="D913" s="17"/>
      <c r="E913" s="17"/>
      <c r="F913" s="28" t="s">
        <v>102</v>
      </c>
      <c r="G913" s="29">
        <v>0.6</v>
      </c>
      <c r="H913" s="29"/>
      <c r="I913" s="29">
        <v>397.66500000000002</v>
      </c>
      <c r="J913" s="30">
        <v>121.24</v>
      </c>
      <c r="M913" s="31">
        <f t="shared" ref="M913:M919" si="110">ROUND(ROUND(J913, 2)*I913, 2)</f>
        <v>48212.9</v>
      </c>
      <c r="P913" s="30">
        <v>119.25</v>
      </c>
      <c r="S913" s="31">
        <f t="shared" ref="S913:S919" si="111">ROUND(ROUND(P913, 2)*I913, 2)</f>
        <v>47421.55</v>
      </c>
      <c r="V913" s="9">
        <f t="shared" ref="V913:V919" si="112">ROUND(ROUND(P913, 2)/1.2, 2)</f>
        <v>99.38</v>
      </c>
      <c r="Y913" s="9">
        <f t="shared" si="104"/>
        <v>39517.96</v>
      </c>
      <c r="AD913" s="5" t="s">
        <v>2982</v>
      </c>
      <c r="AE913" s="5" t="s">
        <v>2983</v>
      </c>
      <c r="AF913" s="5" t="s">
        <v>2768</v>
      </c>
      <c r="AK913" s="31">
        <f t="shared" si="108"/>
        <v>-791.34999999999854</v>
      </c>
      <c r="AL913" s="31"/>
      <c r="AM913" s="31"/>
      <c r="AN913" s="33">
        <f t="shared" si="109"/>
        <v>-1.6413656925843467E-2</v>
      </c>
      <c r="AO913" s="31"/>
      <c r="AP913" s="31"/>
    </row>
    <row r="914" spans="1:42" ht="36" x14ac:dyDescent="0.3">
      <c r="A914" s="12" t="s">
        <v>2984</v>
      </c>
      <c r="B914" s="12"/>
      <c r="C914" s="27" t="s">
        <v>2760</v>
      </c>
      <c r="D914" s="17"/>
      <c r="E914" s="17"/>
      <c r="F914" s="28" t="s">
        <v>79</v>
      </c>
      <c r="G914" s="29">
        <v>2.1</v>
      </c>
      <c r="H914" s="29"/>
      <c r="I914" s="29">
        <v>1391.828</v>
      </c>
      <c r="J914" s="30">
        <v>137.79</v>
      </c>
      <c r="M914" s="31">
        <f t="shared" si="110"/>
        <v>191779.98</v>
      </c>
      <c r="P914" s="30">
        <v>277.68</v>
      </c>
      <c r="S914" s="31">
        <f t="shared" si="111"/>
        <v>386482.8</v>
      </c>
      <c r="V914" s="9">
        <f t="shared" si="112"/>
        <v>231.4</v>
      </c>
      <c r="Y914" s="9">
        <f t="shared" si="104"/>
        <v>322069</v>
      </c>
      <c r="AD914" s="5" t="s">
        <v>2985</v>
      </c>
      <c r="AE914" s="5" t="s">
        <v>2986</v>
      </c>
      <c r="AF914" s="5" t="s">
        <v>2763</v>
      </c>
      <c r="AK914" s="31">
        <f t="shared" si="108"/>
        <v>194702.81999999998</v>
      </c>
      <c r="AL914" s="31"/>
      <c r="AM914" s="31"/>
      <c r="AN914" s="33">
        <f t="shared" si="109"/>
        <v>1.0152405897633316</v>
      </c>
      <c r="AO914" s="31"/>
      <c r="AP914" s="31"/>
    </row>
    <row r="915" spans="1:42" ht="18" x14ac:dyDescent="0.3">
      <c r="A915" s="12" t="s">
        <v>2987</v>
      </c>
      <c r="B915" s="12"/>
      <c r="C915" s="27" t="s">
        <v>2970</v>
      </c>
      <c r="D915" s="17"/>
      <c r="E915" s="17"/>
      <c r="F915" s="28" t="s">
        <v>102</v>
      </c>
      <c r="G915" s="29">
        <v>33.75</v>
      </c>
      <c r="H915" s="29"/>
      <c r="I915" s="29">
        <v>22368.655999999999</v>
      </c>
      <c r="J915" s="30">
        <v>0.92</v>
      </c>
      <c r="M915" s="31">
        <f t="shared" si="110"/>
        <v>20579.16</v>
      </c>
      <c r="P915" s="30">
        <v>0.9</v>
      </c>
      <c r="S915" s="31">
        <f t="shared" si="111"/>
        <v>20131.79</v>
      </c>
      <c r="V915" s="9">
        <f t="shared" si="112"/>
        <v>0.75</v>
      </c>
      <c r="Y915" s="9">
        <f t="shared" si="104"/>
        <v>16776.490000000002</v>
      </c>
      <c r="AD915" s="5" t="s">
        <v>2988</v>
      </c>
      <c r="AE915" s="5" t="s">
        <v>2989</v>
      </c>
      <c r="AF915" s="5" t="s">
        <v>2973</v>
      </c>
      <c r="AK915" s="31">
        <f t="shared" si="108"/>
        <v>-447.36999999999898</v>
      </c>
      <c r="AL915" s="31"/>
      <c r="AM915" s="31"/>
      <c r="AN915" s="33">
        <f t="shared" si="109"/>
        <v>-2.1738982543505127E-2</v>
      </c>
      <c r="AO915" s="31"/>
      <c r="AP915" s="31"/>
    </row>
    <row r="916" spans="1:42" ht="36" x14ac:dyDescent="0.3">
      <c r="A916" s="12" t="s">
        <v>2990</v>
      </c>
      <c r="B916" s="12"/>
      <c r="C916" s="41" t="s">
        <v>2965</v>
      </c>
      <c r="D916" s="17"/>
      <c r="E916" s="17"/>
      <c r="F916" s="28" t="s">
        <v>187</v>
      </c>
      <c r="G916" s="29">
        <v>13.5</v>
      </c>
      <c r="H916" s="29"/>
      <c r="I916" s="29">
        <v>8947.4629999999997</v>
      </c>
      <c r="J916" s="30">
        <v>35.11</v>
      </c>
      <c r="M916" s="31">
        <f t="shared" si="110"/>
        <v>314145.43</v>
      </c>
      <c r="P916" s="30">
        <v>32.950000000000003</v>
      </c>
      <c r="S916" s="31">
        <f t="shared" si="111"/>
        <v>294818.90999999997</v>
      </c>
      <c r="V916" s="9">
        <f t="shared" si="112"/>
        <v>27.46</v>
      </c>
      <c r="Y916" s="9">
        <f t="shared" si="104"/>
        <v>245682.43</v>
      </c>
      <c r="AD916" s="5" t="s">
        <v>2991</v>
      </c>
      <c r="AE916" s="5" t="s">
        <v>2992</v>
      </c>
      <c r="AF916" s="5" t="s">
        <v>2968</v>
      </c>
      <c r="AK916" s="31">
        <f t="shared" si="108"/>
        <v>-19326.520000000019</v>
      </c>
      <c r="AL916" s="31"/>
      <c r="AM916" s="31"/>
      <c r="AN916" s="33">
        <f t="shared" si="109"/>
        <v>-6.1520933155067764E-2</v>
      </c>
      <c r="AO916" s="31"/>
      <c r="AP916" s="31"/>
    </row>
    <row r="917" spans="1:42" ht="18" x14ac:dyDescent="0.3">
      <c r="A917" s="12" t="s">
        <v>2993</v>
      </c>
      <c r="B917" s="12"/>
      <c r="C917" s="27" t="s">
        <v>2847</v>
      </c>
      <c r="D917" s="17"/>
      <c r="E917" s="17"/>
      <c r="F917" s="28" t="s">
        <v>102</v>
      </c>
      <c r="G917" s="29">
        <v>2.2200000000000002</v>
      </c>
      <c r="H917" s="29"/>
      <c r="I917" s="29">
        <v>1471.3610000000001</v>
      </c>
      <c r="J917" s="30">
        <v>81.34</v>
      </c>
      <c r="M917" s="31">
        <f t="shared" si="110"/>
        <v>119680.5</v>
      </c>
      <c r="P917" s="30">
        <v>80</v>
      </c>
      <c r="S917" s="31">
        <f t="shared" si="111"/>
        <v>117708.88</v>
      </c>
      <c r="V917" s="9">
        <f t="shared" si="112"/>
        <v>66.67</v>
      </c>
      <c r="Y917" s="9">
        <f t="shared" si="104"/>
        <v>98090.73</v>
      </c>
      <c r="AD917" s="5" t="s">
        <v>2994</v>
      </c>
      <c r="AE917" s="5" t="s">
        <v>2995</v>
      </c>
      <c r="AF917" s="5" t="s">
        <v>2850</v>
      </c>
      <c r="AK917" s="31">
        <f t="shared" si="108"/>
        <v>-1971.6199999999953</v>
      </c>
      <c r="AL917" s="31"/>
      <c r="AM917" s="31"/>
      <c r="AN917" s="33">
        <f t="shared" si="109"/>
        <v>-1.6474028768262126E-2</v>
      </c>
      <c r="AO917" s="31"/>
      <c r="AP917" s="31"/>
    </row>
    <row r="918" spans="1:42" ht="18" x14ac:dyDescent="0.3">
      <c r="A918" s="12" t="s">
        <v>2996</v>
      </c>
      <c r="B918" s="12"/>
      <c r="C918" s="27" t="s">
        <v>2957</v>
      </c>
      <c r="D918" s="17"/>
      <c r="E918" s="17"/>
      <c r="F918" s="28" t="s">
        <v>102</v>
      </c>
      <c r="G918" s="29">
        <v>20</v>
      </c>
      <c r="H918" s="29"/>
      <c r="I918" s="29">
        <v>13255.5</v>
      </c>
      <c r="J918" s="30">
        <v>0.28000000000000003</v>
      </c>
      <c r="M918" s="31">
        <f t="shared" si="110"/>
        <v>3711.54</v>
      </c>
      <c r="P918" s="30">
        <v>0.28000000000000003</v>
      </c>
      <c r="S918" s="31">
        <f t="shared" si="111"/>
        <v>3711.54</v>
      </c>
      <c r="V918" s="9">
        <f t="shared" si="112"/>
        <v>0.23</v>
      </c>
      <c r="Y918" s="9">
        <f t="shared" si="104"/>
        <v>3092.95</v>
      </c>
      <c r="AD918" s="5" t="s">
        <v>2997</v>
      </c>
      <c r="AE918" s="5" t="s">
        <v>2998</v>
      </c>
      <c r="AF918" s="5" t="s">
        <v>2960</v>
      </c>
      <c r="AK918" s="31">
        <f t="shared" si="108"/>
        <v>0</v>
      </c>
      <c r="AL918" s="31"/>
      <c r="AM918" s="31"/>
      <c r="AN918" s="33">
        <f t="shared" si="109"/>
        <v>0</v>
      </c>
      <c r="AO918" s="31"/>
      <c r="AP918" s="31"/>
    </row>
    <row r="919" spans="1:42" ht="18" x14ac:dyDescent="0.3">
      <c r="A919" s="12" t="s">
        <v>2999</v>
      </c>
      <c r="B919" s="12"/>
      <c r="C919" s="27" t="s">
        <v>2952</v>
      </c>
      <c r="D919" s="17"/>
      <c r="E919" s="17"/>
      <c r="F919" s="28" t="s">
        <v>102</v>
      </c>
      <c r="G919" s="29">
        <v>44</v>
      </c>
      <c r="H919" s="29"/>
      <c r="I919" s="29">
        <v>29162.1</v>
      </c>
      <c r="J919" s="30">
        <v>0.96</v>
      </c>
      <c r="M919" s="31">
        <f t="shared" si="110"/>
        <v>27995.62</v>
      </c>
      <c r="P919" s="30">
        <v>0.96</v>
      </c>
      <c r="S919" s="31">
        <f t="shared" si="111"/>
        <v>27995.62</v>
      </c>
      <c r="V919" s="9">
        <f t="shared" si="112"/>
        <v>0.8</v>
      </c>
      <c r="Y919" s="9">
        <f t="shared" si="104"/>
        <v>23329.68</v>
      </c>
      <c r="AD919" s="5" t="s">
        <v>3000</v>
      </c>
      <c r="AE919" s="5" t="s">
        <v>3001</v>
      </c>
      <c r="AF919" s="5" t="s">
        <v>2955</v>
      </c>
      <c r="AK919" s="31">
        <f t="shared" si="108"/>
        <v>0</v>
      </c>
      <c r="AL919" s="31"/>
      <c r="AM919" s="31"/>
      <c r="AN919" s="33">
        <f t="shared" si="109"/>
        <v>0</v>
      </c>
      <c r="AO919" s="31"/>
      <c r="AP919" s="31"/>
    </row>
    <row r="920" spans="1:42" ht="16.95" customHeight="1" x14ac:dyDescent="0.3">
      <c r="A920" s="12" t="s">
        <v>3002</v>
      </c>
      <c r="B920" s="52" t="s">
        <v>3003</v>
      </c>
      <c r="C920" s="113" t="s">
        <v>3004</v>
      </c>
      <c r="D920" s="114"/>
      <c r="E920" s="114"/>
      <c r="F920" s="114"/>
      <c r="G920" s="114"/>
      <c r="H920" s="114"/>
      <c r="I920" s="115"/>
      <c r="M920" s="6">
        <f>SUM(M921,M923,M925,M927)</f>
        <v>1138250.27</v>
      </c>
      <c r="N920" s="6">
        <f>SUM(N921,N923,N925,N927)</f>
        <v>142186</v>
      </c>
      <c r="O920" s="6">
        <f>SUM(O921,O923,O925,O927)</f>
        <v>1280436.27</v>
      </c>
      <c r="S920" s="6">
        <f>SUM(S921,S923,S925,S927)</f>
        <v>2711160</v>
      </c>
      <c r="T920" s="6">
        <f>SUM(T921,T923,T925,T927)</f>
        <v>838680</v>
      </c>
      <c r="U920" s="6">
        <f>SUM(U921,U923,U925,U927)</f>
        <v>3549840</v>
      </c>
      <c r="Y920" s="9">
        <f>SUM(Y921,Y923,Y925,Y927)</f>
        <v>2259300</v>
      </c>
      <c r="Z920" s="9">
        <f>SUM(Z921,Z923,Z925,Z927)</f>
        <v>698900</v>
      </c>
      <c r="AA920" s="9">
        <f>SUM(AA921,AA923,AA925,AA927)</f>
        <v>2958200</v>
      </c>
      <c r="AD920" s="5">
        <v>355116666</v>
      </c>
      <c r="AE920" s="5">
        <v>27137823</v>
      </c>
      <c r="AK920" s="6">
        <f t="shared" si="108"/>
        <v>1572909.73</v>
      </c>
      <c r="AL920" s="6">
        <f>T920-N920</f>
        <v>696494</v>
      </c>
      <c r="AM920" s="6">
        <f>U920-O920</f>
        <v>2269403.73</v>
      </c>
      <c r="AN920" s="10">
        <f t="shared" si="109"/>
        <v>1.38186633595088</v>
      </c>
      <c r="AO920" s="10">
        <f>IFERROR(AL920/N920,0)</f>
        <v>4.8984710168371004</v>
      </c>
      <c r="AP920" s="10">
        <f>IFERROR(AM920/O920,0)</f>
        <v>1.7723675774976289</v>
      </c>
    </row>
    <row r="921" spans="1:42" ht="36" x14ac:dyDescent="0.3">
      <c r="A921" s="12" t="s">
        <v>3005</v>
      </c>
      <c r="B921" s="12" t="s">
        <v>3006</v>
      </c>
      <c r="C921" s="16" t="s">
        <v>3007</v>
      </c>
      <c r="D921" s="17"/>
      <c r="E921" s="17" t="s">
        <v>3008</v>
      </c>
      <c r="F921" s="17" t="s">
        <v>102</v>
      </c>
      <c r="G921" s="18">
        <v>1</v>
      </c>
      <c r="H921" s="18"/>
      <c r="I921" s="18">
        <v>0</v>
      </c>
      <c r="J921" s="19">
        <v>16710.3</v>
      </c>
      <c r="K921" s="20">
        <v>2458</v>
      </c>
      <c r="L921" s="19">
        <f>J921+ROUND(K921, 2)</f>
        <v>19168.3</v>
      </c>
      <c r="M921" s="19">
        <v>0</v>
      </c>
      <c r="N921" s="19">
        <v>0</v>
      </c>
      <c r="O921" s="19">
        <f>M921+N921</f>
        <v>0</v>
      </c>
      <c r="P921" s="19">
        <v>151920</v>
      </c>
      <c r="Q921" s="20">
        <v>22700</v>
      </c>
      <c r="R921" s="19">
        <f>P921+ROUND(Q921, 2)</f>
        <v>174620</v>
      </c>
      <c r="S921" s="19">
        <v>0</v>
      </c>
      <c r="T921" s="19">
        <v>0</v>
      </c>
      <c r="U921" s="19">
        <f>S921+T921</f>
        <v>0</v>
      </c>
      <c r="V921" s="9">
        <f>ROUND(P921 / 1.2, 2)</f>
        <v>126600</v>
      </c>
      <c r="W921" s="9">
        <f>ROUND(Q921 / 1.2, 2)</f>
        <v>18916.669999999998</v>
      </c>
      <c r="X921" s="9">
        <f>ROUND(R921 / 1.2, 2)</f>
        <v>145516.67000000001</v>
      </c>
      <c r="Y921" s="9">
        <f>ROUND(S921 / 1.2, 2)</f>
        <v>0</v>
      </c>
      <c r="Z921" s="9">
        <f>ROUND(T921 / 1.2, 2)</f>
        <v>0</v>
      </c>
      <c r="AA921" s="9">
        <f>Y921+Z921</f>
        <v>0</v>
      </c>
      <c r="AD921" s="5">
        <v>355116668</v>
      </c>
      <c r="AE921" s="5">
        <v>27138049</v>
      </c>
      <c r="AG921" s="5" t="s">
        <v>3009</v>
      </c>
      <c r="AH921" s="5" t="s">
        <v>3010</v>
      </c>
      <c r="AI921" s="5" t="s">
        <v>584</v>
      </c>
      <c r="AK921" s="19">
        <f t="shared" si="108"/>
        <v>0</v>
      </c>
      <c r="AL921" s="19">
        <f>T921-N921</f>
        <v>0</v>
      </c>
      <c r="AM921" s="19">
        <f>U921-O921</f>
        <v>0</v>
      </c>
      <c r="AN921" s="22">
        <f t="shared" si="109"/>
        <v>0</v>
      </c>
      <c r="AO921" s="22">
        <f>IFERROR(AL921/N921,0)</f>
        <v>0</v>
      </c>
      <c r="AP921" s="22">
        <f>IFERROR(AM921/O921,0)</f>
        <v>0</v>
      </c>
    </row>
    <row r="922" spans="1:42" ht="108" x14ac:dyDescent="0.3">
      <c r="A922" s="12" t="s">
        <v>3011</v>
      </c>
      <c r="B922" s="12"/>
      <c r="C922" s="27" t="s">
        <v>3012</v>
      </c>
      <c r="D922" s="17"/>
      <c r="E922" s="17" t="s">
        <v>3013</v>
      </c>
      <c r="F922" s="28" t="s">
        <v>102</v>
      </c>
      <c r="G922" s="29">
        <v>1</v>
      </c>
      <c r="H922" s="39"/>
      <c r="I922" s="39">
        <v>0</v>
      </c>
      <c r="J922" s="30">
        <v>16710.3</v>
      </c>
      <c r="M922" s="31">
        <f>ROUND(ROUND(J922, 2)*I922, 2)</f>
        <v>0</v>
      </c>
      <c r="P922" s="30">
        <v>151920</v>
      </c>
      <c r="S922" s="31">
        <f>ROUND(ROUND(P922, 2)*I922, 2)</f>
        <v>0</v>
      </c>
      <c r="V922" s="9">
        <f>ROUND(ROUND(P922, 2)/1.2, 2)</f>
        <v>126600</v>
      </c>
      <c r="Y922" s="9">
        <f t="shared" ref="Y922:Y928" si="113">ROUND(S922 / 1.2, 2)</f>
        <v>0</v>
      </c>
      <c r="AD922" s="5" t="s">
        <v>3014</v>
      </c>
      <c r="AE922" s="5" t="s">
        <v>3015</v>
      </c>
      <c r="AF922" s="5" t="s">
        <v>3016</v>
      </c>
      <c r="AK922" s="31">
        <f t="shared" si="108"/>
        <v>0</v>
      </c>
      <c r="AL922" s="31"/>
      <c r="AM922" s="31"/>
      <c r="AN922" s="33">
        <f t="shared" si="109"/>
        <v>0</v>
      </c>
      <c r="AO922" s="31"/>
      <c r="AP922" s="31"/>
    </row>
    <row r="923" spans="1:42" ht="36" x14ac:dyDescent="0.3">
      <c r="A923" s="12" t="s">
        <v>3017</v>
      </c>
      <c r="B923" s="12" t="s">
        <v>3006</v>
      </c>
      <c r="C923" s="16" t="s">
        <v>3007</v>
      </c>
      <c r="D923" s="17"/>
      <c r="E923" s="17" t="s">
        <v>3008</v>
      </c>
      <c r="F923" s="17" t="s">
        <v>102</v>
      </c>
      <c r="G923" s="18">
        <v>1</v>
      </c>
      <c r="H923" s="18"/>
      <c r="I923" s="18">
        <v>7</v>
      </c>
      <c r="J923" s="19">
        <v>16988.810000000001</v>
      </c>
      <c r="K923" s="20">
        <v>2458</v>
      </c>
      <c r="L923" s="19">
        <f>J923+ROUND(K923, 2)</f>
        <v>19446.810000000001</v>
      </c>
      <c r="M923" s="19">
        <v>118921.67</v>
      </c>
      <c r="N923" s="19">
        <v>17206</v>
      </c>
      <c r="O923" s="19">
        <f>M923+N923</f>
        <v>136127.66999999998</v>
      </c>
      <c r="P923" s="19">
        <v>151920</v>
      </c>
      <c r="Q923" s="20">
        <v>27240</v>
      </c>
      <c r="R923" s="19">
        <f>P923+ROUND(Q923, 2)</f>
        <v>179160</v>
      </c>
      <c r="S923" s="19">
        <v>1063440</v>
      </c>
      <c r="T923" s="19">
        <v>190680</v>
      </c>
      <c r="U923" s="19">
        <f>S923+T923</f>
        <v>1254120</v>
      </c>
      <c r="V923" s="9">
        <f>ROUND(P923 / 1.2, 2)</f>
        <v>126600</v>
      </c>
      <c r="W923" s="9">
        <f>ROUND(Q923 / 1.2, 2)</f>
        <v>22700</v>
      </c>
      <c r="X923" s="9">
        <f>ROUND(R923 / 1.2, 2)</f>
        <v>149300</v>
      </c>
      <c r="Y923" s="9">
        <f t="shared" si="113"/>
        <v>886200</v>
      </c>
      <c r="Z923" s="9">
        <f>ROUND(T923 / 1.2, 2)</f>
        <v>158900</v>
      </c>
      <c r="AA923" s="9">
        <f>Y923+Z923</f>
        <v>1045100</v>
      </c>
      <c r="AD923" s="5">
        <v>355116870</v>
      </c>
      <c r="AE923" s="5">
        <v>28845879</v>
      </c>
      <c r="AG923" s="5" t="s">
        <v>3009</v>
      </c>
      <c r="AH923" s="5" t="s">
        <v>3010</v>
      </c>
      <c r="AI923" s="5" t="s">
        <v>584</v>
      </c>
      <c r="AK923" s="19">
        <f t="shared" si="108"/>
        <v>944518.33</v>
      </c>
      <c r="AL923" s="19">
        <f>T923-N923</f>
        <v>173474</v>
      </c>
      <c r="AM923" s="19">
        <f>U923-O923</f>
        <v>1117992.33</v>
      </c>
      <c r="AN923" s="22">
        <f t="shared" si="109"/>
        <v>7.9423567630693377</v>
      </c>
      <c r="AO923" s="22">
        <f>IFERROR(AL923/N923,0)</f>
        <v>10.082180634662327</v>
      </c>
      <c r="AP923" s="22">
        <f>IFERROR(AM923/O923,0)</f>
        <v>8.2128220515344186</v>
      </c>
    </row>
    <row r="924" spans="1:42" ht="108" x14ac:dyDescent="0.3">
      <c r="A924" s="12" t="s">
        <v>3018</v>
      </c>
      <c r="B924" s="12"/>
      <c r="C924" s="27" t="s">
        <v>3012</v>
      </c>
      <c r="D924" s="17"/>
      <c r="E924" s="17" t="s">
        <v>3013</v>
      </c>
      <c r="F924" s="28" t="s">
        <v>102</v>
      </c>
      <c r="G924" s="29">
        <v>1</v>
      </c>
      <c r="H924" s="39"/>
      <c r="I924" s="39">
        <v>7</v>
      </c>
      <c r="J924" s="30">
        <v>16988.810000000001</v>
      </c>
      <c r="M924" s="31">
        <f>ROUND(ROUND(J924, 2)*I924, 2)</f>
        <v>118921.67</v>
      </c>
      <c r="P924" s="30">
        <v>151920</v>
      </c>
      <c r="S924" s="31">
        <f>ROUND(ROUND(P924, 2)*I924, 2)</f>
        <v>1063440</v>
      </c>
      <c r="V924" s="9">
        <f>ROUND(ROUND(P924, 2)/1.2, 2)</f>
        <v>126600</v>
      </c>
      <c r="Y924" s="9">
        <f t="shared" si="113"/>
        <v>886200</v>
      </c>
      <c r="AD924" s="5" t="s">
        <v>3019</v>
      </c>
      <c r="AE924" s="5" t="s">
        <v>3020</v>
      </c>
      <c r="AF924" s="5" t="s">
        <v>3016</v>
      </c>
      <c r="AK924" s="31">
        <f t="shared" si="108"/>
        <v>944518.33</v>
      </c>
      <c r="AL924" s="31"/>
      <c r="AM924" s="31"/>
      <c r="AN924" s="33">
        <f t="shared" si="109"/>
        <v>7.9423567630693377</v>
      </c>
      <c r="AO924" s="31"/>
      <c r="AP924" s="31"/>
    </row>
    <row r="925" spans="1:42" ht="36" x14ac:dyDescent="0.3">
      <c r="A925" s="12" t="s">
        <v>3021</v>
      </c>
      <c r="B925" s="12" t="s">
        <v>3022</v>
      </c>
      <c r="C925" s="16" t="s">
        <v>3023</v>
      </c>
      <c r="D925" s="17"/>
      <c r="E925" s="17" t="s">
        <v>3024</v>
      </c>
      <c r="F925" s="17" t="s">
        <v>102</v>
      </c>
      <c r="G925" s="18">
        <v>1</v>
      </c>
      <c r="H925" s="18"/>
      <c r="I925" s="18">
        <v>0</v>
      </c>
      <c r="J925" s="19">
        <v>16710.3</v>
      </c>
      <c r="K925" s="20">
        <v>2083</v>
      </c>
      <c r="L925" s="19">
        <f>J925+ROUND(K925, 2)</f>
        <v>18793.3</v>
      </c>
      <c r="M925" s="19">
        <v>0</v>
      </c>
      <c r="N925" s="19">
        <v>0</v>
      </c>
      <c r="O925" s="19">
        <f>M925+N925</f>
        <v>0</v>
      </c>
      <c r="P925" s="19">
        <v>27462</v>
      </c>
      <c r="Q925" s="20">
        <v>9000</v>
      </c>
      <c r="R925" s="19">
        <f>P925+ROUND(Q925, 2)</f>
        <v>36462</v>
      </c>
      <c r="S925" s="19">
        <v>0</v>
      </c>
      <c r="T925" s="19">
        <v>0</v>
      </c>
      <c r="U925" s="19">
        <f>S925+T925</f>
        <v>0</v>
      </c>
      <c r="V925" s="9">
        <f>ROUND(P925 / 1.2, 2)</f>
        <v>22885</v>
      </c>
      <c r="W925" s="9">
        <f>ROUND(Q925 / 1.2, 2)</f>
        <v>7500</v>
      </c>
      <c r="X925" s="9">
        <f>ROUND(R925 / 1.2, 2)</f>
        <v>30385</v>
      </c>
      <c r="Y925" s="9">
        <f t="shared" si="113"/>
        <v>0</v>
      </c>
      <c r="Z925" s="9">
        <f>ROUND(T925 / 1.2, 2)</f>
        <v>0</v>
      </c>
      <c r="AA925" s="9">
        <f>Y925+Z925</f>
        <v>0</v>
      </c>
      <c r="AD925" s="5">
        <v>355116669</v>
      </c>
      <c r="AE925" s="5">
        <v>27138050</v>
      </c>
      <c r="AG925" s="5" t="s">
        <v>3025</v>
      </c>
      <c r="AH925" s="5" t="s">
        <v>3026</v>
      </c>
      <c r="AI925" s="5" t="s">
        <v>584</v>
      </c>
      <c r="AK925" s="19">
        <f t="shared" si="108"/>
        <v>0</v>
      </c>
      <c r="AL925" s="19">
        <f>T925-N925</f>
        <v>0</v>
      </c>
      <c r="AM925" s="19">
        <f>U925-O925</f>
        <v>0</v>
      </c>
      <c r="AN925" s="22">
        <f t="shared" si="109"/>
        <v>0</v>
      </c>
      <c r="AO925" s="22">
        <f>IFERROR(AL925/N925,0)</f>
        <v>0</v>
      </c>
      <c r="AP925" s="22">
        <f>IFERROR(AM925/O925,0)</f>
        <v>0</v>
      </c>
    </row>
    <row r="926" spans="1:42" ht="144" x14ac:dyDescent="0.3">
      <c r="A926" s="12" t="s">
        <v>3027</v>
      </c>
      <c r="B926" s="12"/>
      <c r="C926" s="27" t="s">
        <v>3028</v>
      </c>
      <c r="D926" s="17"/>
      <c r="E926" s="17" t="s">
        <v>3029</v>
      </c>
      <c r="F926" s="28" t="s">
        <v>102</v>
      </c>
      <c r="G926" s="29">
        <v>1</v>
      </c>
      <c r="H926" s="39"/>
      <c r="I926" s="39">
        <v>0</v>
      </c>
      <c r="J926" s="30">
        <v>16710.3</v>
      </c>
      <c r="M926" s="31">
        <f>ROUND(ROUND(J926, 2)*I926, 2)</f>
        <v>0</v>
      </c>
      <c r="P926" s="30">
        <v>27462</v>
      </c>
      <c r="S926" s="31">
        <f>ROUND(ROUND(P926, 2)*I926, 2)</f>
        <v>0</v>
      </c>
      <c r="V926" s="9">
        <f>ROUND(ROUND(P926, 2)/1.2, 2)</f>
        <v>22885</v>
      </c>
      <c r="Y926" s="9">
        <f t="shared" si="113"/>
        <v>0</v>
      </c>
      <c r="AD926" s="5" t="s">
        <v>3030</v>
      </c>
      <c r="AE926" s="5" t="s">
        <v>3031</v>
      </c>
      <c r="AF926" s="5" t="s">
        <v>3032</v>
      </c>
      <c r="AK926" s="31">
        <f t="shared" si="108"/>
        <v>0</v>
      </c>
      <c r="AL926" s="31"/>
      <c r="AM926" s="31"/>
      <c r="AN926" s="33">
        <f t="shared" si="109"/>
        <v>0</v>
      </c>
      <c r="AO926" s="31"/>
      <c r="AP926" s="31"/>
    </row>
    <row r="927" spans="1:42" ht="36" x14ac:dyDescent="0.3">
      <c r="A927" s="12" t="s">
        <v>3033</v>
      </c>
      <c r="B927" s="12" t="s">
        <v>3022</v>
      </c>
      <c r="C927" s="16" t="s">
        <v>3023</v>
      </c>
      <c r="D927" s="17"/>
      <c r="E927" s="17" t="s">
        <v>3024</v>
      </c>
      <c r="F927" s="17" t="s">
        <v>102</v>
      </c>
      <c r="G927" s="18">
        <v>1</v>
      </c>
      <c r="H927" s="18"/>
      <c r="I927" s="18">
        <v>60</v>
      </c>
      <c r="J927" s="19">
        <v>16988.810000000001</v>
      </c>
      <c r="K927" s="20">
        <v>2083</v>
      </c>
      <c r="L927" s="19">
        <f>J927+ROUND(K927, 2)</f>
        <v>19071.810000000001</v>
      </c>
      <c r="M927" s="19">
        <v>1019328.6</v>
      </c>
      <c r="N927" s="19">
        <v>124980</v>
      </c>
      <c r="O927" s="19">
        <f>M927+N927</f>
        <v>1144308.6000000001</v>
      </c>
      <c r="P927" s="19">
        <v>27462</v>
      </c>
      <c r="Q927" s="20">
        <v>10800</v>
      </c>
      <c r="R927" s="19">
        <f>P927+ROUND(Q927, 2)</f>
        <v>38262</v>
      </c>
      <c r="S927" s="19">
        <v>1647720</v>
      </c>
      <c r="T927" s="19">
        <v>648000</v>
      </c>
      <c r="U927" s="19">
        <f>S927+T927</f>
        <v>2295720</v>
      </c>
      <c r="V927" s="9">
        <f>ROUND(P927 / 1.2, 2)</f>
        <v>22885</v>
      </c>
      <c r="W927" s="9">
        <f>ROUND(Q927 / 1.2, 2)</f>
        <v>9000</v>
      </c>
      <c r="X927" s="9">
        <f>ROUND(R927 / 1.2, 2)</f>
        <v>31885</v>
      </c>
      <c r="Y927" s="9">
        <f t="shared" si="113"/>
        <v>1373100</v>
      </c>
      <c r="Z927" s="9">
        <f>ROUND(T927 / 1.2, 2)</f>
        <v>540000</v>
      </c>
      <c r="AA927" s="9">
        <f>Y927+Z927</f>
        <v>1913100</v>
      </c>
      <c r="AD927" s="5">
        <v>355116871</v>
      </c>
      <c r="AE927" s="5">
        <v>28858350</v>
      </c>
      <c r="AG927" s="5" t="s">
        <v>3025</v>
      </c>
      <c r="AH927" s="5" t="s">
        <v>3026</v>
      </c>
      <c r="AI927" s="5" t="s">
        <v>584</v>
      </c>
      <c r="AK927" s="19">
        <f t="shared" si="108"/>
        <v>628391.4</v>
      </c>
      <c r="AL927" s="19">
        <f>T927-N927</f>
        <v>523020</v>
      </c>
      <c r="AM927" s="19">
        <f>U927-O927</f>
        <v>1151411.3999999999</v>
      </c>
      <c r="AN927" s="22">
        <f t="shared" si="109"/>
        <v>0.61647578612039344</v>
      </c>
      <c r="AO927" s="22">
        <f>IFERROR(AL927/N927,0)</f>
        <v>4.1848295727316369</v>
      </c>
      <c r="AP927" s="22">
        <f>IFERROR(AM927/O927,0)</f>
        <v>1.0062070668698984</v>
      </c>
    </row>
    <row r="928" spans="1:42" ht="144" x14ac:dyDescent="0.3">
      <c r="A928" s="12" t="s">
        <v>3034</v>
      </c>
      <c r="B928" s="12"/>
      <c r="C928" s="27" t="s">
        <v>3028</v>
      </c>
      <c r="D928" s="17"/>
      <c r="E928" s="17" t="s">
        <v>3029</v>
      </c>
      <c r="F928" s="28" t="s">
        <v>102</v>
      </c>
      <c r="G928" s="29">
        <v>1</v>
      </c>
      <c r="H928" s="39"/>
      <c r="I928" s="39">
        <v>60</v>
      </c>
      <c r="J928" s="30">
        <v>16988.810000000001</v>
      </c>
      <c r="M928" s="31">
        <f>ROUND(ROUND(J928, 2)*I928, 2)</f>
        <v>1019328.6</v>
      </c>
      <c r="P928" s="30">
        <v>27462</v>
      </c>
      <c r="S928" s="31">
        <f>ROUND(ROUND(P928, 2)*I928, 2)</f>
        <v>1647720</v>
      </c>
      <c r="V928" s="9">
        <f>ROUND(ROUND(P928, 2)/1.2, 2)</f>
        <v>22885</v>
      </c>
      <c r="Y928" s="9">
        <f t="shared" si="113"/>
        <v>1373100</v>
      </c>
      <c r="AD928" s="5" t="s">
        <v>3035</v>
      </c>
      <c r="AE928" s="5" t="s">
        <v>3036</v>
      </c>
      <c r="AF928" s="5" t="s">
        <v>3032</v>
      </c>
      <c r="AK928" s="31">
        <f t="shared" si="108"/>
        <v>628391.4</v>
      </c>
      <c r="AL928" s="31"/>
      <c r="AM928" s="31"/>
      <c r="AN928" s="33">
        <f t="shared" si="109"/>
        <v>0.61647578612039344</v>
      </c>
      <c r="AO928" s="31"/>
      <c r="AP928" s="31"/>
    </row>
    <row r="929" spans="1:42" ht="16.95" customHeight="1" x14ac:dyDescent="0.3">
      <c r="A929" s="12" t="s">
        <v>3037</v>
      </c>
      <c r="B929" s="51" t="s">
        <v>3038</v>
      </c>
      <c r="C929" s="110" t="s">
        <v>3039</v>
      </c>
      <c r="D929" s="111"/>
      <c r="E929" s="111"/>
      <c r="F929" s="111"/>
      <c r="G929" s="111"/>
      <c r="H929" s="111"/>
      <c r="I929" s="112"/>
      <c r="M929" s="6">
        <f>SUM(M930,M958)</f>
        <v>1066238.33</v>
      </c>
      <c r="N929" s="6">
        <f>SUM(N930,N958)</f>
        <v>10792994</v>
      </c>
      <c r="O929" s="6">
        <f>SUM(O930,O958)</f>
        <v>11859232.33</v>
      </c>
      <c r="S929" s="6">
        <f>SUM(S930,S958)</f>
        <v>1049605.99</v>
      </c>
      <c r="T929" s="6">
        <f>SUM(T930,T958)</f>
        <v>12951592.800000001</v>
      </c>
      <c r="U929" s="6">
        <f>SUM(U930,U958)</f>
        <v>14001198.789999999</v>
      </c>
      <c r="Y929" s="9">
        <f>SUM(Y930,Y958)</f>
        <v>874671.65999999992</v>
      </c>
      <c r="Z929" s="9">
        <f>SUM(Z930,Z958)</f>
        <v>10792994</v>
      </c>
      <c r="AA929" s="9">
        <f>SUM(AA930,AA958)</f>
        <v>11667665.66</v>
      </c>
      <c r="AD929" s="5">
        <v>355116670</v>
      </c>
      <c r="AE929" s="5">
        <v>27137804</v>
      </c>
      <c r="AK929" s="6">
        <f t="shared" si="108"/>
        <v>-16632.340000000084</v>
      </c>
      <c r="AL929" s="6">
        <f t="shared" ref="AL929:AM931" si="114">T929-N929</f>
        <v>2158598.8000000007</v>
      </c>
      <c r="AM929" s="6">
        <f t="shared" si="114"/>
        <v>2141966.459999999</v>
      </c>
      <c r="AN929" s="10">
        <f t="shared" si="109"/>
        <v>-1.559908280543627E-2</v>
      </c>
      <c r="AO929" s="10">
        <f t="shared" ref="AO929:AP931" si="115">IFERROR(AL929/N929,0)</f>
        <v>0.20000000000000007</v>
      </c>
      <c r="AP929" s="10">
        <f t="shared" si="115"/>
        <v>0.18061594548422166</v>
      </c>
    </row>
    <row r="930" spans="1:42" ht="16.95" customHeight="1" x14ac:dyDescent="0.3">
      <c r="A930" s="12" t="s">
        <v>3040</v>
      </c>
      <c r="B930" s="52" t="s">
        <v>3041</v>
      </c>
      <c r="C930" s="113" t="s">
        <v>3042</v>
      </c>
      <c r="D930" s="114"/>
      <c r="E930" s="114"/>
      <c r="F930" s="114"/>
      <c r="G930" s="114"/>
      <c r="H930" s="114"/>
      <c r="I930" s="115"/>
      <c r="M930" s="6">
        <f>SUM(M931,M934,M937,M940,M943,M946,M949,M952,M955)</f>
        <v>658186.53999999992</v>
      </c>
      <c r="N930" s="6">
        <f>SUM(N931,N934,N937,N940,N943,N946,N949,N952,N955)</f>
        <v>8293286.8000000007</v>
      </c>
      <c r="O930" s="6">
        <f>SUM(O931,O934,O937,O940,O943,O946,O949,O952,O955)</f>
        <v>8951473.3399999999</v>
      </c>
      <c r="S930" s="6">
        <f>SUM(S931,S934,S937,S940,S943,S946,S949,S952,S955)</f>
        <v>647882</v>
      </c>
      <c r="T930" s="6">
        <f>SUM(T931,T934,T937,T940,T943,T946,T949,T952,T955)</f>
        <v>9951944.1600000001</v>
      </c>
      <c r="U930" s="6">
        <f>SUM(U931,U934,U937,U940,U943,U946,U949,U952,U955)</f>
        <v>10599826.16</v>
      </c>
      <c r="Y930" s="9">
        <f>SUM(Y931,Y934,Y937,Y940,Y943,Y946,Y949,Y952,Y955)</f>
        <v>539901.66999999993</v>
      </c>
      <c r="Z930" s="9">
        <f>SUM(Z931,Z934,Z937,Z940,Z943,Z946,Z949,Z952,Z955)</f>
        <v>8293286.8000000007</v>
      </c>
      <c r="AA930" s="9">
        <f>SUM(AA931,AA934,AA937,AA940,AA943,AA946,AA949,AA952,AA955)</f>
        <v>8833188.4700000007</v>
      </c>
      <c r="AD930" s="5">
        <v>355116671</v>
      </c>
      <c r="AE930" s="5">
        <v>27137832</v>
      </c>
      <c r="AK930" s="6">
        <f t="shared" si="108"/>
        <v>-10304.539999999921</v>
      </c>
      <c r="AL930" s="6">
        <f t="shared" si="114"/>
        <v>1658657.3599999994</v>
      </c>
      <c r="AM930" s="6">
        <f t="shared" si="114"/>
        <v>1648352.8200000003</v>
      </c>
      <c r="AN930" s="10">
        <f t="shared" si="109"/>
        <v>-1.5655956744420697E-2</v>
      </c>
      <c r="AO930" s="10">
        <f t="shared" si="115"/>
        <v>0.1999999999999999</v>
      </c>
      <c r="AP930" s="10">
        <f t="shared" si="115"/>
        <v>0.18414318597523749</v>
      </c>
    </row>
    <row r="931" spans="1:42" ht="54" x14ac:dyDescent="0.3">
      <c r="A931" s="12" t="s">
        <v>3043</v>
      </c>
      <c r="B931" s="12" t="s">
        <v>3044</v>
      </c>
      <c r="C931" s="16" t="s">
        <v>3045</v>
      </c>
      <c r="D931" s="17"/>
      <c r="E931" s="17" t="s">
        <v>581</v>
      </c>
      <c r="F931" s="17" t="s">
        <v>79</v>
      </c>
      <c r="G931" s="18">
        <v>1</v>
      </c>
      <c r="H931" s="18"/>
      <c r="I931" s="18">
        <v>0</v>
      </c>
      <c r="J931" s="19">
        <v>0</v>
      </c>
      <c r="K931" s="20">
        <v>570</v>
      </c>
      <c r="L931" s="19">
        <f>J931+ROUND(K931, 2)</f>
        <v>570</v>
      </c>
      <c r="M931" s="19">
        <v>0</v>
      </c>
      <c r="N931" s="19">
        <v>0</v>
      </c>
      <c r="O931" s="19">
        <f>M931+N931</f>
        <v>0</v>
      </c>
      <c r="P931" s="19">
        <v>71.61</v>
      </c>
      <c r="Q931" s="20">
        <v>570</v>
      </c>
      <c r="R931" s="19">
        <f>P931+ROUND(Q931, 2)</f>
        <v>641.61</v>
      </c>
      <c r="S931" s="19">
        <v>0</v>
      </c>
      <c r="T931" s="19">
        <v>0</v>
      </c>
      <c r="U931" s="19">
        <f>S931+T931</f>
        <v>0</v>
      </c>
      <c r="V931" s="9">
        <f>ROUND(P931 / 1.2, 2)</f>
        <v>59.68</v>
      </c>
      <c r="W931" s="9">
        <f>ROUND(Q931 / 1.2, 2)</f>
        <v>475</v>
      </c>
      <c r="X931" s="9">
        <f>ROUND(R931 / 1.2, 2)</f>
        <v>534.67999999999995</v>
      </c>
      <c r="Y931" s="9">
        <f>ROUND(S931 / 1.2, 2)</f>
        <v>0</v>
      </c>
      <c r="Z931" s="9">
        <f>ROUND(T931 / 1.2, 2)</f>
        <v>0</v>
      </c>
      <c r="AA931" s="9">
        <f>Y931+Z931</f>
        <v>0</v>
      </c>
      <c r="AD931" s="5">
        <v>355116673</v>
      </c>
      <c r="AE931" s="5">
        <v>27137867</v>
      </c>
      <c r="AG931" s="5" t="s">
        <v>3046</v>
      </c>
      <c r="AH931" s="5" t="s">
        <v>3047</v>
      </c>
      <c r="AI931" s="5" t="s">
        <v>584</v>
      </c>
      <c r="AK931" s="19">
        <f t="shared" si="108"/>
        <v>0</v>
      </c>
      <c r="AL931" s="19">
        <f t="shared" si="114"/>
        <v>0</v>
      </c>
      <c r="AM931" s="19">
        <f t="shared" si="114"/>
        <v>0</v>
      </c>
      <c r="AN931" s="22">
        <f t="shared" si="109"/>
        <v>0</v>
      </c>
      <c r="AO931" s="22">
        <f t="shared" si="115"/>
        <v>0</v>
      </c>
      <c r="AP931" s="22">
        <f t="shared" si="115"/>
        <v>0</v>
      </c>
    </row>
    <row r="932" spans="1:42" ht="72" x14ac:dyDescent="0.3">
      <c r="A932" s="12" t="s">
        <v>3048</v>
      </c>
      <c r="B932" s="12"/>
      <c r="C932" s="41" t="s">
        <v>3049</v>
      </c>
      <c r="D932" s="17"/>
      <c r="E932" s="17" t="s">
        <v>3050</v>
      </c>
      <c r="F932" s="28" t="s">
        <v>96</v>
      </c>
      <c r="G932" s="29">
        <v>4.5</v>
      </c>
      <c r="H932" s="29"/>
      <c r="I932" s="29">
        <v>0</v>
      </c>
      <c r="J932" s="30">
        <v>12.58</v>
      </c>
      <c r="M932" s="31">
        <f>ROUND(ROUND(J932, 2)*I932, 2)</f>
        <v>0</v>
      </c>
      <c r="P932" s="30">
        <v>12.58</v>
      </c>
      <c r="S932" s="31">
        <f>ROUND(ROUND(P932, 2)*I932, 2)</f>
        <v>0</v>
      </c>
      <c r="V932" s="9">
        <f>ROUND(ROUND(P932, 2)/1.2, 2)</f>
        <v>10.48</v>
      </c>
      <c r="Y932" s="9">
        <f t="shared" ref="Y932:Y957" si="116">ROUND(S932 / 1.2, 2)</f>
        <v>0</v>
      </c>
      <c r="AD932" s="5" t="s">
        <v>3051</v>
      </c>
      <c r="AE932" s="5" t="s">
        <v>3052</v>
      </c>
      <c r="AF932" s="5" t="s">
        <v>3053</v>
      </c>
      <c r="AK932" s="31">
        <f t="shared" si="108"/>
        <v>0</v>
      </c>
      <c r="AL932" s="31"/>
      <c r="AM932" s="31"/>
      <c r="AN932" s="33">
        <f t="shared" si="109"/>
        <v>0</v>
      </c>
      <c r="AO932" s="31"/>
      <c r="AP932" s="31"/>
    </row>
    <row r="933" spans="1:42" ht="18" x14ac:dyDescent="0.3">
      <c r="A933" s="12" t="s">
        <v>3054</v>
      </c>
      <c r="B933" s="12"/>
      <c r="C933" s="27" t="s">
        <v>1512</v>
      </c>
      <c r="D933" s="17"/>
      <c r="E933" s="17"/>
      <c r="F933" s="28" t="s">
        <v>96</v>
      </c>
      <c r="G933" s="29">
        <v>0.15</v>
      </c>
      <c r="H933" s="29"/>
      <c r="I933" s="29">
        <v>0</v>
      </c>
      <c r="J933" s="30">
        <v>100</v>
      </c>
      <c r="M933" s="31">
        <f>ROUND(ROUND(J933, 2)*I933, 2)</f>
        <v>0</v>
      </c>
      <c r="P933" s="30">
        <v>100</v>
      </c>
      <c r="S933" s="31">
        <f>ROUND(ROUND(P933, 2)*I933, 2)</f>
        <v>0</v>
      </c>
      <c r="V933" s="9">
        <f>ROUND(ROUND(P933, 2)/1.2, 2)</f>
        <v>83.33</v>
      </c>
      <c r="Y933" s="9">
        <f t="shared" si="116"/>
        <v>0</v>
      </c>
      <c r="AD933" s="5" t="s">
        <v>3055</v>
      </c>
      <c r="AE933" s="5" t="s">
        <v>3056</v>
      </c>
      <c r="AF933" s="5" t="s">
        <v>1515</v>
      </c>
      <c r="AK933" s="31">
        <f t="shared" si="108"/>
        <v>0</v>
      </c>
      <c r="AL933" s="31"/>
      <c r="AM933" s="31"/>
      <c r="AN933" s="33">
        <f t="shared" si="109"/>
        <v>0</v>
      </c>
      <c r="AO933" s="31"/>
      <c r="AP933" s="31"/>
    </row>
    <row r="934" spans="1:42" ht="126" x14ac:dyDescent="0.3">
      <c r="A934" s="12" t="s">
        <v>3057</v>
      </c>
      <c r="B934" s="12" t="s">
        <v>3058</v>
      </c>
      <c r="C934" s="16" t="s">
        <v>3059</v>
      </c>
      <c r="D934" s="17"/>
      <c r="E934" s="17" t="s">
        <v>3060</v>
      </c>
      <c r="F934" s="17" t="s">
        <v>79</v>
      </c>
      <c r="G934" s="18">
        <v>1</v>
      </c>
      <c r="H934" s="18"/>
      <c r="I934" s="18">
        <v>0</v>
      </c>
      <c r="J934" s="19">
        <v>69.319999999999993</v>
      </c>
      <c r="K934" s="20">
        <v>790</v>
      </c>
      <c r="L934" s="19">
        <f>J934+ROUND(K934, 2)</f>
        <v>859.31999999999994</v>
      </c>
      <c r="M934" s="19">
        <v>0</v>
      </c>
      <c r="N934" s="19">
        <v>0</v>
      </c>
      <c r="O934" s="19">
        <f>M934+N934</f>
        <v>0</v>
      </c>
      <c r="P934" s="19">
        <v>69.319999999999993</v>
      </c>
      <c r="Q934" s="20">
        <v>790</v>
      </c>
      <c r="R934" s="19">
        <f>P934+ROUND(Q934, 2)</f>
        <v>859.31999999999994</v>
      </c>
      <c r="S934" s="19">
        <v>0</v>
      </c>
      <c r="T934" s="19">
        <v>0</v>
      </c>
      <c r="U934" s="19">
        <f>S934+T934</f>
        <v>0</v>
      </c>
      <c r="V934" s="9">
        <f>ROUND(P934 / 1.2, 2)</f>
        <v>57.77</v>
      </c>
      <c r="W934" s="9">
        <f>ROUND(Q934 / 1.2, 2)</f>
        <v>658.33</v>
      </c>
      <c r="X934" s="9">
        <f>ROUND(R934 / 1.2, 2)</f>
        <v>716.1</v>
      </c>
      <c r="Y934" s="9">
        <f t="shared" si="116"/>
        <v>0</v>
      </c>
      <c r="Z934" s="9">
        <f>ROUND(T934 / 1.2, 2)</f>
        <v>0</v>
      </c>
      <c r="AA934" s="9">
        <f>Y934+Z934</f>
        <v>0</v>
      </c>
      <c r="AD934" s="5">
        <v>355116675</v>
      </c>
      <c r="AE934" s="5">
        <v>27138014</v>
      </c>
      <c r="AG934" s="5" t="s">
        <v>3061</v>
      </c>
      <c r="AH934" s="5" t="s">
        <v>3062</v>
      </c>
      <c r="AI934" s="5" t="s">
        <v>584</v>
      </c>
      <c r="AK934" s="19">
        <f t="shared" si="108"/>
        <v>0</v>
      </c>
      <c r="AL934" s="19">
        <f>T934-N934</f>
        <v>0</v>
      </c>
      <c r="AM934" s="19">
        <f>U934-O934</f>
        <v>0</v>
      </c>
      <c r="AN934" s="22">
        <f t="shared" si="109"/>
        <v>0</v>
      </c>
      <c r="AO934" s="22">
        <f>IFERROR(AL934/N934,0)</f>
        <v>0</v>
      </c>
      <c r="AP934" s="22">
        <f>IFERROR(AM934/O934,0)</f>
        <v>0</v>
      </c>
    </row>
    <row r="935" spans="1:42" ht="36" x14ac:dyDescent="0.3">
      <c r="A935" s="12" t="s">
        <v>3063</v>
      </c>
      <c r="B935" s="12"/>
      <c r="C935" s="41" t="s">
        <v>1483</v>
      </c>
      <c r="D935" s="17"/>
      <c r="E935" s="17"/>
      <c r="F935" s="28" t="s">
        <v>96</v>
      </c>
      <c r="G935" s="29">
        <v>4.5</v>
      </c>
      <c r="H935" s="29"/>
      <c r="I935" s="29">
        <v>0</v>
      </c>
      <c r="J935" s="30">
        <v>12.07</v>
      </c>
      <c r="M935" s="31">
        <f>ROUND(ROUND(J935, 2)*I935, 2)</f>
        <v>0</v>
      </c>
      <c r="P935" s="30">
        <v>12.07</v>
      </c>
      <c r="S935" s="31">
        <f>ROUND(ROUND(P935, 2)*I935, 2)</f>
        <v>0</v>
      </c>
      <c r="V935" s="9">
        <f>ROUND(ROUND(P935, 2)/1.2, 2)</f>
        <v>10.06</v>
      </c>
      <c r="Y935" s="9">
        <f t="shared" si="116"/>
        <v>0</v>
      </c>
      <c r="AD935" s="5" t="s">
        <v>3064</v>
      </c>
      <c r="AE935" s="5" t="s">
        <v>3065</v>
      </c>
      <c r="AF935" s="5" t="s">
        <v>1486</v>
      </c>
      <c r="AK935" s="31">
        <f t="shared" si="108"/>
        <v>0</v>
      </c>
      <c r="AL935" s="31"/>
      <c r="AM935" s="31"/>
      <c r="AN935" s="33">
        <f t="shared" si="109"/>
        <v>0</v>
      </c>
      <c r="AO935" s="31"/>
      <c r="AP935" s="31"/>
    </row>
    <row r="936" spans="1:42" ht="18" x14ac:dyDescent="0.3">
      <c r="A936" s="12" t="s">
        <v>3066</v>
      </c>
      <c r="B936" s="12"/>
      <c r="C936" s="27" t="s">
        <v>1512</v>
      </c>
      <c r="D936" s="17"/>
      <c r="E936" s="17"/>
      <c r="F936" s="28" t="s">
        <v>96</v>
      </c>
      <c r="G936" s="29">
        <v>0.15</v>
      </c>
      <c r="H936" s="29"/>
      <c r="I936" s="29">
        <v>0</v>
      </c>
      <c r="J936" s="30">
        <v>100</v>
      </c>
      <c r="M936" s="31">
        <f>ROUND(ROUND(J936, 2)*I936, 2)</f>
        <v>0</v>
      </c>
      <c r="P936" s="30">
        <v>100</v>
      </c>
      <c r="S936" s="31">
        <f>ROUND(ROUND(P936, 2)*I936, 2)</f>
        <v>0</v>
      </c>
      <c r="V936" s="9">
        <f>ROUND(ROUND(P936, 2)/1.2, 2)</f>
        <v>83.33</v>
      </c>
      <c r="Y936" s="9">
        <f t="shared" si="116"/>
        <v>0</v>
      </c>
      <c r="AD936" s="5" t="s">
        <v>3067</v>
      </c>
      <c r="AE936" s="5" t="s">
        <v>3068</v>
      </c>
      <c r="AF936" s="5" t="s">
        <v>1515</v>
      </c>
      <c r="AK936" s="31">
        <f t="shared" si="108"/>
        <v>0</v>
      </c>
      <c r="AL936" s="31"/>
      <c r="AM936" s="31"/>
      <c r="AN936" s="33">
        <f t="shared" si="109"/>
        <v>0</v>
      </c>
      <c r="AO936" s="31"/>
      <c r="AP936" s="31"/>
    </row>
    <row r="937" spans="1:42" ht="126" x14ac:dyDescent="0.3">
      <c r="A937" s="12" t="s">
        <v>3069</v>
      </c>
      <c r="B937" s="12" t="s">
        <v>3058</v>
      </c>
      <c r="C937" s="16" t="s">
        <v>3059</v>
      </c>
      <c r="D937" s="17"/>
      <c r="E937" s="17" t="s">
        <v>3070</v>
      </c>
      <c r="F937" s="17" t="s">
        <v>79</v>
      </c>
      <c r="G937" s="18">
        <v>1</v>
      </c>
      <c r="H937" s="18"/>
      <c r="I937" s="18">
        <v>0</v>
      </c>
      <c r="J937" s="19">
        <v>69.319999999999993</v>
      </c>
      <c r="K937" s="20">
        <v>790</v>
      </c>
      <c r="L937" s="19">
        <f>J937+ROUND(K937, 2)</f>
        <v>859.31999999999994</v>
      </c>
      <c r="M937" s="19">
        <v>0</v>
      </c>
      <c r="N937" s="19">
        <v>0</v>
      </c>
      <c r="O937" s="19">
        <f>M937+N937</f>
        <v>0</v>
      </c>
      <c r="P937" s="19">
        <v>69.319999999999993</v>
      </c>
      <c r="Q937" s="20">
        <v>790</v>
      </c>
      <c r="R937" s="19">
        <f>P937+ROUND(Q937, 2)</f>
        <v>859.31999999999994</v>
      </c>
      <c r="S937" s="19">
        <v>0</v>
      </c>
      <c r="T937" s="19">
        <v>0</v>
      </c>
      <c r="U937" s="19">
        <f>S937+T937</f>
        <v>0</v>
      </c>
      <c r="V937" s="9">
        <f>ROUND(P937 / 1.2, 2)</f>
        <v>57.77</v>
      </c>
      <c r="W937" s="9">
        <f>ROUND(Q937 / 1.2, 2)</f>
        <v>658.33</v>
      </c>
      <c r="X937" s="9">
        <f>ROUND(R937 / 1.2, 2)</f>
        <v>716.1</v>
      </c>
      <c r="Y937" s="9">
        <f t="shared" si="116"/>
        <v>0</v>
      </c>
      <c r="Z937" s="9">
        <f>ROUND(T937 / 1.2, 2)</f>
        <v>0</v>
      </c>
      <c r="AA937" s="9">
        <f>Y937+Z937</f>
        <v>0</v>
      </c>
      <c r="AD937" s="5">
        <v>355116872</v>
      </c>
      <c r="AE937" s="5">
        <v>27137943</v>
      </c>
      <c r="AG937" s="5" t="s">
        <v>3061</v>
      </c>
      <c r="AH937" s="5" t="s">
        <v>3062</v>
      </c>
      <c r="AI937" s="5" t="s">
        <v>584</v>
      </c>
      <c r="AK937" s="19">
        <f t="shared" si="108"/>
        <v>0</v>
      </c>
      <c r="AL937" s="19">
        <f>T937-N937</f>
        <v>0</v>
      </c>
      <c r="AM937" s="19">
        <f>U937-O937</f>
        <v>0</v>
      </c>
      <c r="AN937" s="22">
        <f t="shared" si="109"/>
        <v>0</v>
      </c>
      <c r="AO937" s="22">
        <f>IFERROR(AL937/N937,0)</f>
        <v>0</v>
      </c>
      <c r="AP937" s="22">
        <f>IFERROR(AM937/O937,0)</f>
        <v>0</v>
      </c>
    </row>
    <row r="938" spans="1:42" ht="18" x14ac:dyDescent="0.3">
      <c r="A938" s="12" t="s">
        <v>3071</v>
      </c>
      <c r="B938" s="12"/>
      <c r="C938" s="27" t="s">
        <v>1512</v>
      </c>
      <c r="D938" s="17"/>
      <c r="E938" s="17"/>
      <c r="F938" s="28" t="s">
        <v>96</v>
      </c>
      <c r="G938" s="29">
        <v>0.15</v>
      </c>
      <c r="H938" s="29"/>
      <c r="I938" s="29">
        <v>0</v>
      </c>
      <c r="J938" s="30">
        <v>100</v>
      </c>
      <c r="M938" s="31">
        <f>ROUND(ROUND(J938, 2)*I938, 2)</f>
        <v>0</v>
      </c>
      <c r="P938" s="30">
        <v>100</v>
      </c>
      <c r="S938" s="31">
        <f>ROUND(ROUND(P938, 2)*I938, 2)</f>
        <v>0</v>
      </c>
      <c r="V938" s="9">
        <f>ROUND(ROUND(P938, 2)/1.2, 2)</f>
        <v>83.33</v>
      </c>
      <c r="Y938" s="9">
        <f t="shared" si="116"/>
        <v>0</v>
      </c>
      <c r="AD938" s="5" t="s">
        <v>3072</v>
      </c>
      <c r="AE938" s="5" t="s">
        <v>3073</v>
      </c>
      <c r="AF938" s="5" t="s">
        <v>1515</v>
      </c>
      <c r="AK938" s="31">
        <f t="shared" si="108"/>
        <v>0</v>
      </c>
      <c r="AL938" s="31"/>
      <c r="AM938" s="31"/>
      <c r="AN938" s="33">
        <f t="shared" si="109"/>
        <v>0</v>
      </c>
      <c r="AO938" s="31"/>
      <c r="AP938" s="31"/>
    </row>
    <row r="939" spans="1:42" ht="36" x14ac:dyDescent="0.3">
      <c r="A939" s="12" t="s">
        <v>3074</v>
      </c>
      <c r="B939" s="12"/>
      <c r="C939" s="41" t="s">
        <v>1483</v>
      </c>
      <c r="D939" s="17"/>
      <c r="E939" s="17"/>
      <c r="F939" s="28" t="s">
        <v>96</v>
      </c>
      <c r="G939" s="29">
        <v>4.5</v>
      </c>
      <c r="H939" s="29"/>
      <c r="I939" s="29">
        <v>0</v>
      </c>
      <c r="J939" s="30">
        <v>12.07</v>
      </c>
      <c r="M939" s="31">
        <f>ROUND(ROUND(J939, 2)*I939, 2)</f>
        <v>0</v>
      </c>
      <c r="P939" s="30">
        <v>12.07</v>
      </c>
      <c r="S939" s="31">
        <f>ROUND(ROUND(P939, 2)*I939, 2)</f>
        <v>0</v>
      </c>
      <c r="V939" s="9">
        <f>ROUND(ROUND(P939, 2)/1.2, 2)</f>
        <v>10.06</v>
      </c>
      <c r="Y939" s="9">
        <f t="shared" si="116"/>
        <v>0</v>
      </c>
      <c r="AD939" s="5" t="s">
        <v>3075</v>
      </c>
      <c r="AE939" s="5" t="s">
        <v>3076</v>
      </c>
      <c r="AF939" s="5" t="s">
        <v>1486</v>
      </c>
      <c r="AK939" s="31">
        <f t="shared" si="108"/>
        <v>0</v>
      </c>
      <c r="AL939" s="31"/>
      <c r="AM939" s="31"/>
      <c r="AN939" s="33">
        <f t="shared" si="109"/>
        <v>0</v>
      </c>
      <c r="AO939" s="31"/>
      <c r="AP939" s="31"/>
    </row>
    <row r="940" spans="1:42" ht="126" x14ac:dyDescent="0.3">
      <c r="A940" s="12" t="s">
        <v>3077</v>
      </c>
      <c r="B940" s="12" t="s">
        <v>3058</v>
      </c>
      <c r="C940" s="16" t="s">
        <v>3059</v>
      </c>
      <c r="D940" s="17"/>
      <c r="E940" s="17" t="s">
        <v>3060</v>
      </c>
      <c r="F940" s="17" t="s">
        <v>79</v>
      </c>
      <c r="G940" s="18">
        <v>1</v>
      </c>
      <c r="H940" s="18"/>
      <c r="I940" s="18">
        <v>2789.37</v>
      </c>
      <c r="J940" s="19">
        <v>70.42</v>
      </c>
      <c r="K940" s="20">
        <v>790</v>
      </c>
      <c r="L940" s="19">
        <f>J940+ROUND(K940, 2)</f>
        <v>860.42</v>
      </c>
      <c r="M940" s="19">
        <v>196427.44</v>
      </c>
      <c r="N940" s="19">
        <v>2203602.2999999998</v>
      </c>
      <c r="O940" s="19">
        <f>M940+N940</f>
        <v>2400029.7399999998</v>
      </c>
      <c r="P940" s="19">
        <v>69.319999999999993</v>
      </c>
      <c r="Q940" s="20">
        <v>948</v>
      </c>
      <c r="R940" s="19">
        <f>P940+ROUND(Q940, 2)</f>
        <v>1017.3199999999999</v>
      </c>
      <c r="S940" s="19">
        <v>193359.13</v>
      </c>
      <c r="T940" s="19">
        <v>2644322.7599999998</v>
      </c>
      <c r="U940" s="19">
        <f>S940+T940</f>
        <v>2837681.8899999997</v>
      </c>
      <c r="V940" s="9">
        <f>ROUND(P940 / 1.2, 2)</f>
        <v>57.77</v>
      </c>
      <c r="W940" s="9">
        <f>ROUND(Q940 / 1.2, 2)</f>
        <v>790</v>
      </c>
      <c r="X940" s="9">
        <f>ROUND(R940 / 1.2, 2)</f>
        <v>847.77</v>
      </c>
      <c r="Y940" s="9">
        <f t="shared" si="116"/>
        <v>161132.60999999999</v>
      </c>
      <c r="Z940" s="9">
        <f>ROUND(T940 / 1.2, 2)</f>
        <v>2203602.2999999998</v>
      </c>
      <c r="AA940" s="9">
        <f>Y940+Z940</f>
        <v>2364734.9099999997</v>
      </c>
      <c r="AD940" s="5">
        <v>355116873</v>
      </c>
      <c r="AE940" s="5">
        <v>28858345</v>
      </c>
      <c r="AG940" s="5" t="s">
        <v>3061</v>
      </c>
      <c r="AH940" s="5" t="s">
        <v>3062</v>
      </c>
      <c r="AI940" s="5" t="s">
        <v>584</v>
      </c>
      <c r="AK940" s="19">
        <f t="shared" si="108"/>
        <v>-3068.3099999999977</v>
      </c>
      <c r="AL940" s="19">
        <f>T940-N940</f>
        <v>440720.45999999996</v>
      </c>
      <c r="AM940" s="19">
        <f>U940-O940</f>
        <v>437652.14999999991</v>
      </c>
      <c r="AN940" s="22">
        <f t="shared" si="109"/>
        <v>-1.5620577247252205E-2</v>
      </c>
      <c r="AO940" s="22">
        <f>IFERROR(AL940/N940,0)</f>
        <v>0.2</v>
      </c>
      <c r="AP940" s="22">
        <f>IFERROR(AM940/O940,0)</f>
        <v>0.18235280284485139</v>
      </c>
    </row>
    <row r="941" spans="1:42" ht="36" x14ac:dyDescent="0.3">
      <c r="A941" s="12" t="s">
        <v>3078</v>
      </c>
      <c r="B941" s="12"/>
      <c r="C941" s="41" t="s">
        <v>1483</v>
      </c>
      <c r="D941" s="17"/>
      <c r="E941" s="17"/>
      <c r="F941" s="28" t="s">
        <v>96</v>
      </c>
      <c r="G941" s="29">
        <v>4.5</v>
      </c>
      <c r="H941" s="29"/>
      <c r="I941" s="29">
        <v>12552.165000000001</v>
      </c>
      <c r="J941" s="30">
        <v>12.26</v>
      </c>
      <c r="M941" s="31">
        <f>ROUND(ROUND(J941, 2)*I941, 2)</f>
        <v>153889.54</v>
      </c>
      <c r="P941" s="30">
        <v>12.07</v>
      </c>
      <c r="S941" s="31">
        <f>ROUND(ROUND(P941, 2)*I941, 2)</f>
        <v>151504.63</v>
      </c>
      <c r="V941" s="9">
        <f>ROUND(ROUND(P941, 2)/1.2, 2)</f>
        <v>10.06</v>
      </c>
      <c r="Y941" s="9">
        <f t="shared" si="116"/>
        <v>126253.86</v>
      </c>
      <c r="AD941" s="5" t="s">
        <v>3079</v>
      </c>
      <c r="AE941" s="5" t="s">
        <v>3080</v>
      </c>
      <c r="AF941" s="5" t="s">
        <v>1486</v>
      </c>
      <c r="AK941" s="31">
        <f t="shared" si="108"/>
        <v>-2384.9100000000035</v>
      </c>
      <c r="AL941" s="31"/>
      <c r="AM941" s="31"/>
      <c r="AN941" s="33">
        <f t="shared" si="109"/>
        <v>-1.5497544537465012E-2</v>
      </c>
      <c r="AO941" s="31"/>
      <c r="AP941" s="31"/>
    </row>
    <row r="942" spans="1:42" ht="18" x14ac:dyDescent="0.3">
      <c r="A942" s="12" t="s">
        <v>3081</v>
      </c>
      <c r="B942" s="12"/>
      <c r="C942" s="27" t="s">
        <v>1512</v>
      </c>
      <c r="D942" s="17"/>
      <c r="E942" s="17"/>
      <c r="F942" s="28" t="s">
        <v>96</v>
      </c>
      <c r="G942" s="29">
        <v>0.15</v>
      </c>
      <c r="H942" s="29"/>
      <c r="I942" s="29">
        <v>418.40600000000001</v>
      </c>
      <c r="J942" s="30">
        <v>101.66</v>
      </c>
      <c r="M942" s="31">
        <f>ROUND(ROUND(J942, 2)*I942, 2)</f>
        <v>42535.15</v>
      </c>
      <c r="P942" s="30">
        <v>100</v>
      </c>
      <c r="S942" s="31">
        <f>ROUND(ROUND(P942, 2)*I942, 2)</f>
        <v>41840.6</v>
      </c>
      <c r="V942" s="9">
        <f>ROUND(ROUND(P942, 2)/1.2, 2)</f>
        <v>83.33</v>
      </c>
      <c r="Y942" s="9">
        <f t="shared" si="116"/>
        <v>34867.17</v>
      </c>
      <c r="AD942" s="5" t="s">
        <v>3082</v>
      </c>
      <c r="AE942" s="5" t="s">
        <v>3083</v>
      </c>
      <c r="AF942" s="5" t="s">
        <v>1515</v>
      </c>
      <c r="AK942" s="31">
        <f t="shared" si="108"/>
        <v>-694.55000000000291</v>
      </c>
      <c r="AL942" s="31"/>
      <c r="AM942" s="31"/>
      <c r="AN942" s="33">
        <f t="shared" si="109"/>
        <v>-1.6328848023340763E-2</v>
      </c>
      <c r="AO942" s="31"/>
      <c r="AP942" s="31"/>
    </row>
    <row r="943" spans="1:42" ht="126" x14ac:dyDescent="0.3">
      <c r="A943" s="12" t="s">
        <v>3084</v>
      </c>
      <c r="B943" s="12" t="s">
        <v>3058</v>
      </c>
      <c r="C943" s="16" t="s">
        <v>3059</v>
      </c>
      <c r="D943" s="17"/>
      <c r="E943" s="17" t="s">
        <v>3070</v>
      </c>
      <c r="F943" s="17" t="s">
        <v>79</v>
      </c>
      <c r="G943" s="18">
        <v>1</v>
      </c>
      <c r="H943" s="18"/>
      <c r="I943" s="18">
        <v>3418.18</v>
      </c>
      <c r="J943" s="19">
        <v>70.42</v>
      </c>
      <c r="K943" s="20">
        <v>790</v>
      </c>
      <c r="L943" s="19">
        <f>J943+ROUND(K943, 2)</f>
        <v>860.42</v>
      </c>
      <c r="M943" s="19">
        <v>240708.24</v>
      </c>
      <c r="N943" s="19">
        <v>2700362.2</v>
      </c>
      <c r="O943" s="19">
        <f>M943+N943</f>
        <v>2941070.4400000004</v>
      </c>
      <c r="P943" s="19">
        <v>69.319999999999993</v>
      </c>
      <c r="Q943" s="20">
        <v>948</v>
      </c>
      <c r="R943" s="19">
        <f>P943+ROUND(Q943, 2)</f>
        <v>1017.3199999999999</v>
      </c>
      <c r="S943" s="19">
        <v>236948.24</v>
      </c>
      <c r="T943" s="19">
        <v>3240434.64</v>
      </c>
      <c r="U943" s="19">
        <f>S943+T943</f>
        <v>3477382.88</v>
      </c>
      <c r="V943" s="9">
        <f>ROUND(P943 / 1.2, 2)</f>
        <v>57.77</v>
      </c>
      <c r="W943" s="9">
        <f>ROUND(Q943 / 1.2, 2)</f>
        <v>790</v>
      </c>
      <c r="X943" s="9">
        <f>ROUND(R943 / 1.2, 2)</f>
        <v>847.77</v>
      </c>
      <c r="Y943" s="9">
        <f t="shared" si="116"/>
        <v>197456.87</v>
      </c>
      <c r="Z943" s="9">
        <f>ROUND(T943 / 1.2, 2)</f>
        <v>2700362.2</v>
      </c>
      <c r="AA943" s="9">
        <f>Y943+Z943</f>
        <v>2897819.0700000003</v>
      </c>
      <c r="AD943" s="5">
        <v>355116874</v>
      </c>
      <c r="AE943" s="5">
        <v>28858324</v>
      </c>
      <c r="AG943" s="5" t="s">
        <v>3061</v>
      </c>
      <c r="AH943" s="5" t="s">
        <v>3062</v>
      </c>
      <c r="AI943" s="5" t="s">
        <v>584</v>
      </c>
      <c r="AK943" s="19">
        <f t="shared" si="108"/>
        <v>-3760</v>
      </c>
      <c r="AL943" s="19">
        <f>T943-N943</f>
        <v>540072.43999999994</v>
      </c>
      <c r="AM943" s="19">
        <f>U943-O943</f>
        <v>536312.43999999948</v>
      </c>
      <c r="AN943" s="22">
        <f t="shared" si="109"/>
        <v>-1.5620570363523907E-2</v>
      </c>
      <c r="AO943" s="22">
        <f>IFERROR(AL943/N943,0)</f>
        <v>0.19999999999999996</v>
      </c>
      <c r="AP943" s="22">
        <f>IFERROR(AM943/O943,0)</f>
        <v>0.18235280349150679</v>
      </c>
    </row>
    <row r="944" spans="1:42" ht="18" x14ac:dyDescent="0.3">
      <c r="A944" s="12" t="s">
        <v>3085</v>
      </c>
      <c r="B944" s="12"/>
      <c r="C944" s="27" t="s">
        <v>1512</v>
      </c>
      <c r="D944" s="17"/>
      <c r="E944" s="17"/>
      <c r="F944" s="28" t="s">
        <v>96</v>
      </c>
      <c r="G944" s="29">
        <v>0.15</v>
      </c>
      <c r="H944" s="29"/>
      <c r="I944" s="29">
        <v>512.72699999999998</v>
      </c>
      <c r="J944" s="30">
        <v>101.66</v>
      </c>
      <c r="M944" s="31">
        <f>ROUND(ROUND(J944, 2)*I944, 2)</f>
        <v>52123.83</v>
      </c>
      <c r="P944" s="30">
        <v>100</v>
      </c>
      <c r="S944" s="31">
        <f>ROUND(ROUND(P944, 2)*I944, 2)</f>
        <v>51272.7</v>
      </c>
      <c r="V944" s="9">
        <f>ROUND(ROUND(P944, 2)/1.2, 2)</f>
        <v>83.33</v>
      </c>
      <c r="Y944" s="9">
        <f t="shared" si="116"/>
        <v>42727.25</v>
      </c>
      <c r="AD944" s="5" t="s">
        <v>3086</v>
      </c>
      <c r="AE944" s="5" t="s">
        <v>3087</v>
      </c>
      <c r="AF944" s="5" t="s">
        <v>1515</v>
      </c>
      <c r="AK944" s="31">
        <f t="shared" si="108"/>
        <v>-851.13000000000466</v>
      </c>
      <c r="AL944" s="31"/>
      <c r="AM944" s="31"/>
      <c r="AN944" s="33">
        <f t="shared" si="109"/>
        <v>-1.6328999614955476E-2</v>
      </c>
      <c r="AO944" s="31"/>
      <c r="AP944" s="31"/>
    </row>
    <row r="945" spans="1:42" ht="36" x14ac:dyDescent="0.3">
      <c r="A945" s="12" t="s">
        <v>3088</v>
      </c>
      <c r="B945" s="12"/>
      <c r="C945" s="41" t="s">
        <v>1483</v>
      </c>
      <c r="D945" s="17"/>
      <c r="E945" s="17"/>
      <c r="F945" s="28" t="s">
        <v>96</v>
      </c>
      <c r="G945" s="29">
        <v>4.5</v>
      </c>
      <c r="H945" s="29"/>
      <c r="I945" s="29">
        <v>15381.81</v>
      </c>
      <c r="J945" s="30">
        <v>12.26</v>
      </c>
      <c r="M945" s="31">
        <f>ROUND(ROUND(J945, 2)*I945, 2)</f>
        <v>188580.99</v>
      </c>
      <c r="P945" s="30">
        <v>12.07</v>
      </c>
      <c r="S945" s="31">
        <f>ROUND(ROUND(P945, 2)*I945, 2)</f>
        <v>185658.45</v>
      </c>
      <c r="V945" s="9">
        <f>ROUND(ROUND(P945, 2)/1.2, 2)</f>
        <v>10.06</v>
      </c>
      <c r="Y945" s="9">
        <f t="shared" si="116"/>
        <v>154715.38</v>
      </c>
      <c r="AD945" s="5" t="s">
        <v>3089</v>
      </c>
      <c r="AE945" s="5" t="s">
        <v>3090</v>
      </c>
      <c r="AF945" s="5" t="s">
        <v>1486</v>
      </c>
      <c r="AK945" s="31">
        <f t="shared" si="108"/>
        <v>-2922.539999999979</v>
      </c>
      <c r="AL945" s="31"/>
      <c r="AM945" s="31"/>
      <c r="AN945" s="33">
        <f t="shared" si="109"/>
        <v>-1.5497532386482748E-2</v>
      </c>
      <c r="AO945" s="31"/>
      <c r="AP945" s="31"/>
    </row>
    <row r="946" spans="1:42" ht="144" x14ac:dyDescent="0.3">
      <c r="A946" s="12" t="s">
        <v>3091</v>
      </c>
      <c r="B946" s="12" t="s">
        <v>3092</v>
      </c>
      <c r="C946" s="16" t="s">
        <v>3093</v>
      </c>
      <c r="D946" s="17"/>
      <c r="E946" s="17" t="s">
        <v>3094</v>
      </c>
      <c r="F946" s="17" t="s">
        <v>79</v>
      </c>
      <c r="G946" s="18">
        <v>1</v>
      </c>
      <c r="H946" s="18"/>
      <c r="I946" s="18">
        <v>0</v>
      </c>
      <c r="J946" s="19">
        <v>35.049999999999997</v>
      </c>
      <c r="K946" s="20">
        <v>546</v>
      </c>
      <c r="L946" s="19">
        <f>J946+ROUND(K946, 2)</f>
        <v>581.04999999999995</v>
      </c>
      <c r="M946" s="19">
        <v>0</v>
      </c>
      <c r="N946" s="19">
        <v>0</v>
      </c>
      <c r="O946" s="19">
        <f>M946+N946</f>
        <v>0</v>
      </c>
      <c r="P946" s="19">
        <v>35.049999999999997</v>
      </c>
      <c r="Q946" s="20">
        <v>546</v>
      </c>
      <c r="R946" s="19">
        <f>P946+ROUND(Q946, 2)</f>
        <v>581.04999999999995</v>
      </c>
      <c r="S946" s="19">
        <v>0</v>
      </c>
      <c r="T946" s="19">
        <v>0</v>
      </c>
      <c r="U946" s="19">
        <f>S946+T946</f>
        <v>0</v>
      </c>
      <c r="V946" s="9">
        <f>ROUND(P946 / 1.2, 2)</f>
        <v>29.21</v>
      </c>
      <c r="W946" s="9">
        <f>ROUND(Q946 / 1.2, 2)</f>
        <v>455</v>
      </c>
      <c r="X946" s="9">
        <f>ROUND(R946 / 1.2, 2)</f>
        <v>484.21</v>
      </c>
      <c r="Y946" s="9">
        <f t="shared" si="116"/>
        <v>0</v>
      </c>
      <c r="Z946" s="9">
        <f>ROUND(T946 / 1.2, 2)</f>
        <v>0</v>
      </c>
      <c r="AA946" s="9">
        <f>Y946+Z946</f>
        <v>0</v>
      </c>
      <c r="AD946" s="5">
        <v>355116676</v>
      </c>
      <c r="AE946" s="5">
        <v>27137944</v>
      </c>
      <c r="AG946" s="5" t="s">
        <v>3095</v>
      </c>
      <c r="AH946" s="5" t="s">
        <v>3096</v>
      </c>
      <c r="AI946" s="5" t="s">
        <v>584</v>
      </c>
      <c r="AK946" s="19">
        <f t="shared" si="108"/>
        <v>0</v>
      </c>
      <c r="AL946" s="19">
        <f>T946-N946</f>
        <v>0</v>
      </c>
      <c r="AM946" s="19">
        <f>U946-O946</f>
        <v>0</v>
      </c>
      <c r="AN946" s="22">
        <f t="shared" si="109"/>
        <v>0</v>
      </c>
      <c r="AO946" s="22">
        <f>IFERROR(AL946/N946,0)</f>
        <v>0</v>
      </c>
      <c r="AP946" s="22">
        <f>IFERROR(AM946/O946,0)</f>
        <v>0</v>
      </c>
    </row>
    <row r="947" spans="1:42" ht="54" x14ac:dyDescent="0.3">
      <c r="A947" s="12" t="s">
        <v>3097</v>
      </c>
      <c r="B947" s="12"/>
      <c r="C947" s="41" t="s">
        <v>3049</v>
      </c>
      <c r="D947" s="17"/>
      <c r="E947" s="17"/>
      <c r="F947" s="28" t="s">
        <v>96</v>
      </c>
      <c r="G947" s="29">
        <v>1.8</v>
      </c>
      <c r="H947" s="29"/>
      <c r="I947" s="29">
        <v>0</v>
      </c>
      <c r="J947" s="30">
        <v>12.07</v>
      </c>
      <c r="M947" s="31">
        <f>ROUND(ROUND(J947, 2)*I947, 2)</f>
        <v>0</v>
      </c>
      <c r="P947" s="30">
        <v>12.07</v>
      </c>
      <c r="S947" s="31">
        <f>ROUND(ROUND(P947, 2)*I947, 2)</f>
        <v>0</v>
      </c>
      <c r="V947" s="9">
        <f>ROUND(ROUND(P947, 2)/1.2, 2)</f>
        <v>10.06</v>
      </c>
      <c r="Y947" s="9">
        <f t="shared" si="116"/>
        <v>0</v>
      </c>
      <c r="AD947" s="5" t="s">
        <v>3098</v>
      </c>
      <c r="AE947" s="5" t="s">
        <v>3099</v>
      </c>
      <c r="AF947" s="5" t="s">
        <v>3053</v>
      </c>
      <c r="AK947" s="31">
        <f t="shared" si="108"/>
        <v>0</v>
      </c>
      <c r="AL947" s="31"/>
      <c r="AM947" s="31"/>
      <c r="AN947" s="33">
        <f t="shared" si="109"/>
        <v>0</v>
      </c>
      <c r="AO947" s="31"/>
      <c r="AP947" s="31"/>
    </row>
    <row r="948" spans="1:42" ht="36" x14ac:dyDescent="0.3">
      <c r="A948" s="12" t="s">
        <v>3100</v>
      </c>
      <c r="B948" s="12"/>
      <c r="C948" s="27" t="s">
        <v>591</v>
      </c>
      <c r="D948" s="17"/>
      <c r="E948" s="17"/>
      <c r="F948" s="28" t="s">
        <v>96</v>
      </c>
      <c r="G948" s="29">
        <v>0.15</v>
      </c>
      <c r="H948" s="29"/>
      <c r="I948" s="29">
        <v>0</v>
      </c>
      <c r="J948" s="30">
        <v>88.8</v>
      </c>
      <c r="M948" s="31">
        <f>ROUND(ROUND(J948, 2)*I948, 2)</f>
        <v>0</v>
      </c>
      <c r="P948" s="30">
        <v>88.8</v>
      </c>
      <c r="S948" s="31">
        <f>ROUND(ROUND(P948, 2)*I948, 2)</f>
        <v>0</v>
      </c>
      <c r="V948" s="9">
        <f>ROUND(ROUND(P948, 2)/1.2, 2)</f>
        <v>74</v>
      </c>
      <c r="Y948" s="9">
        <f t="shared" si="116"/>
        <v>0</v>
      </c>
      <c r="AD948" s="5" t="s">
        <v>3101</v>
      </c>
      <c r="AE948" s="5" t="s">
        <v>3102</v>
      </c>
      <c r="AF948" s="5" t="s">
        <v>594</v>
      </c>
      <c r="AK948" s="31">
        <f t="shared" si="108"/>
        <v>0</v>
      </c>
      <c r="AL948" s="31"/>
      <c r="AM948" s="31"/>
      <c r="AN948" s="33">
        <f t="shared" si="109"/>
        <v>0</v>
      </c>
      <c r="AO948" s="31"/>
      <c r="AP948" s="31"/>
    </row>
    <row r="949" spans="1:42" ht="144" x14ac:dyDescent="0.3">
      <c r="A949" s="12" t="s">
        <v>3103</v>
      </c>
      <c r="B949" s="12" t="s">
        <v>3092</v>
      </c>
      <c r="C949" s="16" t="s">
        <v>3093</v>
      </c>
      <c r="D949" s="17"/>
      <c r="E949" s="17" t="s">
        <v>3104</v>
      </c>
      <c r="F949" s="17" t="s">
        <v>79</v>
      </c>
      <c r="G949" s="18">
        <v>1</v>
      </c>
      <c r="H949" s="18"/>
      <c r="I949" s="18">
        <v>0</v>
      </c>
      <c r="J949" s="19">
        <v>35.049999999999997</v>
      </c>
      <c r="K949" s="20">
        <v>546</v>
      </c>
      <c r="L949" s="19">
        <f>J949+ROUND(K949, 2)</f>
        <v>581.04999999999995</v>
      </c>
      <c r="M949" s="19">
        <v>0</v>
      </c>
      <c r="N949" s="19">
        <v>0</v>
      </c>
      <c r="O949" s="19">
        <f>M949+N949</f>
        <v>0</v>
      </c>
      <c r="P949" s="19">
        <v>35.049999999999997</v>
      </c>
      <c r="Q949" s="20">
        <v>546</v>
      </c>
      <c r="R949" s="19">
        <f>P949+ROUND(Q949, 2)</f>
        <v>581.04999999999995</v>
      </c>
      <c r="S949" s="19">
        <v>0</v>
      </c>
      <c r="T949" s="19">
        <v>0</v>
      </c>
      <c r="U949" s="19">
        <f>S949+T949</f>
        <v>0</v>
      </c>
      <c r="V949" s="9">
        <f>ROUND(P949 / 1.2, 2)</f>
        <v>29.21</v>
      </c>
      <c r="W949" s="9">
        <f>ROUND(Q949 / 1.2, 2)</f>
        <v>455</v>
      </c>
      <c r="X949" s="9">
        <f>ROUND(R949 / 1.2, 2)</f>
        <v>484.21</v>
      </c>
      <c r="Y949" s="9">
        <f t="shared" si="116"/>
        <v>0</v>
      </c>
      <c r="Z949" s="9">
        <f>ROUND(T949 / 1.2, 2)</f>
        <v>0</v>
      </c>
      <c r="AA949" s="9">
        <f>Y949+Z949</f>
        <v>0</v>
      </c>
      <c r="AD949" s="5">
        <v>355116875</v>
      </c>
      <c r="AE949" s="5">
        <v>27138015</v>
      </c>
      <c r="AG949" s="5" t="s">
        <v>3095</v>
      </c>
      <c r="AH949" s="5" t="s">
        <v>3096</v>
      </c>
      <c r="AI949" s="5" t="s">
        <v>584</v>
      </c>
      <c r="AK949" s="19">
        <f t="shared" si="108"/>
        <v>0</v>
      </c>
      <c r="AL949" s="19">
        <f>T949-N949</f>
        <v>0</v>
      </c>
      <c r="AM949" s="19">
        <f>U949-O949</f>
        <v>0</v>
      </c>
      <c r="AN949" s="22">
        <f t="shared" si="109"/>
        <v>0</v>
      </c>
      <c r="AO949" s="22">
        <f>IFERROR(AL949/N949,0)</f>
        <v>0</v>
      </c>
      <c r="AP949" s="22">
        <f>IFERROR(AM949/O949,0)</f>
        <v>0</v>
      </c>
    </row>
    <row r="950" spans="1:42" ht="36" x14ac:dyDescent="0.3">
      <c r="A950" s="12" t="s">
        <v>3105</v>
      </c>
      <c r="B950" s="12"/>
      <c r="C950" s="27" t="s">
        <v>591</v>
      </c>
      <c r="D950" s="17"/>
      <c r="E950" s="17"/>
      <c r="F950" s="28" t="s">
        <v>96</v>
      </c>
      <c r="G950" s="29">
        <v>0.15</v>
      </c>
      <c r="H950" s="29"/>
      <c r="I950" s="29">
        <v>0</v>
      </c>
      <c r="J950" s="30">
        <v>88.8</v>
      </c>
      <c r="M950" s="31">
        <f>ROUND(ROUND(J950, 2)*I950, 2)</f>
        <v>0</v>
      </c>
      <c r="P950" s="30">
        <v>88.8</v>
      </c>
      <c r="S950" s="31">
        <f>ROUND(ROUND(P950, 2)*I950, 2)</f>
        <v>0</v>
      </c>
      <c r="V950" s="9">
        <f>ROUND(ROUND(P950, 2)/1.2, 2)</f>
        <v>74</v>
      </c>
      <c r="Y950" s="9">
        <f t="shared" si="116"/>
        <v>0</v>
      </c>
      <c r="AD950" s="5" t="s">
        <v>3106</v>
      </c>
      <c r="AE950" s="5" t="s">
        <v>3107</v>
      </c>
      <c r="AF950" s="5" t="s">
        <v>594</v>
      </c>
      <c r="AK950" s="31">
        <f t="shared" si="108"/>
        <v>0</v>
      </c>
      <c r="AL950" s="31"/>
      <c r="AM950" s="31"/>
      <c r="AN950" s="33">
        <f t="shared" si="109"/>
        <v>0</v>
      </c>
      <c r="AO950" s="31"/>
      <c r="AP950" s="31"/>
    </row>
    <row r="951" spans="1:42" ht="54" x14ac:dyDescent="0.3">
      <c r="A951" s="12" t="s">
        <v>3108</v>
      </c>
      <c r="B951" s="12"/>
      <c r="C951" s="41" t="s">
        <v>3049</v>
      </c>
      <c r="D951" s="17"/>
      <c r="E951" s="17"/>
      <c r="F951" s="28" t="s">
        <v>96</v>
      </c>
      <c r="G951" s="29">
        <v>1.8</v>
      </c>
      <c r="H951" s="29"/>
      <c r="I951" s="29">
        <v>0</v>
      </c>
      <c r="J951" s="30">
        <v>12.07</v>
      </c>
      <c r="M951" s="31">
        <f>ROUND(ROUND(J951, 2)*I951, 2)</f>
        <v>0</v>
      </c>
      <c r="P951" s="30">
        <v>12.07</v>
      </c>
      <c r="S951" s="31">
        <f>ROUND(ROUND(P951, 2)*I951, 2)</f>
        <v>0</v>
      </c>
      <c r="V951" s="9">
        <f>ROUND(ROUND(P951, 2)/1.2, 2)</f>
        <v>10.06</v>
      </c>
      <c r="Y951" s="9">
        <f t="shared" si="116"/>
        <v>0</v>
      </c>
      <c r="AD951" s="5" t="s">
        <v>3109</v>
      </c>
      <c r="AE951" s="5" t="s">
        <v>3110</v>
      </c>
      <c r="AF951" s="5" t="s">
        <v>3053</v>
      </c>
      <c r="AK951" s="31">
        <f t="shared" si="108"/>
        <v>0</v>
      </c>
      <c r="AL951" s="31"/>
      <c r="AM951" s="31"/>
      <c r="AN951" s="33">
        <f t="shared" si="109"/>
        <v>0</v>
      </c>
      <c r="AO951" s="31"/>
      <c r="AP951" s="31"/>
    </row>
    <row r="952" spans="1:42" ht="144" x14ac:dyDescent="0.3">
      <c r="A952" s="12" t="s">
        <v>3111</v>
      </c>
      <c r="B952" s="12" t="s">
        <v>3092</v>
      </c>
      <c r="C952" s="16" t="s">
        <v>3093</v>
      </c>
      <c r="D952" s="17"/>
      <c r="E952" s="17" t="s">
        <v>3094</v>
      </c>
      <c r="F952" s="17" t="s">
        <v>79</v>
      </c>
      <c r="G952" s="18">
        <v>1</v>
      </c>
      <c r="H952" s="18"/>
      <c r="I952" s="18">
        <v>3418.18</v>
      </c>
      <c r="J952" s="19">
        <v>35.61</v>
      </c>
      <c r="K952" s="20">
        <v>546</v>
      </c>
      <c r="L952" s="19">
        <f>J952+ROUND(K952, 2)</f>
        <v>581.61</v>
      </c>
      <c r="M952" s="19">
        <v>121721.39</v>
      </c>
      <c r="N952" s="19">
        <v>1866326.28</v>
      </c>
      <c r="O952" s="19">
        <f>M952+N952</f>
        <v>1988047.67</v>
      </c>
      <c r="P952" s="19">
        <v>35.049999999999997</v>
      </c>
      <c r="Q952" s="20">
        <v>655.20000000000005</v>
      </c>
      <c r="R952" s="19">
        <f>P952+ROUND(Q952, 2)</f>
        <v>690.25</v>
      </c>
      <c r="S952" s="19">
        <v>119807.21</v>
      </c>
      <c r="T952" s="19">
        <v>2239591.54</v>
      </c>
      <c r="U952" s="19">
        <f>S952+T952</f>
        <v>2359398.75</v>
      </c>
      <c r="V952" s="9">
        <f>ROUND(P952 / 1.2, 2)</f>
        <v>29.21</v>
      </c>
      <c r="W952" s="9">
        <f>ROUND(Q952 / 1.2, 2)</f>
        <v>546</v>
      </c>
      <c r="X952" s="9">
        <f>ROUND(R952 / 1.2, 2)</f>
        <v>575.21</v>
      </c>
      <c r="Y952" s="9">
        <f t="shared" si="116"/>
        <v>99839.34</v>
      </c>
      <c r="Z952" s="9">
        <f>ROUND(T952 / 1.2, 2)</f>
        <v>1866326.28</v>
      </c>
      <c r="AA952" s="9">
        <f>Y952+Z952</f>
        <v>1966165.62</v>
      </c>
      <c r="AD952" s="5">
        <v>355116876</v>
      </c>
      <c r="AE952" s="5">
        <v>28858326</v>
      </c>
      <c r="AG952" s="5" t="s">
        <v>3095</v>
      </c>
      <c r="AH952" s="5" t="s">
        <v>3096</v>
      </c>
      <c r="AI952" s="5" t="s">
        <v>584</v>
      </c>
      <c r="AK952" s="19">
        <f t="shared" si="108"/>
        <v>-1914.179999999993</v>
      </c>
      <c r="AL952" s="19">
        <f>T952-N952</f>
        <v>373265.26</v>
      </c>
      <c r="AM952" s="19">
        <f>U952-O952</f>
        <v>371351.08000000007</v>
      </c>
      <c r="AN952" s="22">
        <f t="shared" si="109"/>
        <v>-1.5725913087256013E-2</v>
      </c>
      <c r="AO952" s="22">
        <f>IFERROR(AL952/N952,0)</f>
        <v>0.20000000214324798</v>
      </c>
      <c r="AP952" s="22">
        <f>IFERROR(AM952/O952,0)</f>
        <v>0.18679183884961878</v>
      </c>
    </row>
    <row r="953" spans="1:42" ht="54" x14ac:dyDescent="0.3">
      <c r="A953" s="12" t="s">
        <v>3112</v>
      </c>
      <c r="B953" s="12"/>
      <c r="C953" s="41" t="s">
        <v>3049</v>
      </c>
      <c r="D953" s="17"/>
      <c r="E953" s="17"/>
      <c r="F953" s="28" t="s">
        <v>96</v>
      </c>
      <c r="G953" s="29">
        <v>1.8</v>
      </c>
      <c r="H953" s="29"/>
      <c r="I953" s="29">
        <v>6152.7240000000002</v>
      </c>
      <c r="J953" s="30">
        <v>12.26</v>
      </c>
      <c r="M953" s="31">
        <f>ROUND(ROUND(J953, 2)*I953, 2)</f>
        <v>75432.399999999994</v>
      </c>
      <c r="P953" s="30">
        <v>12.07</v>
      </c>
      <c r="S953" s="31">
        <f>ROUND(ROUND(P953, 2)*I953, 2)</f>
        <v>74263.38</v>
      </c>
      <c r="V953" s="9">
        <f>ROUND(ROUND(P953, 2)/1.2, 2)</f>
        <v>10.06</v>
      </c>
      <c r="Y953" s="9">
        <f t="shared" si="116"/>
        <v>61886.15</v>
      </c>
      <c r="AD953" s="5" t="s">
        <v>3113</v>
      </c>
      <c r="AE953" s="5" t="s">
        <v>3114</v>
      </c>
      <c r="AF953" s="5" t="s">
        <v>3053</v>
      </c>
      <c r="AK953" s="31">
        <f t="shared" si="108"/>
        <v>-1169.0199999999895</v>
      </c>
      <c r="AL953" s="31"/>
      <c r="AM953" s="31"/>
      <c r="AN953" s="33">
        <f t="shared" si="109"/>
        <v>-1.5497584592297071E-2</v>
      </c>
      <c r="AO953" s="31"/>
      <c r="AP953" s="31"/>
    </row>
    <row r="954" spans="1:42" ht="36" x14ac:dyDescent="0.3">
      <c r="A954" s="12" t="s">
        <v>3115</v>
      </c>
      <c r="B954" s="12"/>
      <c r="C954" s="27" t="s">
        <v>591</v>
      </c>
      <c r="D954" s="17"/>
      <c r="E954" s="17"/>
      <c r="F954" s="28" t="s">
        <v>96</v>
      </c>
      <c r="G954" s="29">
        <v>0.15</v>
      </c>
      <c r="H954" s="29"/>
      <c r="I954" s="29">
        <v>512.72699999999998</v>
      </c>
      <c r="J954" s="30">
        <v>90.28</v>
      </c>
      <c r="M954" s="31">
        <f>ROUND(ROUND(J954, 2)*I954, 2)</f>
        <v>46288.99</v>
      </c>
      <c r="P954" s="30">
        <v>88.8</v>
      </c>
      <c r="S954" s="31">
        <f>ROUND(ROUND(P954, 2)*I954, 2)</f>
        <v>45530.16</v>
      </c>
      <c r="V954" s="9">
        <f>ROUND(ROUND(P954, 2)/1.2, 2)</f>
        <v>74</v>
      </c>
      <c r="Y954" s="9">
        <f t="shared" si="116"/>
        <v>37941.800000000003</v>
      </c>
      <c r="AD954" s="5" t="s">
        <v>3116</v>
      </c>
      <c r="AE954" s="5" t="s">
        <v>3117</v>
      </c>
      <c r="AF954" s="5" t="s">
        <v>594</v>
      </c>
      <c r="AK954" s="31">
        <f t="shared" si="108"/>
        <v>-758.82999999999447</v>
      </c>
      <c r="AL954" s="31"/>
      <c r="AM954" s="31"/>
      <c r="AN954" s="33">
        <f t="shared" si="109"/>
        <v>-1.6393315127420031E-2</v>
      </c>
      <c r="AO954" s="31"/>
      <c r="AP954" s="31"/>
    </row>
    <row r="955" spans="1:42" ht="144" x14ac:dyDescent="0.3">
      <c r="A955" s="12" t="s">
        <v>3118</v>
      </c>
      <c r="B955" s="12" t="s">
        <v>3092</v>
      </c>
      <c r="C955" s="16" t="s">
        <v>3093</v>
      </c>
      <c r="D955" s="17"/>
      <c r="E955" s="17" t="s">
        <v>3104</v>
      </c>
      <c r="F955" s="17" t="s">
        <v>79</v>
      </c>
      <c r="G955" s="18">
        <v>1</v>
      </c>
      <c r="H955" s="18"/>
      <c r="I955" s="18">
        <v>2789.37</v>
      </c>
      <c r="J955" s="19">
        <v>35.61</v>
      </c>
      <c r="K955" s="20">
        <v>546</v>
      </c>
      <c r="L955" s="19">
        <f>J955+ROUND(K955, 2)</f>
        <v>581.61</v>
      </c>
      <c r="M955" s="19">
        <v>99329.47</v>
      </c>
      <c r="N955" s="19">
        <v>1522996.02</v>
      </c>
      <c r="O955" s="19">
        <f>M955+N955</f>
        <v>1622325.49</v>
      </c>
      <c r="P955" s="19">
        <v>35.049999999999997</v>
      </c>
      <c r="Q955" s="20">
        <v>655.20000000000005</v>
      </c>
      <c r="R955" s="19">
        <f>P955+ROUND(Q955, 2)</f>
        <v>690.25</v>
      </c>
      <c r="S955" s="19">
        <v>97767.42</v>
      </c>
      <c r="T955" s="19">
        <v>1827595.22</v>
      </c>
      <c r="U955" s="19">
        <f>S955+T955</f>
        <v>1925362.64</v>
      </c>
      <c r="V955" s="9">
        <f>ROUND(P955 / 1.2, 2)</f>
        <v>29.21</v>
      </c>
      <c r="W955" s="9">
        <f>ROUND(Q955 / 1.2, 2)</f>
        <v>546</v>
      </c>
      <c r="X955" s="9">
        <f>ROUND(R955 / 1.2, 2)</f>
        <v>575.21</v>
      </c>
      <c r="Y955" s="9">
        <f t="shared" si="116"/>
        <v>81472.850000000006</v>
      </c>
      <c r="Z955" s="9">
        <f>ROUND(T955 / 1.2, 2)</f>
        <v>1522996.02</v>
      </c>
      <c r="AA955" s="9">
        <f>Y955+Z955</f>
        <v>1604468.87</v>
      </c>
      <c r="AD955" s="5">
        <v>355116877</v>
      </c>
      <c r="AE955" s="5">
        <v>28858347</v>
      </c>
      <c r="AG955" s="5" t="s">
        <v>3095</v>
      </c>
      <c r="AH955" s="5" t="s">
        <v>3096</v>
      </c>
      <c r="AI955" s="5" t="s">
        <v>584</v>
      </c>
      <c r="AK955" s="19">
        <f t="shared" si="108"/>
        <v>-1562.0500000000029</v>
      </c>
      <c r="AL955" s="19">
        <f>T955-N955</f>
        <v>304599.19999999995</v>
      </c>
      <c r="AM955" s="19">
        <f>U955-O955</f>
        <v>303037.14999999991</v>
      </c>
      <c r="AN955" s="22">
        <f t="shared" si="109"/>
        <v>-1.5725947193718066E-2</v>
      </c>
      <c r="AO955" s="22">
        <f>IFERROR(AL955/N955,0)</f>
        <v>0.19999999737359783</v>
      </c>
      <c r="AP955" s="22">
        <f>IFERROR(AM955/O955,0)</f>
        <v>0.18679183176737235</v>
      </c>
    </row>
    <row r="956" spans="1:42" ht="36" x14ac:dyDescent="0.3">
      <c r="A956" s="12" t="s">
        <v>3119</v>
      </c>
      <c r="B956" s="12"/>
      <c r="C956" s="27" t="s">
        <v>591</v>
      </c>
      <c r="D956" s="17"/>
      <c r="E956" s="17"/>
      <c r="F956" s="28" t="s">
        <v>96</v>
      </c>
      <c r="G956" s="29">
        <v>0.15</v>
      </c>
      <c r="H956" s="29"/>
      <c r="I956" s="29">
        <v>418.40600000000001</v>
      </c>
      <c r="J956" s="30">
        <v>90.28</v>
      </c>
      <c r="M956" s="31">
        <f>ROUND(ROUND(J956, 2)*I956, 2)</f>
        <v>37773.69</v>
      </c>
      <c r="P956" s="30">
        <v>88.8</v>
      </c>
      <c r="S956" s="31">
        <f>ROUND(ROUND(P956, 2)*I956, 2)</f>
        <v>37154.449999999997</v>
      </c>
      <c r="V956" s="9">
        <f>ROUND(ROUND(P956, 2)/1.2, 2)</f>
        <v>74</v>
      </c>
      <c r="Y956" s="9">
        <f t="shared" si="116"/>
        <v>30962.04</v>
      </c>
      <c r="AD956" s="5" t="s">
        <v>3120</v>
      </c>
      <c r="AE956" s="5" t="s">
        <v>3121</v>
      </c>
      <c r="AF956" s="5" t="s">
        <v>594</v>
      </c>
      <c r="AK956" s="31">
        <f t="shared" si="108"/>
        <v>-619.24000000000524</v>
      </c>
      <c r="AL956" s="31"/>
      <c r="AM956" s="31"/>
      <c r="AN956" s="33">
        <f t="shared" si="109"/>
        <v>-1.6393420923399467E-2</v>
      </c>
      <c r="AO956" s="31"/>
      <c r="AP956" s="31"/>
    </row>
    <row r="957" spans="1:42" ht="54" x14ac:dyDescent="0.3">
      <c r="A957" s="12" t="s">
        <v>3122</v>
      </c>
      <c r="B957" s="12"/>
      <c r="C957" s="41" t="s">
        <v>3049</v>
      </c>
      <c r="D957" s="17"/>
      <c r="E957" s="17"/>
      <c r="F957" s="28" t="s">
        <v>96</v>
      </c>
      <c r="G957" s="29">
        <v>1.8</v>
      </c>
      <c r="H957" s="29"/>
      <c r="I957" s="29">
        <v>5020.866</v>
      </c>
      <c r="J957" s="30">
        <v>12.26</v>
      </c>
      <c r="M957" s="31">
        <f>ROUND(ROUND(J957, 2)*I957, 2)</f>
        <v>61555.82</v>
      </c>
      <c r="P957" s="30">
        <v>12.07</v>
      </c>
      <c r="S957" s="31">
        <f>ROUND(ROUND(P957, 2)*I957, 2)</f>
        <v>60601.85</v>
      </c>
      <c r="V957" s="9">
        <f>ROUND(ROUND(P957, 2)/1.2, 2)</f>
        <v>10.06</v>
      </c>
      <c r="Y957" s="9">
        <f t="shared" si="116"/>
        <v>50501.54</v>
      </c>
      <c r="AD957" s="5" t="s">
        <v>3123</v>
      </c>
      <c r="AE957" s="5" t="s">
        <v>3124</v>
      </c>
      <c r="AF957" s="5" t="s">
        <v>3053</v>
      </c>
      <c r="AK957" s="31">
        <f t="shared" si="108"/>
        <v>-953.97000000000116</v>
      </c>
      <c r="AL957" s="31"/>
      <c r="AM957" s="31"/>
      <c r="AN957" s="33">
        <f t="shared" si="109"/>
        <v>-1.5497641002914122E-2</v>
      </c>
      <c r="AO957" s="31"/>
      <c r="AP957" s="31"/>
    </row>
    <row r="958" spans="1:42" ht="16.95" customHeight="1" x14ac:dyDescent="0.3">
      <c r="A958" s="12" t="s">
        <v>3125</v>
      </c>
      <c r="B958" s="52" t="s">
        <v>3126</v>
      </c>
      <c r="C958" s="113" t="s">
        <v>3127</v>
      </c>
      <c r="D958" s="114"/>
      <c r="E958" s="114"/>
      <c r="F958" s="114"/>
      <c r="G958" s="114"/>
      <c r="H958" s="114"/>
      <c r="I958" s="115"/>
      <c r="M958" s="6">
        <f>SUM(M959,M962,M965,M968,M971,M974,M977,M980,M983,M986,M989,M992,M995,M998,M1001,M1004,M1007,M1010,M1013,M1016,M1019,M1022,M1025,M1028,M1031,M1034,M1037,M1040,M1043,M1046,M1049,M1052,M1055,M1058,M1061,M1064,M1067,M1070,M1073,M1076,M1079,M1082,M1085,M1088,M1091,M1094,M1097,M1100,M1103,M1106,M1109,M1112,M1115,M1118)</f>
        <v>408051.79000000004</v>
      </c>
      <c r="N958" s="6">
        <f>SUM(N959,N962,N965,N968,N971,N974,N977,N980,N983,N986,N989,N992,N995,N998,N1001,N1004,N1007,N1010,N1013,N1016,N1019,N1022,N1025,N1028,N1031,N1034,N1037,N1040,N1043,N1046,N1049,N1052,N1055,N1058,N1061,N1064,N1067,N1070,N1073,N1076,N1079,N1082,N1085,N1088,N1091,N1094,N1097,N1100,N1103,N1106,N1109,N1112,N1115,N1118)</f>
        <v>2499707.1999999997</v>
      </c>
      <c r="O958" s="6">
        <f>SUM(O959,O962,O965,O968,O971,O974,O977,O980,O983,O986,O989,O992,O995,O998,O1001,O1004,O1007,O1010,O1013,O1016,O1019,O1022,O1025,O1028,O1031,O1034,O1037,O1040,O1043,O1046,O1049,O1052,O1055,O1058,O1061,O1064,O1067,O1070,O1073,O1076,O1079,O1082,O1085,O1088,O1091,O1094,O1097,O1100,O1103,O1106,O1109,O1112,O1115,O1118)</f>
        <v>2907758.99</v>
      </c>
      <c r="S958" s="6">
        <f>SUM(S959,S962,S965,S968,S971,S974,S977,S980,S983,S986,S989,S992,S995,S998,S1001,S1004,S1007,S1010,S1013,S1016,S1019,S1022,S1025,S1028,S1031,S1034,S1037,S1040,S1043,S1046,S1049,S1052,S1055,S1058,S1061,S1064,S1067,S1070,S1073,S1076,S1079,S1082,S1085,S1088,S1091,S1094,S1097,S1100,S1103,S1106,S1109,S1112,S1115,S1118)</f>
        <v>401723.99</v>
      </c>
      <c r="T958" s="6">
        <f>SUM(T959,T962,T965,T968,T971,T974,T977,T980,T983,T986,T989,T992,T995,T998,T1001,T1004,T1007,T1010,T1013,T1016,T1019,T1022,T1025,T1028,T1031,T1034,T1037,T1040,T1043,T1046,T1049,T1052,T1055,T1058,T1061,T1064,T1067,T1070,T1073,T1076,T1079,T1082,T1085,T1088,T1091,T1094,T1097,T1100,T1103,T1106,T1109,T1112,T1115,T1118)</f>
        <v>2999648.6399999997</v>
      </c>
      <c r="U958" s="6">
        <f>SUM(U959,U962,U965,U968,U971,U974,U977,U980,U983,U986,U989,U992,U995,U998,U1001,U1004,U1007,U1010,U1013,U1016,U1019,U1022,U1025,U1028,U1031,U1034,U1037,U1040,U1043,U1046,U1049,U1052,U1055,U1058,U1061,U1064,U1067,U1070,U1073,U1076,U1079,U1082,U1085,U1088,U1091,U1094,U1097,U1100,U1103,U1106,U1109,U1112,U1115,U1118)</f>
        <v>3401372.63</v>
      </c>
      <c r="Y958" s="9">
        <f>SUM(Y959,Y962,Y965,Y968,Y971,Y974,Y977,Y980,Y983,Y986,Y989,Y992,Y995,Y998,Y1001,Y1004,Y1007,Y1010,Y1013,Y1016,Y1019,Y1022,Y1025,Y1028,Y1031,Y1034,Y1037,Y1040,Y1043,Y1046,Y1049,Y1052,Y1055,Y1058,Y1061,Y1064,Y1067,Y1070,Y1073,Y1076,Y1079,Y1082,Y1085,Y1088,Y1091,Y1094,Y1097,Y1100,Y1103,Y1106,Y1109,Y1112,Y1115,Y1118)</f>
        <v>334769.99</v>
      </c>
      <c r="Z958" s="9">
        <f>SUM(Z959,Z962,Z965,Z968,Z971,Z974,Z977,Z980,Z983,Z986,Z989,Z992,Z995,Z998,Z1001,Z1004,Z1007,Z1010,Z1013,Z1016,Z1019,Z1022,Z1025,Z1028,Z1031,Z1034,Z1037,Z1040,Z1043,Z1046,Z1049,Z1052,Z1055,Z1058,Z1061,Z1064,Z1067,Z1070,Z1073,Z1076,Z1079,Z1082,Z1085,Z1088,Z1091,Z1094,Z1097,Z1100,Z1103,Z1106,Z1109,Z1112,Z1115,Z1118)</f>
        <v>2499707.1999999997</v>
      </c>
      <c r="AA958" s="9">
        <f>SUM(AA959,AA962,AA965,AA968,AA971,AA974,AA977,AA980,AA983,AA986,AA989,AA992,AA995,AA998,AA1001,AA1004,AA1007,AA1010,AA1013,AA1016,AA1019,AA1022,AA1025,AA1028,AA1031,AA1034,AA1037,AA1040,AA1043,AA1046,AA1049,AA1052,AA1055,AA1058,AA1061,AA1064,AA1067,AA1070,AA1073,AA1076,AA1079,AA1082,AA1085,AA1088,AA1091,AA1094,AA1097,AA1100,AA1103,AA1106,AA1109,AA1112,AA1115,AA1118)</f>
        <v>2834477.19</v>
      </c>
      <c r="AD958" s="5">
        <v>355116677</v>
      </c>
      <c r="AE958" s="5">
        <v>27137834</v>
      </c>
      <c r="AK958" s="6">
        <f t="shared" si="108"/>
        <v>-6327.8000000000466</v>
      </c>
      <c r="AL958" s="6">
        <f>T958-N958</f>
        <v>499941.43999999994</v>
      </c>
      <c r="AM958" s="6">
        <f>U958-O958</f>
        <v>493613.63999999966</v>
      </c>
      <c r="AN958" s="10">
        <f t="shared" si="109"/>
        <v>-1.5507345280852821E-2</v>
      </c>
      <c r="AO958" s="10">
        <f>IFERROR(AL958/N958,0)</f>
        <v>0.2</v>
      </c>
      <c r="AP958" s="10">
        <f>IFERROR(AM958/O958,0)</f>
        <v>0.16975741170350561</v>
      </c>
    </row>
    <row r="959" spans="1:42" ht="54" x14ac:dyDescent="0.3">
      <c r="A959" s="12" t="s">
        <v>3128</v>
      </c>
      <c r="B959" s="12" t="s">
        <v>3129</v>
      </c>
      <c r="C959" s="16" t="s">
        <v>3130</v>
      </c>
      <c r="D959" s="17"/>
      <c r="E959" s="17" t="s">
        <v>581</v>
      </c>
      <c r="F959" s="17" t="s">
        <v>79</v>
      </c>
      <c r="G959" s="18">
        <v>1</v>
      </c>
      <c r="H959" s="18"/>
      <c r="I959" s="18">
        <v>0</v>
      </c>
      <c r="J959" s="19">
        <v>0</v>
      </c>
      <c r="K959" s="20">
        <v>306</v>
      </c>
      <c r="L959" s="19">
        <f>J959+ROUND(K959, 2)</f>
        <v>306</v>
      </c>
      <c r="M959" s="19">
        <v>0</v>
      </c>
      <c r="N959" s="19">
        <v>0</v>
      </c>
      <c r="O959" s="19">
        <f>M959+N959</f>
        <v>0</v>
      </c>
      <c r="P959" s="19">
        <v>129.99</v>
      </c>
      <c r="Q959" s="20">
        <v>278</v>
      </c>
      <c r="R959" s="19">
        <f>P959+ROUND(Q959, 2)</f>
        <v>407.99</v>
      </c>
      <c r="S959" s="19">
        <v>0</v>
      </c>
      <c r="T959" s="19">
        <v>0</v>
      </c>
      <c r="U959" s="19">
        <f>S959+T959</f>
        <v>0</v>
      </c>
      <c r="V959" s="9">
        <f>ROUND(P959 / 1.2, 2)</f>
        <v>108.33</v>
      </c>
      <c r="W959" s="9">
        <f>ROUND(Q959 / 1.2, 2)</f>
        <v>231.67</v>
      </c>
      <c r="X959" s="9">
        <f>ROUND(R959 / 1.2, 2)</f>
        <v>339.99</v>
      </c>
      <c r="Y959" s="9">
        <f>ROUND(S959 / 1.2, 2)</f>
        <v>0</v>
      </c>
      <c r="Z959" s="9">
        <f>ROUND(T959 / 1.2, 2)</f>
        <v>0</v>
      </c>
      <c r="AA959" s="9">
        <f>Y959+Z959</f>
        <v>0</v>
      </c>
      <c r="AD959" s="5">
        <v>355116679</v>
      </c>
      <c r="AE959" s="5">
        <v>27137872</v>
      </c>
      <c r="AG959" s="5" t="s">
        <v>3131</v>
      </c>
      <c r="AH959" s="5" t="s">
        <v>3132</v>
      </c>
      <c r="AI959" s="5" t="s">
        <v>584</v>
      </c>
      <c r="AK959" s="19">
        <f t="shared" si="108"/>
        <v>0</v>
      </c>
      <c r="AL959" s="19">
        <f>T959-N959</f>
        <v>0</v>
      </c>
      <c r="AM959" s="19">
        <f>U959-O959</f>
        <v>0</v>
      </c>
      <c r="AN959" s="22">
        <f t="shared" si="109"/>
        <v>0</v>
      </c>
      <c r="AO959" s="22">
        <f>IFERROR(AL959/N959,0)</f>
        <v>0</v>
      </c>
      <c r="AP959" s="22">
        <f>IFERROR(AM959/O959,0)</f>
        <v>0</v>
      </c>
    </row>
    <row r="960" spans="1:42" ht="108" x14ac:dyDescent="0.3">
      <c r="A960" s="12" t="s">
        <v>3133</v>
      </c>
      <c r="B960" s="12"/>
      <c r="C960" s="27" t="s">
        <v>1907</v>
      </c>
      <c r="D960" s="17"/>
      <c r="E960" s="17" t="s">
        <v>3134</v>
      </c>
      <c r="F960" s="28" t="s">
        <v>96</v>
      </c>
      <c r="G960" s="29">
        <v>0.3</v>
      </c>
      <c r="H960" s="39"/>
      <c r="I960" s="39">
        <v>0</v>
      </c>
      <c r="J960" s="30">
        <v>388.89</v>
      </c>
      <c r="M960" s="31">
        <f>ROUND(ROUND(J960, 2)*I960, 2)</f>
        <v>0</v>
      </c>
      <c r="P960" s="30">
        <v>388.89</v>
      </c>
      <c r="S960" s="31">
        <f>ROUND(ROUND(P960, 2)*I960, 2)</f>
        <v>0</v>
      </c>
      <c r="V960" s="9">
        <f>ROUND(ROUND(P960, 2)/1.2, 2)</f>
        <v>324.08</v>
      </c>
      <c r="Y960" s="9">
        <f t="shared" ref="Y960:Y991" si="117">ROUND(S960 / 1.2, 2)</f>
        <v>0</v>
      </c>
      <c r="AD960" s="5" t="s">
        <v>3135</v>
      </c>
      <c r="AE960" s="5" t="s">
        <v>3136</v>
      </c>
      <c r="AF960" s="5" t="s">
        <v>1911</v>
      </c>
      <c r="AK960" s="31">
        <f t="shared" si="108"/>
        <v>0</v>
      </c>
      <c r="AL960" s="31"/>
      <c r="AM960" s="31"/>
      <c r="AN960" s="33">
        <f t="shared" si="109"/>
        <v>0</v>
      </c>
      <c r="AO960" s="31"/>
      <c r="AP960" s="31"/>
    </row>
    <row r="961" spans="1:42" ht="36" x14ac:dyDescent="0.3">
      <c r="A961" s="12" t="s">
        <v>3137</v>
      </c>
      <c r="B961" s="12"/>
      <c r="C961" s="27" t="s">
        <v>1028</v>
      </c>
      <c r="D961" s="17"/>
      <c r="E961" s="17"/>
      <c r="F961" s="28" t="s">
        <v>96</v>
      </c>
      <c r="G961" s="29">
        <v>0.15</v>
      </c>
      <c r="H961" s="39"/>
      <c r="I961" s="39">
        <v>0</v>
      </c>
      <c r="J961" s="30">
        <v>88.8</v>
      </c>
      <c r="M961" s="31">
        <f>ROUND(ROUND(J961, 2)*I961, 2)</f>
        <v>0</v>
      </c>
      <c r="P961" s="30">
        <v>88.8</v>
      </c>
      <c r="S961" s="31">
        <f>ROUND(ROUND(P961, 2)*I961, 2)</f>
        <v>0</v>
      </c>
      <c r="V961" s="9">
        <f>ROUND(ROUND(P961, 2)/1.2, 2)</f>
        <v>74</v>
      </c>
      <c r="Y961" s="9">
        <f t="shared" si="117"/>
        <v>0</v>
      </c>
      <c r="AD961" s="5" t="s">
        <v>3138</v>
      </c>
      <c r="AE961" s="5" t="s">
        <v>3139</v>
      </c>
      <c r="AF961" s="5" t="s">
        <v>1031</v>
      </c>
      <c r="AK961" s="31">
        <f t="shared" si="108"/>
        <v>0</v>
      </c>
      <c r="AL961" s="31"/>
      <c r="AM961" s="31"/>
      <c r="AN961" s="33">
        <f t="shared" si="109"/>
        <v>0</v>
      </c>
      <c r="AO961" s="31"/>
      <c r="AP961" s="31"/>
    </row>
    <row r="962" spans="1:42" ht="54" x14ac:dyDescent="0.3">
      <c r="A962" s="12" t="s">
        <v>3140</v>
      </c>
      <c r="B962" s="12" t="s">
        <v>3129</v>
      </c>
      <c r="C962" s="16" t="s">
        <v>3130</v>
      </c>
      <c r="D962" s="17"/>
      <c r="E962" s="17" t="s">
        <v>581</v>
      </c>
      <c r="F962" s="17" t="s">
        <v>79</v>
      </c>
      <c r="G962" s="18">
        <v>1</v>
      </c>
      <c r="H962" s="18"/>
      <c r="I962" s="18">
        <v>0</v>
      </c>
      <c r="J962" s="19">
        <v>0</v>
      </c>
      <c r="K962" s="20">
        <v>306</v>
      </c>
      <c r="L962" s="19">
        <f>J962+ROUND(K962, 2)</f>
        <v>306</v>
      </c>
      <c r="M962" s="19">
        <v>0</v>
      </c>
      <c r="N962" s="19">
        <v>0</v>
      </c>
      <c r="O962" s="19">
        <f>M962+N962</f>
        <v>0</v>
      </c>
      <c r="P962" s="19">
        <v>81.319999999999993</v>
      </c>
      <c r="Q962" s="20">
        <v>278</v>
      </c>
      <c r="R962" s="19">
        <f>P962+ROUND(Q962, 2)</f>
        <v>359.32</v>
      </c>
      <c r="S962" s="19">
        <v>0</v>
      </c>
      <c r="T962" s="19">
        <v>0</v>
      </c>
      <c r="U962" s="19">
        <f>S962+T962</f>
        <v>0</v>
      </c>
      <c r="V962" s="9">
        <f>ROUND(P962 / 1.2, 2)</f>
        <v>67.77</v>
      </c>
      <c r="W962" s="9">
        <f>ROUND(Q962 / 1.2, 2)</f>
        <v>231.67</v>
      </c>
      <c r="X962" s="9">
        <f>ROUND(R962 / 1.2, 2)</f>
        <v>299.43</v>
      </c>
      <c r="Y962" s="9">
        <f t="shared" si="117"/>
        <v>0</v>
      </c>
      <c r="Z962" s="9">
        <f>ROUND(T962 / 1.2, 2)</f>
        <v>0</v>
      </c>
      <c r="AA962" s="9">
        <f>Y962+Z962</f>
        <v>0</v>
      </c>
      <c r="AD962" s="5">
        <v>355116878</v>
      </c>
      <c r="AE962" s="5">
        <v>27137873</v>
      </c>
      <c r="AG962" s="5" t="s">
        <v>3131</v>
      </c>
      <c r="AH962" s="5" t="s">
        <v>3132</v>
      </c>
      <c r="AI962" s="5" t="s">
        <v>584</v>
      </c>
      <c r="AK962" s="19">
        <f t="shared" si="108"/>
        <v>0</v>
      </c>
      <c r="AL962" s="19">
        <f>T962-N962</f>
        <v>0</v>
      </c>
      <c r="AM962" s="19">
        <f>U962-O962</f>
        <v>0</v>
      </c>
      <c r="AN962" s="22">
        <f t="shared" si="109"/>
        <v>0</v>
      </c>
      <c r="AO962" s="22">
        <f>IFERROR(AL962/N962,0)</f>
        <v>0</v>
      </c>
      <c r="AP962" s="22">
        <f>IFERROR(AM962/O962,0)</f>
        <v>0</v>
      </c>
    </row>
    <row r="963" spans="1:42" ht="36" x14ac:dyDescent="0.3">
      <c r="A963" s="12" t="s">
        <v>3141</v>
      </c>
      <c r="B963" s="12"/>
      <c r="C963" s="27" t="s">
        <v>1028</v>
      </c>
      <c r="D963" s="17"/>
      <c r="E963" s="17"/>
      <c r="F963" s="28" t="s">
        <v>96</v>
      </c>
      <c r="G963" s="29">
        <v>0.15</v>
      </c>
      <c r="H963" s="39"/>
      <c r="I963" s="39">
        <v>0</v>
      </c>
      <c r="J963" s="30">
        <v>88.8</v>
      </c>
      <c r="M963" s="31">
        <f>ROUND(ROUND(J963, 2)*I963, 2)</f>
        <v>0</v>
      </c>
      <c r="P963" s="30">
        <v>88.8</v>
      </c>
      <c r="S963" s="31">
        <f>ROUND(ROUND(P963, 2)*I963, 2)</f>
        <v>0</v>
      </c>
      <c r="V963" s="9">
        <f>ROUND(ROUND(P963, 2)/1.2, 2)</f>
        <v>74</v>
      </c>
      <c r="Y963" s="9">
        <f t="shared" si="117"/>
        <v>0</v>
      </c>
      <c r="AD963" s="5" t="s">
        <v>3142</v>
      </c>
      <c r="AE963" s="5" t="s">
        <v>3143</v>
      </c>
      <c r="AF963" s="5" t="s">
        <v>1031</v>
      </c>
      <c r="AK963" s="31">
        <f t="shared" si="108"/>
        <v>0</v>
      </c>
      <c r="AL963" s="31"/>
      <c r="AM963" s="31"/>
      <c r="AN963" s="33">
        <f t="shared" si="109"/>
        <v>0</v>
      </c>
      <c r="AO963" s="31"/>
      <c r="AP963" s="31"/>
    </row>
    <row r="964" spans="1:42" ht="54" x14ac:dyDescent="0.3">
      <c r="A964" s="12" t="s">
        <v>3144</v>
      </c>
      <c r="B964" s="12"/>
      <c r="C964" s="27" t="s">
        <v>3145</v>
      </c>
      <c r="D964" s="17"/>
      <c r="E964" s="17" t="s">
        <v>3146</v>
      </c>
      <c r="F964" s="28" t="s">
        <v>96</v>
      </c>
      <c r="G964" s="29">
        <v>0.3</v>
      </c>
      <c r="H964" s="39"/>
      <c r="I964" s="39">
        <v>0</v>
      </c>
      <c r="J964" s="30">
        <v>226.67</v>
      </c>
      <c r="M964" s="31">
        <f>ROUND(ROUND(J964, 2)*I964, 2)</f>
        <v>0</v>
      </c>
      <c r="P964" s="30">
        <v>226.67</v>
      </c>
      <c r="S964" s="31">
        <f>ROUND(ROUND(P964, 2)*I964, 2)</f>
        <v>0</v>
      </c>
      <c r="V964" s="9">
        <f>ROUND(ROUND(P964, 2)/1.2, 2)</f>
        <v>188.89</v>
      </c>
      <c r="Y964" s="9">
        <f t="shared" si="117"/>
        <v>0</v>
      </c>
      <c r="AD964" s="5" t="s">
        <v>3147</v>
      </c>
      <c r="AE964" s="5" t="s">
        <v>3148</v>
      </c>
      <c r="AF964" s="5" t="s">
        <v>3149</v>
      </c>
      <c r="AK964" s="31">
        <f t="shared" si="108"/>
        <v>0</v>
      </c>
      <c r="AL964" s="31"/>
      <c r="AM964" s="31"/>
      <c r="AN964" s="33">
        <f t="shared" si="109"/>
        <v>0</v>
      </c>
      <c r="AO964" s="31"/>
      <c r="AP964" s="31"/>
    </row>
    <row r="965" spans="1:42" ht="54" x14ac:dyDescent="0.3">
      <c r="A965" s="12" t="s">
        <v>3150</v>
      </c>
      <c r="B965" s="12" t="s">
        <v>3129</v>
      </c>
      <c r="C965" s="16" t="s">
        <v>3130</v>
      </c>
      <c r="D965" s="17"/>
      <c r="E965" s="17" t="s">
        <v>581</v>
      </c>
      <c r="F965" s="17" t="s">
        <v>79</v>
      </c>
      <c r="G965" s="18">
        <v>1</v>
      </c>
      <c r="H965" s="18"/>
      <c r="I965" s="18">
        <v>0</v>
      </c>
      <c r="J965" s="19">
        <v>0</v>
      </c>
      <c r="K965" s="20">
        <v>306</v>
      </c>
      <c r="L965" s="19">
        <f>J965+ROUND(K965, 2)</f>
        <v>306</v>
      </c>
      <c r="M965" s="19">
        <v>0</v>
      </c>
      <c r="N965" s="19">
        <v>0</v>
      </c>
      <c r="O965" s="19">
        <f>M965+N965</f>
        <v>0</v>
      </c>
      <c r="P965" s="19">
        <v>81.319999999999993</v>
      </c>
      <c r="Q965" s="20">
        <v>278</v>
      </c>
      <c r="R965" s="19">
        <f>P965+ROUND(Q965, 2)</f>
        <v>359.32</v>
      </c>
      <c r="S965" s="19">
        <v>0</v>
      </c>
      <c r="T965" s="19">
        <v>0</v>
      </c>
      <c r="U965" s="19">
        <f>S965+T965</f>
        <v>0</v>
      </c>
      <c r="V965" s="9">
        <f>ROUND(P965 / 1.2, 2)</f>
        <v>67.77</v>
      </c>
      <c r="W965" s="9">
        <f>ROUND(Q965 / 1.2, 2)</f>
        <v>231.67</v>
      </c>
      <c r="X965" s="9">
        <f>ROUND(R965 / 1.2, 2)</f>
        <v>299.43</v>
      </c>
      <c r="Y965" s="9">
        <f t="shared" si="117"/>
        <v>0</v>
      </c>
      <c r="Z965" s="9">
        <f>ROUND(T965 / 1.2, 2)</f>
        <v>0</v>
      </c>
      <c r="AA965" s="9">
        <f>Y965+Z965</f>
        <v>0</v>
      </c>
      <c r="AD965" s="5">
        <v>355116879</v>
      </c>
      <c r="AE965" s="5">
        <v>27137874</v>
      </c>
      <c r="AG965" s="5" t="s">
        <v>3131</v>
      </c>
      <c r="AH965" s="5" t="s">
        <v>3132</v>
      </c>
      <c r="AI965" s="5" t="s">
        <v>584</v>
      </c>
      <c r="AK965" s="19">
        <f t="shared" si="108"/>
        <v>0</v>
      </c>
      <c r="AL965" s="19">
        <f>T965-N965</f>
        <v>0</v>
      </c>
      <c r="AM965" s="19">
        <f>U965-O965</f>
        <v>0</v>
      </c>
      <c r="AN965" s="22">
        <f t="shared" si="109"/>
        <v>0</v>
      </c>
      <c r="AO965" s="22">
        <f>IFERROR(AL965/N965,0)</f>
        <v>0</v>
      </c>
      <c r="AP965" s="22">
        <f>IFERROR(AM965/O965,0)</f>
        <v>0</v>
      </c>
    </row>
    <row r="966" spans="1:42" ht="54" x14ac:dyDescent="0.3">
      <c r="A966" s="12" t="s">
        <v>3151</v>
      </c>
      <c r="B966" s="12"/>
      <c r="C966" s="27" t="s">
        <v>3145</v>
      </c>
      <c r="D966" s="17"/>
      <c r="E966" s="17" t="s">
        <v>3152</v>
      </c>
      <c r="F966" s="28" t="s">
        <v>96</v>
      </c>
      <c r="G966" s="29">
        <v>0.3</v>
      </c>
      <c r="H966" s="39"/>
      <c r="I966" s="39">
        <v>0</v>
      </c>
      <c r="J966" s="30">
        <v>226.67</v>
      </c>
      <c r="M966" s="31">
        <f>ROUND(ROUND(J966, 2)*I966, 2)</f>
        <v>0</v>
      </c>
      <c r="P966" s="30">
        <v>226.67</v>
      </c>
      <c r="S966" s="31">
        <f>ROUND(ROUND(P966, 2)*I966, 2)</f>
        <v>0</v>
      </c>
      <c r="V966" s="9">
        <f>ROUND(ROUND(P966, 2)/1.2, 2)</f>
        <v>188.89</v>
      </c>
      <c r="Y966" s="9">
        <f t="shared" si="117"/>
        <v>0</v>
      </c>
      <c r="AD966" s="5" t="s">
        <v>3153</v>
      </c>
      <c r="AE966" s="5" t="s">
        <v>3154</v>
      </c>
      <c r="AF966" s="5" t="s">
        <v>3149</v>
      </c>
      <c r="AK966" s="31">
        <f t="shared" si="108"/>
        <v>0</v>
      </c>
      <c r="AL966" s="31"/>
      <c r="AM966" s="31"/>
      <c r="AN966" s="33">
        <f t="shared" si="109"/>
        <v>0</v>
      </c>
      <c r="AO966" s="31"/>
      <c r="AP966" s="31"/>
    </row>
    <row r="967" spans="1:42" ht="36" x14ac:dyDescent="0.3">
      <c r="A967" s="12" t="s">
        <v>3155</v>
      </c>
      <c r="B967" s="12"/>
      <c r="C967" s="27" t="s">
        <v>1028</v>
      </c>
      <c r="D967" s="17"/>
      <c r="E967" s="17"/>
      <c r="F967" s="28" t="s">
        <v>96</v>
      </c>
      <c r="G967" s="29">
        <v>0.15</v>
      </c>
      <c r="H967" s="39"/>
      <c r="I967" s="39">
        <v>0</v>
      </c>
      <c r="J967" s="30">
        <v>88.8</v>
      </c>
      <c r="M967" s="31">
        <f>ROUND(ROUND(J967, 2)*I967, 2)</f>
        <v>0</v>
      </c>
      <c r="P967" s="30">
        <v>88.8</v>
      </c>
      <c r="S967" s="31">
        <f>ROUND(ROUND(P967, 2)*I967, 2)</f>
        <v>0</v>
      </c>
      <c r="V967" s="9">
        <f>ROUND(ROUND(P967, 2)/1.2, 2)</f>
        <v>74</v>
      </c>
      <c r="Y967" s="9">
        <f t="shared" si="117"/>
        <v>0</v>
      </c>
      <c r="AD967" s="5" t="s">
        <v>3156</v>
      </c>
      <c r="AE967" s="5" t="s">
        <v>3157</v>
      </c>
      <c r="AF967" s="5" t="s">
        <v>1031</v>
      </c>
      <c r="AK967" s="31">
        <f t="shared" si="108"/>
        <v>0</v>
      </c>
      <c r="AL967" s="31"/>
      <c r="AM967" s="31"/>
      <c r="AN967" s="33">
        <f t="shared" si="109"/>
        <v>0</v>
      </c>
      <c r="AO967" s="31"/>
      <c r="AP967" s="31"/>
    </row>
    <row r="968" spans="1:42" ht="54" x14ac:dyDescent="0.3">
      <c r="A968" s="12" t="s">
        <v>3158</v>
      </c>
      <c r="B968" s="12" t="s">
        <v>3129</v>
      </c>
      <c r="C968" s="16" t="s">
        <v>3130</v>
      </c>
      <c r="D968" s="17"/>
      <c r="E968" s="17" t="s">
        <v>581</v>
      </c>
      <c r="F968" s="17" t="s">
        <v>79</v>
      </c>
      <c r="G968" s="18">
        <v>1</v>
      </c>
      <c r="H968" s="18"/>
      <c r="I968" s="18">
        <v>0</v>
      </c>
      <c r="J968" s="19">
        <v>0</v>
      </c>
      <c r="K968" s="20">
        <v>306</v>
      </c>
      <c r="L968" s="19">
        <f>J968+ROUND(K968, 2)</f>
        <v>306</v>
      </c>
      <c r="M968" s="19">
        <v>0</v>
      </c>
      <c r="N968" s="19">
        <v>0</v>
      </c>
      <c r="O968" s="19">
        <f>M968+N968</f>
        <v>0</v>
      </c>
      <c r="P968" s="19">
        <v>81.319999999999993</v>
      </c>
      <c r="Q968" s="20">
        <v>278</v>
      </c>
      <c r="R968" s="19">
        <f>P968+ROUND(Q968, 2)</f>
        <v>359.32</v>
      </c>
      <c r="S968" s="19">
        <v>0</v>
      </c>
      <c r="T968" s="19">
        <v>0</v>
      </c>
      <c r="U968" s="19">
        <f>S968+T968</f>
        <v>0</v>
      </c>
      <c r="V968" s="9">
        <f>ROUND(P968 / 1.2, 2)</f>
        <v>67.77</v>
      </c>
      <c r="W968" s="9">
        <f>ROUND(Q968 / 1.2, 2)</f>
        <v>231.67</v>
      </c>
      <c r="X968" s="9">
        <f>ROUND(R968 / 1.2, 2)</f>
        <v>299.43</v>
      </c>
      <c r="Y968" s="9">
        <f t="shared" si="117"/>
        <v>0</v>
      </c>
      <c r="Z968" s="9">
        <f>ROUND(T968 / 1.2, 2)</f>
        <v>0</v>
      </c>
      <c r="AA968" s="9">
        <f>Y968+Z968</f>
        <v>0</v>
      </c>
      <c r="AD968" s="5">
        <v>355116880</v>
      </c>
      <c r="AE968" s="5">
        <v>27137875</v>
      </c>
      <c r="AG968" s="5" t="s">
        <v>3131</v>
      </c>
      <c r="AH968" s="5" t="s">
        <v>3132</v>
      </c>
      <c r="AI968" s="5" t="s">
        <v>584</v>
      </c>
      <c r="AK968" s="19">
        <f t="shared" si="108"/>
        <v>0</v>
      </c>
      <c r="AL968" s="19">
        <f>T968-N968</f>
        <v>0</v>
      </c>
      <c r="AM968" s="19">
        <f>U968-O968</f>
        <v>0</v>
      </c>
      <c r="AN968" s="22">
        <f t="shared" si="109"/>
        <v>0</v>
      </c>
      <c r="AO968" s="22">
        <f>IFERROR(AL968/N968,0)</f>
        <v>0</v>
      </c>
      <c r="AP968" s="22">
        <f>IFERROR(AM968/O968,0)</f>
        <v>0</v>
      </c>
    </row>
    <row r="969" spans="1:42" ht="36" x14ac:dyDescent="0.3">
      <c r="A969" s="12" t="s">
        <v>3159</v>
      </c>
      <c r="B969" s="12"/>
      <c r="C969" s="27" t="s">
        <v>1028</v>
      </c>
      <c r="D969" s="17"/>
      <c r="E969" s="17"/>
      <c r="F969" s="28" t="s">
        <v>96</v>
      </c>
      <c r="G969" s="29">
        <v>0.15</v>
      </c>
      <c r="H969" s="39"/>
      <c r="I969" s="39">
        <v>0</v>
      </c>
      <c r="J969" s="30">
        <v>88.8</v>
      </c>
      <c r="M969" s="31">
        <f>ROUND(ROUND(J969, 2)*I969, 2)</f>
        <v>0</v>
      </c>
      <c r="P969" s="30">
        <v>88.8</v>
      </c>
      <c r="S969" s="31">
        <f>ROUND(ROUND(P969, 2)*I969, 2)</f>
        <v>0</v>
      </c>
      <c r="V969" s="9">
        <f>ROUND(ROUND(P969, 2)/1.2, 2)</f>
        <v>74</v>
      </c>
      <c r="Y969" s="9">
        <f t="shared" si="117"/>
        <v>0</v>
      </c>
      <c r="AD969" s="5" t="s">
        <v>3160</v>
      </c>
      <c r="AE969" s="5" t="s">
        <v>3161</v>
      </c>
      <c r="AF969" s="5" t="s">
        <v>1031</v>
      </c>
      <c r="AK969" s="31">
        <f t="shared" si="108"/>
        <v>0</v>
      </c>
      <c r="AL969" s="31"/>
      <c r="AM969" s="31"/>
      <c r="AN969" s="33">
        <f t="shared" si="109"/>
        <v>0</v>
      </c>
      <c r="AO969" s="31"/>
      <c r="AP969" s="31"/>
    </row>
    <row r="970" spans="1:42" ht="54" x14ac:dyDescent="0.3">
      <c r="A970" s="12" t="s">
        <v>3162</v>
      </c>
      <c r="B970" s="12"/>
      <c r="C970" s="27" t="s">
        <v>3145</v>
      </c>
      <c r="D970" s="17"/>
      <c r="E970" s="17" t="s">
        <v>3163</v>
      </c>
      <c r="F970" s="28" t="s">
        <v>96</v>
      </c>
      <c r="G970" s="29">
        <v>0.3</v>
      </c>
      <c r="H970" s="39"/>
      <c r="I970" s="39">
        <v>0</v>
      </c>
      <c r="J970" s="30">
        <v>226.67</v>
      </c>
      <c r="M970" s="31">
        <f>ROUND(ROUND(J970, 2)*I970, 2)</f>
        <v>0</v>
      </c>
      <c r="P970" s="30">
        <v>226.67</v>
      </c>
      <c r="S970" s="31">
        <f>ROUND(ROUND(P970, 2)*I970, 2)</f>
        <v>0</v>
      </c>
      <c r="V970" s="9">
        <f>ROUND(ROUND(P970, 2)/1.2, 2)</f>
        <v>188.89</v>
      </c>
      <c r="Y970" s="9">
        <f t="shared" si="117"/>
        <v>0</v>
      </c>
      <c r="AD970" s="5" t="s">
        <v>3164</v>
      </c>
      <c r="AE970" s="5" t="s">
        <v>3165</v>
      </c>
      <c r="AF970" s="5" t="s">
        <v>3149</v>
      </c>
      <c r="AK970" s="31">
        <f t="shared" si="108"/>
        <v>0</v>
      </c>
      <c r="AL970" s="31"/>
      <c r="AM970" s="31"/>
      <c r="AN970" s="33">
        <f t="shared" si="109"/>
        <v>0</v>
      </c>
      <c r="AO970" s="31"/>
      <c r="AP970" s="31"/>
    </row>
    <row r="971" spans="1:42" ht="54" x14ac:dyDescent="0.3">
      <c r="A971" s="12" t="s">
        <v>3166</v>
      </c>
      <c r="B971" s="12" t="s">
        <v>3129</v>
      </c>
      <c r="C971" s="16" t="s">
        <v>3130</v>
      </c>
      <c r="D971" s="17"/>
      <c r="E971" s="17" t="s">
        <v>581</v>
      </c>
      <c r="F971" s="17" t="s">
        <v>79</v>
      </c>
      <c r="G971" s="18">
        <v>1</v>
      </c>
      <c r="H971" s="18"/>
      <c r="I971" s="18">
        <v>0</v>
      </c>
      <c r="J971" s="19">
        <v>0</v>
      </c>
      <c r="K971" s="20">
        <v>306</v>
      </c>
      <c r="L971" s="19">
        <f>J971+ROUND(K971, 2)</f>
        <v>306</v>
      </c>
      <c r="M971" s="19">
        <v>0</v>
      </c>
      <c r="N971" s="19">
        <v>0</v>
      </c>
      <c r="O971" s="19">
        <f>M971+N971</f>
        <v>0</v>
      </c>
      <c r="P971" s="19">
        <v>81.319999999999993</v>
      </c>
      <c r="Q971" s="20">
        <v>278</v>
      </c>
      <c r="R971" s="19">
        <f>P971+ROUND(Q971, 2)</f>
        <v>359.32</v>
      </c>
      <c r="S971" s="19">
        <v>0</v>
      </c>
      <c r="T971" s="19">
        <v>0</v>
      </c>
      <c r="U971" s="19">
        <f>S971+T971</f>
        <v>0</v>
      </c>
      <c r="V971" s="9">
        <f>ROUND(P971 / 1.2, 2)</f>
        <v>67.77</v>
      </c>
      <c r="W971" s="9">
        <f>ROUND(Q971 / 1.2, 2)</f>
        <v>231.67</v>
      </c>
      <c r="X971" s="9">
        <f>ROUND(R971 / 1.2, 2)</f>
        <v>299.43</v>
      </c>
      <c r="Y971" s="9">
        <f t="shared" si="117"/>
        <v>0</v>
      </c>
      <c r="Z971" s="9">
        <f>ROUND(T971 / 1.2, 2)</f>
        <v>0</v>
      </c>
      <c r="AA971" s="9">
        <f>Y971+Z971</f>
        <v>0</v>
      </c>
      <c r="AD971" s="5">
        <v>355116881</v>
      </c>
      <c r="AE971" s="5">
        <v>27137876</v>
      </c>
      <c r="AG971" s="5" t="s">
        <v>3131</v>
      </c>
      <c r="AH971" s="5" t="s">
        <v>3132</v>
      </c>
      <c r="AI971" s="5" t="s">
        <v>584</v>
      </c>
      <c r="AK971" s="19">
        <f t="shared" si="108"/>
        <v>0</v>
      </c>
      <c r="AL971" s="19">
        <f>T971-N971</f>
        <v>0</v>
      </c>
      <c r="AM971" s="19">
        <f>U971-O971</f>
        <v>0</v>
      </c>
      <c r="AN971" s="22">
        <f t="shared" si="109"/>
        <v>0</v>
      </c>
      <c r="AO971" s="22">
        <f>IFERROR(AL971/N971,0)</f>
        <v>0</v>
      </c>
      <c r="AP971" s="22">
        <f>IFERROR(AM971/O971,0)</f>
        <v>0</v>
      </c>
    </row>
    <row r="972" spans="1:42" ht="54" x14ac:dyDescent="0.3">
      <c r="A972" s="12" t="s">
        <v>3167</v>
      </c>
      <c r="B972" s="12"/>
      <c r="C972" s="27" t="s">
        <v>3145</v>
      </c>
      <c r="D972" s="17"/>
      <c r="E972" s="17" t="s">
        <v>3168</v>
      </c>
      <c r="F972" s="28" t="s">
        <v>96</v>
      </c>
      <c r="G972" s="29">
        <v>0.3</v>
      </c>
      <c r="H972" s="39"/>
      <c r="I972" s="39">
        <v>0</v>
      </c>
      <c r="J972" s="30">
        <v>226.67</v>
      </c>
      <c r="M972" s="31">
        <f>ROUND(ROUND(J972, 2)*I972, 2)</f>
        <v>0</v>
      </c>
      <c r="P972" s="30">
        <v>226.67</v>
      </c>
      <c r="S972" s="31">
        <f>ROUND(ROUND(P972, 2)*I972, 2)</f>
        <v>0</v>
      </c>
      <c r="V972" s="9">
        <f>ROUND(ROUND(P972, 2)/1.2, 2)</f>
        <v>188.89</v>
      </c>
      <c r="Y972" s="9">
        <f t="shared" si="117"/>
        <v>0</v>
      </c>
      <c r="AD972" s="5" t="s">
        <v>3169</v>
      </c>
      <c r="AE972" s="5" t="s">
        <v>3170</v>
      </c>
      <c r="AF972" s="5" t="s">
        <v>3149</v>
      </c>
      <c r="AK972" s="31">
        <f t="shared" si="108"/>
        <v>0</v>
      </c>
      <c r="AL972" s="31"/>
      <c r="AM972" s="31"/>
      <c r="AN972" s="33">
        <f t="shared" si="109"/>
        <v>0</v>
      </c>
      <c r="AO972" s="31"/>
      <c r="AP972" s="31"/>
    </row>
    <row r="973" spans="1:42" ht="36" x14ac:dyDescent="0.3">
      <c r="A973" s="12" t="s">
        <v>3171</v>
      </c>
      <c r="B973" s="12"/>
      <c r="C973" s="27" t="s">
        <v>1028</v>
      </c>
      <c r="D973" s="17"/>
      <c r="E973" s="17"/>
      <c r="F973" s="28" t="s">
        <v>96</v>
      </c>
      <c r="G973" s="29">
        <v>0.15</v>
      </c>
      <c r="H973" s="39"/>
      <c r="I973" s="39">
        <v>0</v>
      </c>
      <c r="J973" s="30">
        <v>88.8</v>
      </c>
      <c r="M973" s="31">
        <f>ROUND(ROUND(J973, 2)*I973, 2)</f>
        <v>0</v>
      </c>
      <c r="P973" s="30">
        <v>88.8</v>
      </c>
      <c r="S973" s="31">
        <f>ROUND(ROUND(P973, 2)*I973, 2)</f>
        <v>0</v>
      </c>
      <c r="V973" s="9">
        <f>ROUND(ROUND(P973, 2)/1.2, 2)</f>
        <v>74</v>
      </c>
      <c r="Y973" s="9">
        <f t="shared" si="117"/>
        <v>0</v>
      </c>
      <c r="AD973" s="5" t="s">
        <v>3172</v>
      </c>
      <c r="AE973" s="5" t="s">
        <v>3173</v>
      </c>
      <c r="AF973" s="5" t="s">
        <v>1031</v>
      </c>
      <c r="AK973" s="31">
        <f t="shared" si="108"/>
        <v>0</v>
      </c>
      <c r="AL973" s="31"/>
      <c r="AM973" s="31"/>
      <c r="AN973" s="33">
        <f t="shared" si="109"/>
        <v>0</v>
      </c>
      <c r="AO973" s="31"/>
      <c r="AP973" s="31"/>
    </row>
    <row r="974" spans="1:42" ht="54" x14ac:dyDescent="0.3">
      <c r="A974" s="12" t="s">
        <v>3174</v>
      </c>
      <c r="B974" s="12" t="s">
        <v>3129</v>
      </c>
      <c r="C974" s="16" t="s">
        <v>3130</v>
      </c>
      <c r="D974" s="17"/>
      <c r="E974" s="17" t="s">
        <v>581</v>
      </c>
      <c r="F974" s="17" t="s">
        <v>79</v>
      </c>
      <c r="G974" s="18">
        <v>1</v>
      </c>
      <c r="H974" s="18"/>
      <c r="I974" s="18">
        <v>0</v>
      </c>
      <c r="J974" s="19">
        <v>0</v>
      </c>
      <c r="K974" s="20">
        <v>306</v>
      </c>
      <c r="L974" s="19">
        <f>J974+ROUND(K974, 2)</f>
        <v>306</v>
      </c>
      <c r="M974" s="19">
        <v>0</v>
      </c>
      <c r="N974" s="19">
        <v>0</v>
      </c>
      <c r="O974" s="19">
        <f>M974+N974</f>
        <v>0</v>
      </c>
      <c r="P974" s="19">
        <v>81.319999999999993</v>
      </c>
      <c r="Q974" s="20">
        <v>278</v>
      </c>
      <c r="R974" s="19">
        <f>P974+ROUND(Q974, 2)</f>
        <v>359.32</v>
      </c>
      <c r="S974" s="19">
        <v>0</v>
      </c>
      <c r="T974" s="19">
        <v>0</v>
      </c>
      <c r="U974" s="19">
        <f>S974+T974</f>
        <v>0</v>
      </c>
      <c r="V974" s="9">
        <f>ROUND(P974 / 1.2, 2)</f>
        <v>67.77</v>
      </c>
      <c r="W974" s="9">
        <f>ROUND(Q974 / 1.2, 2)</f>
        <v>231.67</v>
      </c>
      <c r="X974" s="9">
        <f>ROUND(R974 / 1.2, 2)</f>
        <v>299.43</v>
      </c>
      <c r="Y974" s="9">
        <f t="shared" si="117"/>
        <v>0</v>
      </c>
      <c r="Z974" s="9">
        <f>ROUND(T974 / 1.2, 2)</f>
        <v>0</v>
      </c>
      <c r="AA974" s="9">
        <f>Y974+Z974</f>
        <v>0</v>
      </c>
      <c r="AD974" s="5">
        <v>355116882</v>
      </c>
      <c r="AE974" s="5">
        <v>27137877</v>
      </c>
      <c r="AG974" s="5" t="s">
        <v>3131</v>
      </c>
      <c r="AH974" s="5" t="s">
        <v>3132</v>
      </c>
      <c r="AI974" s="5" t="s">
        <v>584</v>
      </c>
      <c r="AK974" s="19">
        <f t="shared" si="108"/>
        <v>0</v>
      </c>
      <c r="AL974" s="19">
        <f>T974-N974</f>
        <v>0</v>
      </c>
      <c r="AM974" s="19">
        <f>U974-O974</f>
        <v>0</v>
      </c>
      <c r="AN974" s="22">
        <f t="shared" si="109"/>
        <v>0</v>
      </c>
      <c r="AO974" s="22">
        <f>IFERROR(AL974/N974,0)</f>
        <v>0</v>
      </c>
      <c r="AP974" s="22">
        <f>IFERROR(AM974/O974,0)</f>
        <v>0</v>
      </c>
    </row>
    <row r="975" spans="1:42" ht="36" x14ac:dyDescent="0.3">
      <c r="A975" s="12" t="s">
        <v>3175</v>
      </c>
      <c r="B975" s="12"/>
      <c r="C975" s="27" t="s">
        <v>1028</v>
      </c>
      <c r="D975" s="17"/>
      <c r="E975" s="17"/>
      <c r="F975" s="28" t="s">
        <v>96</v>
      </c>
      <c r="G975" s="29">
        <v>0.15</v>
      </c>
      <c r="H975" s="39"/>
      <c r="I975" s="39">
        <v>0</v>
      </c>
      <c r="J975" s="30">
        <v>88.8</v>
      </c>
      <c r="M975" s="31">
        <f>ROUND(ROUND(J975, 2)*I975, 2)</f>
        <v>0</v>
      </c>
      <c r="P975" s="30">
        <v>88.8</v>
      </c>
      <c r="S975" s="31">
        <f>ROUND(ROUND(P975, 2)*I975, 2)</f>
        <v>0</v>
      </c>
      <c r="V975" s="9">
        <f>ROUND(ROUND(P975, 2)/1.2, 2)</f>
        <v>74</v>
      </c>
      <c r="Y975" s="9">
        <f t="shared" si="117"/>
        <v>0</v>
      </c>
      <c r="AD975" s="5" t="s">
        <v>3176</v>
      </c>
      <c r="AE975" s="5" t="s">
        <v>3177</v>
      </c>
      <c r="AF975" s="5" t="s">
        <v>1031</v>
      </c>
      <c r="AK975" s="31">
        <f t="shared" si="108"/>
        <v>0</v>
      </c>
      <c r="AL975" s="31"/>
      <c r="AM975" s="31"/>
      <c r="AN975" s="33">
        <f t="shared" si="109"/>
        <v>0</v>
      </c>
      <c r="AO975" s="31"/>
      <c r="AP975" s="31"/>
    </row>
    <row r="976" spans="1:42" ht="54" x14ac:dyDescent="0.3">
      <c r="A976" s="12" t="s">
        <v>3178</v>
      </c>
      <c r="B976" s="12"/>
      <c r="C976" s="27" t="s">
        <v>3145</v>
      </c>
      <c r="D976" s="17"/>
      <c r="E976" s="17" t="s">
        <v>3179</v>
      </c>
      <c r="F976" s="28" t="s">
        <v>96</v>
      </c>
      <c r="G976" s="29">
        <v>0.3</v>
      </c>
      <c r="H976" s="39"/>
      <c r="I976" s="39">
        <v>0</v>
      </c>
      <c r="J976" s="30">
        <v>226.67</v>
      </c>
      <c r="M976" s="31">
        <f>ROUND(ROUND(J976, 2)*I976, 2)</f>
        <v>0</v>
      </c>
      <c r="P976" s="30">
        <v>226.67</v>
      </c>
      <c r="S976" s="31">
        <f>ROUND(ROUND(P976, 2)*I976, 2)</f>
        <v>0</v>
      </c>
      <c r="V976" s="9">
        <f>ROUND(ROUND(P976, 2)/1.2, 2)</f>
        <v>188.89</v>
      </c>
      <c r="Y976" s="9">
        <f t="shared" si="117"/>
        <v>0</v>
      </c>
      <c r="AD976" s="5" t="s">
        <v>3180</v>
      </c>
      <c r="AE976" s="5" t="s">
        <v>3181</v>
      </c>
      <c r="AF976" s="5" t="s">
        <v>3149</v>
      </c>
      <c r="AK976" s="31">
        <f t="shared" ref="AK976:AK1039" si="118">S976-M976</f>
        <v>0</v>
      </c>
      <c r="AL976" s="31"/>
      <c r="AM976" s="31"/>
      <c r="AN976" s="33">
        <f t="shared" ref="AN976:AN1039" si="119">IFERROR(AK976/M976,0)</f>
        <v>0</v>
      </c>
      <c r="AO976" s="31"/>
      <c r="AP976" s="31"/>
    </row>
    <row r="977" spans="1:42" ht="54" x14ac:dyDescent="0.3">
      <c r="A977" s="12" t="s">
        <v>3182</v>
      </c>
      <c r="B977" s="12" t="s">
        <v>3129</v>
      </c>
      <c r="C977" s="16" t="s">
        <v>3130</v>
      </c>
      <c r="D977" s="17"/>
      <c r="E977" s="17" t="s">
        <v>581</v>
      </c>
      <c r="F977" s="17" t="s">
        <v>79</v>
      </c>
      <c r="G977" s="18">
        <v>1</v>
      </c>
      <c r="H977" s="18"/>
      <c r="I977" s="18">
        <v>0</v>
      </c>
      <c r="J977" s="19">
        <v>0</v>
      </c>
      <c r="K977" s="20">
        <v>306</v>
      </c>
      <c r="L977" s="19">
        <f>J977+ROUND(K977, 2)</f>
        <v>306</v>
      </c>
      <c r="M977" s="19">
        <v>0</v>
      </c>
      <c r="N977" s="19">
        <v>0</v>
      </c>
      <c r="O977" s="19">
        <f>M977+N977</f>
        <v>0</v>
      </c>
      <c r="P977" s="19">
        <v>81.319999999999993</v>
      </c>
      <c r="Q977" s="20">
        <v>278</v>
      </c>
      <c r="R977" s="19">
        <f>P977+ROUND(Q977, 2)</f>
        <v>359.32</v>
      </c>
      <c r="S977" s="19">
        <v>0</v>
      </c>
      <c r="T977" s="19">
        <v>0</v>
      </c>
      <c r="U977" s="19">
        <f>S977+T977</f>
        <v>0</v>
      </c>
      <c r="V977" s="9">
        <f>ROUND(P977 / 1.2, 2)</f>
        <v>67.77</v>
      </c>
      <c r="W977" s="9">
        <f>ROUND(Q977 / 1.2, 2)</f>
        <v>231.67</v>
      </c>
      <c r="X977" s="9">
        <f>ROUND(R977 / 1.2, 2)</f>
        <v>299.43</v>
      </c>
      <c r="Y977" s="9">
        <f t="shared" si="117"/>
        <v>0</v>
      </c>
      <c r="Z977" s="9">
        <f>ROUND(T977 / 1.2, 2)</f>
        <v>0</v>
      </c>
      <c r="AA977" s="9">
        <f>Y977+Z977</f>
        <v>0</v>
      </c>
      <c r="AD977" s="5">
        <v>355116883</v>
      </c>
      <c r="AE977" s="5">
        <v>27137878</v>
      </c>
      <c r="AG977" s="5" t="s">
        <v>3131</v>
      </c>
      <c r="AH977" s="5" t="s">
        <v>3132</v>
      </c>
      <c r="AI977" s="5" t="s">
        <v>584</v>
      </c>
      <c r="AK977" s="19">
        <f t="shared" si="118"/>
        <v>0</v>
      </c>
      <c r="AL977" s="19">
        <f>T977-N977</f>
        <v>0</v>
      </c>
      <c r="AM977" s="19">
        <f>U977-O977</f>
        <v>0</v>
      </c>
      <c r="AN977" s="22">
        <f t="shared" si="119"/>
        <v>0</v>
      </c>
      <c r="AO977" s="22">
        <f>IFERROR(AL977/N977,0)</f>
        <v>0</v>
      </c>
      <c r="AP977" s="22">
        <f>IFERROR(AM977/O977,0)</f>
        <v>0</v>
      </c>
    </row>
    <row r="978" spans="1:42" ht="54" x14ac:dyDescent="0.3">
      <c r="A978" s="12" t="s">
        <v>3183</v>
      </c>
      <c r="B978" s="12"/>
      <c r="C978" s="27" t="s">
        <v>3145</v>
      </c>
      <c r="D978" s="17"/>
      <c r="E978" s="17" t="s">
        <v>3184</v>
      </c>
      <c r="F978" s="28" t="s">
        <v>96</v>
      </c>
      <c r="G978" s="29">
        <v>0.3</v>
      </c>
      <c r="H978" s="39"/>
      <c r="I978" s="39">
        <v>0</v>
      </c>
      <c r="J978" s="30">
        <v>226.67</v>
      </c>
      <c r="M978" s="31">
        <f>ROUND(ROUND(J978, 2)*I978, 2)</f>
        <v>0</v>
      </c>
      <c r="P978" s="30">
        <v>226.67</v>
      </c>
      <c r="S978" s="31">
        <f>ROUND(ROUND(P978, 2)*I978, 2)</f>
        <v>0</v>
      </c>
      <c r="V978" s="9">
        <f>ROUND(ROUND(P978, 2)/1.2, 2)</f>
        <v>188.89</v>
      </c>
      <c r="Y978" s="9">
        <f t="shared" si="117"/>
        <v>0</v>
      </c>
      <c r="AD978" s="5" t="s">
        <v>3185</v>
      </c>
      <c r="AE978" s="5" t="s">
        <v>3186</v>
      </c>
      <c r="AF978" s="5" t="s">
        <v>3149</v>
      </c>
      <c r="AK978" s="31">
        <f t="shared" si="118"/>
        <v>0</v>
      </c>
      <c r="AL978" s="31"/>
      <c r="AM978" s="31"/>
      <c r="AN978" s="33">
        <f t="shared" si="119"/>
        <v>0</v>
      </c>
      <c r="AO978" s="31"/>
      <c r="AP978" s="31"/>
    </row>
    <row r="979" spans="1:42" ht="36" x14ac:dyDescent="0.3">
      <c r="A979" s="12" t="s">
        <v>3187</v>
      </c>
      <c r="B979" s="12"/>
      <c r="C979" s="27" t="s">
        <v>1028</v>
      </c>
      <c r="D979" s="17"/>
      <c r="E979" s="17"/>
      <c r="F979" s="28" t="s">
        <v>96</v>
      </c>
      <c r="G979" s="29">
        <v>0.15</v>
      </c>
      <c r="H979" s="39"/>
      <c r="I979" s="39">
        <v>0</v>
      </c>
      <c r="J979" s="30">
        <v>88.8</v>
      </c>
      <c r="M979" s="31">
        <f>ROUND(ROUND(J979, 2)*I979, 2)</f>
        <v>0</v>
      </c>
      <c r="P979" s="30">
        <v>88.8</v>
      </c>
      <c r="S979" s="31">
        <f>ROUND(ROUND(P979, 2)*I979, 2)</f>
        <v>0</v>
      </c>
      <c r="V979" s="9">
        <f>ROUND(ROUND(P979, 2)/1.2, 2)</f>
        <v>74</v>
      </c>
      <c r="Y979" s="9">
        <f t="shared" si="117"/>
        <v>0</v>
      </c>
      <c r="AD979" s="5" t="s">
        <v>3188</v>
      </c>
      <c r="AE979" s="5" t="s">
        <v>3189</v>
      </c>
      <c r="AF979" s="5" t="s">
        <v>1031</v>
      </c>
      <c r="AK979" s="31">
        <f t="shared" si="118"/>
        <v>0</v>
      </c>
      <c r="AL979" s="31"/>
      <c r="AM979" s="31"/>
      <c r="AN979" s="33">
        <f t="shared" si="119"/>
        <v>0</v>
      </c>
      <c r="AO979" s="31"/>
      <c r="AP979" s="31"/>
    </row>
    <row r="980" spans="1:42" ht="54" x14ac:dyDescent="0.3">
      <c r="A980" s="12" t="s">
        <v>3190</v>
      </c>
      <c r="B980" s="12" t="s">
        <v>3129</v>
      </c>
      <c r="C980" s="16" t="s">
        <v>3130</v>
      </c>
      <c r="D980" s="17"/>
      <c r="E980" s="17" t="s">
        <v>581</v>
      </c>
      <c r="F980" s="17" t="s">
        <v>79</v>
      </c>
      <c r="G980" s="18">
        <v>1</v>
      </c>
      <c r="H980" s="18"/>
      <c r="I980" s="18">
        <v>0</v>
      </c>
      <c r="J980" s="19">
        <v>0</v>
      </c>
      <c r="K980" s="20">
        <v>306</v>
      </c>
      <c r="L980" s="19">
        <f>J980+ROUND(K980, 2)</f>
        <v>306</v>
      </c>
      <c r="M980" s="19">
        <v>0</v>
      </c>
      <c r="N980" s="19">
        <v>0</v>
      </c>
      <c r="O980" s="19">
        <f>M980+N980</f>
        <v>0</v>
      </c>
      <c r="P980" s="19">
        <v>81.319999999999993</v>
      </c>
      <c r="Q980" s="20">
        <v>278</v>
      </c>
      <c r="R980" s="19">
        <f>P980+ROUND(Q980, 2)</f>
        <v>359.32</v>
      </c>
      <c r="S980" s="19">
        <v>0</v>
      </c>
      <c r="T980" s="19">
        <v>0</v>
      </c>
      <c r="U980" s="19">
        <f>S980+T980</f>
        <v>0</v>
      </c>
      <c r="V980" s="9">
        <f>ROUND(P980 / 1.2, 2)</f>
        <v>67.77</v>
      </c>
      <c r="W980" s="9">
        <f>ROUND(Q980 / 1.2, 2)</f>
        <v>231.67</v>
      </c>
      <c r="X980" s="9">
        <f>ROUND(R980 / 1.2, 2)</f>
        <v>299.43</v>
      </c>
      <c r="Y980" s="9">
        <f t="shared" si="117"/>
        <v>0</v>
      </c>
      <c r="Z980" s="9">
        <f>ROUND(T980 / 1.2, 2)</f>
        <v>0</v>
      </c>
      <c r="AA980" s="9">
        <f>Y980+Z980</f>
        <v>0</v>
      </c>
      <c r="AD980" s="5">
        <v>355116884</v>
      </c>
      <c r="AE980" s="5">
        <v>27137879</v>
      </c>
      <c r="AG980" s="5" t="s">
        <v>3131</v>
      </c>
      <c r="AH980" s="5" t="s">
        <v>3132</v>
      </c>
      <c r="AI980" s="5" t="s">
        <v>584</v>
      </c>
      <c r="AK980" s="19">
        <f t="shared" si="118"/>
        <v>0</v>
      </c>
      <c r="AL980" s="19">
        <f>T980-N980</f>
        <v>0</v>
      </c>
      <c r="AM980" s="19">
        <f>U980-O980</f>
        <v>0</v>
      </c>
      <c r="AN980" s="22">
        <f t="shared" si="119"/>
        <v>0</v>
      </c>
      <c r="AO980" s="22">
        <f>IFERROR(AL980/N980,0)</f>
        <v>0</v>
      </c>
      <c r="AP980" s="22">
        <f>IFERROR(AM980/O980,0)</f>
        <v>0</v>
      </c>
    </row>
    <row r="981" spans="1:42" ht="36" x14ac:dyDescent="0.3">
      <c r="A981" s="12" t="s">
        <v>3191</v>
      </c>
      <c r="B981" s="12"/>
      <c r="C981" s="27" t="s">
        <v>1028</v>
      </c>
      <c r="D981" s="17"/>
      <c r="E981" s="17"/>
      <c r="F981" s="28" t="s">
        <v>96</v>
      </c>
      <c r="G981" s="29">
        <v>0.15</v>
      </c>
      <c r="H981" s="39"/>
      <c r="I981" s="39">
        <v>0</v>
      </c>
      <c r="J981" s="30">
        <v>88.8</v>
      </c>
      <c r="M981" s="31">
        <f>ROUND(ROUND(J981, 2)*I981, 2)</f>
        <v>0</v>
      </c>
      <c r="P981" s="30">
        <v>88.8</v>
      </c>
      <c r="S981" s="31">
        <f>ROUND(ROUND(P981, 2)*I981, 2)</f>
        <v>0</v>
      </c>
      <c r="V981" s="9">
        <f>ROUND(ROUND(P981, 2)/1.2, 2)</f>
        <v>74</v>
      </c>
      <c r="Y981" s="9">
        <f t="shared" si="117"/>
        <v>0</v>
      </c>
      <c r="AD981" s="5" t="s">
        <v>3192</v>
      </c>
      <c r="AE981" s="5" t="s">
        <v>3193</v>
      </c>
      <c r="AF981" s="5" t="s">
        <v>1031</v>
      </c>
      <c r="AK981" s="31">
        <f t="shared" si="118"/>
        <v>0</v>
      </c>
      <c r="AL981" s="31"/>
      <c r="AM981" s="31"/>
      <c r="AN981" s="33">
        <f t="shared" si="119"/>
        <v>0</v>
      </c>
      <c r="AO981" s="31"/>
      <c r="AP981" s="31"/>
    </row>
    <row r="982" spans="1:42" ht="54" x14ac:dyDescent="0.3">
      <c r="A982" s="12" t="s">
        <v>3194</v>
      </c>
      <c r="B982" s="12"/>
      <c r="C982" s="27" t="s">
        <v>3145</v>
      </c>
      <c r="D982" s="17"/>
      <c r="E982" s="17" t="s">
        <v>3195</v>
      </c>
      <c r="F982" s="28" t="s">
        <v>96</v>
      </c>
      <c r="G982" s="29">
        <v>0.3</v>
      </c>
      <c r="H982" s="39"/>
      <c r="I982" s="39">
        <v>0</v>
      </c>
      <c r="J982" s="30">
        <v>226.67</v>
      </c>
      <c r="M982" s="31">
        <f>ROUND(ROUND(J982, 2)*I982, 2)</f>
        <v>0</v>
      </c>
      <c r="P982" s="30">
        <v>226.67</v>
      </c>
      <c r="S982" s="31">
        <f>ROUND(ROUND(P982, 2)*I982, 2)</f>
        <v>0</v>
      </c>
      <c r="V982" s="9">
        <f>ROUND(ROUND(P982, 2)/1.2, 2)</f>
        <v>188.89</v>
      </c>
      <c r="Y982" s="9">
        <f t="shared" si="117"/>
        <v>0</v>
      </c>
      <c r="AD982" s="5" t="s">
        <v>3196</v>
      </c>
      <c r="AE982" s="5" t="s">
        <v>3197</v>
      </c>
      <c r="AF982" s="5" t="s">
        <v>3149</v>
      </c>
      <c r="AK982" s="31">
        <f t="shared" si="118"/>
        <v>0</v>
      </c>
      <c r="AL982" s="31"/>
      <c r="AM982" s="31"/>
      <c r="AN982" s="33">
        <f t="shared" si="119"/>
        <v>0</v>
      </c>
      <c r="AO982" s="31"/>
      <c r="AP982" s="31"/>
    </row>
    <row r="983" spans="1:42" ht="36" x14ac:dyDescent="0.3">
      <c r="A983" s="12" t="s">
        <v>3198</v>
      </c>
      <c r="B983" s="12" t="s">
        <v>3199</v>
      </c>
      <c r="C983" s="16" t="s">
        <v>3200</v>
      </c>
      <c r="D983" s="17"/>
      <c r="E983" s="17" t="s">
        <v>3201</v>
      </c>
      <c r="F983" s="17" t="s">
        <v>79</v>
      </c>
      <c r="G983" s="18">
        <v>1</v>
      </c>
      <c r="H983" s="18"/>
      <c r="I983" s="18">
        <v>0</v>
      </c>
      <c r="J983" s="19">
        <v>13.38</v>
      </c>
      <c r="K983" s="20">
        <v>464</v>
      </c>
      <c r="L983" s="19">
        <f>J983+ROUND(K983, 2)</f>
        <v>477.38</v>
      </c>
      <c r="M983" s="19">
        <v>0</v>
      </c>
      <c r="N983" s="19">
        <v>0</v>
      </c>
      <c r="O983" s="19">
        <f>M983+N983</f>
        <v>0</v>
      </c>
      <c r="P983" s="19">
        <v>75.33</v>
      </c>
      <c r="Q983" s="20">
        <v>464</v>
      </c>
      <c r="R983" s="19">
        <f>P983+ROUND(Q983, 2)</f>
        <v>539.33000000000004</v>
      </c>
      <c r="S983" s="19">
        <v>0</v>
      </c>
      <c r="T983" s="19">
        <v>0</v>
      </c>
      <c r="U983" s="19">
        <f>S983+T983</f>
        <v>0</v>
      </c>
      <c r="V983" s="9">
        <f>ROUND(P983 / 1.2, 2)</f>
        <v>62.78</v>
      </c>
      <c r="W983" s="9">
        <f>ROUND(Q983 / 1.2, 2)</f>
        <v>386.67</v>
      </c>
      <c r="X983" s="9">
        <f>ROUND(R983 / 1.2, 2)</f>
        <v>449.44</v>
      </c>
      <c r="Y983" s="9">
        <f t="shared" si="117"/>
        <v>0</v>
      </c>
      <c r="Z983" s="9">
        <f>ROUND(T983 / 1.2, 2)</f>
        <v>0</v>
      </c>
      <c r="AA983" s="9">
        <f>Y983+Z983</f>
        <v>0</v>
      </c>
      <c r="AD983" s="5">
        <v>355116681</v>
      </c>
      <c r="AE983" s="5">
        <v>27137893</v>
      </c>
      <c r="AG983" s="5" t="s">
        <v>3202</v>
      </c>
      <c r="AH983" s="5" t="s">
        <v>3203</v>
      </c>
      <c r="AI983" s="5" t="s">
        <v>584</v>
      </c>
      <c r="AK983" s="19">
        <f t="shared" si="118"/>
        <v>0</v>
      </c>
      <c r="AL983" s="19">
        <f>T983-N983</f>
        <v>0</v>
      </c>
      <c r="AM983" s="19">
        <f>U983-O983</f>
        <v>0</v>
      </c>
      <c r="AN983" s="22">
        <f t="shared" si="119"/>
        <v>0</v>
      </c>
      <c r="AO983" s="22">
        <f>IFERROR(AL983/N983,0)</f>
        <v>0</v>
      </c>
      <c r="AP983" s="22">
        <f>IFERROR(AM983/O983,0)</f>
        <v>0</v>
      </c>
    </row>
    <row r="984" spans="1:42" ht="72" x14ac:dyDescent="0.3">
      <c r="A984" s="12" t="s">
        <v>3204</v>
      </c>
      <c r="B984" s="12"/>
      <c r="C984" s="27" t="s">
        <v>3205</v>
      </c>
      <c r="D984" s="17"/>
      <c r="E984" s="17" t="s">
        <v>3206</v>
      </c>
      <c r="F984" s="28" t="s">
        <v>96</v>
      </c>
      <c r="G984" s="29">
        <v>0.3</v>
      </c>
      <c r="H984" s="29"/>
      <c r="I984" s="29">
        <v>0</v>
      </c>
      <c r="J984" s="30">
        <v>0</v>
      </c>
      <c r="M984" s="31">
        <f>ROUND(ROUND(J984, 2)*I984, 2)</f>
        <v>0</v>
      </c>
      <c r="P984" s="30">
        <v>206.5</v>
      </c>
      <c r="S984" s="31">
        <f>ROUND(ROUND(P984, 2)*I984, 2)</f>
        <v>0</v>
      </c>
      <c r="V984" s="9">
        <f>ROUND(ROUND(P984, 2)/1.2, 2)</f>
        <v>172.08</v>
      </c>
      <c r="Y984" s="9">
        <f t="shared" si="117"/>
        <v>0</v>
      </c>
      <c r="AD984" s="5" t="s">
        <v>3207</v>
      </c>
      <c r="AE984" s="5" t="s">
        <v>3208</v>
      </c>
      <c r="AF984" s="5" t="s">
        <v>3209</v>
      </c>
      <c r="AK984" s="31">
        <f t="shared" si="118"/>
        <v>0</v>
      </c>
      <c r="AL984" s="31"/>
      <c r="AM984" s="31"/>
      <c r="AN984" s="33">
        <f t="shared" si="119"/>
        <v>0</v>
      </c>
      <c r="AO984" s="31"/>
      <c r="AP984" s="31"/>
    </row>
    <row r="985" spans="1:42" ht="36" x14ac:dyDescent="0.3">
      <c r="A985" s="12" t="s">
        <v>3210</v>
      </c>
      <c r="B985" s="12"/>
      <c r="C985" s="27" t="s">
        <v>1028</v>
      </c>
      <c r="D985" s="17"/>
      <c r="E985" s="17"/>
      <c r="F985" s="28" t="s">
        <v>96</v>
      </c>
      <c r="G985" s="29">
        <v>0.15</v>
      </c>
      <c r="H985" s="29"/>
      <c r="I985" s="29">
        <v>0</v>
      </c>
      <c r="J985" s="30">
        <v>88.8</v>
      </c>
      <c r="M985" s="31">
        <f>ROUND(ROUND(J985, 2)*I985, 2)</f>
        <v>0</v>
      </c>
      <c r="P985" s="30">
        <v>88.8</v>
      </c>
      <c r="S985" s="31">
        <f>ROUND(ROUND(P985, 2)*I985, 2)</f>
        <v>0</v>
      </c>
      <c r="V985" s="9">
        <f>ROUND(ROUND(P985, 2)/1.2, 2)</f>
        <v>74</v>
      </c>
      <c r="Y985" s="9">
        <f t="shared" si="117"/>
        <v>0</v>
      </c>
      <c r="AD985" s="5" t="s">
        <v>3211</v>
      </c>
      <c r="AE985" s="5" t="s">
        <v>3212</v>
      </c>
      <c r="AF985" s="5" t="s">
        <v>1031</v>
      </c>
      <c r="AK985" s="31">
        <f t="shared" si="118"/>
        <v>0</v>
      </c>
      <c r="AL985" s="31"/>
      <c r="AM985" s="31"/>
      <c r="AN985" s="33">
        <f t="shared" si="119"/>
        <v>0</v>
      </c>
      <c r="AO985" s="31"/>
      <c r="AP985" s="31"/>
    </row>
    <row r="986" spans="1:42" ht="36" x14ac:dyDescent="0.3">
      <c r="A986" s="12" t="s">
        <v>3213</v>
      </c>
      <c r="B986" s="12" t="s">
        <v>3199</v>
      </c>
      <c r="C986" s="16" t="s">
        <v>3200</v>
      </c>
      <c r="D986" s="17"/>
      <c r="E986" s="17" t="s">
        <v>3214</v>
      </c>
      <c r="F986" s="17" t="s">
        <v>79</v>
      </c>
      <c r="G986" s="18">
        <v>1</v>
      </c>
      <c r="H986" s="18"/>
      <c r="I986" s="18">
        <v>0</v>
      </c>
      <c r="J986" s="19">
        <v>13.32</v>
      </c>
      <c r="K986" s="20">
        <v>464</v>
      </c>
      <c r="L986" s="19">
        <f>J986+ROUND(K986, 2)</f>
        <v>477.32</v>
      </c>
      <c r="M986" s="19">
        <v>0</v>
      </c>
      <c r="N986" s="19">
        <v>0</v>
      </c>
      <c r="O986" s="19">
        <f>M986+N986</f>
        <v>0</v>
      </c>
      <c r="P986" s="19">
        <v>75.27</v>
      </c>
      <c r="Q986" s="20">
        <v>464</v>
      </c>
      <c r="R986" s="19">
        <f>P986+ROUND(Q986, 2)</f>
        <v>539.27</v>
      </c>
      <c r="S986" s="19">
        <v>0</v>
      </c>
      <c r="T986" s="19">
        <v>0</v>
      </c>
      <c r="U986" s="19">
        <f>S986+T986</f>
        <v>0</v>
      </c>
      <c r="V986" s="9">
        <f>ROUND(P986 / 1.2, 2)</f>
        <v>62.73</v>
      </c>
      <c r="W986" s="9">
        <f>ROUND(Q986 / 1.2, 2)</f>
        <v>386.67</v>
      </c>
      <c r="X986" s="9">
        <f>ROUND(R986 / 1.2, 2)</f>
        <v>449.39</v>
      </c>
      <c r="Y986" s="9">
        <f t="shared" si="117"/>
        <v>0</v>
      </c>
      <c r="Z986" s="9">
        <f>ROUND(T986 / 1.2, 2)</f>
        <v>0</v>
      </c>
      <c r="AA986" s="9">
        <f>Y986+Z986</f>
        <v>0</v>
      </c>
      <c r="AD986" s="5">
        <v>355116885</v>
      </c>
      <c r="AE986" s="5">
        <v>27137894</v>
      </c>
      <c r="AG986" s="5" t="s">
        <v>3202</v>
      </c>
      <c r="AH986" s="5" t="s">
        <v>3203</v>
      </c>
      <c r="AI986" s="5" t="s">
        <v>584</v>
      </c>
      <c r="AK986" s="19">
        <f t="shared" si="118"/>
        <v>0</v>
      </c>
      <c r="AL986" s="19">
        <f>T986-N986</f>
        <v>0</v>
      </c>
      <c r="AM986" s="19">
        <f>U986-O986</f>
        <v>0</v>
      </c>
      <c r="AN986" s="22">
        <f t="shared" si="119"/>
        <v>0</v>
      </c>
      <c r="AO986" s="22">
        <f>IFERROR(AL986/N986,0)</f>
        <v>0</v>
      </c>
      <c r="AP986" s="22">
        <f>IFERROR(AM986/O986,0)</f>
        <v>0</v>
      </c>
    </row>
    <row r="987" spans="1:42" ht="36" x14ac:dyDescent="0.3">
      <c r="A987" s="12" t="s">
        <v>3215</v>
      </c>
      <c r="B987" s="12"/>
      <c r="C987" s="27" t="s">
        <v>1028</v>
      </c>
      <c r="D987" s="17"/>
      <c r="E987" s="17"/>
      <c r="F987" s="28" t="s">
        <v>96</v>
      </c>
      <c r="G987" s="29">
        <v>0.15</v>
      </c>
      <c r="H987" s="29"/>
      <c r="I987" s="29">
        <v>0</v>
      </c>
      <c r="J987" s="30">
        <v>88.8</v>
      </c>
      <c r="M987" s="31">
        <f>ROUND(ROUND(J987, 2)*I987, 2)</f>
        <v>0</v>
      </c>
      <c r="P987" s="30">
        <v>88.8</v>
      </c>
      <c r="S987" s="31">
        <f>ROUND(ROUND(P987, 2)*I987, 2)</f>
        <v>0</v>
      </c>
      <c r="V987" s="9">
        <f>ROUND(ROUND(P987, 2)/1.2, 2)</f>
        <v>74</v>
      </c>
      <c r="Y987" s="9">
        <f t="shared" si="117"/>
        <v>0</v>
      </c>
      <c r="AD987" s="5" t="s">
        <v>3216</v>
      </c>
      <c r="AE987" s="5" t="s">
        <v>3217</v>
      </c>
      <c r="AF987" s="5" t="s">
        <v>1031</v>
      </c>
      <c r="AK987" s="31">
        <f t="shared" si="118"/>
        <v>0</v>
      </c>
      <c r="AL987" s="31"/>
      <c r="AM987" s="31"/>
      <c r="AN987" s="33">
        <f t="shared" si="119"/>
        <v>0</v>
      </c>
      <c r="AO987" s="31"/>
      <c r="AP987" s="31"/>
    </row>
    <row r="988" spans="1:42" ht="72" x14ac:dyDescent="0.3">
      <c r="A988" s="12" t="s">
        <v>3218</v>
      </c>
      <c r="B988" s="12"/>
      <c r="C988" s="27" t="s">
        <v>3205</v>
      </c>
      <c r="D988" s="17"/>
      <c r="E988" s="17" t="s">
        <v>3219</v>
      </c>
      <c r="F988" s="28" t="s">
        <v>96</v>
      </c>
      <c r="G988" s="29">
        <v>0.3</v>
      </c>
      <c r="H988" s="29"/>
      <c r="I988" s="29">
        <v>0</v>
      </c>
      <c r="J988" s="30">
        <v>0</v>
      </c>
      <c r="M988" s="31">
        <f>ROUND(ROUND(J988, 2)*I988, 2)</f>
        <v>0</v>
      </c>
      <c r="P988" s="30">
        <v>206.5</v>
      </c>
      <c r="S988" s="31">
        <f>ROUND(ROUND(P988, 2)*I988, 2)</f>
        <v>0</v>
      </c>
      <c r="V988" s="9">
        <f>ROUND(ROUND(P988, 2)/1.2, 2)</f>
        <v>172.08</v>
      </c>
      <c r="Y988" s="9">
        <f t="shared" si="117"/>
        <v>0</v>
      </c>
      <c r="AD988" s="5" t="s">
        <v>3220</v>
      </c>
      <c r="AE988" s="5" t="s">
        <v>3221</v>
      </c>
      <c r="AF988" s="5" t="s">
        <v>3209</v>
      </c>
      <c r="AK988" s="31">
        <f t="shared" si="118"/>
        <v>0</v>
      </c>
      <c r="AL988" s="31"/>
      <c r="AM988" s="31"/>
      <c r="AN988" s="33">
        <f t="shared" si="119"/>
        <v>0</v>
      </c>
      <c r="AO988" s="31"/>
      <c r="AP988" s="31"/>
    </row>
    <row r="989" spans="1:42" ht="36" x14ac:dyDescent="0.3">
      <c r="A989" s="12" t="s">
        <v>3222</v>
      </c>
      <c r="B989" s="12" t="s">
        <v>3199</v>
      </c>
      <c r="C989" s="16" t="s">
        <v>3200</v>
      </c>
      <c r="D989" s="17"/>
      <c r="E989" s="17" t="s">
        <v>3223</v>
      </c>
      <c r="F989" s="17" t="s">
        <v>79</v>
      </c>
      <c r="G989" s="18">
        <v>1</v>
      </c>
      <c r="H989" s="18"/>
      <c r="I989" s="18">
        <v>0</v>
      </c>
      <c r="J989" s="19">
        <v>13.32</v>
      </c>
      <c r="K989" s="20">
        <v>464</v>
      </c>
      <c r="L989" s="19">
        <f>J989+ROUND(K989, 2)</f>
        <v>477.32</v>
      </c>
      <c r="M989" s="19">
        <v>0</v>
      </c>
      <c r="N989" s="19">
        <v>0</v>
      </c>
      <c r="O989" s="19">
        <f>M989+N989</f>
        <v>0</v>
      </c>
      <c r="P989" s="19">
        <v>68.28</v>
      </c>
      <c r="Q989" s="20">
        <v>464</v>
      </c>
      <c r="R989" s="19">
        <f>P989+ROUND(Q989, 2)</f>
        <v>532.28</v>
      </c>
      <c r="S989" s="19">
        <v>0</v>
      </c>
      <c r="T989" s="19">
        <v>0</v>
      </c>
      <c r="U989" s="19">
        <f>S989+T989</f>
        <v>0</v>
      </c>
      <c r="V989" s="9">
        <f>ROUND(P989 / 1.2, 2)</f>
        <v>56.9</v>
      </c>
      <c r="W989" s="9">
        <f>ROUND(Q989 / 1.2, 2)</f>
        <v>386.67</v>
      </c>
      <c r="X989" s="9">
        <f>ROUND(R989 / 1.2, 2)</f>
        <v>443.57</v>
      </c>
      <c r="Y989" s="9">
        <f t="shared" si="117"/>
        <v>0</v>
      </c>
      <c r="Z989" s="9">
        <f>ROUND(T989 / 1.2, 2)</f>
        <v>0</v>
      </c>
      <c r="AA989" s="9">
        <f>Y989+Z989</f>
        <v>0</v>
      </c>
      <c r="AD989" s="5">
        <v>355116886</v>
      </c>
      <c r="AE989" s="5">
        <v>27137891</v>
      </c>
      <c r="AG989" s="5" t="s">
        <v>3202</v>
      </c>
      <c r="AH989" s="5" t="s">
        <v>3203</v>
      </c>
      <c r="AI989" s="5" t="s">
        <v>584</v>
      </c>
      <c r="AK989" s="19">
        <f t="shared" si="118"/>
        <v>0</v>
      </c>
      <c r="AL989" s="19">
        <f>T989-N989</f>
        <v>0</v>
      </c>
      <c r="AM989" s="19">
        <f>U989-O989</f>
        <v>0</v>
      </c>
      <c r="AN989" s="22">
        <f t="shared" si="119"/>
        <v>0</v>
      </c>
      <c r="AO989" s="22">
        <f>IFERROR(AL989/N989,0)</f>
        <v>0</v>
      </c>
      <c r="AP989" s="22">
        <f>IFERROR(AM989/O989,0)</f>
        <v>0</v>
      </c>
    </row>
    <row r="990" spans="1:42" ht="72" x14ac:dyDescent="0.3">
      <c r="A990" s="12" t="s">
        <v>3224</v>
      </c>
      <c r="B990" s="12"/>
      <c r="C990" s="27" t="s">
        <v>3205</v>
      </c>
      <c r="D990" s="17"/>
      <c r="E990" s="17" t="s">
        <v>3225</v>
      </c>
      <c r="F990" s="28" t="s">
        <v>96</v>
      </c>
      <c r="G990" s="29">
        <v>0.3</v>
      </c>
      <c r="H990" s="29"/>
      <c r="I990" s="29">
        <v>0</v>
      </c>
      <c r="J990" s="30">
        <v>0</v>
      </c>
      <c r="M990" s="31">
        <f>ROUND(ROUND(J990, 2)*I990, 2)</f>
        <v>0</v>
      </c>
      <c r="P990" s="30">
        <v>183.2</v>
      </c>
      <c r="S990" s="31">
        <f>ROUND(ROUND(P990, 2)*I990, 2)</f>
        <v>0</v>
      </c>
      <c r="V990" s="9">
        <f>ROUND(ROUND(P990, 2)/1.2, 2)</f>
        <v>152.66999999999999</v>
      </c>
      <c r="Y990" s="9">
        <f t="shared" si="117"/>
        <v>0</v>
      </c>
      <c r="AD990" s="5" t="s">
        <v>3226</v>
      </c>
      <c r="AE990" s="5" t="s">
        <v>3227</v>
      </c>
      <c r="AF990" s="5" t="s">
        <v>3209</v>
      </c>
      <c r="AK990" s="31">
        <f t="shared" si="118"/>
        <v>0</v>
      </c>
      <c r="AL990" s="31"/>
      <c r="AM990" s="31"/>
      <c r="AN990" s="33">
        <f t="shared" si="119"/>
        <v>0</v>
      </c>
      <c r="AO990" s="31"/>
      <c r="AP990" s="31"/>
    </row>
    <row r="991" spans="1:42" ht="36" x14ac:dyDescent="0.3">
      <c r="A991" s="12" t="s">
        <v>3228</v>
      </c>
      <c r="B991" s="12"/>
      <c r="C991" s="27" t="s">
        <v>1028</v>
      </c>
      <c r="D991" s="17"/>
      <c r="E991" s="17"/>
      <c r="F991" s="28" t="s">
        <v>96</v>
      </c>
      <c r="G991" s="29">
        <v>0.15</v>
      </c>
      <c r="H991" s="29"/>
      <c r="I991" s="29">
        <v>0</v>
      </c>
      <c r="J991" s="30">
        <v>88.8</v>
      </c>
      <c r="M991" s="31">
        <f>ROUND(ROUND(J991, 2)*I991, 2)</f>
        <v>0</v>
      </c>
      <c r="P991" s="30">
        <v>88.8</v>
      </c>
      <c r="S991" s="31">
        <f>ROUND(ROUND(P991, 2)*I991, 2)</f>
        <v>0</v>
      </c>
      <c r="V991" s="9">
        <f>ROUND(ROUND(P991, 2)/1.2, 2)</f>
        <v>74</v>
      </c>
      <c r="Y991" s="9">
        <f t="shared" si="117"/>
        <v>0</v>
      </c>
      <c r="AD991" s="5" t="s">
        <v>3229</v>
      </c>
      <c r="AE991" s="5" t="s">
        <v>3230</v>
      </c>
      <c r="AF991" s="5" t="s">
        <v>1031</v>
      </c>
      <c r="AK991" s="31">
        <f t="shared" si="118"/>
        <v>0</v>
      </c>
      <c r="AL991" s="31"/>
      <c r="AM991" s="31"/>
      <c r="AN991" s="33">
        <f t="shared" si="119"/>
        <v>0</v>
      </c>
      <c r="AO991" s="31"/>
      <c r="AP991" s="31"/>
    </row>
    <row r="992" spans="1:42" ht="36" x14ac:dyDescent="0.3">
      <c r="A992" s="12" t="s">
        <v>3231</v>
      </c>
      <c r="B992" s="12" t="s">
        <v>3199</v>
      </c>
      <c r="C992" s="16" t="s">
        <v>3200</v>
      </c>
      <c r="D992" s="17"/>
      <c r="E992" s="17" t="s">
        <v>3232</v>
      </c>
      <c r="F992" s="17" t="s">
        <v>79</v>
      </c>
      <c r="G992" s="18">
        <v>1</v>
      </c>
      <c r="H992" s="18"/>
      <c r="I992" s="18">
        <v>0</v>
      </c>
      <c r="J992" s="19">
        <v>13.32</v>
      </c>
      <c r="K992" s="20">
        <v>464</v>
      </c>
      <c r="L992" s="19">
        <f>J992+ROUND(K992, 2)</f>
        <v>477.32</v>
      </c>
      <c r="M992" s="19">
        <v>0</v>
      </c>
      <c r="N992" s="19">
        <v>0</v>
      </c>
      <c r="O992" s="19">
        <f>M992+N992</f>
        <v>0</v>
      </c>
      <c r="P992" s="19">
        <v>75.27</v>
      </c>
      <c r="Q992" s="20">
        <v>464</v>
      </c>
      <c r="R992" s="19">
        <f>P992+ROUND(Q992, 2)</f>
        <v>539.27</v>
      </c>
      <c r="S992" s="19">
        <v>0</v>
      </c>
      <c r="T992" s="19">
        <v>0</v>
      </c>
      <c r="U992" s="19">
        <f>S992+T992</f>
        <v>0</v>
      </c>
      <c r="V992" s="9">
        <f>ROUND(P992 / 1.2, 2)</f>
        <v>62.73</v>
      </c>
      <c r="W992" s="9">
        <f>ROUND(Q992 / 1.2, 2)</f>
        <v>386.67</v>
      </c>
      <c r="X992" s="9">
        <f>ROUND(R992 / 1.2, 2)</f>
        <v>449.39</v>
      </c>
      <c r="Y992" s="9">
        <f t="shared" ref="Y992:Y1023" si="120">ROUND(S992 / 1.2, 2)</f>
        <v>0</v>
      </c>
      <c r="Z992" s="9">
        <f>ROUND(T992 / 1.2, 2)</f>
        <v>0</v>
      </c>
      <c r="AA992" s="9">
        <f>Y992+Z992</f>
        <v>0</v>
      </c>
      <c r="AD992" s="5">
        <v>355116887</v>
      </c>
      <c r="AE992" s="5">
        <v>27137898</v>
      </c>
      <c r="AG992" s="5" t="s">
        <v>3202</v>
      </c>
      <c r="AH992" s="5" t="s">
        <v>3203</v>
      </c>
      <c r="AI992" s="5" t="s">
        <v>584</v>
      </c>
      <c r="AK992" s="19">
        <f t="shared" si="118"/>
        <v>0</v>
      </c>
      <c r="AL992" s="19">
        <f>T992-N992</f>
        <v>0</v>
      </c>
      <c r="AM992" s="19">
        <f>U992-O992</f>
        <v>0</v>
      </c>
      <c r="AN992" s="22">
        <f t="shared" si="119"/>
        <v>0</v>
      </c>
      <c r="AO992" s="22">
        <f>IFERROR(AL992/N992,0)</f>
        <v>0</v>
      </c>
      <c r="AP992" s="22">
        <f>IFERROR(AM992/O992,0)</f>
        <v>0</v>
      </c>
    </row>
    <row r="993" spans="1:42" ht="36" x14ac:dyDescent="0.3">
      <c r="A993" s="12" t="s">
        <v>3233</v>
      </c>
      <c r="B993" s="12"/>
      <c r="C993" s="27" t="s">
        <v>1028</v>
      </c>
      <c r="D993" s="17"/>
      <c r="E993" s="17"/>
      <c r="F993" s="28" t="s">
        <v>96</v>
      </c>
      <c r="G993" s="29">
        <v>0.15</v>
      </c>
      <c r="H993" s="29"/>
      <c r="I993" s="29">
        <v>0</v>
      </c>
      <c r="J993" s="30">
        <v>88.8</v>
      </c>
      <c r="M993" s="31">
        <f>ROUND(ROUND(J993, 2)*I993, 2)</f>
        <v>0</v>
      </c>
      <c r="P993" s="30">
        <v>88.8</v>
      </c>
      <c r="S993" s="31">
        <f>ROUND(ROUND(P993, 2)*I993, 2)</f>
        <v>0</v>
      </c>
      <c r="V993" s="9">
        <f>ROUND(ROUND(P993, 2)/1.2, 2)</f>
        <v>74</v>
      </c>
      <c r="Y993" s="9">
        <f t="shared" si="120"/>
        <v>0</v>
      </c>
      <c r="AD993" s="5" t="s">
        <v>3234</v>
      </c>
      <c r="AE993" s="5" t="s">
        <v>3235</v>
      </c>
      <c r="AF993" s="5" t="s">
        <v>1031</v>
      </c>
      <c r="AK993" s="31">
        <f t="shared" si="118"/>
        <v>0</v>
      </c>
      <c r="AL993" s="31"/>
      <c r="AM993" s="31"/>
      <c r="AN993" s="33">
        <f t="shared" si="119"/>
        <v>0</v>
      </c>
      <c r="AO993" s="31"/>
      <c r="AP993" s="31"/>
    </row>
    <row r="994" spans="1:42" ht="54" x14ac:dyDescent="0.3">
      <c r="A994" s="12" t="s">
        <v>3236</v>
      </c>
      <c r="B994" s="12"/>
      <c r="C994" s="27" t="s">
        <v>3237</v>
      </c>
      <c r="D994" s="17"/>
      <c r="E994" s="17" t="s">
        <v>3238</v>
      </c>
      <c r="F994" s="28" t="s">
        <v>96</v>
      </c>
      <c r="G994" s="29">
        <v>0.3</v>
      </c>
      <c r="H994" s="29"/>
      <c r="I994" s="29">
        <v>0</v>
      </c>
      <c r="J994" s="30">
        <v>0</v>
      </c>
      <c r="M994" s="31">
        <f>ROUND(ROUND(J994, 2)*I994, 2)</f>
        <v>0</v>
      </c>
      <c r="P994" s="30">
        <v>206.5</v>
      </c>
      <c r="S994" s="31">
        <f>ROUND(ROUND(P994, 2)*I994, 2)</f>
        <v>0</v>
      </c>
      <c r="V994" s="9">
        <f>ROUND(ROUND(P994, 2)/1.2, 2)</f>
        <v>172.08</v>
      </c>
      <c r="Y994" s="9">
        <f t="shared" si="120"/>
        <v>0</v>
      </c>
      <c r="AD994" s="5" t="s">
        <v>3239</v>
      </c>
      <c r="AE994" s="5" t="s">
        <v>3240</v>
      </c>
      <c r="AF994" s="5" t="s">
        <v>3241</v>
      </c>
      <c r="AK994" s="31">
        <f t="shared" si="118"/>
        <v>0</v>
      </c>
      <c r="AL994" s="31"/>
      <c r="AM994" s="31"/>
      <c r="AN994" s="33">
        <f t="shared" si="119"/>
        <v>0</v>
      </c>
      <c r="AO994" s="31"/>
      <c r="AP994" s="31"/>
    </row>
    <row r="995" spans="1:42" ht="36" x14ac:dyDescent="0.3">
      <c r="A995" s="12" t="s">
        <v>3242</v>
      </c>
      <c r="B995" s="12" t="s">
        <v>3199</v>
      </c>
      <c r="C995" s="16" t="s">
        <v>3200</v>
      </c>
      <c r="D995" s="17"/>
      <c r="E995" s="17" t="s">
        <v>3243</v>
      </c>
      <c r="F995" s="17" t="s">
        <v>79</v>
      </c>
      <c r="G995" s="18">
        <v>1</v>
      </c>
      <c r="H995" s="18"/>
      <c r="I995" s="18">
        <v>0</v>
      </c>
      <c r="J995" s="19">
        <v>13.32</v>
      </c>
      <c r="K995" s="20">
        <v>464</v>
      </c>
      <c r="L995" s="19">
        <f>J995+ROUND(K995, 2)</f>
        <v>477.32</v>
      </c>
      <c r="M995" s="19">
        <v>0</v>
      </c>
      <c r="N995" s="19">
        <v>0</v>
      </c>
      <c r="O995" s="19">
        <f>M995+N995</f>
        <v>0</v>
      </c>
      <c r="P995" s="19">
        <v>75.27</v>
      </c>
      <c r="Q995" s="20">
        <v>464</v>
      </c>
      <c r="R995" s="19">
        <f>P995+ROUND(Q995, 2)</f>
        <v>539.27</v>
      </c>
      <c r="S995" s="19">
        <v>0</v>
      </c>
      <c r="T995" s="19">
        <v>0</v>
      </c>
      <c r="U995" s="19">
        <f>S995+T995</f>
        <v>0</v>
      </c>
      <c r="V995" s="9">
        <f>ROUND(P995 / 1.2, 2)</f>
        <v>62.73</v>
      </c>
      <c r="W995" s="9">
        <f>ROUND(Q995 / 1.2, 2)</f>
        <v>386.67</v>
      </c>
      <c r="X995" s="9">
        <f>ROUND(R995 / 1.2, 2)</f>
        <v>449.39</v>
      </c>
      <c r="Y995" s="9">
        <f t="shared" si="120"/>
        <v>0</v>
      </c>
      <c r="Z995" s="9">
        <f>ROUND(T995 / 1.2, 2)</f>
        <v>0</v>
      </c>
      <c r="AA995" s="9">
        <f>Y995+Z995</f>
        <v>0</v>
      </c>
      <c r="AD995" s="5">
        <v>355116888</v>
      </c>
      <c r="AE995" s="5">
        <v>27137899</v>
      </c>
      <c r="AG995" s="5" t="s">
        <v>3202</v>
      </c>
      <c r="AH995" s="5" t="s">
        <v>3203</v>
      </c>
      <c r="AI995" s="5" t="s">
        <v>584</v>
      </c>
      <c r="AK995" s="19">
        <f t="shared" si="118"/>
        <v>0</v>
      </c>
      <c r="AL995" s="19">
        <f>T995-N995</f>
        <v>0</v>
      </c>
      <c r="AM995" s="19">
        <f>U995-O995</f>
        <v>0</v>
      </c>
      <c r="AN995" s="22">
        <f t="shared" si="119"/>
        <v>0</v>
      </c>
      <c r="AO995" s="22">
        <f>IFERROR(AL995/N995,0)</f>
        <v>0</v>
      </c>
      <c r="AP995" s="22">
        <f>IFERROR(AM995/O995,0)</f>
        <v>0</v>
      </c>
    </row>
    <row r="996" spans="1:42" ht="54" x14ac:dyDescent="0.3">
      <c r="A996" s="12" t="s">
        <v>3244</v>
      </c>
      <c r="B996" s="12"/>
      <c r="C996" s="27" t="s">
        <v>3237</v>
      </c>
      <c r="D996" s="17"/>
      <c r="E996" s="17" t="s">
        <v>3245</v>
      </c>
      <c r="F996" s="28" t="s">
        <v>96</v>
      </c>
      <c r="G996" s="29">
        <v>0.3</v>
      </c>
      <c r="H996" s="29"/>
      <c r="I996" s="29">
        <v>0</v>
      </c>
      <c r="J996" s="30">
        <v>0</v>
      </c>
      <c r="M996" s="31">
        <f>ROUND(ROUND(J996, 2)*I996, 2)</f>
        <v>0</v>
      </c>
      <c r="P996" s="30">
        <v>206.5</v>
      </c>
      <c r="S996" s="31">
        <f>ROUND(ROUND(P996, 2)*I996, 2)</f>
        <v>0</v>
      </c>
      <c r="V996" s="9">
        <f>ROUND(ROUND(P996, 2)/1.2, 2)</f>
        <v>172.08</v>
      </c>
      <c r="Y996" s="9">
        <f t="shared" si="120"/>
        <v>0</v>
      </c>
      <c r="AD996" s="5" t="s">
        <v>3246</v>
      </c>
      <c r="AE996" s="5" t="s">
        <v>3247</v>
      </c>
      <c r="AF996" s="5" t="s">
        <v>3241</v>
      </c>
      <c r="AK996" s="31">
        <f t="shared" si="118"/>
        <v>0</v>
      </c>
      <c r="AL996" s="31"/>
      <c r="AM996" s="31"/>
      <c r="AN996" s="33">
        <f t="shared" si="119"/>
        <v>0</v>
      </c>
      <c r="AO996" s="31"/>
      <c r="AP996" s="31"/>
    </row>
    <row r="997" spans="1:42" ht="36" x14ac:dyDescent="0.3">
      <c r="A997" s="12" t="s">
        <v>3248</v>
      </c>
      <c r="B997" s="12"/>
      <c r="C997" s="27" t="s">
        <v>1028</v>
      </c>
      <c r="D997" s="17"/>
      <c r="E997" s="17"/>
      <c r="F997" s="28" t="s">
        <v>96</v>
      </c>
      <c r="G997" s="29">
        <v>0.15</v>
      </c>
      <c r="H997" s="29"/>
      <c r="I997" s="29">
        <v>0</v>
      </c>
      <c r="J997" s="30">
        <v>88.8</v>
      </c>
      <c r="M997" s="31">
        <f>ROUND(ROUND(J997, 2)*I997, 2)</f>
        <v>0</v>
      </c>
      <c r="P997" s="30">
        <v>88.8</v>
      </c>
      <c r="S997" s="31">
        <f>ROUND(ROUND(P997, 2)*I997, 2)</f>
        <v>0</v>
      </c>
      <c r="V997" s="9">
        <f>ROUND(ROUND(P997, 2)/1.2, 2)</f>
        <v>74</v>
      </c>
      <c r="Y997" s="9">
        <f t="shared" si="120"/>
        <v>0</v>
      </c>
      <c r="AD997" s="5" t="s">
        <v>3249</v>
      </c>
      <c r="AE997" s="5" t="s">
        <v>3250</v>
      </c>
      <c r="AF997" s="5" t="s">
        <v>1031</v>
      </c>
      <c r="AK997" s="31">
        <f t="shared" si="118"/>
        <v>0</v>
      </c>
      <c r="AL997" s="31"/>
      <c r="AM997" s="31"/>
      <c r="AN997" s="33">
        <f t="shared" si="119"/>
        <v>0</v>
      </c>
      <c r="AO997" s="31"/>
      <c r="AP997" s="31"/>
    </row>
    <row r="998" spans="1:42" ht="36" x14ac:dyDescent="0.3">
      <c r="A998" s="12" t="s">
        <v>3251</v>
      </c>
      <c r="B998" s="12" t="s">
        <v>3199</v>
      </c>
      <c r="C998" s="16" t="s">
        <v>3200</v>
      </c>
      <c r="D998" s="17"/>
      <c r="E998" s="17" t="s">
        <v>3252</v>
      </c>
      <c r="F998" s="17" t="s">
        <v>79</v>
      </c>
      <c r="G998" s="18">
        <v>1</v>
      </c>
      <c r="H998" s="18"/>
      <c r="I998" s="18">
        <v>0</v>
      </c>
      <c r="J998" s="19">
        <v>13.32</v>
      </c>
      <c r="K998" s="20">
        <v>464</v>
      </c>
      <c r="L998" s="19">
        <f>J998+ROUND(K998, 2)</f>
        <v>477.32</v>
      </c>
      <c r="M998" s="19">
        <v>0</v>
      </c>
      <c r="N998" s="19">
        <v>0</v>
      </c>
      <c r="O998" s="19">
        <f>M998+N998</f>
        <v>0</v>
      </c>
      <c r="P998" s="19">
        <v>75.27</v>
      </c>
      <c r="Q998" s="20">
        <v>464</v>
      </c>
      <c r="R998" s="19">
        <f>P998+ROUND(Q998, 2)</f>
        <v>539.27</v>
      </c>
      <c r="S998" s="19">
        <v>0</v>
      </c>
      <c r="T998" s="19">
        <v>0</v>
      </c>
      <c r="U998" s="19">
        <f>S998+T998</f>
        <v>0</v>
      </c>
      <c r="V998" s="9">
        <f>ROUND(P998 / 1.2, 2)</f>
        <v>62.73</v>
      </c>
      <c r="W998" s="9">
        <f>ROUND(Q998 / 1.2, 2)</f>
        <v>386.67</v>
      </c>
      <c r="X998" s="9">
        <f>ROUND(R998 / 1.2, 2)</f>
        <v>449.39</v>
      </c>
      <c r="Y998" s="9">
        <f t="shared" si="120"/>
        <v>0</v>
      </c>
      <c r="Z998" s="9">
        <f>ROUND(T998 / 1.2, 2)</f>
        <v>0</v>
      </c>
      <c r="AA998" s="9">
        <f>Y998+Z998</f>
        <v>0</v>
      </c>
      <c r="AD998" s="5">
        <v>355116889</v>
      </c>
      <c r="AE998" s="5">
        <v>27137901</v>
      </c>
      <c r="AG998" s="5" t="s">
        <v>3202</v>
      </c>
      <c r="AH998" s="5" t="s">
        <v>3203</v>
      </c>
      <c r="AI998" s="5" t="s">
        <v>584</v>
      </c>
      <c r="AK998" s="19">
        <f t="shared" si="118"/>
        <v>0</v>
      </c>
      <c r="AL998" s="19">
        <f>T998-N998</f>
        <v>0</v>
      </c>
      <c r="AM998" s="19">
        <f>U998-O998</f>
        <v>0</v>
      </c>
      <c r="AN998" s="22">
        <f t="shared" si="119"/>
        <v>0</v>
      </c>
      <c r="AO998" s="22">
        <f>IFERROR(AL998/N998,0)</f>
        <v>0</v>
      </c>
      <c r="AP998" s="22">
        <f>IFERROR(AM998/O998,0)</f>
        <v>0</v>
      </c>
    </row>
    <row r="999" spans="1:42" ht="36" x14ac:dyDescent="0.3">
      <c r="A999" s="12" t="s">
        <v>3253</v>
      </c>
      <c r="B999" s="12"/>
      <c r="C999" s="27" t="s">
        <v>1028</v>
      </c>
      <c r="D999" s="17"/>
      <c r="E999" s="17"/>
      <c r="F999" s="28" t="s">
        <v>96</v>
      </c>
      <c r="G999" s="29">
        <v>0.15</v>
      </c>
      <c r="H999" s="29"/>
      <c r="I999" s="29">
        <v>0</v>
      </c>
      <c r="J999" s="30">
        <v>88.8</v>
      </c>
      <c r="M999" s="31">
        <f>ROUND(ROUND(J999, 2)*I999, 2)</f>
        <v>0</v>
      </c>
      <c r="P999" s="30">
        <v>88.8</v>
      </c>
      <c r="S999" s="31">
        <f>ROUND(ROUND(P999, 2)*I999, 2)</f>
        <v>0</v>
      </c>
      <c r="V999" s="9">
        <f>ROUND(ROUND(P999, 2)/1.2, 2)</f>
        <v>74</v>
      </c>
      <c r="Y999" s="9">
        <f t="shared" si="120"/>
        <v>0</v>
      </c>
      <c r="AD999" s="5" t="s">
        <v>3254</v>
      </c>
      <c r="AE999" s="5" t="s">
        <v>3255</v>
      </c>
      <c r="AF999" s="5" t="s">
        <v>1031</v>
      </c>
      <c r="AK999" s="31">
        <f t="shared" si="118"/>
        <v>0</v>
      </c>
      <c r="AL999" s="31"/>
      <c r="AM999" s="31"/>
      <c r="AN999" s="33">
        <f t="shared" si="119"/>
        <v>0</v>
      </c>
      <c r="AO999" s="31"/>
      <c r="AP999" s="31"/>
    </row>
    <row r="1000" spans="1:42" ht="54" x14ac:dyDescent="0.3">
      <c r="A1000" s="12" t="s">
        <v>3256</v>
      </c>
      <c r="B1000" s="12"/>
      <c r="C1000" s="27" t="s">
        <v>3237</v>
      </c>
      <c r="D1000" s="17"/>
      <c r="E1000" s="17" t="s">
        <v>3257</v>
      </c>
      <c r="F1000" s="28" t="s">
        <v>96</v>
      </c>
      <c r="G1000" s="29">
        <v>0.3</v>
      </c>
      <c r="H1000" s="29"/>
      <c r="I1000" s="29">
        <v>0</v>
      </c>
      <c r="J1000" s="30">
        <v>0</v>
      </c>
      <c r="M1000" s="31">
        <f>ROUND(ROUND(J1000, 2)*I1000, 2)</f>
        <v>0</v>
      </c>
      <c r="P1000" s="30">
        <v>206.5</v>
      </c>
      <c r="S1000" s="31">
        <f>ROUND(ROUND(P1000, 2)*I1000, 2)</f>
        <v>0</v>
      </c>
      <c r="V1000" s="9">
        <f>ROUND(ROUND(P1000, 2)/1.2, 2)</f>
        <v>172.08</v>
      </c>
      <c r="Y1000" s="9">
        <f t="shared" si="120"/>
        <v>0</v>
      </c>
      <c r="AD1000" s="5" t="s">
        <v>3258</v>
      </c>
      <c r="AE1000" s="5" t="s">
        <v>3259</v>
      </c>
      <c r="AF1000" s="5" t="s">
        <v>3241</v>
      </c>
      <c r="AK1000" s="31">
        <f t="shared" si="118"/>
        <v>0</v>
      </c>
      <c r="AL1000" s="31"/>
      <c r="AM1000" s="31"/>
      <c r="AN1000" s="33">
        <f t="shared" si="119"/>
        <v>0</v>
      </c>
      <c r="AO1000" s="31"/>
      <c r="AP1000" s="31"/>
    </row>
    <row r="1001" spans="1:42" ht="36" x14ac:dyDescent="0.3">
      <c r="A1001" s="12" t="s">
        <v>3260</v>
      </c>
      <c r="B1001" s="12" t="s">
        <v>3199</v>
      </c>
      <c r="C1001" s="16" t="s">
        <v>3200</v>
      </c>
      <c r="D1001" s="17"/>
      <c r="E1001" s="17" t="s">
        <v>3261</v>
      </c>
      <c r="F1001" s="17" t="s">
        <v>79</v>
      </c>
      <c r="G1001" s="18">
        <v>1</v>
      </c>
      <c r="H1001" s="18"/>
      <c r="I1001" s="18">
        <v>0</v>
      </c>
      <c r="J1001" s="19">
        <v>13.32</v>
      </c>
      <c r="K1001" s="20">
        <v>464</v>
      </c>
      <c r="L1001" s="19">
        <f>J1001+ROUND(K1001, 2)</f>
        <v>477.32</v>
      </c>
      <c r="M1001" s="19">
        <v>0</v>
      </c>
      <c r="N1001" s="19">
        <v>0</v>
      </c>
      <c r="O1001" s="19">
        <f>M1001+N1001</f>
        <v>0</v>
      </c>
      <c r="P1001" s="19">
        <v>75.27</v>
      </c>
      <c r="Q1001" s="20">
        <v>464</v>
      </c>
      <c r="R1001" s="19">
        <f>P1001+ROUND(Q1001, 2)</f>
        <v>539.27</v>
      </c>
      <c r="S1001" s="19">
        <v>0</v>
      </c>
      <c r="T1001" s="19">
        <v>0</v>
      </c>
      <c r="U1001" s="19">
        <f>S1001+T1001</f>
        <v>0</v>
      </c>
      <c r="V1001" s="9">
        <f>ROUND(P1001 / 1.2, 2)</f>
        <v>62.73</v>
      </c>
      <c r="W1001" s="9">
        <f>ROUND(Q1001 / 1.2, 2)</f>
        <v>386.67</v>
      </c>
      <c r="X1001" s="9">
        <f>ROUND(R1001 / 1.2, 2)</f>
        <v>449.39</v>
      </c>
      <c r="Y1001" s="9">
        <f t="shared" si="120"/>
        <v>0</v>
      </c>
      <c r="Z1001" s="9">
        <f>ROUND(T1001 / 1.2, 2)</f>
        <v>0</v>
      </c>
      <c r="AA1001" s="9">
        <f>Y1001+Z1001</f>
        <v>0</v>
      </c>
      <c r="AD1001" s="5">
        <v>355116890</v>
      </c>
      <c r="AE1001" s="5">
        <v>27137903</v>
      </c>
      <c r="AG1001" s="5" t="s">
        <v>3202</v>
      </c>
      <c r="AH1001" s="5" t="s">
        <v>3203</v>
      </c>
      <c r="AI1001" s="5" t="s">
        <v>584</v>
      </c>
      <c r="AK1001" s="19">
        <f t="shared" si="118"/>
        <v>0</v>
      </c>
      <c r="AL1001" s="19">
        <f>T1001-N1001</f>
        <v>0</v>
      </c>
      <c r="AM1001" s="19">
        <f>U1001-O1001</f>
        <v>0</v>
      </c>
      <c r="AN1001" s="22">
        <f t="shared" si="119"/>
        <v>0</v>
      </c>
      <c r="AO1001" s="22">
        <f>IFERROR(AL1001/N1001,0)</f>
        <v>0</v>
      </c>
      <c r="AP1001" s="22">
        <f>IFERROR(AM1001/O1001,0)</f>
        <v>0</v>
      </c>
    </row>
    <row r="1002" spans="1:42" ht="54" x14ac:dyDescent="0.3">
      <c r="A1002" s="12" t="s">
        <v>3262</v>
      </c>
      <c r="B1002" s="12"/>
      <c r="C1002" s="27" t="s">
        <v>3237</v>
      </c>
      <c r="D1002" s="17"/>
      <c r="E1002" s="17" t="s">
        <v>3263</v>
      </c>
      <c r="F1002" s="28" t="s">
        <v>96</v>
      </c>
      <c r="G1002" s="29">
        <v>0.3</v>
      </c>
      <c r="H1002" s="29"/>
      <c r="I1002" s="29">
        <v>0</v>
      </c>
      <c r="J1002" s="30">
        <v>0</v>
      </c>
      <c r="M1002" s="31">
        <f>ROUND(ROUND(J1002, 2)*I1002, 2)</f>
        <v>0</v>
      </c>
      <c r="P1002" s="30">
        <v>206.5</v>
      </c>
      <c r="S1002" s="31">
        <f>ROUND(ROUND(P1002, 2)*I1002, 2)</f>
        <v>0</v>
      </c>
      <c r="V1002" s="9">
        <f>ROUND(ROUND(P1002, 2)/1.2, 2)</f>
        <v>172.08</v>
      </c>
      <c r="Y1002" s="9">
        <f t="shared" si="120"/>
        <v>0</v>
      </c>
      <c r="AD1002" s="5" t="s">
        <v>3264</v>
      </c>
      <c r="AE1002" s="5" t="s">
        <v>3265</v>
      </c>
      <c r="AF1002" s="5" t="s">
        <v>3241</v>
      </c>
      <c r="AK1002" s="31">
        <f t="shared" si="118"/>
        <v>0</v>
      </c>
      <c r="AL1002" s="31"/>
      <c r="AM1002" s="31"/>
      <c r="AN1002" s="33">
        <f t="shared" si="119"/>
        <v>0</v>
      </c>
      <c r="AO1002" s="31"/>
      <c r="AP1002" s="31"/>
    </row>
    <row r="1003" spans="1:42" ht="36" x14ac:dyDescent="0.3">
      <c r="A1003" s="12" t="s">
        <v>3266</v>
      </c>
      <c r="B1003" s="12"/>
      <c r="C1003" s="27" t="s">
        <v>1028</v>
      </c>
      <c r="D1003" s="17"/>
      <c r="E1003" s="17"/>
      <c r="F1003" s="28" t="s">
        <v>96</v>
      </c>
      <c r="G1003" s="29">
        <v>0.15</v>
      </c>
      <c r="H1003" s="29"/>
      <c r="I1003" s="29">
        <v>0</v>
      </c>
      <c r="J1003" s="30">
        <v>88.8</v>
      </c>
      <c r="M1003" s="31">
        <f>ROUND(ROUND(J1003, 2)*I1003, 2)</f>
        <v>0</v>
      </c>
      <c r="P1003" s="30">
        <v>88.8</v>
      </c>
      <c r="S1003" s="31">
        <f>ROUND(ROUND(P1003, 2)*I1003, 2)</f>
        <v>0</v>
      </c>
      <c r="V1003" s="9">
        <f>ROUND(ROUND(P1003, 2)/1.2, 2)</f>
        <v>74</v>
      </c>
      <c r="Y1003" s="9">
        <f t="shared" si="120"/>
        <v>0</v>
      </c>
      <c r="AD1003" s="5" t="s">
        <v>3267</v>
      </c>
      <c r="AE1003" s="5" t="s">
        <v>3268</v>
      </c>
      <c r="AF1003" s="5" t="s">
        <v>1031</v>
      </c>
      <c r="AK1003" s="31">
        <f t="shared" si="118"/>
        <v>0</v>
      </c>
      <c r="AL1003" s="31"/>
      <c r="AM1003" s="31"/>
      <c r="AN1003" s="33">
        <f t="shared" si="119"/>
        <v>0</v>
      </c>
      <c r="AO1003" s="31"/>
      <c r="AP1003" s="31"/>
    </row>
    <row r="1004" spans="1:42" ht="36" x14ac:dyDescent="0.3">
      <c r="A1004" s="12" t="s">
        <v>3269</v>
      </c>
      <c r="B1004" s="12" t="s">
        <v>3199</v>
      </c>
      <c r="C1004" s="16" t="s">
        <v>3200</v>
      </c>
      <c r="D1004" s="17"/>
      <c r="E1004" s="17" t="s">
        <v>3270</v>
      </c>
      <c r="F1004" s="17" t="s">
        <v>79</v>
      </c>
      <c r="G1004" s="18">
        <v>1</v>
      </c>
      <c r="H1004" s="18"/>
      <c r="I1004" s="18">
        <v>0</v>
      </c>
      <c r="J1004" s="19">
        <v>13.32</v>
      </c>
      <c r="K1004" s="20">
        <v>464</v>
      </c>
      <c r="L1004" s="19">
        <f>J1004+ROUND(K1004, 2)</f>
        <v>477.32</v>
      </c>
      <c r="M1004" s="19">
        <v>0</v>
      </c>
      <c r="N1004" s="19">
        <v>0</v>
      </c>
      <c r="O1004" s="19">
        <f>M1004+N1004</f>
        <v>0</v>
      </c>
      <c r="P1004" s="19">
        <v>75.27</v>
      </c>
      <c r="Q1004" s="20">
        <v>464</v>
      </c>
      <c r="R1004" s="19">
        <f>P1004+ROUND(Q1004, 2)</f>
        <v>539.27</v>
      </c>
      <c r="S1004" s="19">
        <v>0</v>
      </c>
      <c r="T1004" s="19">
        <v>0</v>
      </c>
      <c r="U1004" s="19">
        <f>S1004+T1004</f>
        <v>0</v>
      </c>
      <c r="V1004" s="9">
        <f>ROUND(P1004 / 1.2, 2)</f>
        <v>62.73</v>
      </c>
      <c r="W1004" s="9">
        <f>ROUND(Q1004 / 1.2, 2)</f>
        <v>386.67</v>
      </c>
      <c r="X1004" s="9">
        <f>ROUND(R1004 / 1.2, 2)</f>
        <v>449.39</v>
      </c>
      <c r="Y1004" s="9">
        <f t="shared" si="120"/>
        <v>0</v>
      </c>
      <c r="Z1004" s="9">
        <f>ROUND(T1004 / 1.2, 2)</f>
        <v>0</v>
      </c>
      <c r="AA1004" s="9">
        <f>Y1004+Z1004</f>
        <v>0</v>
      </c>
      <c r="AD1004" s="5">
        <v>355116891</v>
      </c>
      <c r="AE1004" s="5">
        <v>27137892</v>
      </c>
      <c r="AG1004" s="5" t="s">
        <v>3202</v>
      </c>
      <c r="AH1004" s="5" t="s">
        <v>3203</v>
      </c>
      <c r="AI1004" s="5" t="s">
        <v>584</v>
      </c>
      <c r="AK1004" s="19">
        <f t="shared" si="118"/>
        <v>0</v>
      </c>
      <c r="AL1004" s="19">
        <f>T1004-N1004</f>
        <v>0</v>
      </c>
      <c r="AM1004" s="19">
        <f>U1004-O1004</f>
        <v>0</v>
      </c>
      <c r="AN1004" s="22">
        <f t="shared" si="119"/>
        <v>0</v>
      </c>
      <c r="AO1004" s="22">
        <f>IFERROR(AL1004/N1004,0)</f>
        <v>0</v>
      </c>
      <c r="AP1004" s="22">
        <f>IFERROR(AM1004/O1004,0)</f>
        <v>0</v>
      </c>
    </row>
    <row r="1005" spans="1:42" ht="36" x14ac:dyDescent="0.3">
      <c r="A1005" s="12" t="s">
        <v>3271</v>
      </c>
      <c r="B1005" s="12"/>
      <c r="C1005" s="27" t="s">
        <v>1028</v>
      </c>
      <c r="D1005" s="17"/>
      <c r="E1005" s="17"/>
      <c r="F1005" s="28" t="s">
        <v>96</v>
      </c>
      <c r="G1005" s="29">
        <v>0.15</v>
      </c>
      <c r="H1005" s="29"/>
      <c r="I1005" s="29">
        <v>0</v>
      </c>
      <c r="J1005" s="30">
        <v>88.8</v>
      </c>
      <c r="M1005" s="31">
        <f>ROUND(ROUND(J1005, 2)*I1005, 2)</f>
        <v>0</v>
      </c>
      <c r="P1005" s="30">
        <v>88.8</v>
      </c>
      <c r="S1005" s="31">
        <f>ROUND(ROUND(P1005, 2)*I1005, 2)</f>
        <v>0</v>
      </c>
      <c r="V1005" s="9">
        <f>ROUND(ROUND(P1005, 2)/1.2, 2)</f>
        <v>74</v>
      </c>
      <c r="Y1005" s="9">
        <f t="shared" si="120"/>
        <v>0</v>
      </c>
      <c r="AD1005" s="5" t="s">
        <v>3272</v>
      </c>
      <c r="AE1005" s="5" t="s">
        <v>3273</v>
      </c>
      <c r="AF1005" s="5" t="s">
        <v>1031</v>
      </c>
      <c r="AK1005" s="31">
        <f t="shared" si="118"/>
        <v>0</v>
      </c>
      <c r="AL1005" s="31"/>
      <c r="AM1005" s="31"/>
      <c r="AN1005" s="33">
        <f t="shared" si="119"/>
        <v>0</v>
      </c>
      <c r="AO1005" s="31"/>
      <c r="AP1005" s="31"/>
    </row>
    <row r="1006" spans="1:42" ht="90" x14ac:dyDescent="0.3">
      <c r="A1006" s="12" t="s">
        <v>3274</v>
      </c>
      <c r="B1006" s="12"/>
      <c r="C1006" s="27" t="s">
        <v>3205</v>
      </c>
      <c r="D1006" s="17"/>
      <c r="E1006" s="17" t="s">
        <v>3275</v>
      </c>
      <c r="F1006" s="28" t="s">
        <v>96</v>
      </c>
      <c r="G1006" s="29">
        <v>0.3</v>
      </c>
      <c r="H1006" s="29"/>
      <c r="I1006" s="29">
        <v>0</v>
      </c>
      <c r="J1006" s="30">
        <v>0</v>
      </c>
      <c r="M1006" s="31">
        <f>ROUND(ROUND(J1006, 2)*I1006, 2)</f>
        <v>0</v>
      </c>
      <c r="P1006" s="30">
        <v>206.5</v>
      </c>
      <c r="S1006" s="31">
        <f>ROUND(ROUND(P1006, 2)*I1006, 2)</f>
        <v>0</v>
      </c>
      <c r="V1006" s="9">
        <f>ROUND(ROUND(P1006, 2)/1.2, 2)</f>
        <v>172.08</v>
      </c>
      <c r="Y1006" s="9">
        <f t="shared" si="120"/>
        <v>0</v>
      </c>
      <c r="AD1006" s="5" t="s">
        <v>3276</v>
      </c>
      <c r="AE1006" s="5" t="s">
        <v>3277</v>
      </c>
      <c r="AF1006" s="5" t="s">
        <v>3209</v>
      </c>
      <c r="AK1006" s="31">
        <f t="shared" si="118"/>
        <v>0</v>
      </c>
      <c r="AL1006" s="31"/>
      <c r="AM1006" s="31"/>
      <c r="AN1006" s="33">
        <f t="shared" si="119"/>
        <v>0</v>
      </c>
      <c r="AO1006" s="31"/>
      <c r="AP1006" s="31"/>
    </row>
    <row r="1007" spans="1:42" ht="36" x14ac:dyDescent="0.3">
      <c r="A1007" s="12" t="s">
        <v>3278</v>
      </c>
      <c r="B1007" s="12" t="s">
        <v>3199</v>
      </c>
      <c r="C1007" s="16" t="s">
        <v>3200</v>
      </c>
      <c r="D1007" s="17"/>
      <c r="E1007" s="17" t="s">
        <v>3279</v>
      </c>
      <c r="F1007" s="17" t="s">
        <v>79</v>
      </c>
      <c r="G1007" s="18">
        <v>1</v>
      </c>
      <c r="H1007" s="18"/>
      <c r="I1007" s="18">
        <v>0</v>
      </c>
      <c r="J1007" s="19">
        <v>13.32</v>
      </c>
      <c r="K1007" s="20">
        <v>464</v>
      </c>
      <c r="L1007" s="19">
        <f>J1007+ROUND(K1007, 2)</f>
        <v>477.32</v>
      </c>
      <c r="M1007" s="19">
        <v>0</v>
      </c>
      <c r="N1007" s="19">
        <v>0</v>
      </c>
      <c r="O1007" s="19">
        <f>M1007+N1007</f>
        <v>0</v>
      </c>
      <c r="P1007" s="19">
        <v>68.28</v>
      </c>
      <c r="Q1007" s="20">
        <v>464</v>
      </c>
      <c r="R1007" s="19">
        <f>P1007+ROUND(Q1007, 2)</f>
        <v>532.28</v>
      </c>
      <c r="S1007" s="19">
        <v>0</v>
      </c>
      <c r="T1007" s="19">
        <v>0</v>
      </c>
      <c r="U1007" s="19">
        <f>S1007+T1007</f>
        <v>0</v>
      </c>
      <c r="V1007" s="9">
        <f>ROUND(P1007 / 1.2, 2)</f>
        <v>56.9</v>
      </c>
      <c r="W1007" s="9">
        <f>ROUND(Q1007 / 1.2, 2)</f>
        <v>386.67</v>
      </c>
      <c r="X1007" s="9">
        <f>ROUND(R1007 / 1.2, 2)</f>
        <v>443.57</v>
      </c>
      <c r="Y1007" s="9">
        <f t="shared" si="120"/>
        <v>0</v>
      </c>
      <c r="Z1007" s="9">
        <f>ROUND(T1007 / 1.2, 2)</f>
        <v>0</v>
      </c>
      <c r="AA1007" s="9">
        <f>Y1007+Z1007</f>
        <v>0</v>
      </c>
      <c r="AD1007" s="5">
        <v>355116892</v>
      </c>
      <c r="AE1007" s="5">
        <v>27137895</v>
      </c>
      <c r="AG1007" s="5" t="s">
        <v>3202</v>
      </c>
      <c r="AH1007" s="5" t="s">
        <v>3203</v>
      </c>
      <c r="AI1007" s="5" t="s">
        <v>584</v>
      </c>
      <c r="AK1007" s="19">
        <f t="shared" si="118"/>
        <v>0</v>
      </c>
      <c r="AL1007" s="19">
        <f>T1007-N1007</f>
        <v>0</v>
      </c>
      <c r="AM1007" s="19">
        <f>U1007-O1007</f>
        <v>0</v>
      </c>
      <c r="AN1007" s="22">
        <f t="shared" si="119"/>
        <v>0</v>
      </c>
      <c r="AO1007" s="22">
        <f>IFERROR(AL1007/N1007,0)</f>
        <v>0</v>
      </c>
      <c r="AP1007" s="22">
        <f>IFERROR(AM1007/O1007,0)</f>
        <v>0</v>
      </c>
    </row>
    <row r="1008" spans="1:42" ht="54" x14ac:dyDescent="0.3">
      <c r="A1008" s="12" t="s">
        <v>3280</v>
      </c>
      <c r="B1008" s="12"/>
      <c r="C1008" s="27" t="s">
        <v>3237</v>
      </c>
      <c r="D1008" s="17"/>
      <c r="E1008" s="17" t="s">
        <v>3281</v>
      </c>
      <c r="F1008" s="28" t="s">
        <v>96</v>
      </c>
      <c r="G1008" s="29">
        <v>0.3</v>
      </c>
      <c r="H1008" s="29"/>
      <c r="I1008" s="29">
        <v>0</v>
      </c>
      <c r="J1008" s="30">
        <v>0</v>
      </c>
      <c r="M1008" s="31">
        <f>ROUND(ROUND(J1008, 2)*I1008, 2)</f>
        <v>0</v>
      </c>
      <c r="P1008" s="30">
        <v>183.2</v>
      </c>
      <c r="S1008" s="31">
        <f>ROUND(ROUND(P1008, 2)*I1008, 2)</f>
        <v>0</v>
      </c>
      <c r="V1008" s="9">
        <f>ROUND(ROUND(P1008, 2)/1.2, 2)</f>
        <v>152.66999999999999</v>
      </c>
      <c r="Y1008" s="9">
        <f t="shared" si="120"/>
        <v>0</v>
      </c>
      <c r="AD1008" s="5" t="s">
        <v>3282</v>
      </c>
      <c r="AE1008" s="5" t="s">
        <v>3283</v>
      </c>
      <c r="AF1008" s="5" t="s">
        <v>3241</v>
      </c>
      <c r="AK1008" s="31">
        <f t="shared" si="118"/>
        <v>0</v>
      </c>
      <c r="AL1008" s="31"/>
      <c r="AM1008" s="31"/>
      <c r="AN1008" s="33">
        <f t="shared" si="119"/>
        <v>0</v>
      </c>
      <c r="AO1008" s="31"/>
      <c r="AP1008" s="31"/>
    </row>
    <row r="1009" spans="1:42" ht="36" x14ac:dyDescent="0.3">
      <c r="A1009" s="12" t="s">
        <v>3284</v>
      </c>
      <c r="B1009" s="12"/>
      <c r="C1009" s="27" t="s">
        <v>1028</v>
      </c>
      <c r="D1009" s="17"/>
      <c r="E1009" s="17"/>
      <c r="F1009" s="28" t="s">
        <v>96</v>
      </c>
      <c r="G1009" s="29">
        <v>0.15</v>
      </c>
      <c r="H1009" s="29"/>
      <c r="I1009" s="29">
        <v>0</v>
      </c>
      <c r="J1009" s="30">
        <v>88.8</v>
      </c>
      <c r="M1009" s="31">
        <f>ROUND(ROUND(J1009, 2)*I1009, 2)</f>
        <v>0</v>
      </c>
      <c r="P1009" s="30">
        <v>88.8</v>
      </c>
      <c r="S1009" s="31">
        <f>ROUND(ROUND(P1009, 2)*I1009, 2)</f>
        <v>0</v>
      </c>
      <c r="V1009" s="9">
        <f>ROUND(ROUND(P1009, 2)/1.2, 2)</f>
        <v>74</v>
      </c>
      <c r="Y1009" s="9">
        <f t="shared" si="120"/>
        <v>0</v>
      </c>
      <c r="AD1009" s="5" t="s">
        <v>3285</v>
      </c>
      <c r="AE1009" s="5" t="s">
        <v>3286</v>
      </c>
      <c r="AF1009" s="5" t="s">
        <v>1031</v>
      </c>
      <c r="AK1009" s="31">
        <f t="shared" si="118"/>
        <v>0</v>
      </c>
      <c r="AL1009" s="31"/>
      <c r="AM1009" s="31"/>
      <c r="AN1009" s="33">
        <f t="shared" si="119"/>
        <v>0</v>
      </c>
      <c r="AO1009" s="31"/>
      <c r="AP1009" s="31"/>
    </row>
    <row r="1010" spans="1:42" ht="36" x14ac:dyDescent="0.3">
      <c r="A1010" s="12" t="s">
        <v>3287</v>
      </c>
      <c r="B1010" s="12" t="s">
        <v>3199</v>
      </c>
      <c r="C1010" s="16" t="s">
        <v>3200</v>
      </c>
      <c r="D1010" s="17"/>
      <c r="E1010" s="17" t="s">
        <v>3288</v>
      </c>
      <c r="F1010" s="17" t="s">
        <v>79</v>
      </c>
      <c r="G1010" s="18">
        <v>1</v>
      </c>
      <c r="H1010" s="18"/>
      <c r="I1010" s="18">
        <v>0</v>
      </c>
      <c r="J1010" s="19">
        <v>12</v>
      </c>
      <c r="K1010" s="20">
        <v>464</v>
      </c>
      <c r="L1010" s="19">
        <f>J1010+ROUND(K1010, 2)</f>
        <v>476</v>
      </c>
      <c r="M1010" s="19">
        <v>0</v>
      </c>
      <c r="N1010" s="19">
        <v>0</v>
      </c>
      <c r="O1010" s="19">
        <f>M1010+N1010</f>
        <v>0</v>
      </c>
      <c r="P1010" s="19">
        <v>73.95</v>
      </c>
      <c r="Q1010" s="20">
        <v>464</v>
      </c>
      <c r="R1010" s="19">
        <f>P1010+ROUND(Q1010, 2)</f>
        <v>537.95000000000005</v>
      </c>
      <c r="S1010" s="19">
        <v>0</v>
      </c>
      <c r="T1010" s="19">
        <v>0</v>
      </c>
      <c r="U1010" s="19">
        <f>S1010+T1010</f>
        <v>0</v>
      </c>
      <c r="V1010" s="9">
        <f>ROUND(P1010 / 1.2, 2)</f>
        <v>61.63</v>
      </c>
      <c r="W1010" s="9">
        <f>ROUND(Q1010 / 1.2, 2)</f>
        <v>386.67</v>
      </c>
      <c r="X1010" s="9">
        <f>ROUND(R1010 / 1.2, 2)</f>
        <v>448.29</v>
      </c>
      <c r="Y1010" s="9">
        <f t="shared" si="120"/>
        <v>0</v>
      </c>
      <c r="Z1010" s="9">
        <f>ROUND(T1010 / 1.2, 2)</f>
        <v>0</v>
      </c>
      <c r="AA1010" s="9">
        <f>Y1010+Z1010</f>
        <v>0</v>
      </c>
      <c r="AD1010" s="5">
        <v>355116893</v>
      </c>
      <c r="AE1010" s="5">
        <v>27137900</v>
      </c>
      <c r="AG1010" s="5" t="s">
        <v>3202</v>
      </c>
      <c r="AH1010" s="5" t="s">
        <v>3203</v>
      </c>
      <c r="AI1010" s="5" t="s">
        <v>584</v>
      </c>
      <c r="AK1010" s="19">
        <f t="shared" si="118"/>
        <v>0</v>
      </c>
      <c r="AL1010" s="19">
        <f>T1010-N1010</f>
        <v>0</v>
      </c>
      <c r="AM1010" s="19">
        <f>U1010-O1010</f>
        <v>0</v>
      </c>
      <c r="AN1010" s="22">
        <f t="shared" si="119"/>
        <v>0</v>
      </c>
      <c r="AO1010" s="22">
        <f>IFERROR(AL1010/N1010,0)</f>
        <v>0</v>
      </c>
      <c r="AP1010" s="22">
        <f>IFERROR(AM1010/O1010,0)</f>
        <v>0</v>
      </c>
    </row>
    <row r="1011" spans="1:42" ht="36" x14ac:dyDescent="0.3">
      <c r="A1011" s="12" t="s">
        <v>3289</v>
      </c>
      <c r="B1011" s="12"/>
      <c r="C1011" s="27" t="s">
        <v>3290</v>
      </c>
      <c r="D1011" s="17"/>
      <c r="E1011" s="17"/>
      <c r="F1011" s="28" t="s">
        <v>96</v>
      </c>
      <c r="G1011" s="29">
        <v>0.15</v>
      </c>
      <c r="H1011" s="29"/>
      <c r="I1011" s="29">
        <v>0</v>
      </c>
      <c r="J1011" s="30">
        <v>80</v>
      </c>
      <c r="M1011" s="31">
        <f>ROUND(ROUND(J1011, 2)*I1011, 2)</f>
        <v>0</v>
      </c>
      <c r="P1011" s="30">
        <v>80</v>
      </c>
      <c r="S1011" s="31">
        <f>ROUND(ROUND(P1011, 2)*I1011, 2)</f>
        <v>0</v>
      </c>
      <c r="V1011" s="9">
        <f>ROUND(ROUND(P1011, 2)/1.2, 2)</f>
        <v>66.67</v>
      </c>
      <c r="Y1011" s="9">
        <f t="shared" si="120"/>
        <v>0</v>
      </c>
      <c r="AD1011" s="5" t="s">
        <v>3291</v>
      </c>
      <c r="AE1011" s="5" t="s">
        <v>3292</v>
      </c>
      <c r="AF1011" s="5" t="s">
        <v>3293</v>
      </c>
      <c r="AK1011" s="31">
        <f t="shared" si="118"/>
        <v>0</v>
      </c>
      <c r="AL1011" s="31"/>
      <c r="AM1011" s="31"/>
      <c r="AN1011" s="33">
        <f t="shared" si="119"/>
        <v>0</v>
      </c>
      <c r="AO1011" s="31"/>
      <c r="AP1011" s="31"/>
    </row>
    <row r="1012" spans="1:42" ht="72" x14ac:dyDescent="0.3">
      <c r="A1012" s="12" t="s">
        <v>3294</v>
      </c>
      <c r="B1012" s="12"/>
      <c r="C1012" s="27" t="s">
        <v>3237</v>
      </c>
      <c r="D1012" s="17"/>
      <c r="E1012" s="17" t="s">
        <v>3295</v>
      </c>
      <c r="F1012" s="28" t="s">
        <v>96</v>
      </c>
      <c r="G1012" s="29">
        <v>0.3</v>
      </c>
      <c r="H1012" s="29"/>
      <c r="I1012" s="29">
        <v>0</v>
      </c>
      <c r="J1012" s="30">
        <v>0</v>
      </c>
      <c r="M1012" s="31">
        <f>ROUND(ROUND(J1012, 2)*I1012, 2)</f>
        <v>0</v>
      </c>
      <c r="P1012" s="30">
        <v>206.5</v>
      </c>
      <c r="S1012" s="31">
        <f>ROUND(ROUND(P1012, 2)*I1012, 2)</f>
        <v>0</v>
      </c>
      <c r="V1012" s="9">
        <f>ROUND(ROUND(P1012, 2)/1.2, 2)</f>
        <v>172.08</v>
      </c>
      <c r="Y1012" s="9">
        <f t="shared" si="120"/>
        <v>0</v>
      </c>
      <c r="AD1012" s="5" t="s">
        <v>3296</v>
      </c>
      <c r="AE1012" s="5" t="s">
        <v>3297</v>
      </c>
      <c r="AF1012" s="5" t="s">
        <v>3241</v>
      </c>
      <c r="AK1012" s="31">
        <f t="shared" si="118"/>
        <v>0</v>
      </c>
      <c r="AL1012" s="31"/>
      <c r="AM1012" s="31"/>
      <c r="AN1012" s="33">
        <f t="shared" si="119"/>
        <v>0</v>
      </c>
      <c r="AO1012" s="31"/>
      <c r="AP1012" s="31"/>
    </row>
    <row r="1013" spans="1:42" ht="36" x14ac:dyDescent="0.3">
      <c r="A1013" s="12" t="s">
        <v>3298</v>
      </c>
      <c r="B1013" s="12" t="s">
        <v>3199</v>
      </c>
      <c r="C1013" s="16" t="s">
        <v>3200</v>
      </c>
      <c r="D1013" s="17"/>
      <c r="E1013" s="17" t="s">
        <v>3299</v>
      </c>
      <c r="F1013" s="17" t="s">
        <v>79</v>
      </c>
      <c r="G1013" s="18">
        <v>1</v>
      </c>
      <c r="H1013" s="18"/>
      <c r="I1013" s="18">
        <v>0</v>
      </c>
      <c r="J1013" s="19">
        <v>13.32</v>
      </c>
      <c r="K1013" s="20">
        <v>464</v>
      </c>
      <c r="L1013" s="19">
        <f>J1013+ROUND(K1013, 2)</f>
        <v>477.32</v>
      </c>
      <c r="M1013" s="19">
        <v>0</v>
      </c>
      <c r="N1013" s="19">
        <v>0</v>
      </c>
      <c r="O1013" s="19">
        <f>M1013+N1013</f>
        <v>0</v>
      </c>
      <c r="P1013" s="19">
        <v>75.27</v>
      </c>
      <c r="Q1013" s="20">
        <v>464</v>
      </c>
      <c r="R1013" s="19">
        <f>P1013+ROUND(Q1013, 2)</f>
        <v>539.27</v>
      </c>
      <c r="S1013" s="19">
        <v>0</v>
      </c>
      <c r="T1013" s="19">
        <v>0</v>
      </c>
      <c r="U1013" s="19">
        <f>S1013+T1013</f>
        <v>0</v>
      </c>
      <c r="V1013" s="9">
        <f>ROUND(P1013 / 1.2, 2)</f>
        <v>62.73</v>
      </c>
      <c r="W1013" s="9">
        <f>ROUND(Q1013 / 1.2, 2)</f>
        <v>386.67</v>
      </c>
      <c r="X1013" s="9">
        <f>ROUND(R1013 / 1.2, 2)</f>
        <v>449.39</v>
      </c>
      <c r="Y1013" s="9">
        <f t="shared" si="120"/>
        <v>0</v>
      </c>
      <c r="Z1013" s="9">
        <f>ROUND(T1013 / 1.2, 2)</f>
        <v>0</v>
      </c>
      <c r="AA1013" s="9">
        <f>Y1013+Z1013</f>
        <v>0</v>
      </c>
      <c r="AD1013" s="5">
        <v>355116894</v>
      </c>
      <c r="AE1013" s="5">
        <v>27137902</v>
      </c>
      <c r="AG1013" s="5" t="s">
        <v>3202</v>
      </c>
      <c r="AH1013" s="5" t="s">
        <v>3203</v>
      </c>
      <c r="AI1013" s="5" t="s">
        <v>584</v>
      </c>
      <c r="AK1013" s="19">
        <f t="shared" si="118"/>
        <v>0</v>
      </c>
      <c r="AL1013" s="19">
        <f>T1013-N1013</f>
        <v>0</v>
      </c>
      <c r="AM1013" s="19">
        <f>U1013-O1013</f>
        <v>0</v>
      </c>
      <c r="AN1013" s="22">
        <f t="shared" si="119"/>
        <v>0</v>
      </c>
      <c r="AO1013" s="22">
        <f>IFERROR(AL1013/N1013,0)</f>
        <v>0</v>
      </c>
      <c r="AP1013" s="22">
        <f>IFERROR(AM1013/O1013,0)</f>
        <v>0</v>
      </c>
    </row>
    <row r="1014" spans="1:42" ht="54" x14ac:dyDescent="0.3">
      <c r="A1014" s="12" t="s">
        <v>3300</v>
      </c>
      <c r="B1014" s="12"/>
      <c r="C1014" s="27" t="s">
        <v>3237</v>
      </c>
      <c r="D1014" s="17"/>
      <c r="E1014" s="17" t="s">
        <v>3301</v>
      </c>
      <c r="F1014" s="28" t="s">
        <v>96</v>
      </c>
      <c r="G1014" s="29">
        <v>0.3</v>
      </c>
      <c r="H1014" s="29"/>
      <c r="I1014" s="29">
        <v>0</v>
      </c>
      <c r="J1014" s="30">
        <v>0</v>
      </c>
      <c r="M1014" s="31">
        <f>ROUND(ROUND(J1014, 2)*I1014, 2)</f>
        <v>0</v>
      </c>
      <c r="P1014" s="30">
        <v>206.5</v>
      </c>
      <c r="S1014" s="31">
        <f>ROUND(ROUND(P1014, 2)*I1014, 2)</f>
        <v>0</v>
      </c>
      <c r="V1014" s="9">
        <f>ROUND(ROUND(P1014, 2)/1.2, 2)</f>
        <v>172.08</v>
      </c>
      <c r="Y1014" s="9">
        <f t="shared" si="120"/>
        <v>0</v>
      </c>
      <c r="AD1014" s="5" t="s">
        <v>3302</v>
      </c>
      <c r="AE1014" s="5" t="s">
        <v>3303</v>
      </c>
      <c r="AF1014" s="5" t="s">
        <v>3241</v>
      </c>
      <c r="AK1014" s="31">
        <f t="shared" si="118"/>
        <v>0</v>
      </c>
      <c r="AL1014" s="31"/>
      <c r="AM1014" s="31"/>
      <c r="AN1014" s="33">
        <f t="shared" si="119"/>
        <v>0</v>
      </c>
      <c r="AO1014" s="31"/>
      <c r="AP1014" s="31"/>
    </row>
    <row r="1015" spans="1:42" ht="36" x14ac:dyDescent="0.3">
      <c r="A1015" s="12" t="s">
        <v>3304</v>
      </c>
      <c r="B1015" s="12"/>
      <c r="C1015" s="27" t="s">
        <v>1028</v>
      </c>
      <c r="D1015" s="17"/>
      <c r="E1015" s="17"/>
      <c r="F1015" s="28" t="s">
        <v>96</v>
      </c>
      <c r="G1015" s="29">
        <v>0.15</v>
      </c>
      <c r="H1015" s="29"/>
      <c r="I1015" s="29">
        <v>0</v>
      </c>
      <c r="J1015" s="30">
        <v>88.8</v>
      </c>
      <c r="M1015" s="31">
        <f>ROUND(ROUND(J1015, 2)*I1015, 2)</f>
        <v>0</v>
      </c>
      <c r="P1015" s="30">
        <v>88.8</v>
      </c>
      <c r="S1015" s="31">
        <f>ROUND(ROUND(P1015, 2)*I1015, 2)</f>
        <v>0</v>
      </c>
      <c r="V1015" s="9">
        <f>ROUND(ROUND(P1015, 2)/1.2, 2)</f>
        <v>74</v>
      </c>
      <c r="Y1015" s="9">
        <f t="shared" si="120"/>
        <v>0</v>
      </c>
      <c r="AD1015" s="5" t="s">
        <v>3305</v>
      </c>
      <c r="AE1015" s="5" t="s">
        <v>3306</v>
      </c>
      <c r="AF1015" s="5" t="s">
        <v>1031</v>
      </c>
      <c r="AK1015" s="31">
        <f t="shared" si="118"/>
        <v>0</v>
      </c>
      <c r="AL1015" s="31"/>
      <c r="AM1015" s="31"/>
      <c r="AN1015" s="33">
        <f t="shared" si="119"/>
        <v>0</v>
      </c>
      <c r="AO1015" s="31"/>
      <c r="AP1015" s="31"/>
    </row>
    <row r="1016" spans="1:42" ht="36" x14ac:dyDescent="0.3">
      <c r="A1016" s="12" t="s">
        <v>3307</v>
      </c>
      <c r="B1016" s="12" t="s">
        <v>3199</v>
      </c>
      <c r="C1016" s="16" t="s">
        <v>3200</v>
      </c>
      <c r="D1016" s="17"/>
      <c r="E1016" s="17" t="s">
        <v>3261</v>
      </c>
      <c r="F1016" s="17" t="s">
        <v>79</v>
      </c>
      <c r="G1016" s="18">
        <v>1</v>
      </c>
      <c r="H1016" s="18"/>
      <c r="I1016" s="18">
        <v>0</v>
      </c>
      <c r="J1016" s="19">
        <v>13.32</v>
      </c>
      <c r="K1016" s="20">
        <v>464</v>
      </c>
      <c r="L1016" s="19">
        <f>J1016+ROUND(K1016, 2)</f>
        <v>477.32</v>
      </c>
      <c r="M1016" s="19">
        <v>0</v>
      </c>
      <c r="N1016" s="19">
        <v>0</v>
      </c>
      <c r="O1016" s="19">
        <f>M1016+N1016</f>
        <v>0</v>
      </c>
      <c r="P1016" s="19">
        <v>75.27</v>
      </c>
      <c r="Q1016" s="20">
        <v>464</v>
      </c>
      <c r="R1016" s="19">
        <f>P1016+ROUND(Q1016, 2)</f>
        <v>539.27</v>
      </c>
      <c r="S1016" s="19">
        <v>0</v>
      </c>
      <c r="T1016" s="19">
        <v>0</v>
      </c>
      <c r="U1016" s="19">
        <f>S1016+T1016</f>
        <v>0</v>
      </c>
      <c r="V1016" s="9">
        <f>ROUND(P1016 / 1.2, 2)</f>
        <v>62.73</v>
      </c>
      <c r="W1016" s="9">
        <f>ROUND(Q1016 / 1.2, 2)</f>
        <v>386.67</v>
      </c>
      <c r="X1016" s="9">
        <f>ROUND(R1016 / 1.2, 2)</f>
        <v>449.39</v>
      </c>
      <c r="Y1016" s="9">
        <f t="shared" si="120"/>
        <v>0</v>
      </c>
      <c r="Z1016" s="9">
        <f>ROUND(T1016 / 1.2, 2)</f>
        <v>0</v>
      </c>
      <c r="AA1016" s="9">
        <f>Y1016+Z1016</f>
        <v>0</v>
      </c>
      <c r="AD1016" s="5">
        <v>355116895</v>
      </c>
      <c r="AE1016" s="5">
        <v>27137904</v>
      </c>
      <c r="AG1016" s="5" t="s">
        <v>3202</v>
      </c>
      <c r="AH1016" s="5" t="s">
        <v>3203</v>
      </c>
      <c r="AI1016" s="5" t="s">
        <v>584</v>
      </c>
      <c r="AK1016" s="19">
        <f t="shared" si="118"/>
        <v>0</v>
      </c>
      <c r="AL1016" s="19">
        <f>T1016-N1016</f>
        <v>0</v>
      </c>
      <c r="AM1016" s="19">
        <f>U1016-O1016</f>
        <v>0</v>
      </c>
      <c r="AN1016" s="22">
        <f t="shared" si="119"/>
        <v>0</v>
      </c>
      <c r="AO1016" s="22">
        <f>IFERROR(AL1016/N1016,0)</f>
        <v>0</v>
      </c>
      <c r="AP1016" s="22">
        <f>IFERROR(AM1016/O1016,0)</f>
        <v>0</v>
      </c>
    </row>
    <row r="1017" spans="1:42" ht="36" x14ac:dyDescent="0.3">
      <c r="A1017" s="12" t="s">
        <v>3308</v>
      </c>
      <c r="B1017" s="12"/>
      <c r="C1017" s="27" t="s">
        <v>1028</v>
      </c>
      <c r="D1017" s="17"/>
      <c r="E1017" s="17"/>
      <c r="F1017" s="28" t="s">
        <v>96</v>
      </c>
      <c r="G1017" s="29">
        <v>0.15</v>
      </c>
      <c r="H1017" s="29"/>
      <c r="I1017" s="29">
        <v>0</v>
      </c>
      <c r="J1017" s="30">
        <v>88.8</v>
      </c>
      <c r="M1017" s="31">
        <f>ROUND(ROUND(J1017, 2)*I1017, 2)</f>
        <v>0</v>
      </c>
      <c r="P1017" s="30">
        <v>88.8</v>
      </c>
      <c r="S1017" s="31">
        <f>ROUND(ROUND(P1017, 2)*I1017, 2)</f>
        <v>0</v>
      </c>
      <c r="V1017" s="9">
        <f>ROUND(ROUND(P1017, 2)/1.2, 2)</f>
        <v>74</v>
      </c>
      <c r="Y1017" s="9">
        <f t="shared" si="120"/>
        <v>0</v>
      </c>
      <c r="AD1017" s="5" t="s">
        <v>3309</v>
      </c>
      <c r="AE1017" s="5" t="s">
        <v>3310</v>
      </c>
      <c r="AF1017" s="5" t="s">
        <v>1031</v>
      </c>
      <c r="AK1017" s="31">
        <f t="shared" si="118"/>
        <v>0</v>
      </c>
      <c r="AL1017" s="31"/>
      <c r="AM1017" s="31"/>
      <c r="AN1017" s="33">
        <f t="shared" si="119"/>
        <v>0</v>
      </c>
      <c r="AO1017" s="31"/>
      <c r="AP1017" s="31"/>
    </row>
    <row r="1018" spans="1:42" ht="72" x14ac:dyDescent="0.3">
      <c r="A1018" s="12" t="s">
        <v>3311</v>
      </c>
      <c r="B1018" s="12"/>
      <c r="C1018" s="27" t="s">
        <v>3237</v>
      </c>
      <c r="D1018" s="17"/>
      <c r="E1018" s="17" t="s">
        <v>3312</v>
      </c>
      <c r="F1018" s="28" t="s">
        <v>96</v>
      </c>
      <c r="G1018" s="29">
        <v>0.3</v>
      </c>
      <c r="H1018" s="29"/>
      <c r="I1018" s="29">
        <v>0</v>
      </c>
      <c r="J1018" s="30">
        <v>0</v>
      </c>
      <c r="M1018" s="31">
        <f>ROUND(ROUND(J1018, 2)*I1018, 2)</f>
        <v>0</v>
      </c>
      <c r="P1018" s="30">
        <v>206.5</v>
      </c>
      <c r="S1018" s="31">
        <f>ROUND(ROUND(P1018, 2)*I1018, 2)</f>
        <v>0</v>
      </c>
      <c r="V1018" s="9">
        <f>ROUND(ROUND(P1018, 2)/1.2, 2)</f>
        <v>172.08</v>
      </c>
      <c r="Y1018" s="9">
        <f t="shared" si="120"/>
        <v>0</v>
      </c>
      <c r="AD1018" s="5" t="s">
        <v>3313</v>
      </c>
      <c r="AE1018" s="5" t="s">
        <v>3314</v>
      </c>
      <c r="AF1018" s="5" t="s">
        <v>3241</v>
      </c>
      <c r="AK1018" s="31">
        <f t="shared" si="118"/>
        <v>0</v>
      </c>
      <c r="AL1018" s="31"/>
      <c r="AM1018" s="31"/>
      <c r="AN1018" s="33">
        <f t="shared" si="119"/>
        <v>0</v>
      </c>
      <c r="AO1018" s="31"/>
      <c r="AP1018" s="31"/>
    </row>
    <row r="1019" spans="1:42" ht="36" x14ac:dyDescent="0.3">
      <c r="A1019" s="12" t="s">
        <v>3315</v>
      </c>
      <c r="B1019" s="12" t="s">
        <v>3199</v>
      </c>
      <c r="C1019" s="16" t="s">
        <v>3200</v>
      </c>
      <c r="D1019" s="17"/>
      <c r="E1019" s="17" t="s">
        <v>3316</v>
      </c>
      <c r="F1019" s="17" t="s">
        <v>79</v>
      </c>
      <c r="G1019" s="18">
        <v>1</v>
      </c>
      <c r="H1019" s="18"/>
      <c r="I1019" s="18">
        <v>0</v>
      </c>
      <c r="J1019" s="19">
        <v>13.32</v>
      </c>
      <c r="K1019" s="20">
        <v>464</v>
      </c>
      <c r="L1019" s="19">
        <f>J1019+ROUND(K1019, 2)</f>
        <v>477.32</v>
      </c>
      <c r="M1019" s="19">
        <v>0</v>
      </c>
      <c r="N1019" s="19">
        <v>0</v>
      </c>
      <c r="O1019" s="19">
        <f>M1019+N1019</f>
        <v>0</v>
      </c>
      <c r="P1019" s="19">
        <v>75.27</v>
      </c>
      <c r="Q1019" s="20">
        <v>464</v>
      </c>
      <c r="R1019" s="19">
        <f>P1019+ROUND(Q1019, 2)</f>
        <v>539.27</v>
      </c>
      <c r="S1019" s="19">
        <v>0</v>
      </c>
      <c r="T1019" s="19">
        <v>0</v>
      </c>
      <c r="U1019" s="19">
        <f>S1019+T1019</f>
        <v>0</v>
      </c>
      <c r="V1019" s="9">
        <f>ROUND(P1019 / 1.2, 2)</f>
        <v>62.73</v>
      </c>
      <c r="W1019" s="9">
        <f>ROUND(Q1019 / 1.2, 2)</f>
        <v>386.67</v>
      </c>
      <c r="X1019" s="9">
        <f>ROUND(R1019 / 1.2, 2)</f>
        <v>449.39</v>
      </c>
      <c r="Y1019" s="9">
        <f t="shared" si="120"/>
        <v>0</v>
      </c>
      <c r="Z1019" s="9">
        <f>ROUND(T1019 / 1.2, 2)</f>
        <v>0</v>
      </c>
      <c r="AA1019" s="9">
        <f>Y1019+Z1019</f>
        <v>0</v>
      </c>
      <c r="AD1019" s="5">
        <v>355116896</v>
      </c>
      <c r="AE1019" s="5">
        <v>27137896</v>
      </c>
      <c r="AG1019" s="5" t="s">
        <v>3202</v>
      </c>
      <c r="AH1019" s="5" t="s">
        <v>3203</v>
      </c>
      <c r="AI1019" s="5" t="s">
        <v>584</v>
      </c>
      <c r="AK1019" s="19">
        <f t="shared" si="118"/>
        <v>0</v>
      </c>
      <c r="AL1019" s="19">
        <f>T1019-N1019</f>
        <v>0</v>
      </c>
      <c r="AM1019" s="19">
        <f>U1019-O1019</f>
        <v>0</v>
      </c>
      <c r="AN1019" s="22">
        <f t="shared" si="119"/>
        <v>0</v>
      </c>
      <c r="AO1019" s="22">
        <f>IFERROR(AL1019/N1019,0)</f>
        <v>0</v>
      </c>
      <c r="AP1019" s="22">
        <f>IFERROR(AM1019/O1019,0)</f>
        <v>0</v>
      </c>
    </row>
    <row r="1020" spans="1:42" ht="54" x14ac:dyDescent="0.3">
      <c r="A1020" s="12" t="s">
        <v>3317</v>
      </c>
      <c r="B1020" s="12"/>
      <c r="C1020" s="27" t="s">
        <v>3237</v>
      </c>
      <c r="D1020" s="17"/>
      <c r="E1020" s="17" t="s">
        <v>3318</v>
      </c>
      <c r="F1020" s="28" t="s">
        <v>96</v>
      </c>
      <c r="G1020" s="29">
        <v>0.3</v>
      </c>
      <c r="H1020" s="29"/>
      <c r="I1020" s="29">
        <v>0</v>
      </c>
      <c r="J1020" s="30">
        <v>0</v>
      </c>
      <c r="M1020" s="31">
        <f>ROUND(ROUND(J1020, 2)*I1020, 2)</f>
        <v>0</v>
      </c>
      <c r="P1020" s="30">
        <v>206.5</v>
      </c>
      <c r="S1020" s="31">
        <f>ROUND(ROUND(P1020, 2)*I1020, 2)</f>
        <v>0</v>
      </c>
      <c r="V1020" s="9">
        <f>ROUND(ROUND(P1020, 2)/1.2, 2)</f>
        <v>172.08</v>
      </c>
      <c r="Y1020" s="9">
        <f t="shared" si="120"/>
        <v>0</v>
      </c>
      <c r="AD1020" s="5" t="s">
        <v>3319</v>
      </c>
      <c r="AE1020" s="5" t="s">
        <v>3320</v>
      </c>
      <c r="AF1020" s="5" t="s">
        <v>3241</v>
      </c>
      <c r="AK1020" s="31">
        <f t="shared" si="118"/>
        <v>0</v>
      </c>
      <c r="AL1020" s="31"/>
      <c r="AM1020" s="31"/>
      <c r="AN1020" s="33">
        <f t="shared" si="119"/>
        <v>0</v>
      </c>
      <c r="AO1020" s="31"/>
      <c r="AP1020" s="31"/>
    </row>
    <row r="1021" spans="1:42" ht="36" x14ac:dyDescent="0.3">
      <c r="A1021" s="12" t="s">
        <v>3321</v>
      </c>
      <c r="B1021" s="12"/>
      <c r="C1021" s="27" t="s">
        <v>1028</v>
      </c>
      <c r="D1021" s="17"/>
      <c r="E1021" s="17"/>
      <c r="F1021" s="28" t="s">
        <v>96</v>
      </c>
      <c r="G1021" s="29">
        <v>0.15</v>
      </c>
      <c r="H1021" s="29"/>
      <c r="I1021" s="29">
        <v>0</v>
      </c>
      <c r="J1021" s="30">
        <v>88.8</v>
      </c>
      <c r="M1021" s="31">
        <f>ROUND(ROUND(J1021, 2)*I1021, 2)</f>
        <v>0</v>
      </c>
      <c r="P1021" s="30">
        <v>88.8</v>
      </c>
      <c r="S1021" s="31">
        <f>ROUND(ROUND(P1021, 2)*I1021, 2)</f>
        <v>0</v>
      </c>
      <c r="V1021" s="9">
        <f>ROUND(ROUND(P1021, 2)/1.2, 2)</f>
        <v>74</v>
      </c>
      <c r="Y1021" s="9">
        <f t="shared" si="120"/>
        <v>0</v>
      </c>
      <c r="AD1021" s="5" t="s">
        <v>3322</v>
      </c>
      <c r="AE1021" s="5" t="s">
        <v>3323</v>
      </c>
      <c r="AF1021" s="5" t="s">
        <v>1031</v>
      </c>
      <c r="AK1021" s="31">
        <f t="shared" si="118"/>
        <v>0</v>
      </c>
      <c r="AL1021" s="31"/>
      <c r="AM1021" s="31"/>
      <c r="AN1021" s="33">
        <f t="shared" si="119"/>
        <v>0</v>
      </c>
      <c r="AO1021" s="31"/>
      <c r="AP1021" s="31"/>
    </row>
    <row r="1022" spans="1:42" ht="36" x14ac:dyDescent="0.3">
      <c r="A1022" s="12" t="s">
        <v>3324</v>
      </c>
      <c r="B1022" s="12" t="s">
        <v>3199</v>
      </c>
      <c r="C1022" s="16" t="s">
        <v>3200</v>
      </c>
      <c r="D1022" s="17"/>
      <c r="E1022" s="17" t="s">
        <v>3325</v>
      </c>
      <c r="F1022" s="17" t="s">
        <v>79</v>
      </c>
      <c r="G1022" s="18">
        <v>1</v>
      </c>
      <c r="H1022" s="18"/>
      <c r="I1022" s="18">
        <v>0</v>
      </c>
      <c r="J1022" s="19">
        <v>13.32</v>
      </c>
      <c r="K1022" s="20">
        <v>464</v>
      </c>
      <c r="L1022" s="19">
        <f>J1022+ROUND(K1022, 2)</f>
        <v>477.32</v>
      </c>
      <c r="M1022" s="19">
        <v>0</v>
      </c>
      <c r="N1022" s="19">
        <v>0</v>
      </c>
      <c r="O1022" s="19">
        <f>M1022+N1022</f>
        <v>0</v>
      </c>
      <c r="P1022" s="19">
        <v>75.27</v>
      </c>
      <c r="Q1022" s="20">
        <v>464</v>
      </c>
      <c r="R1022" s="19">
        <f>P1022+ROUND(Q1022, 2)</f>
        <v>539.27</v>
      </c>
      <c r="S1022" s="19">
        <v>0</v>
      </c>
      <c r="T1022" s="19">
        <v>0</v>
      </c>
      <c r="U1022" s="19">
        <f>S1022+T1022</f>
        <v>0</v>
      </c>
      <c r="V1022" s="9">
        <f>ROUND(P1022 / 1.2, 2)</f>
        <v>62.73</v>
      </c>
      <c r="W1022" s="9">
        <f>ROUND(Q1022 / 1.2, 2)</f>
        <v>386.67</v>
      </c>
      <c r="X1022" s="9">
        <f>ROUND(R1022 / 1.2, 2)</f>
        <v>449.39</v>
      </c>
      <c r="Y1022" s="9">
        <f t="shared" si="120"/>
        <v>0</v>
      </c>
      <c r="Z1022" s="9">
        <f>ROUND(T1022 / 1.2, 2)</f>
        <v>0</v>
      </c>
      <c r="AA1022" s="9">
        <f>Y1022+Z1022</f>
        <v>0</v>
      </c>
      <c r="AD1022" s="5">
        <v>355116897</v>
      </c>
      <c r="AE1022" s="5">
        <v>27137897</v>
      </c>
      <c r="AG1022" s="5" t="s">
        <v>3202</v>
      </c>
      <c r="AH1022" s="5" t="s">
        <v>3203</v>
      </c>
      <c r="AI1022" s="5" t="s">
        <v>584</v>
      </c>
      <c r="AK1022" s="19">
        <f t="shared" si="118"/>
        <v>0</v>
      </c>
      <c r="AL1022" s="19">
        <f>T1022-N1022</f>
        <v>0</v>
      </c>
      <c r="AM1022" s="19">
        <f>U1022-O1022</f>
        <v>0</v>
      </c>
      <c r="AN1022" s="22">
        <f t="shared" si="119"/>
        <v>0</v>
      </c>
      <c r="AO1022" s="22">
        <f>IFERROR(AL1022/N1022,0)</f>
        <v>0</v>
      </c>
      <c r="AP1022" s="22">
        <f>IFERROR(AM1022/O1022,0)</f>
        <v>0</v>
      </c>
    </row>
    <row r="1023" spans="1:42" ht="36" x14ac:dyDescent="0.3">
      <c r="A1023" s="12" t="s">
        <v>3326</v>
      </c>
      <c r="B1023" s="12"/>
      <c r="C1023" s="27" t="s">
        <v>1028</v>
      </c>
      <c r="D1023" s="17"/>
      <c r="E1023" s="17"/>
      <c r="F1023" s="28" t="s">
        <v>96</v>
      </c>
      <c r="G1023" s="29">
        <v>0.15</v>
      </c>
      <c r="H1023" s="29"/>
      <c r="I1023" s="29">
        <v>0</v>
      </c>
      <c r="J1023" s="30">
        <v>88.8</v>
      </c>
      <c r="M1023" s="31">
        <f>ROUND(ROUND(J1023, 2)*I1023, 2)</f>
        <v>0</v>
      </c>
      <c r="P1023" s="30">
        <v>88.8</v>
      </c>
      <c r="S1023" s="31">
        <f>ROUND(ROUND(P1023, 2)*I1023, 2)</f>
        <v>0</v>
      </c>
      <c r="V1023" s="9">
        <f>ROUND(ROUND(P1023, 2)/1.2, 2)</f>
        <v>74</v>
      </c>
      <c r="Y1023" s="9">
        <f t="shared" si="120"/>
        <v>0</v>
      </c>
      <c r="AD1023" s="5" t="s">
        <v>3327</v>
      </c>
      <c r="AE1023" s="5" t="s">
        <v>3328</v>
      </c>
      <c r="AF1023" s="5" t="s">
        <v>1031</v>
      </c>
      <c r="AK1023" s="31">
        <f t="shared" si="118"/>
        <v>0</v>
      </c>
      <c r="AL1023" s="31"/>
      <c r="AM1023" s="31"/>
      <c r="AN1023" s="33">
        <f t="shared" si="119"/>
        <v>0</v>
      </c>
      <c r="AO1023" s="31"/>
      <c r="AP1023" s="31"/>
    </row>
    <row r="1024" spans="1:42" ht="90" x14ac:dyDescent="0.3">
      <c r="A1024" s="12" t="s">
        <v>3329</v>
      </c>
      <c r="B1024" s="12"/>
      <c r="C1024" s="27" t="s">
        <v>3237</v>
      </c>
      <c r="D1024" s="17"/>
      <c r="E1024" s="17" t="s">
        <v>3330</v>
      </c>
      <c r="F1024" s="28" t="s">
        <v>96</v>
      </c>
      <c r="G1024" s="29">
        <v>0.3</v>
      </c>
      <c r="H1024" s="29"/>
      <c r="I1024" s="29">
        <v>0</v>
      </c>
      <c r="J1024" s="30">
        <v>0</v>
      </c>
      <c r="M1024" s="31">
        <f>ROUND(ROUND(J1024, 2)*I1024, 2)</f>
        <v>0</v>
      </c>
      <c r="P1024" s="30">
        <v>206.5</v>
      </c>
      <c r="S1024" s="31">
        <f>ROUND(ROUND(P1024, 2)*I1024, 2)</f>
        <v>0</v>
      </c>
      <c r="V1024" s="9">
        <f>ROUND(ROUND(P1024, 2)/1.2, 2)</f>
        <v>172.08</v>
      </c>
      <c r="Y1024" s="9">
        <f t="shared" ref="Y1024:Y1055" si="121">ROUND(S1024 / 1.2, 2)</f>
        <v>0</v>
      </c>
      <c r="AD1024" s="5" t="s">
        <v>3331</v>
      </c>
      <c r="AE1024" s="5" t="s">
        <v>3332</v>
      </c>
      <c r="AF1024" s="5" t="s">
        <v>3241</v>
      </c>
      <c r="AK1024" s="31">
        <f t="shared" si="118"/>
        <v>0</v>
      </c>
      <c r="AL1024" s="31"/>
      <c r="AM1024" s="31"/>
      <c r="AN1024" s="33">
        <f t="shared" si="119"/>
        <v>0</v>
      </c>
      <c r="AO1024" s="31"/>
      <c r="AP1024" s="31"/>
    </row>
    <row r="1025" spans="1:42" ht="36" x14ac:dyDescent="0.3">
      <c r="A1025" s="12" t="s">
        <v>3333</v>
      </c>
      <c r="B1025" s="12" t="s">
        <v>3199</v>
      </c>
      <c r="C1025" s="16" t="s">
        <v>3200</v>
      </c>
      <c r="D1025" s="17"/>
      <c r="E1025" s="17" t="s">
        <v>3334</v>
      </c>
      <c r="F1025" s="17" t="s">
        <v>79</v>
      </c>
      <c r="G1025" s="18">
        <v>1</v>
      </c>
      <c r="H1025" s="18"/>
      <c r="I1025" s="18">
        <v>0</v>
      </c>
      <c r="J1025" s="19">
        <v>13.32</v>
      </c>
      <c r="K1025" s="20">
        <v>464</v>
      </c>
      <c r="L1025" s="19">
        <f>J1025+ROUND(K1025, 2)</f>
        <v>477.32</v>
      </c>
      <c r="M1025" s="19">
        <v>0</v>
      </c>
      <c r="N1025" s="19">
        <v>0</v>
      </c>
      <c r="O1025" s="19">
        <f>M1025+N1025</f>
        <v>0</v>
      </c>
      <c r="P1025" s="19">
        <v>68.28</v>
      </c>
      <c r="Q1025" s="20">
        <v>464</v>
      </c>
      <c r="R1025" s="19">
        <f>P1025+ROUND(Q1025, 2)</f>
        <v>532.28</v>
      </c>
      <c r="S1025" s="19">
        <v>0</v>
      </c>
      <c r="T1025" s="19">
        <v>0</v>
      </c>
      <c r="U1025" s="19">
        <f>S1025+T1025</f>
        <v>0</v>
      </c>
      <c r="V1025" s="9">
        <f>ROUND(P1025 / 1.2, 2)</f>
        <v>56.9</v>
      </c>
      <c r="W1025" s="9">
        <f>ROUND(Q1025 / 1.2, 2)</f>
        <v>386.67</v>
      </c>
      <c r="X1025" s="9">
        <f>ROUND(R1025 / 1.2, 2)</f>
        <v>443.57</v>
      </c>
      <c r="Y1025" s="9">
        <f t="shared" si="121"/>
        <v>0</v>
      </c>
      <c r="Z1025" s="9">
        <f>ROUND(T1025 / 1.2, 2)</f>
        <v>0</v>
      </c>
      <c r="AA1025" s="9">
        <f>Y1025+Z1025</f>
        <v>0</v>
      </c>
      <c r="AD1025" s="5">
        <v>355116898</v>
      </c>
      <c r="AE1025" s="5">
        <v>27137906</v>
      </c>
      <c r="AG1025" s="5" t="s">
        <v>3202</v>
      </c>
      <c r="AH1025" s="5" t="s">
        <v>3203</v>
      </c>
      <c r="AI1025" s="5" t="s">
        <v>584</v>
      </c>
      <c r="AK1025" s="19">
        <f t="shared" si="118"/>
        <v>0</v>
      </c>
      <c r="AL1025" s="19">
        <f>T1025-N1025</f>
        <v>0</v>
      </c>
      <c r="AM1025" s="19">
        <f>U1025-O1025</f>
        <v>0</v>
      </c>
      <c r="AN1025" s="22">
        <f t="shared" si="119"/>
        <v>0</v>
      </c>
      <c r="AO1025" s="22">
        <f>IFERROR(AL1025/N1025,0)</f>
        <v>0</v>
      </c>
      <c r="AP1025" s="22">
        <f>IFERROR(AM1025/O1025,0)</f>
        <v>0</v>
      </c>
    </row>
    <row r="1026" spans="1:42" ht="54" x14ac:dyDescent="0.3">
      <c r="A1026" s="12" t="s">
        <v>3335</v>
      </c>
      <c r="B1026" s="12"/>
      <c r="C1026" s="27" t="s">
        <v>3205</v>
      </c>
      <c r="D1026" s="17"/>
      <c r="E1026" s="17" t="s">
        <v>3336</v>
      </c>
      <c r="F1026" s="28" t="s">
        <v>96</v>
      </c>
      <c r="G1026" s="29">
        <v>0.3</v>
      </c>
      <c r="H1026" s="29"/>
      <c r="I1026" s="29">
        <v>0</v>
      </c>
      <c r="J1026" s="30">
        <v>0</v>
      </c>
      <c r="M1026" s="31">
        <f>ROUND(ROUND(J1026, 2)*I1026, 2)</f>
        <v>0</v>
      </c>
      <c r="P1026" s="30">
        <v>183.2</v>
      </c>
      <c r="S1026" s="31">
        <f>ROUND(ROUND(P1026, 2)*I1026, 2)</f>
        <v>0</v>
      </c>
      <c r="V1026" s="9">
        <f>ROUND(ROUND(P1026, 2)/1.2, 2)</f>
        <v>152.66999999999999</v>
      </c>
      <c r="Y1026" s="9">
        <f t="shared" si="121"/>
        <v>0</v>
      </c>
      <c r="AD1026" s="5" t="s">
        <v>3337</v>
      </c>
      <c r="AE1026" s="5" t="s">
        <v>3338</v>
      </c>
      <c r="AF1026" s="5" t="s">
        <v>3209</v>
      </c>
      <c r="AK1026" s="31">
        <f t="shared" si="118"/>
        <v>0</v>
      </c>
      <c r="AL1026" s="31"/>
      <c r="AM1026" s="31"/>
      <c r="AN1026" s="33">
        <f t="shared" si="119"/>
        <v>0</v>
      </c>
      <c r="AO1026" s="31"/>
      <c r="AP1026" s="31"/>
    </row>
    <row r="1027" spans="1:42" ht="36" x14ac:dyDescent="0.3">
      <c r="A1027" s="12" t="s">
        <v>3339</v>
      </c>
      <c r="B1027" s="12"/>
      <c r="C1027" s="27" t="s">
        <v>1028</v>
      </c>
      <c r="D1027" s="17"/>
      <c r="E1027" s="17"/>
      <c r="F1027" s="28" t="s">
        <v>96</v>
      </c>
      <c r="G1027" s="29">
        <v>0.15</v>
      </c>
      <c r="H1027" s="29"/>
      <c r="I1027" s="29">
        <v>0</v>
      </c>
      <c r="J1027" s="30">
        <v>88.8</v>
      </c>
      <c r="M1027" s="31">
        <f>ROUND(ROUND(J1027, 2)*I1027, 2)</f>
        <v>0</v>
      </c>
      <c r="P1027" s="30">
        <v>88.8</v>
      </c>
      <c r="S1027" s="31">
        <f>ROUND(ROUND(P1027, 2)*I1027, 2)</f>
        <v>0</v>
      </c>
      <c r="V1027" s="9">
        <f>ROUND(ROUND(P1027, 2)/1.2, 2)</f>
        <v>74</v>
      </c>
      <c r="Y1027" s="9">
        <f t="shared" si="121"/>
        <v>0</v>
      </c>
      <c r="AD1027" s="5" t="s">
        <v>3340</v>
      </c>
      <c r="AE1027" s="5" t="s">
        <v>3341</v>
      </c>
      <c r="AF1027" s="5" t="s">
        <v>1031</v>
      </c>
      <c r="AK1027" s="31">
        <f t="shared" si="118"/>
        <v>0</v>
      </c>
      <c r="AL1027" s="31"/>
      <c r="AM1027" s="31"/>
      <c r="AN1027" s="33">
        <f t="shared" si="119"/>
        <v>0</v>
      </c>
      <c r="AO1027" s="31"/>
      <c r="AP1027" s="31"/>
    </row>
    <row r="1028" spans="1:42" ht="36" x14ac:dyDescent="0.3">
      <c r="A1028" s="12" t="s">
        <v>3342</v>
      </c>
      <c r="B1028" s="12" t="s">
        <v>3199</v>
      </c>
      <c r="C1028" s="16" t="s">
        <v>3200</v>
      </c>
      <c r="D1028" s="17"/>
      <c r="E1028" s="17" t="s">
        <v>3343</v>
      </c>
      <c r="F1028" s="17" t="s">
        <v>79</v>
      </c>
      <c r="G1028" s="18">
        <v>1</v>
      </c>
      <c r="H1028" s="18"/>
      <c r="I1028" s="18">
        <v>0</v>
      </c>
      <c r="J1028" s="19">
        <v>13.32</v>
      </c>
      <c r="K1028" s="20">
        <v>464</v>
      </c>
      <c r="L1028" s="19">
        <f>J1028+ROUND(K1028, 2)</f>
        <v>477.32</v>
      </c>
      <c r="M1028" s="19">
        <v>0</v>
      </c>
      <c r="N1028" s="19">
        <v>0</v>
      </c>
      <c r="O1028" s="19">
        <f>M1028+N1028</f>
        <v>0</v>
      </c>
      <c r="P1028" s="19">
        <v>75.27</v>
      </c>
      <c r="Q1028" s="20">
        <v>464</v>
      </c>
      <c r="R1028" s="19">
        <f>P1028+ROUND(Q1028, 2)</f>
        <v>539.27</v>
      </c>
      <c r="S1028" s="19">
        <v>0</v>
      </c>
      <c r="T1028" s="19">
        <v>0</v>
      </c>
      <c r="U1028" s="19">
        <f>S1028+T1028</f>
        <v>0</v>
      </c>
      <c r="V1028" s="9">
        <f>ROUND(P1028 / 1.2, 2)</f>
        <v>62.73</v>
      </c>
      <c r="W1028" s="9">
        <f>ROUND(Q1028 / 1.2, 2)</f>
        <v>386.67</v>
      </c>
      <c r="X1028" s="9">
        <f>ROUND(R1028 / 1.2, 2)</f>
        <v>449.39</v>
      </c>
      <c r="Y1028" s="9">
        <f t="shared" si="121"/>
        <v>0</v>
      </c>
      <c r="Z1028" s="9">
        <f>ROUND(T1028 / 1.2, 2)</f>
        <v>0</v>
      </c>
      <c r="AA1028" s="9">
        <f>Y1028+Z1028</f>
        <v>0</v>
      </c>
      <c r="AD1028" s="5">
        <v>355116899</v>
      </c>
      <c r="AE1028" s="5">
        <v>27137908</v>
      </c>
      <c r="AG1028" s="5" t="s">
        <v>3202</v>
      </c>
      <c r="AH1028" s="5" t="s">
        <v>3203</v>
      </c>
      <c r="AI1028" s="5" t="s">
        <v>584</v>
      </c>
      <c r="AK1028" s="19">
        <f t="shared" si="118"/>
        <v>0</v>
      </c>
      <c r="AL1028" s="19">
        <f>T1028-N1028</f>
        <v>0</v>
      </c>
      <c r="AM1028" s="19">
        <f>U1028-O1028</f>
        <v>0</v>
      </c>
      <c r="AN1028" s="22">
        <f t="shared" si="119"/>
        <v>0</v>
      </c>
      <c r="AO1028" s="22">
        <f>IFERROR(AL1028/N1028,0)</f>
        <v>0</v>
      </c>
      <c r="AP1028" s="22">
        <f>IFERROR(AM1028/O1028,0)</f>
        <v>0</v>
      </c>
    </row>
    <row r="1029" spans="1:42" ht="36" x14ac:dyDescent="0.3">
      <c r="A1029" s="12" t="s">
        <v>3344</v>
      </c>
      <c r="B1029" s="12"/>
      <c r="C1029" s="27" t="s">
        <v>1028</v>
      </c>
      <c r="D1029" s="17"/>
      <c r="E1029" s="17"/>
      <c r="F1029" s="28" t="s">
        <v>96</v>
      </c>
      <c r="G1029" s="29">
        <v>0.15</v>
      </c>
      <c r="H1029" s="29"/>
      <c r="I1029" s="29">
        <v>0</v>
      </c>
      <c r="J1029" s="30">
        <v>88.8</v>
      </c>
      <c r="M1029" s="31">
        <f>ROUND(ROUND(J1029, 2)*I1029, 2)</f>
        <v>0</v>
      </c>
      <c r="P1029" s="30">
        <v>88.8</v>
      </c>
      <c r="S1029" s="31">
        <f>ROUND(ROUND(P1029, 2)*I1029, 2)</f>
        <v>0</v>
      </c>
      <c r="V1029" s="9">
        <f>ROUND(ROUND(P1029, 2)/1.2, 2)</f>
        <v>74</v>
      </c>
      <c r="Y1029" s="9">
        <f t="shared" si="121"/>
        <v>0</v>
      </c>
      <c r="AD1029" s="5" t="s">
        <v>3345</v>
      </c>
      <c r="AE1029" s="5" t="s">
        <v>3346</v>
      </c>
      <c r="AF1029" s="5" t="s">
        <v>1031</v>
      </c>
      <c r="AK1029" s="31">
        <f t="shared" si="118"/>
        <v>0</v>
      </c>
      <c r="AL1029" s="31"/>
      <c r="AM1029" s="31"/>
      <c r="AN1029" s="33">
        <f t="shared" si="119"/>
        <v>0</v>
      </c>
      <c r="AO1029" s="31"/>
      <c r="AP1029" s="31"/>
    </row>
    <row r="1030" spans="1:42" ht="54" x14ac:dyDescent="0.3">
      <c r="A1030" s="12" t="s">
        <v>3347</v>
      </c>
      <c r="B1030" s="12"/>
      <c r="C1030" s="27" t="s">
        <v>3205</v>
      </c>
      <c r="D1030" s="17"/>
      <c r="E1030" s="17" t="s">
        <v>3348</v>
      </c>
      <c r="F1030" s="28" t="s">
        <v>96</v>
      </c>
      <c r="G1030" s="29">
        <v>0.3</v>
      </c>
      <c r="H1030" s="29"/>
      <c r="I1030" s="29">
        <v>0</v>
      </c>
      <c r="J1030" s="30">
        <v>0</v>
      </c>
      <c r="M1030" s="31">
        <f>ROUND(ROUND(J1030, 2)*I1030, 2)</f>
        <v>0</v>
      </c>
      <c r="P1030" s="30">
        <v>206.5</v>
      </c>
      <c r="S1030" s="31">
        <f>ROUND(ROUND(P1030, 2)*I1030, 2)</f>
        <v>0</v>
      </c>
      <c r="V1030" s="9">
        <f>ROUND(ROUND(P1030, 2)/1.2, 2)</f>
        <v>172.08</v>
      </c>
      <c r="Y1030" s="9">
        <f t="shared" si="121"/>
        <v>0</v>
      </c>
      <c r="AD1030" s="5" t="s">
        <v>3349</v>
      </c>
      <c r="AE1030" s="5" t="s">
        <v>3350</v>
      </c>
      <c r="AF1030" s="5" t="s">
        <v>3209</v>
      </c>
      <c r="AK1030" s="31">
        <f t="shared" si="118"/>
        <v>0</v>
      </c>
      <c r="AL1030" s="31"/>
      <c r="AM1030" s="31"/>
      <c r="AN1030" s="33">
        <f t="shared" si="119"/>
        <v>0</v>
      </c>
      <c r="AO1030" s="31"/>
      <c r="AP1030" s="31"/>
    </row>
    <row r="1031" spans="1:42" ht="36" x14ac:dyDescent="0.3">
      <c r="A1031" s="12" t="s">
        <v>3351</v>
      </c>
      <c r="B1031" s="12" t="s">
        <v>3199</v>
      </c>
      <c r="C1031" s="16" t="s">
        <v>3200</v>
      </c>
      <c r="D1031" s="17"/>
      <c r="E1031" s="17" t="s">
        <v>3352</v>
      </c>
      <c r="F1031" s="17" t="s">
        <v>79</v>
      </c>
      <c r="G1031" s="18">
        <v>1</v>
      </c>
      <c r="H1031" s="18"/>
      <c r="I1031" s="18">
        <v>0</v>
      </c>
      <c r="J1031" s="19">
        <v>13.32</v>
      </c>
      <c r="K1031" s="20">
        <v>464</v>
      </c>
      <c r="L1031" s="19">
        <f>J1031+ROUND(K1031, 2)</f>
        <v>477.32</v>
      </c>
      <c r="M1031" s="19">
        <v>0</v>
      </c>
      <c r="N1031" s="19">
        <v>0</v>
      </c>
      <c r="O1031" s="19">
        <f>M1031+N1031</f>
        <v>0</v>
      </c>
      <c r="P1031" s="19">
        <v>68.31</v>
      </c>
      <c r="Q1031" s="20">
        <v>464</v>
      </c>
      <c r="R1031" s="19">
        <f>P1031+ROUND(Q1031, 2)</f>
        <v>532.30999999999995</v>
      </c>
      <c r="S1031" s="19">
        <v>0</v>
      </c>
      <c r="T1031" s="19">
        <v>0</v>
      </c>
      <c r="U1031" s="19">
        <f>S1031+T1031</f>
        <v>0</v>
      </c>
      <c r="V1031" s="9">
        <f>ROUND(P1031 / 1.2, 2)</f>
        <v>56.93</v>
      </c>
      <c r="W1031" s="9">
        <f>ROUND(Q1031 / 1.2, 2)</f>
        <v>386.67</v>
      </c>
      <c r="X1031" s="9">
        <f>ROUND(R1031 / 1.2, 2)</f>
        <v>443.59</v>
      </c>
      <c r="Y1031" s="9">
        <f t="shared" si="121"/>
        <v>0</v>
      </c>
      <c r="Z1031" s="9">
        <f>ROUND(T1031 / 1.2, 2)</f>
        <v>0</v>
      </c>
      <c r="AA1031" s="9">
        <f>Y1031+Z1031</f>
        <v>0</v>
      </c>
      <c r="AD1031" s="5">
        <v>355116900</v>
      </c>
      <c r="AE1031" s="5">
        <v>27137909</v>
      </c>
      <c r="AG1031" s="5" t="s">
        <v>3202</v>
      </c>
      <c r="AH1031" s="5" t="s">
        <v>3203</v>
      </c>
      <c r="AI1031" s="5" t="s">
        <v>584</v>
      </c>
      <c r="AK1031" s="19">
        <f t="shared" si="118"/>
        <v>0</v>
      </c>
      <c r="AL1031" s="19">
        <f>T1031-N1031</f>
        <v>0</v>
      </c>
      <c r="AM1031" s="19">
        <f>U1031-O1031</f>
        <v>0</v>
      </c>
      <c r="AN1031" s="22">
        <f t="shared" si="119"/>
        <v>0</v>
      </c>
      <c r="AO1031" s="22">
        <f>IFERROR(AL1031/N1031,0)</f>
        <v>0</v>
      </c>
      <c r="AP1031" s="22">
        <f>IFERROR(AM1031/O1031,0)</f>
        <v>0</v>
      </c>
    </row>
    <row r="1032" spans="1:42" ht="54" x14ac:dyDescent="0.3">
      <c r="A1032" s="12" t="s">
        <v>3353</v>
      </c>
      <c r="B1032" s="12"/>
      <c r="C1032" s="27" t="s">
        <v>3237</v>
      </c>
      <c r="D1032" s="17"/>
      <c r="E1032" s="17" t="s">
        <v>3354</v>
      </c>
      <c r="F1032" s="28" t="s">
        <v>96</v>
      </c>
      <c r="G1032" s="29">
        <v>0.3</v>
      </c>
      <c r="H1032" s="29"/>
      <c r="I1032" s="29">
        <v>0</v>
      </c>
      <c r="J1032" s="30">
        <v>0</v>
      </c>
      <c r="M1032" s="31">
        <f>ROUND(ROUND(J1032, 2)*I1032, 2)</f>
        <v>0</v>
      </c>
      <c r="P1032" s="30">
        <v>183.3</v>
      </c>
      <c r="S1032" s="31">
        <f>ROUND(ROUND(P1032, 2)*I1032, 2)</f>
        <v>0</v>
      </c>
      <c r="V1032" s="9">
        <f>ROUND(ROUND(P1032, 2)/1.2, 2)</f>
        <v>152.75</v>
      </c>
      <c r="Y1032" s="9">
        <f t="shared" si="121"/>
        <v>0</v>
      </c>
      <c r="AD1032" s="5" t="s">
        <v>3355</v>
      </c>
      <c r="AE1032" s="5" t="s">
        <v>3356</v>
      </c>
      <c r="AF1032" s="5" t="s">
        <v>3241</v>
      </c>
      <c r="AK1032" s="31">
        <f t="shared" si="118"/>
        <v>0</v>
      </c>
      <c r="AL1032" s="31"/>
      <c r="AM1032" s="31"/>
      <c r="AN1032" s="33">
        <f t="shared" si="119"/>
        <v>0</v>
      </c>
      <c r="AO1032" s="31"/>
      <c r="AP1032" s="31"/>
    </row>
    <row r="1033" spans="1:42" ht="36" x14ac:dyDescent="0.3">
      <c r="A1033" s="12" t="s">
        <v>3357</v>
      </c>
      <c r="B1033" s="12"/>
      <c r="C1033" s="27" t="s">
        <v>1028</v>
      </c>
      <c r="D1033" s="17"/>
      <c r="E1033" s="17"/>
      <c r="F1033" s="28" t="s">
        <v>96</v>
      </c>
      <c r="G1033" s="29">
        <v>0.15</v>
      </c>
      <c r="H1033" s="29"/>
      <c r="I1033" s="29">
        <v>0</v>
      </c>
      <c r="J1033" s="30">
        <v>88.8</v>
      </c>
      <c r="M1033" s="31">
        <f>ROUND(ROUND(J1033, 2)*I1033, 2)</f>
        <v>0</v>
      </c>
      <c r="P1033" s="30">
        <v>88.8</v>
      </c>
      <c r="S1033" s="31">
        <f>ROUND(ROUND(P1033, 2)*I1033, 2)</f>
        <v>0</v>
      </c>
      <c r="V1033" s="9">
        <f>ROUND(ROUND(P1033, 2)/1.2, 2)</f>
        <v>74</v>
      </c>
      <c r="Y1033" s="9">
        <f t="shared" si="121"/>
        <v>0</v>
      </c>
      <c r="AD1033" s="5" t="s">
        <v>3358</v>
      </c>
      <c r="AE1033" s="5" t="s">
        <v>3359</v>
      </c>
      <c r="AF1033" s="5" t="s">
        <v>1031</v>
      </c>
      <c r="AK1033" s="31">
        <f t="shared" si="118"/>
        <v>0</v>
      </c>
      <c r="AL1033" s="31"/>
      <c r="AM1033" s="31"/>
      <c r="AN1033" s="33">
        <f t="shared" si="119"/>
        <v>0</v>
      </c>
      <c r="AO1033" s="31"/>
      <c r="AP1033" s="31"/>
    </row>
    <row r="1034" spans="1:42" ht="36" x14ac:dyDescent="0.3">
      <c r="A1034" s="12" t="s">
        <v>3360</v>
      </c>
      <c r="B1034" s="12" t="s">
        <v>3199</v>
      </c>
      <c r="C1034" s="16" t="s">
        <v>3200</v>
      </c>
      <c r="D1034" s="17"/>
      <c r="E1034" s="17" t="s">
        <v>3361</v>
      </c>
      <c r="F1034" s="17" t="s">
        <v>79</v>
      </c>
      <c r="G1034" s="18">
        <v>1</v>
      </c>
      <c r="H1034" s="18"/>
      <c r="I1034" s="18">
        <v>0</v>
      </c>
      <c r="J1034" s="19">
        <v>13.32</v>
      </c>
      <c r="K1034" s="20">
        <v>464</v>
      </c>
      <c r="L1034" s="19">
        <f>J1034+ROUND(K1034, 2)</f>
        <v>477.32</v>
      </c>
      <c r="M1034" s="19">
        <v>0</v>
      </c>
      <c r="N1034" s="19">
        <v>0</v>
      </c>
      <c r="O1034" s="19">
        <f>M1034+N1034</f>
        <v>0</v>
      </c>
      <c r="P1034" s="19">
        <v>75.27</v>
      </c>
      <c r="Q1034" s="20">
        <v>464</v>
      </c>
      <c r="R1034" s="19">
        <f>P1034+ROUND(Q1034, 2)</f>
        <v>539.27</v>
      </c>
      <c r="S1034" s="19">
        <v>0</v>
      </c>
      <c r="T1034" s="19">
        <v>0</v>
      </c>
      <c r="U1034" s="19">
        <f>S1034+T1034</f>
        <v>0</v>
      </c>
      <c r="V1034" s="9">
        <f>ROUND(P1034 / 1.2, 2)</f>
        <v>62.73</v>
      </c>
      <c r="W1034" s="9">
        <f>ROUND(Q1034 / 1.2, 2)</f>
        <v>386.67</v>
      </c>
      <c r="X1034" s="9">
        <f>ROUND(R1034 / 1.2, 2)</f>
        <v>449.39</v>
      </c>
      <c r="Y1034" s="9">
        <f t="shared" si="121"/>
        <v>0</v>
      </c>
      <c r="Z1034" s="9">
        <f>ROUND(T1034 / 1.2, 2)</f>
        <v>0</v>
      </c>
      <c r="AA1034" s="9">
        <f>Y1034+Z1034</f>
        <v>0</v>
      </c>
      <c r="AD1034" s="5">
        <v>355116901</v>
      </c>
      <c r="AE1034" s="5">
        <v>27137911</v>
      </c>
      <c r="AG1034" s="5" t="s">
        <v>3202</v>
      </c>
      <c r="AH1034" s="5" t="s">
        <v>3203</v>
      </c>
      <c r="AI1034" s="5" t="s">
        <v>584</v>
      </c>
      <c r="AK1034" s="19">
        <f t="shared" si="118"/>
        <v>0</v>
      </c>
      <c r="AL1034" s="19">
        <f>T1034-N1034</f>
        <v>0</v>
      </c>
      <c r="AM1034" s="19">
        <f>U1034-O1034</f>
        <v>0</v>
      </c>
      <c r="AN1034" s="22">
        <f t="shared" si="119"/>
        <v>0</v>
      </c>
      <c r="AO1034" s="22">
        <f>IFERROR(AL1034/N1034,0)</f>
        <v>0</v>
      </c>
      <c r="AP1034" s="22">
        <f>IFERROR(AM1034/O1034,0)</f>
        <v>0</v>
      </c>
    </row>
    <row r="1035" spans="1:42" ht="36" x14ac:dyDescent="0.3">
      <c r="A1035" s="12" t="s">
        <v>3362</v>
      </c>
      <c r="B1035" s="12"/>
      <c r="C1035" s="27" t="s">
        <v>1028</v>
      </c>
      <c r="D1035" s="17"/>
      <c r="E1035" s="17"/>
      <c r="F1035" s="28" t="s">
        <v>96</v>
      </c>
      <c r="G1035" s="29">
        <v>0.15</v>
      </c>
      <c r="H1035" s="29"/>
      <c r="I1035" s="29">
        <v>0</v>
      </c>
      <c r="J1035" s="30">
        <v>88.8</v>
      </c>
      <c r="M1035" s="31">
        <f>ROUND(ROUND(J1035, 2)*I1035, 2)</f>
        <v>0</v>
      </c>
      <c r="P1035" s="30">
        <v>88.8</v>
      </c>
      <c r="S1035" s="31">
        <f>ROUND(ROUND(P1035, 2)*I1035, 2)</f>
        <v>0</v>
      </c>
      <c r="V1035" s="9">
        <f>ROUND(ROUND(P1035, 2)/1.2, 2)</f>
        <v>74</v>
      </c>
      <c r="Y1035" s="9">
        <f t="shared" si="121"/>
        <v>0</v>
      </c>
      <c r="AD1035" s="5" t="s">
        <v>3363</v>
      </c>
      <c r="AE1035" s="5" t="s">
        <v>3364</v>
      </c>
      <c r="AF1035" s="5" t="s">
        <v>1031</v>
      </c>
      <c r="AK1035" s="31">
        <f t="shared" si="118"/>
        <v>0</v>
      </c>
      <c r="AL1035" s="31"/>
      <c r="AM1035" s="31"/>
      <c r="AN1035" s="33">
        <f t="shared" si="119"/>
        <v>0</v>
      </c>
      <c r="AO1035" s="31"/>
      <c r="AP1035" s="31"/>
    </row>
    <row r="1036" spans="1:42" ht="54" x14ac:dyDescent="0.3">
      <c r="A1036" s="12" t="s">
        <v>3365</v>
      </c>
      <c r="B1036" s="12"/>
      <c r="C1036" s="27" t="s">
        <v>3237</v>
      </c>
      <c r="D1036" s="17"/>
      <c r="E1036" s="17" t="s">
        <v>3366</v>
      </c>
      <c r="F1036" s="28" t="s">
        <v>96</v>
      </c>
      <c r="G1036" s="29">
        <v>0.3</v>
      </c>
      <c r="H1036" s="29"/>
      <c r="I1036" s="29">
        <v>0</v>
      </c>
      <c r="J1036" s="30">
        <v>0</v>
      </c>
      <c r="M1036" s="31">
        <f>ROUND(ROUND(J1036, 2)*I1036, 2)</f>
        <v>0</v>
      </c>
      <c r="P1036" s="30">
        <v>206.5</v>
      </c>
      <c r="S1036" s="31">
        <f>ROUND(ROUND(P1036, 2)*I1036, 2)</f>
        <v>0</v>
      </c>
      <c r="V1036" s="9">
        <f>ROUND(ROUND(P1036, 2)/1.2, 2)</f>
        <v>172.08</v>
      </c>
      <c r="Y1036" s="9">
        <f t="shared" si="121"/>
        <v>0</v>
      </c>
      <c r="AD1036" s="5" t="s">
        <v>3367</v>
      </c>
      <c r="AE1036" s="5" t="s">
        <v>3368</v>
      </c>
      <c r="AF1036" s="5" t="s">
        <v>3241</v>
      </c>
      <c r="AK1036" s="31">
        <f t="shared" si="118"/>
        <v>0</v>
      </c>
      <c r="AL1036" s="31"/>
      <c r="AM1036" s="31"/>
      <c r="AN1036" s="33">
        <f t="shared" si="119"/>
        <v>0</v>
      </c>
      <c r="AO1036" s="31"/>
      <c r="AP1036" s="31"/>
    </row>
    <row r="1037" spans="1:42" ht="36" x14ac:dyDescent="0.3">
      <c r="A1037" s="12" t="s">
        <v>3369</v>
      </c>
      <c r="B1037" s="12" t="s">
        <v>3199</v>
      </c>
      <c r="C1037" s="16" t="s">
        <v>3200</v>
      </c>
      <c r="D1037" s="17"/>
      <c r="E1037" s="17" t="s">
        <v>3370</v>
      </c>
      <c r="F1037" s="17" t="s">
        <v>79</v>
      </c>
      <c r="G1037" s="18">
        <v>1</v>
      </c>
      <c r="H1037" s="18"/>
      <c r="I1037" s="18">
        <v>0</v>
      </c>
      <c r="J1037" s="19">
        <v>13.32</v>
      </c>
      <c r="K1037" s="20">
        <v>464</v>
      </c>
      <c r="L1037" s="19">
        <f>J1037+ROUND(K1037, 2)</f>
        <v>477.32</v>
      </c>
      <c r="M1037" s="19">
        <v>0</v>
      </c>
      <c r="N1037" s="19">
        <v>0</v>
      </c>
      <c r="O1037" s="19">
        <f>M1037+N1037</f>
        <v>0</v>
      </c>
      <c r="P1037" s="19">
        <v>75.27</v>
      </c>
      <c r="Q1037" s="20">
        <v>464</v>
      </c>
      <c r="R1037" s="19">
        <f>P1037+ROUND(Q1037, 2)</f>
        <v>539.27</v>
      </c>
      <c r="S1037" s="19">
        <v>0</v>
      </c>
      <c r="T1037" s="19">
        <v>0</v>
      </c>
      <c r="U1037" s="19">
        <f>S1037+T1037</f>
        <v>0</v>
      </c>
      <c r="V1037" s="9">
        <f>ROUND(P1037 / 1.2, 2)</f>
        <v>62.73</v>
      </c>
      <c r="W1037" s="9">
        <f>ROUND(Q1037 / 1.2, 2)</f>
        <v>386.67</v>
      </c>
      <c r="X1037" s="9">
        <f>ROUND(R1037 / 1.2, 2)</f>
        <v>449.39</v>
      </c>
      <c r="Y1037" s="9">
        <f t="shared" si="121"/>
        <v>0</v>
      </c>
      <c r="Z1037" s="9">
        <f>ROUND(T1037 / 1.2, 2)</f>
        <v>0</v>
      </c>
      <c r="AA1037" s="9">
        <f>Y1037+Z1037</f>
        <v>0</v>
      </c>
      <c r="AD1037" s="5">
        <v>355116902</v>
      </c>
      <c r="AE1037" s="5">
        <v>27137968</v>
      </c>
      <c r="AG1037" s="5" t="s">
        <v>3202</v>
      </c>
      <c r="AH1037" s="5" t="s">
        <v>3203</v>
      </c>
      <c r="AI1037" s="5" t="s">
        <v>584</v>
      </c>
      <c r="AK1037" s="19">
        <f t="shared" si="118"/>
        <v>0</v>
      </c>
      <c r="AL1037" s="19">
        <f>T1037-N1037</f>
        <v>0</v>
      </c>
      <c r="AM1037" s="19">
        <f>U1037-O1037</f>
        <v>0</v>
      </c>
      <c r="AN1037" s="22">
        <f t="shared" si="119"/>
        <v>0</v>
      </c>
      <c r="AO1037" s="22">
        <f>IFERROR(AL1037/N1037,0)</f>
        <v>0</v>
      </c>
      <c r="AP1037" s="22">
        <f>IFERROR(AM1037/O1037,0)</f>
        <v>0</v>
      </c>
    </row>
    <row r="1038" spans="1:42" ht="72" x14ac:dyDescent="0.3">
      <c r="A1038" s="12" t="s">
        <v>3371</v>
      </c>
      <c r="B1038" s="12"/>
      <c r="C1038" s="27" t="s">
        <v>3205</v>
      </c>
      <c r="D1038" s="17"/>
      <c r="E1038" s="17" t="s">
        <v>3225</v>
      </c>
      <c r="F1038" s="28" t="s">
        <v>96</v>
      </c>
      <c r="G1038" s="29">
        <v>0.3</v>
      </c>
      <c r="H1038" s="29"/>
      <c r="I1038" s="29">
        <v>0</v>
      </c>
      <c r="J1038" s="30">
        <v>0</v>
      </c>
      <c r="M1038" s="31">
        <f>ROUND(ROUND(J1038, 2)*I1038, 2)</f>
        <v>0</v>
      </c>
      <c r="P1038" s="30">
        <v>206.5</v>
      </c>
      <c r="S1038" s="31">
        <f>ROUND(ROUND(P1038, 2)*I1038, 2)</f>
        <v>0</v>
      </c>
      <c r="V1038" s="9">
        <f>ROUND(ROUND(P1038, 2)/1.2, 2)</f>
        <v>172.08</v>
      </c>
      <c r="Y1038" s="9">
        <f t="shared" si="121"/>
        <v>0</v>
      </c>
      <c r="AD1038" s="5" t="s">
        <v>3372</v>
      </c>
      <c r="AE1038" s="5" t="s">
        <v>3373</v>
      </c>
      <c r="AF1038" s="5" t="s">
        <v>3209</v>
      </c>
      <c r="AK1038" s="31">
        <f t="shared" si="118"/>
        <v>0</v>
      </c>
      <c r="AL1038" s="31"/>
      <c r="AM1038" s="31"/>
      <c r="AN1038" s="33">
        <f t="shared" si="119"/>
        <v>0</v>
      </c>
      <c r="AO1038" s="31"/>
      <c r="AP1038" s="31"/>
    </row>
    <row r="1039" spans="1:42" ht="36" x14ac:dyDescent="0.3">
      <c r="A1039" s="12" t="s">
        <v>3374</v>
      </c>
      <c r="B1039" s="12"/>
      <c r="C1039" s="27" t="s">
        <v>1028</v>
      </c>
      <c r="D1039" s="17"/>
      <c r="E1039" s="17"/>
      <c r="F1039" s="28" t="s">
        <v>96</v>
      </c>
      <c r="G1039" s="29">
        <v>0.15</v>
      </c>
      <c r="H1039" s="29"/>
      <c r="I1039" s="29">
        <v>0</v>
      </c>
      <c r="J1039" s="30">
        <v>88.8</v>
      </c>
      <c r="M1039" s="31">
        <f>ROUND(ROUND(J1039, 2)*I1039, 2)</f>
        <v>0</v>
      </c>
      <c r="P1039" s="30">
        <v>88.8</v>
      </c>
      <c r="S1039" s="31">
        <f>ROUND(ROUND(P1039, 2)*I1039, 2)</f>
        <v>0</v>
      </c>
      <c r="V1039" s="9">
        <f>ROUND(ROUND(P1039, 2)/1.2, 2)</f>
        <v>74</v>
      </c>
      <c r="Y1039" s="9">
        <f t="shared" si="121"/>
        <v>0</v>
      </c>
      <c r="AD1039" s="5" t="s">
        <v>3375</v>
      </c>
      <c r="AE1039" s="5" t="s">
        <v>3376</v>
      </c>
      <c r="AF1039" s="5" t="s">
        <v>1031</v>
      </c>
      <c r="AK1039" s="31">
        <f t="shared" si="118"/>
        <v>0</v>
      </c>
      <c r="AL1039" s="31"/>
      <c r="AM1039" s="31"/>
      <c r="AN1039" s="33">
        <f t="shared" si="119"/>
        <v>0</v>
      </c>
      <c r="AO1039" s="31"/>
      <c r="AP1039" s="31"/>
    </row>
    <row r="1040" spans="1:42" ht="36" x14ac:dyDescent="0.3">
      <c r="A1040" s="12" t="s">
        <v>3377</v>
      </c>
      <c r="B1040" s="12" t="s">
        <v>3199</v>
      </c>
      <c r="C1040" s="16" t="s">
        <v>3200</v>
      </c>
      <c r="D1040" s="17"/>
      <c r="E1040" s="17" t="s">
        <v>3378</v>
      </c>
      <c r="F1040" s="17" t="s">
        <v>79</v>
      </c>
      <c r="G1040" s="18">
        <v>1</v>
      </c>
      <c r="H1040" s="18"/>
      <c r="I1040" s="18">
        <v>0</v>
      </c>
      <c r="J1040" s="19">
        <v>13.32</v>
      </c>
      <c r="K1040" s="20">
        <v>464</v>
      </c>
      <c r="L1040" s="19">
        <f>J1040+ROUND(K1040, 2)</f>
        <v>477.32</v>
      </c>
      <c r="M1040" s="19">
        <v>0</v>
      </c>
      <c r="N1040" s="19">
        <v>0</v>
      </c>
      <c r="O1040" s="19">
        <f>M1040+N1040</f>
        <v>0</v>
      </c>
      <c r="P1040" s="19">
        <v>75.27</v>
      </c>
      <c r="Q1040" s="20">
        <v>464</v>
      </c>
      <c r="R1040" s="19">
        <f>P1040+ROUND(Q1040, 2)</f>
        <v>539.27</v>
      </c>
      <c r="S1040" s="19">
        <v>0</v>
      </c>
      <c r="T1040" s="19">
        <v>0</v>
      </c>
      <c r="U1040" s="19">
        <f>S1040+T1040</f>
        <v>0</v>
      </c>
      <c r="V1040" s="9">
        <f>ROUND(P1040 / 1.2, 2)</f>
        <v>62.73</v>
      </c>
      <c r="W1040" s="9">
        <f>ROUND(Q1040 / 1.2, 2)</f>
        <v>386.67</v>
      </c>
      <c r="X1040" s="9">
        <f>ROUND(R1040 / 1.2, 2)</f>
        <v>449.39</v>
      </c>
      <c r="Y1040" s="9">
        <f t="shared" si="121"/>
        <v>0</v>
      </c>
      <c r="Z1040" s="9">
        <f>ROUND(T1040 / 1.2, 2)</f>
        <v>0</v>
      </c>
      <c r="AA1040" s="9">
        <f>Y1040+Z1040</f>
        <v>0</v>
      </c>
      <c r="AD1040" s="5">
        <v>355116903</v>
      </c>
      <c r="AE1040" s="5">
        <v>27137969</v>
      </c>
      <c r="AG1040" s="5" t="s">
        <v>3202</v>
      </c>
      <c r="AH1040" s="5" t="s">
        <v>3203</v>
      </c>
      <c r="AI1040" s="5" t="s">
        <v>584</v>
      </c>
      <c r="AK1040" s="19">
        <f t="shared" ref="AK1040:AK1103" si="122">S1040-M1040</f>
        <v>0</v>
      </c>
      <c r="AL1040" s="19">
        <f>T1040-N1040</f>
        <v>0</v>
      </c>
      <c r="AM1040" s="19">
        <f>U1040-O1040</f>
        <v>0</v>
      </c>
      <c r="AN1040" s="22">
        <f t="shared" ref="AN1040:AN1103" si="123">IFERROR(AK1040/M1040,0)</f>
        <v>0</v>
      </c>
      <c r="AO1040" s="22">
        <f>IFERROR(AL1040/N1040,0)</f>
        <v>0</v>
      </c>
      <c r="AP1040" s="22">
        <f>IFERROR(AM1040/O1040,0)</f>
        <v>0</v>
      </c>
    </row>
    <row r="1041" spans="1:42" ht="36" x14ac:dyDescent="0.3">
      <c r="A1041" s="12" t="s">
        <v>3379</v>
      </c>
      <c r="B1041" s="12"/>
      <c r="C1041" s="27" t="s">
        <v>1028</v>
      </c>
      <c r="D1041" s="17"/>
      <c r="E1041" s="17"/>
      <c r="F1041" s="28" t="s">
        <v>96</v>
      </c>
      <c r="G1041" s="29">
        <v>0.15</v>
      </c>
      <c r="H1041" s="29"/>
      <c r="I1041" s="29">
        <v>0</v>
      </c>
      <c r="J1041" s="30">
        <v>88.8</v>
      </c>
      <c r="M1041" s="31">
        <f>ROUND(ROUND(J1041, 2)*I1041, 2)</f>
        <v>0</v>
      </c>
      <c r="P1041" s="30">
        <v>88.8</v>
      </c>
      <c r="S1041" s="31">
        <f>ROUND(ROUND(P1041, 2)*I1041, 2)</f>
        <v>0</v>
      </c>
      <c r="V1041" s="9">
        <f>ROUND(ROUND(P1041, 2)/1.2, 2)</f>
        <v>74</v>
      </c>
      <c r="Y1041" s="9">
        <f t="shared" si="121"/>
        <v>0</v>
      </c>
      <c r="AD1041" s="5" t="s">
        <v>3380</v>
      </c>
      <c r="AE1041" s="5" t="s">
        <v>3381</v>
      </c>
      <c r="AF1041" s="5" t="s">
        <v>1031</v>
      </c>
      <c r="AK1041" s="31">
        <f t="shared" si="122"/>
        <v>0</v>
      </c>
      <c r="AL1041" s="31"/>
      <c r="AM1041" s="31"/>
      <c r="AN1041" s="33">
        <f t="shared" si="123"/>
        <v>0</v>
      </c>
      <c r="AO1041" s="31"/>
      <c r="AP1041" s="31"/>
    </row>
    <row r="1042" spans="1:42" ht="90" x14ac:dyDescent="0.3">
      <c r="A1042" s="12" t="s">
        <v>3382</v>
      </c>
      <c r="B1042" s="12"/>
      <c r="C1042" s="27" t="s">
        <v>3205</v>
      </c>
      <c r="D1042" s="17"/>
      <c r="E1042" s="17" t="s">
        <v>3275</v>
      </c>
      <c r="F1042" s="28" t="s">
        <v>96</v>
      </c>
      <c r="G1042" s="29">
        <v>0.3</v>
      </c>
      <c r="H1042" s="29"/>
      <c r="I1042" s="29">
        <v>0</v>
      </c>
      <c r="J1042" s="30">
        <v>0</v>
      </c>
      <c r="M1042" s="31">
        <f>ROUND(ROUND(J1042, 2)*I1042, 2)</f>
        <v>0</v>
      </c>
      <c r="P1042" s="30">
        <v>206.5</v>
      </c>
      <c r="S1042" s="31">
        <f>ROUND(ROUND(P1042, 2)*I1042, 2)</f>
        <v>0</v>
      </c>
      <c r="V1042" s="9">
        <f>ROUND(ROUND(P1042, 2)/1.2, 2)</f>
        <v>172.08</v>
      </c>
      <c r="Y1042" s="9">
        <f t="shared" si="121"/>
        <v>0</v>
      </c>
      <c r="AD1042" s="5" t="s">
        <v>3383</v>
      </c>
      <c r="AE1042" s="5" t="s">
        <v>3384</v>
      </c>
      <c r="AF1042" s="5" t="s">
        <v>3209</v>
      </c>
      <c r="AK1042" s="31">
        <f t="shared" si="122"/>
        <v>0</v>
      </c>
      <c r="AL1042" s="31"/>
      <c r="AM1042" s="31"/>
      <c r="AN1042" s="33">
        <f t="shared" si="123"/>
        <v>0</v>
      </c>
      <c r="AO1042" s="31"/>
      <c r="AP1042" s="31"/>
    </row>
    <row r="1043" spans="1:42" ht="36" x14ac:dyDescent="0.3">
      <c r="A1043" s="12" t="s">
        <v>3385</v>
      </c>
      <c r="B1043" s="12" t="s">
        <v>3199</v>
      </c>
      <c r="C1043" s="16" t="s">
        <v>3200</v>
      </c>
      <c r="D1043" s="17"/>
      <c r="E1043" s="17" t="s">
        <v>3386</v>
      </c>
      <c r="F1043" s="17" t="s">
        <v>79</v>
      </c>
      <c r="G1043" s="18">
        <v>1</v>
      </c>
      <c r="H1043" s="18"/>
      <c r="I1043" s="18">
        <v>0</v>
      </c>
      <c r="J1043" s="19">
        <v>13.38</v>
      </c>
      <c r="K1043" s="20">
        <v>464</v>
      </c>
      <c r="L1043" s="19">
        <f>J1043+ROUND(K1043, 2)</f>
        <v>477.38</v>
      </c>
      <c r="M1043" s="19">
        <v>0</v>
      </c>
      <c r="N1043" s="19">
        <v>0</v>
      </c>
      <c r="O1043" s="19">
        <f>M1043+N1043</f>
        <v>0</v>
      </c>
      <c r="P1043" s="19">
        <v>75.33</v>
      </c>
      <c r="Q1043" s="20">
        <v>464</v>
      </c>
      <c r="R1043" s="19">
        <f>P1043+ROUND(Q1043, 2)</f>
        <v>539.33000000000004</v>
      </c>
      <c r="S1043" s="19">
        <v>0</v>
      </c>
      <c r="T1043" s="19">
        <v>0</v>
      </c>
      <c r="U1043" s="19">
        <f>S1043+T1043</f>
        <v>0</v>
      </c>
      <c r="V1043" s="9">
        <f>ROUND(P1043 / 1.2, 2)</f>
        <v>62.78</v>
      </c>
      <c r="W1043" s="9">
        <f>ROUND(Q1043 / 1.2, 2)</f>
        <v>386.67</v>
      </c>
      <c r="X1043" s="9">
        <f>ROUND(R1043 / 1.2, 2)</f>
        <v>449.44</v>
      </c>
      <c r="Y1043" s="9">
        <f t="shared" si="121"/>
        <v>0</v>
      </c>
      <c r="Z1043" s="9">
        <f>ROUND(T1043 / 1.2, 2)</f>
        <v>0</v>
      </c>
      <c r="AA1043" s="9">
        <f>Y1043+Z1043</f>
        <v>0</v>
      </c>
      <c r="AD1043" s="5">
        <v>355116904</v>
      </c>
      <c r="AE1043" s="5">
        <v>27137970</v>
      </c>
      <c r="AG1043" s="5" t="s">
        <v>3202</v>
      </c>
      <c r="AH1043" s="5" t="s">
        <v>3203</v>
      </c>
      <c r="AI1043" s="5" t="s">
        <v>584</v>
      </c>
      <c r="AK1043" s="19">
        <f t="shared" si="122"/>
        <v>0</v>
      </c>
      <c r="AL1043" s="19">
        <f>T1043-N1043</f>
        <v>0</v>
      </c>
      <c r="AM1043" s="19">
        <f>U1043-O1043</f>
        <v>0</v>
      </c>
      <c r="AN1043" s="22">
        <f t="shared" si="123"/>
        <v>0</v>
      </c>
      <c r="AO1043" s="22">
        <f>IFERROR(AL1043/N1043,0)</f>
        <v>0</v>
      </c>
      <c r="AP1043" s="22">
        <f>IFERROR(AM1043/O1043,0)</f>
        <v>0</v>
      </c>
    </row>
    <row r="1044" spans="1:42" ht="72" x14ac:dyDescent="0.3">
      <c r="A1044" s="12" t="s">
        <v>3387</v>
      </c>
      <c r="B1044" s="12"/>
      <c r="C1044" s="27" t="s">
        <v>3205</v>
      </c>
      <c r="D1044" s="17"/>
      <c r="E1044" s="17" t="s">
        <v>3206</v>
      </c>
      <c r="F1044" s="28" t="s">
        <v>96</v>
      </c>
      <c r="G1044" s="29">
        <v>0.3</v>
      </c>
      <c r="H1044" s="29"/>
      <c r="I1044" s="29">
        <v>0</v>
      </c>
      <c r="J1044" s="30">
        <v>0</v>
      </c>
      <c r="M1044" s="31">
        <f>ROUND(ROUND(J1044, 2)*I1044, 2)</f>
        <v>0</v>
      </c>
      <c r="P1044" s="30">
        <v>206.5</v>
      </c>
      <c r="S1044" s="31">
        <f>ROUND(ROUND(P1044, 2)*I1044, 2)</f>
        <v>0</v>
      </c>
      <c r="V1044" s="9">
        <f>ROUND(ROUND(P1044, 2)/1.2, 2)</f>
        <v>172.08</v>
      </c>
      <c r="Y1044" s="9">
        <f t="shared" si="121"/>
        <v>0</v>
      </c>
      <c r="AD1044" s="5" t="s">
        <v>3388</v>
      </c>
      <c r="AE1044" s="5" t="s">
        <v>3389</v>
      </c>
      <c r="AF1044" s="5" t="s">
        <v>3209</v>
      </c>
      <c r="AK1044" s="31">
        <f t="shared" si="122"/>
        <v>0</v>
      </c>
      <c r="AL1044" s="31"/>
      <c r="AM1044" s="31"/>
      <c r="AN1044" s="33">
        <f t="shared" si="123"/>
        <v>0</v>
      </c>
      <c r="AO1044" s="31"/>
      <c r="AP1044" s="31"/>
    </row>
    <row r="1045" spans="1:42" ht="36" x14ac:dyDescent="0.3">
      <c r="A1045" s="12" t="s">
        <v>3390</v>
      </c>
      <c r="B1045" s="12"/>
      <c r="C1045" s="27" t="s">
        <v>1028</v>
      </c>
      <c r="D1045" s="17"/>
      <c r="E1045" s="17"/>
      <c r="F1045" s="28" t="s">
        <v>96</v>
      </c>
      <c r="G1045" s="29">
        <v>0.15</v>
      </c>
      <c r="H1045" s="29"/>
      <c r="I1045" s="29">
        <v>0</v>
      </c>
      <c r="J1045" s="30">
        <v>88.8</v>
      </c>
      <c r="M1045" s="31">
        <f>ROUND(ROUND(J1045, 2)*I1045, 2)</f>
        <v>0</v>
      </c>
      <c r="P1045" s="30">
        <v>88.8</v>
      </c>
      <c r="S1045" s="31">
        <f>ROUND(ROUND(P1045, 2)*I1045, 2)</f>
        <v>0</v>
      </c>
      <c r="V1045" s="9">
        <f>ROUND(ROUND(P1045, 2)/1.2, 2)</f>
        <v>74</v>
      </c>
      <c r="Y1045" s="9">
        <f t="shared" si="121"/>
        <v>0</v>
      </c>
      <c r="AD1045" s="5" t="s">
        <v>3391</v>
      </c>
      <c r="AE1045" s="5" t="s">
        <v>3392</v>
      </c>
      <c r="AF1045" s="5" t="s">
        <v>1031</v>
      </c>
      <c r="AK1045" s="31">
        <f t="shared" si="122"/>
        <v>0</v>
      </c>
      <c r="AL1045" s="31"/>
      <c r="AM1045" s="31"/>
      <c r="AN1045" s="33">
        <f t="shared" si="123"/>
        <v>0</v>
      </c>
      <c r="AO1045" s="31"/>
      <c r="AP1045" s="31"/>
    </row>
    <row r="1046" spans="1:42" ht="36" x14ac:dyDescent="0.3">
      <c r="A1046" s="12" t="s">
        <v>3393</v>
      </c>
      <c r="B1046" s="12" t="s">
        <v>3199</v>
      </c>
      <c r="C1046" s="16" t="s">
        <v>3200</v>
      </c>
      <c r="D1046" s="17"/>
      <c r="E1046" s="17" t="s">
        <v>3394</v>
      </c>
      <c r="F1046" s="17" t="s">
        <v>79</v>
      </c>
      <c r="G1046" s="18">
        <v>1</v>
      </c>
      <c r="H1046" s="18"/>
      <c r="I1046" s="18">
        <v>0</v>
      </c>
      <c r="J1046" s="19">
        <v>13.32</v>
      </c>
      <c r="K1046" s="20">
        <v>464</v>
      </c>
      <c r="L1046" s="19">
        <f>J1046+ROUND(K1046, 2)</f>
        <v>477.32</v>
      </c>
      <c r="M1046" s="19">
        <v>0</v>
      </c>
      <c r="N1046" s="19">
        <v>0</v>
      </c>
      <c r="O1046" s="19">
        <f>M1046+N1046</f>
        <v>0</v>
      </c>
      <c r="P1046" s="19">
        <v>75.27</v>
      </c>
      <c r="Q1046" s="20">
        <v>464</v>
      </c>
      <c r="R1046" s="19">
        <f>P1046+ROUND(Q1046, 2)</f>
        <v>539.27</v>
      </c>
      <c r="S1046" s="19">
        <v>0</v>
      </c>
      <c r="T1046" s="19">
        <v>0</v>
      </c>
      <c r="U1046" s="19">
        <f>S1046+T1046</f>
        <v>0</v>
      </c>
      <c r="V1046" s="9">
        <f>ROUND(P1046 / 1.2, 2)</f>
        <v>62.73</v>
      </c>
      <c r="W1046" s="9">
        <f>ROUND(Q1046 / 1.2, 2)</f>
        <v>386.67</v>
      </c>
      <c r="X1046" s="9">
        <f>ROUND(R1046 / 1.2, 2)</f>
        <v>449.39</v>
      </c>
      <c r="Y1046" s="9">
        <f t="shared" si="121"/>
        <v>0</v>
      </c>
      <c r="Z1046" s="9">
        <f>ROUND(T1046 / 1.2, 2)</f>
        <v>0</v>
      </c>
      <c r="AA1046" s="9">
        <f>Y1046+Z1046</f>
        <v>0</v>
      </c>
      <c r="AD1046" s="5">
        <v>355116905</v>
      </c>
      <c r="AE1046" s="5">
        <v>27137971</v>
      </c>
      <c r="AG1046" s="5" t="s">
        <v>3202</v>
      </c>
      <c r="AH1046" s="5" t="s">
        <v>3203</v>
      </c>
      <c r="AI1046" s="5" t="s">
        <v>584</v>
      </c>
      <c r="AK1046" s="19">
        <f t="shared" si="122"/>
        <v>0</v>
      </c>
      <c r="AL1046" s="19">
        <f>T1046-N1046</f>
        <v>0</v>
      </c>
      <c r="AM1046" s="19">
        <f>U1046-O1046</f>
        <v>0</v>
      </c>
      <c r="AN1046" s="22">
        <f t="shared" si="123"/>
        <v>0</v>
      </c>
      <c r="AO1046" s="22">
        <f>IFERROR(AL1046/N1046,0)</f>
        <v>0</v>
      </c>
      <c r="AP1046" s="22">
        <f>IFERROR(AM1046/O1046,0)</f>
        <v>0</v>
      </c>
    </row>
    <row r="1047" spans="1:42" ht="36" x14ac:dyDescent="0.3">
      <c r="A1047" s="12" t="s">
        <v>3395</v>
      </c>
      <c r="B1047" s="12"/>
      <c r="C1047" s="27" t="s">
        <v>1028</v>
      </c>
      <c r="D1047" s="17"/>
      <c r="E1047" s="17"/>
      <c r="F1047" s="28" t="s">
        <v>96</v>
      </c>
      <c r="G1047" s="29">
        <v>0.15</v>
      </c>
      <c r="H1047" s="29"/>
      <c r="I1047" s="29">
        <v>0</v>
      </c>
      <c r="J1047" s="30">
        <v>88.8</v>
      </c>
      <c r="M1047" s="31">
        <f>ROUND(ROUND(J1047, 2)*I1047, 2)</f>
        <v>0</v>
      </c>
      <c r="P1047" s="30">
        <v>88.8</v>
      </c>
      <c r="S1047" s="31">
        <f>ROUND(ROUND(P1047, 2)*I1047, 2)</f>
        <v>0</v>
      </c>
      <c r="V1047" s="9">
        <f>ROUND(ROUND(P1047, 2)/1.2, 2)</f>
        <v>74</v>
      </c>
      <c r="Y1047" s="9">
        <f t="shared" si="121"/>
        <v>0</v>
      </c>
      <c r="AD1047" s="5" t="s">
        <v>3396</v>
      </c>
      <c r="AE1047" s="5" t="s">
        <v>3397</v>
      </c>
      <c r="AF1047" s="5" t="s">
        <v>1031</v>
      </c>
      <c r="AK1047" s="31">
        <f t="shared" si="122"/>
        <v>0</v>
      </c>
      <c r="AL1047" s="31"/>
      <c r="AM1047" s="31"/>
      <c r="AN1047" s="33">
        <f t="shared" si="123"/>
        <v>0</v>
      </c>
      <c r="AO1047" s="31"/>
      <c r="AP1047" s="31"/>
    </row>
    <row r="1048" spans="1:42" ht="72" x14ac:dyDescent="0.3">
      <c r="A1048" s="12" t="s">
        <v>3398</v>
      </c>
      <c r="B1048" s="12"/>
      <c r="C1048" s="27" t="s">
        <v>3205</v>
      </c>
      <c r="D1048" s="17"/>
      <c r="E1048" s="17" t="s">
        <v>3219</v>
      </c>
      <c r="F1048" s="28" t="s">
        <v>96</v>
      </c>
      <c r="G1048" s="29">
        <v>0.3</v>
      </c>
      <c r="H1048" s="29"/>
      <c r="I1048" s="29">
        <v>0</v>
      </c>
      <c r="J1048" s="30">
        <v>0</v>
      </c>
      <c r="M1048" s="31">
        <f>ROUND(ROUND(J1048, 2)*I1048, 2)</f>
        <v>0</v>
      </c>
      <c r="P1048" s="30">
        <v>206.5</v>
      </c>
      <c r="S1048" s="31">
        <f>ROUND(ROUND(P1048, 2)*I1048, 2)</f>
        <v>0</v>
      </c>
      <c r="V1048" s="9">
        <f>ROUND(ROUND(P1048, 2)/1.2, 2)</f>
        <v>172.08</v>
      </c>
      <c r="Y1048" s="9">
        <f t="shared" si="121"/>
        <v>0</v>
      </c>
      <c r="AD1048" s="5" t="s">
        <v>3399</v>
      </c>
      <c r="AE1048" s="5" t="s">
        <v>3400</v>
      </c>
      <c r="AF1048" s="5" t="s">
        <v>3209</v>
      </c>
      <c r="AK1048" s="31">
        <f t="shared" si="122"/>
        <v>0</v>
      </c>
      <c r="AL1048" s="31"/>
      <c r="AM1048" s="31"/>
      <c r="AN1048" s="33">
        <f t="shared" si="123"/>
        <v>0</v>
      </c>
      <c r="AO1048" s="31"/>
      <c r="AP1048" s="31"/>
    </row>
    <row r="1049" spans="1:42" ht="36" x14ac:dyDescent="0.3">
      <c r="A1049" s="12" t="s">
        <v>3401</v>
      </c>
      <c r="B1049" s="12" t="s">
        <v>3199</v>
      </c>
      <c r="C1049" s="16" t="s">
        <v>3200</v>
      </c>
      <c r="D1049" s="17"/>
      <c r="E1049" s="17" t="s">
        <v>3402</v>
      </c>
      <c r="F1049" s="17" t="s">
        <v>79</v>
      </c>
      <c r="G1049" s="18">
        <v>1</v>
      </c>
      <c r="H1049" s="18"/>
      <c r="I1049" s="18">
        <v>0</v>
      </c>
      <c r="J1049" s="19">
        <v>13.32</v>
      </c>
      <c r="K1049" s="20">
        <v>464</v>
      </c>
      <c r="L1049" s="19">
        <f>J1049+ROUND(K1049, 2)</f>
        <v>477.32</v>
      </c>
      <c r="M1049" s="19">
        <v>0</v>
      </c>
      <c r="N1049" s="19">
        <v>0</v>
      </c>
      <c r="O1049" s="19">
        <f>M1049+N1049</f>
        <v>0</v>
      </c>
      <c r="P1049" s="19">
        <v>68.28</v>
      </c>
      <c r="Q1049" s="20">
        <v>464</v>
      </c>
      <c r="R1049" s="19">
        <f>P1049+ROUND(Q1049, 2)</f>
        <v>532.28</v>
      </c>
      <c r="S1049" s="19">
        <v>0</v>
      </c>
      <c r="T1049" s="19">
        <v>0</v>
      </c>
      <c r="U1049" s="19">
        <f>S1049+T1049</f>
        <v>0</v>
      </c>
      <c r="V1049" s="9">
        <f>ROUND(P1049 / 1.2, 2)</f>
        <v>56.9</v>
      </c>
      <c r="W1049" s="9">
        <f>ROUND(Q1049 / 1.2, 2)</f>
        <v>386.67</v>
      </c>
      <c r="X1049" s="9">
        <f>ROUND(R1049 / 1.2, 2)</f>
        <v>443.57</v>
      </c>
      <c r="Y1049" s="9">
        <f t="shared" si="121"/>
        <v>0</v>
      </c>
      <c r="Z1049" s="9">
        <f>ROUND(T1049 / 1.2, 2)</f>
        <v>0</v>
      </c>
      <c r="AA1049" s="9">
        <f>Y1049+Z1049</f>
        <v>0</v>
      </c>
      <c r="AD1049" s="5">
        <v>355116906</v>
      </c>
      <c r="AE1049" s="5">
        <v>27137972</v>
      </c>
      <c r="AG1049" s="5" t="s">
        <v>3202</v>
      </c>
      <c r="AH1049" s="5" t="s">
        <v>3203</v>
      </c>
      <c r="AI1049" s="5" t="s">
        <v>584</v>
      </c>
      <c r="AK1049" s="19">
        <f t="shared" si="122"/>
        <v>0</v>
      </c>
      <c r="AL1049" s="19">
        <f>T1049-N1049</f>
        <v>0</v>
      </c>
      <c r="AM1049" s="19">
        <f>U1049-O1049</f>
        <v>0</v>
      </c>
      <c r="AN1049" s="22">
        <f t="shared" si="123"/>
        <v>0</v>
      </c>
      <c r="AO1049" s="22">
        <f>IFERROR(AL1049/N1049,0)</f>
        <v>0</v>
      </c>
      <c r="AP1049" s="22">
        <f>IFERROR(AM1049/O1049,0)</f>
        <v>0</v>
      </c>
    </row>
    <row r="1050" spans="1:42" ht="54" x14ac:dyDescent="0.3">
      <c r="A1050" s="12" t="s">
        <v>3403</v>
      </c>
      <c r="B1050" s="12"/>
      <c r="C1050" s="27" t="s">
        <v>3237</v>
      </c>
      <c r="D1050" s="17"/>
      <c r="E1050" s="17" t="s">
        <v>3281</v>
      </c>
      <c r="F1050" s="28" t="s">
        <v>96</v>
      </c>
      <c r="G1050" s="29">
        <v>0.3</v>
      </c>
      <c r="H1050" s="29"/>
      <c r="I1050" s="29">
        <v>0</v>
      </c>
      <c r="J1050" s="30">
        <v>0</v>
      </c>
      <c r="M1050" s="31">
        <f>ROUND(ROUND(J1050, 2)*I1050, 2)</f>
        <v>0</v>
      </c>
      <c r="P1050" s="30">
        <v>183.2</v>
      </c>
      <c r="S1050" s="31">
        <f>ROUND(ROUND(P1050, 2)*I1050, 2)</f>
        <v>0</v>
      </c>
      <c r="V1050" s="9">
        <f>ROUND(ROUND(P1050, 2)/1.2, 2)</f>
        <v>152.66999999999999</v>
      </c>
      <c r="Y1050" s="9">
        <f t="shared" si="121"/>
        <v>0</v>
      </c>
      <c r="AD1050" s="5" t="s">
        <v>3404</v>
      </c>
      <c r="AE1050" s="5" t="s">
        <v>3405</v>
      </c>
      <c r="AF1050" s="5" t="s">
        <v>3241</v>
      </c>
      <c r="AK1050" s="31">
        <f t="shared" si="122"/>
        <v>0</v>
      </c>
      <c r="AL1050" s="31"/>
      <c r="AM1050" s="31"/>
      <c r="AN1050" s="33">
        <f t="shared" si="123"/>
        <v>0</v>
      </c>
      <c r="AO1050" s="31"/>
      <c r="AP1050" s="31"/>
    </row>
    <row r="1051" spans="1:42" ht="36" x14ac:dyDescent="0.3">
      <c r="A1051" s="12" t="s">
        <v>3406</v>
      </c>
      <c r="B1051" s="12"/>
      <c r="C1051" s="27" t="s">
        <v>1028</v>
      </c>
      <c r="D1051" s="17"/>
      <c r="E1051" s="17"/>
      <c r="F1051" s="28" t="s">
        <v>96</v>
      </c>
      <c r="G1051" s="29">
        <v>0.15</v>
      </c>
      <c r="H1051" s="29"/>
      <c r="I1051" s="29">
        <v>0</v>
      </c>
      <c r="J1051" s="30">
        <v>88.8</v>
      </c>
      <c r="M1051" s="31">
        <f>ROUND(ROUND(J1051, 2)*I1051, 2)</f>
        <v>0</v>
      </c>
      <c r="P1051" s="30">
        <v>88.8</v>
      </c>
      <c r="S1051" s="31">
        <f>ROUND(ROUND(P1051, 2)*I1051, 2)</f>
        <v>0</v>
      </c>
      <c r="V1051" s="9">
        <f>ROUND(ROUND(P1051, 2)/1.2, 2)</f>
        <v>74</v>
      </c>
      <c r="Y1051" s="9">
        <f t="shared" si="121"/>
        <v>0</v>
      </c>
      <c r="AD1051" s="5" t="s">
        <v>3407</v>
      </c>
      <c r="AE1051" s="5" t="s">
        <v>3408</v>
      </c>
      <c r="AF1051" s="5" t="s">
        <v>1031</v>
      </c>
      <c r="AK1051" s="31">
        <f t="shared" si="122"/>
        <v>0</v>
      </c>
      <c r="AL1051" s="31"/>
      <c r="AM1051" s="31"/>
      <c r="AN1051" s="33">
        <f t="shared" si="123"/>
        <v>0</v>
      </c>
      <c r="AO1051" s="31"/>
      <c r="AP1051" s="31"/>
    </row>
    <row r="1052" spans="1:42" ht="36" x14ac:dyDescent="0.3">
      <c r="A1052" s="12" t="s">
        <v>3409</v>
      </c>
      <c r="B1052" s="12" t="s">
        <v>3199</v>
      </c>
      <c r="C1052" s="16" t="s">
        <v>3200</v>
      </c>
      <c r="D1052" s="17"/>
      <c r="E1052" s="17" t="s">
        <v>3410</v>
      </c>
      <c r="F1052" s="17" t="s">
        <v>79</v>
      </c>
      <c r="G1052" s="18">
        <v>1</v>
      </c>
      <c r="H1052" s="18"/>
      <c r="I1052" s="18">
        <v>0</v>
      </c>
      <c r="J1052" s="19">
        <v>13.32</v>
      </c>
      <c r="K1052" s="20">
        <v>464</v>
      </c>
      <c r="L1052" s="19">
        <f>J1052+ROUND(K1052, 2)</f>
        <v>477.32</v>
      </c>
      <c r="M1052" s="19">
        <v>0</v>
      </c>
      <c r="N1052" s="19">
        <v>0</v>
      </c>
      <c r="O1052" s="19">
        <f>M1052+N1052</f>
        <v>0</v>
      </c>
      <c r="P1052" s="19">
        <v>75.27</v>
      </c>
      <c r="Q1052" s="20">
        <v>464</v>
      </c>
      <c r="R1052" s="19">
        <f>P1052+ROUND(Q1052, 2)</f>
        <v>539.27</v>
      </c>
      <c r="S1052" s="19">
        <v>0</v>
      </c>
      <c r="T1052" s="19">
        <v>0</v>
      </c>
      <c r="U1052" s="19">
        <f>S1052+T1052</f>
        <v>0</v>
      </c>
      <c r="V1052" s="9">
        <f>ROUND(P1052 / 1.2, 2)</f>
        <v>62.73</v>
      </c>
      <c r="W1052" s="9">
        <f>ROUND(Q1052 / 1.2, 2)</f>
        <v>386.67</v>
      </c>
      <c r="X1052" s="9">
        <f>ROUND(R1052 / 1.2, 2)</f>
        <v>449.39</v>
      </c>
      <c r="Y1052" s="9">
        <f t="shared" si="121"/>
        <v>0</v>
      </c>
      <c r="Z1052" s="9">
        <f>ROUND(T1052 / 1.2, 2)</f>
        <v>0</v>
      </c>
      <c r="AA1052" s="9">
        <f>Y1052+Z1052</f>
        <v>0</v>
      </c>
      <c r="AD1052" s="5">
        <v>355116907</v>
      </c>
      <c r="AE1052" s="5">
        <v>27137975</v>
      </c>
      <c r="AG1052" s="5" t="s">
        <v>3202</v>
      </c>
      <c r="AH1052" s="5" t="s">
        <v>3203</v>
      </c>
      <c r="AI1052" s="5" t="s">
        <v>584</v>
      </c>
      <c r="AK1052" s="19">
        <f t="shared" si="122"/>
        <v>0</v>
      </c>
      <c r="AL1052" s="19">
        <f>T1052-N1052</f>
        <v>0</v>
      </c>
      <c r="AM1052" s="19">
        <f>U1052-O1052</f>
        <v>0</v>
      </c>
      <c r="AN1052" s="22">
        <f t="shared" si="123"/>
        <v>0</v>
      </c>
      <c r="AO1052" s="22">
        <f>IFERROR(AL1052/N1052,0)</f>
        <v>0</v>
      </c>
      <c r="AP1052" s="22">
        <f>IFERROR(AM1052/O1052,0)</f>
        <v>0</v>
      </c>
    </row>
    <row r="1053" spans="1:42" ht="36" x14ac:dyDescent="0.3">
      <c r="A1053" s="12" t="s">
        <v>3411</v>
      </c>
      <c r="B1053" s="12"/>
      <c r="C1053" s="27" t="s">
        <v>1028</v>
      </c>
      <c r="D1053" s="17"/>
      <c r="E1053" s="17"/>
      <c r="F1053" s="28" t="s">
        <v>96</v>
      </c>
      <c r="G1053" s="29">
        <v>0.15</v>
      </c>
      <c r="H1053" s="29"/>
      <c r="I1053" s="29">
        <v>0</v>
      </c>
      <c r="J1053" s="30">
        <v>88.8</v>
      </c>
      <c r="M1053" s="31">
        <f>ROUND(ROUND(J1053, 2)*I1053, 2)</f>
        <v>0</v>
      </c>
      <c r="P1053" s="30">
        <v>88.8</v>
      </c>
      <c r="S1053" s="31">
        <f>ROUND(ROUND(P1053, 2)*I1053, 2)</f>
        <v>0</v>
      </c>
      <c r="V1053" s="9">
        <f>ROUND(ROUND(P1053, 2)/1.2, 2)</f>
        <v>74</v>
      </c>
      <c r="Y1053" s="9">
        <f t="shared" si="121"/>
        <v>0</v>
      </c>
      <c r="AD1053" s="5" t="s">
        <v>3412</v>
      </c>
      <c r="AE1053" s="5" t="s">
        <v>3413</v>
      </c>
      <c r="AF1053" s="5" t="s">
        <v>1031</v>
      </c>
      <c r="AK1053" s="31">
        <f t="shared" si="122"/>
        <v>0</v>
      </c>
      <c r="AL1053" s="31"/>
      <c r="AM1053" s="31"/>
      <c r="AN1053" s="33">
        <f t="shared" si="123"/>
        <v>0</v>
      </c>
      <c r="AO1053" s="31"/>
      <c r="AP1053" s="31"/>
    </row>
    <row r="1054" spans="1:42" ht="54" x14ac:dyDescent="0.3">
      <c r="A1054" s="12" t="s">
        <v>3414</v>
      </c>
      <c r="B1054" s="12"/>
      <c r="C1054" s="27" t="s">
        <v>3237</v>
      </c>
      <c r="D1054" s="17"/>
      <c r="E1054" s="17" t="s">
        <v>3238</v>
      </c>
      <c r="F1054" s="28" t="s">
        <v>96</v>
      </c>
      <c r="G1054" s="29">
        <v>0.3</v>
      </c>
      <c r="H1054" s="29"/>
      <c r="I1054" s="29">
        <v>0</v>
      </c>
      <c r="J1054" s="30">
        <v>0</v>
      </c>
      <c r="M1054" s="31">
        <f>ROUND(ROUND(J1054, 2)*I1054, 2)</f>
        <v>0</v>
      </c>
      <c r="P1054" s="30">
        <v>206.5</v>
      </c>
      <c r="S1054" s="31">
        <f>ROUND(ROUND(P1054, 2)*I1054, 2)</f>
        <v>0</v>
      </c>
      <c r="V1054" s="9">
        <f>ROUND(ROUND(P1054, 2)/1.2, 2)</f>
        <v>172.08</v>
      </c>
      <c r="Y1054" s="9">
        <f t="shared" si="121"/>
        <v>0</v>
      </c>
      <c r="AD1054" s="5" t="s">
        <v>3415</v>
      </c>
      <c r="AE1054" s="5" t="s">
        <v>3416</v>
      </c>
      <c r="AF1054" s="5" t="s">
        <v>3241</v>
      </c>
      <c r="AK1054" s="31">
        <f t="shared" si="122"/>
        <v>0</v>
      </c>
      <c r="AL1054" s="31"/>
      <c r="AM1054" s="31"/>
      <c r="AN1054" s="33">
        <f t="shared" si="123"/>
        <v>0</v>
      </c>
      <c r="AO1054" s="31"/>
      <c r="AP1054" s="31"/>
    </row>
    <row r="1055" spans="1:42" ht="36" x14ac:dyDescent="0.3">
      <c r="A1055" s="12" t="s">
        <v>3417</v>
      </c>
      <c r="B1055" s="12" t="s">
        <v>3199</v>
      </c>
      <c r="C1055" s="16" t="s">
        <v>3200</v>
      </c>
      <c r="D1055" s="17"/>
      <c r="E1055" s="17" t="s">
        <v>3418</v>
      </c>
      <c r="F1055" s="17" t="s">
        <v>79</v>
      </c>
      <c r="G1055" s="18">
        <v>1</v>
      </c>
      <c r="H1055" s="18"/>
      <c r="I1055" s="18">
        <v>0</v>
      </c>
      <c r="J1055" s="19">
        <v>13.32</v>
      </c>
      <c r="K1055" s="20">
        <v>464</v>
      </c>
      <c r="L1055" s="19">
        <f>J1055+ROUND(K1055, 2)</f>
        <v>477.32</v>
      </c>
      <c r="M1055" s="19">
        <v>0</v>
      </c>
      <c r="N1055" s="19">
        <v>0</v>
      </c>
      <c r="O1055" s="19">
        <f>M1055+N1055</f>
        <v>0</v>
      </c>
      <c r="P1055" s="19">
        <v>75.27</v>
      </c>
      <c r="Q1055" s="20">
        <v>464</v>
      </c>
      <c r="R1055" s="19">
        <f>P1055+ROUND(Q1055, 2)</f>
        <v>539.27</v>
      </c>
      <c r="S1055" s="19">
        <v>0</v>
      </c>
      <c r="T1055" s="19">
        <v>0</v>
      </c>
      <c r="U1055" s="19">
        <f>S1055+T1055</f>
        <v>0</v>
      </c>
      <c r="V1055" s="9">
        <f>ROUND(P1055 / 1.2, 2)</f>
        <v>62.73</v>
      </c>
      <c r="W1055" s="9">
        <f>ROUND(Q1055 / 1.2, 2)</f>
        <v>386.67</v>
      </c>
      <c r="X1055" s="9">
        <f>ROUND(R1055 / 1.2, 2)</f>
        <v>449.39</v>
      </c>
      <c r="Y1055" s="9">
        <f t="shared" si="121"/>
        <v>0</v>
      </c>
      <c r="Z1055" s="9">
        <f>ROUND(T1055 / 1.2, 2)</f>
        <v>0</v>
      </c>
      <c r="AA1055" s="9">
        <f>Y1055+Z1055</f>
        <v>0</v>
      </c>
      <c r="AD1055" s="5">
        <v>355116908</v>
      </c>
      <c r="AE1055" s="5">
        <v>27137976</v>
      </c>
      <c r="AG1055" s="5" t="s">
        <v>3202</v>
      </c>
      <c r="AH1055" s="5" t="s">
        <v>3203</v>
      </c>
      <c r="AI1055" s="5" t="s">
        <v>584</v>
      </c>
      <c r="AK1055" s="19">
        <f t="shared" si="122"/>
        <v>0</v>
      </c>
      <c r="AL1055" s="19">
        <f>T1055-N1055</f>
        <v>0</v>
      </c>
      <c r="AM1055" s="19">
        <f>U1055-O1055</f>
        <v>0</v>
      </c>
      <c r="AN1055" s="22">
        <f t="shared" si="123"/>
        <v>0</v>
      </c>
      <c r="AO1055" s="22">
        <f>IFERROR(AL1055/N1055,0)</f>
        <v>0</v>
      </c>
      <c r="AP1055" s="22">
        <f>IFERROR(AM1055/O1055,0)</f>
        <v>0</v>
      </c>
    </row>
    <row r="1056" spans="1:42" ht="72" x14ac:dyDescent="0.3">
      <c r="A1056" s="12" t="s">
        <v>3419</v>
      </c>
      <c r="B1056" s="12"/>
      <c r="C1056" s="27" t="s">
        <v>3237</v>
      </c>
      <c r="D1056" s="17"/>
      <c r="E1056" s="17" t="s">
        <v>3420</v>
      </c>
      <c r="F1056" s="28" t="s">
        <v>96</v>
      </c>
      <c r="G1056" s="29">
        <v>0.3</v>
      </c>
      <c r="H1056" s="29"/>
      <c r="I1056" s="29">
        <v>0</v>
      </c>
      <c r="J1056" s="30">
        <v>0</v>
      </c>
      <c r="M1056" s="31">
        <f>ROUND(ROUND(J1056, 2)*I1056, 2)</f>
        <v>0</v>
      </c>
      <c r="P1056" s="30">
        <v>206.5</v>
      </c>
      <c r="S1056" s="31">
        <f>ROUND(ROUND(P1056, 2)*I1056, 2)</f>
        <v>0</v>
      </c>
      <c r="V1056" s="9">
        <f>ROUND(ROUND(P1056, 2)/1.2, 2)</f>
        <v>172.08</v>
      </c>
      <c r="Y1056" s="9">
        <f t="shared" ref="Y1056:Y1087" si="124">ROUND(S1056 / 1.2, 2)</f>
        <v>0</v>
      </c>
      <c r="AD1056" s="5" t="s">
        <v>3421</v>
      </c>
      <c r="AE1056" s="5" t="s">
        <v>3422</v>
      </c>
      <c r="AF1056" s="5" t="s">
        <v>3241</v>
      </c>
      <c r="AK1056" s="31">
        <f t="shared" si="122"/>
        <v>0</v>
      </c>
      <c r="AL1056" s="31"/>
      <c r="AM1056" s="31"/>
      <c r="AN1056" s="33">
        <f t="shared" si="123"/>
        <v>0</v>
      </c>
      <c r="AO1056" s="31"/>
      <c r="AP1056" s="31"/>
    </row>
    <row r="1057" spans="1:42" ht="36" x14ac:dyDescent="0.3">
      <c r="A1057" s="12" t="s">
        <v>3423</v>
      </c>
      <c r="B1057" s="12"/>
      <c r="C1057" s="27" t="s">
        <v>1028</v>
      </c>
      <c r="D1057" s="17"/>
      <c r="E1057" s="17"/>
      <c r="F1057" s="28" t="s">
        <v>96</v>
      </c>
      <c r="G1057" s="29">
        <v>0.15</v>
      </c>
      <c r="H1057" s="29"/>
      <c r="I1057" s="29">
        <v>0</v>
      </c>
      <c r="J1057" s="30">
        <v>88.8</v>
      </c>
      <c r="M1057" s="31">
        <f>ROUND(ROUND(J1057, 2)*I1057, 2)</f>
        <v>0</v>
      </c>
      <c r="P1057" s="30">
        <v>88.8</v>
      </c>
      <c r="S1057" s="31">
        <f>ROUND(ROUND(P1057, 2)*I1057, 2)</f>
        <v>0</v>
      </c>
      <c r="V1057" s="9">
        <f>ROUND(ROUND(P1057, 2)/1.2, 2)</f>
        <v>74</v>
      </c>
      <c r="Y1057" s="9">
        <f t="shared" si="124"/>
        <v>0</v>
      </c>
      <c r="AD1057" s="5" t="s">
        <v>3424</v>
      </c>
      <c r="AE1057" s="5" t="s">
        <v>3425</v>
      </c>
      <c r="AF1057" s="5" t="s">
        <v>1031</v>
      </c>
      <c r="AK1057" s="31">
        <f t="shared" si="122"/>
        <v>0</v>
      </c>
      <c r="AL1057" s="31"/>
      <c r="AM1057" s="31"/>
      <c r="AN1057" s="33">
        <f t="shared" si="123"/>
        <v>0</v>
      </c>
      <c r="AO1057" s="31"/>
      <c r="AP1057" s="31"/>
    </row>
    <row r="1058" spans="1:42" ht="36" x14ac:dyDescent="0.3">
      <c r="A1058" s="12" t="s">
        <v>3426</v>
      </c>
      <c r="B1058" s="12" t="s">
        <v>3199</v>
      </c>
      <c r="C1058" s="16" t="s">
        <v>3200</v>
      </c>
      <c r="D1058" s="17"/>
      <c r="E1058" s="17" t="s">
        <v>3427</v>
      </c>
      <c r="F1058" s="17" t="s">
        <v>79</v>
      </c>
      <c r="G1058" s="18">
        <v>1</v>
      </c>
      <c r="H1058" s="18"/>
      <c r="I1058" s="18">
        <v>0</v>
      </c>
      <c r="J1058" s="19">
        <v>13.32</v>
      </c>
      <c r="K1058" s="20">
        <v>464</v>
      </c>
      <c r="L1058" s="19">
        <f>J1058+ROUND(K1058, 2)</f>
        <v>477.32</v>
      </c>
      <c r="M1058" s="19">
        <v>0</v>
      </c>
      <c r="N1058" s="19">
        <v>0</v>
      </c>
      <c r="O1058" s="19">
        <f>M1058+N1058</f>
        <v>0</v>
      </c>
      <c r="P1058" s="19">
        <v>75.27</v>
      </c>
      <c r="Q1058" s="20">
        <v>464</v>
      </c>
      <c r="R1058" s="19">
        <f>P1058+ROUND(Q1058, 2)</f>
        <v>539.27</v>
      </c>
      <c r="S1058" s="19">
        <v>0</v>
      </c>
      <c r="T1058" s="19">
        <v>0</v>
      </c>
      <c r="U1058" s="19">
        <f>S1058+T1058</f>
        <v>0</v>
      </c>
      <c r="V1058" s="9">
        <f>ROUND(P1058 / 1.2, 2)</f>
        <v>62.73</v>
      </c>
      <c r="W1058" s="9">
        <f>ROUND(Q1058 / 1.2, 2)</f>
        <v>386.67</v>
      </c>
      <c r="X1058" s="9">
        <f>ROUND(R1058 / 1.2, 2)</f>
        <v>449.39</v>
      </c>
      <c r="Y1058" s="9">
        <f t="shared" si="124"/>
        <v>0</v>
      </c>
      <c r="Z1058" s="9">
        <f>ROUND(T1058 / 1.2, 2)</f>
        <v>0</v>
      </c>
      <c r="AA1058" s="9">
        <f>Y1058+Z1058</f>
        <v>0</v>
      </c>
      <c r="AD1058" s="5">
        <v>355116909</v>
      </c>
      <c r="AE1058" s="5">
        <v>27137977</v>
      </c>
      <c r="AG1058" s="5" t="s">
        <v>3202</v>
      </c>
      <c r="AH1058" s="5" t="s">
        <v>3203</v>
      </c>
      <c r="AI1058" s="5" t="s">
        <v>584</v>
      </c>
      <c r="AK1058" s="19">
        <f t="shared" si="122"/>
        <v>0</v>
      </c>
      <c r="AL1058" s="19">
        <f>T1058-N1058</f>
        <v>0</v>
      </c>
      <c r="AM1058" s="19">
        <f>U1058-O1058</f>
        <v>0</v>
      </c>
      <c r="AN1058" s="22">
        <f t="shared" si="123"/>
        <v>0</v>
      </c>
      <c r="AO1058" s="22">
        <f>IFERROR(AL1058/N1058,0)</f>
        <v>0</v>
      </c>
      <c r="AP1058" s="22">
        <f>IFERROR(AM1058/O1058,0)</f>
        <v>0</v>
      </c>
    </row>
    <row r="1059" spans="1:42" ht="36" x14ac:dyDescent="0.3">
      <c r="A1059" s="12" t="s">
        <v>3428</v>
      </c>
      <c r="B1059" s="12"/>
      <c r="C1059" s="27" t="s">
        <v>1028</v>
      </c>
      <c r="D1059" s="17"/>
      <c r="E1059" s="17"/>
      <c r="F1059" s="28" t="s">
        <v>96</v>
      </c>
      <c r="G1059" s="29">
        <v>0.15</v>
      </c>
      <c r="H1059" s="29"/>
      <c r="I1059" s="29">
        <v>0</v>
      </c>
      <c r="J1059" s="30">
        <v>88.8</v>
      </c>
      <c r="M1059" s="31">
        <f>ROUND(ROUND(J1059, 2)*I1059, 2)</f>
        <v>0</v>
      </c>
      <c r="P1059" s="30">
        <v>88.8</v>
      </c>
      <c r="S1059" s="31">
        <f>ROUND(ROUND(P1059, 2)*I1059, 2)</f>
        <v>0</v>
      </c>
      <c r="V1059" s="9">
        <f>ROUND(ROUND(P1059, 2)/1.2, 2)</f>
        <v>74</v>
      </c>
      <c r="Y1059" s="9">
        <f t="shared" si="124"/>
        <v>0</v>
      </c>
      <c r="AD1059" s="5" t="s">
        <v>3429</v>
      </c>
      <c r="AE1059" s="5" t="s">
        <v>3430</v>
      </c>
      <c r="AF1059" s="5" t="s">
        <v>1031</v>
      </c>
      <c r="AK1059" s="31">
        <f t="shared" si="122"/>
        <v>0</v>
      </c>
      <c r="AL1059" s="31"/>
      <c r="AM1059" s="31"/>
      <c r="AN1059" s="33">
        <f t="shared" si="123"/>
        <v>0</v>
      </c>
      <c r="AO1059" s="31"/>
      <c r="AP1059" s="31"/>
    </row>
    <row r="1060" spans="1:42" ht="54" x14ac:dyDescent="0.3">
      <c r="A1060" s="12" t="s">
        <v>3431</v>
      </c>
      <c r="B1060" s="12"/>
      <c r="C1060" s="27" t="s">
        <v>3237</v>
      </c>
      <c r="D1060" s="17"/>
      <c r="E1060" s="17" t="s">
        <v>3432</v>
      </c>
      <c r="F1060" s="28" t="s">
        <v>96</v>
      </c>
      <c r="G1060" s="29">
        <v>0.3</v>
      </c>
      <c r="H1060" s="29"/>
      <c r="I1060" s="29">
        <v>0</v>
      </c>
      <c r="J1060" s="30">
        <v>0</v>
      </c>
      <c r="M1060" s="31">
        <f>ROUND(ROUND(J1060, 2)*I1060, 2)</f>
        <v>0</v>
      </c>
      <c r="P1060" s="30">
        <v>206.5</v>
      </c>
      <c r="S1060" s="31">
        <f>ROUND(ROUND(P1060, 2)*I1060, 2)</f>
        <v>0</v>
      </c>
      <c r="V1060" s="9">
        <f>ROUND(ROUND(P1060, 2)/1.2, 2)</f>
        <v>172.08</v>
      </c>
      <c r="Y1060" s="9">
        <f t="shared" si="124"/>
        <v>0</v>
      </c>
      <c r="AD1060" s="5" t="s">
        <v>3433</v>
      </c>
      <c r="AE1060" s="5" t="s">
        <v>3434</v>
      </c>
      <c r="AF1060" s="5" t="s">
        <v>3241</v>
      </c>
      <c r="AK1060" s="31">
        <f t="shared" si="122"/>
        <v>0</v>
      </c>
      <c r="AL1060" s="31"/>
      <c r="AM1060" s="31"/>
      <c r="AN1060" s="33">
        <f t="shared" si="123"/>
        <v>0</v>
      </c>
      <c r="AO1060" s="31"/>
      <c r="AP1060" s="31"/>
    </row>
    <row r="1061" spans="1:42" ht="36" x14ac:dyDescent="0.3">
      <c r="A1061" s="12" t="s">
        <v>3435</v>
      </c>
      <c r="B1061" s="12" t="s">
        <v>3199</v>
      </c>
      <c r="C1061" s="16" t="s">
        <v>3200</v>
      </c>
      <c r="D1061" s="17"/>
      <c r="E1061" s="17" t="s">
        <v>3436</v>
      </c>
      <c r="F1061" s="17" t="s">
        <v>79</v>
      </c>
      <c r="G1061" s="18">
        <v>1</v>
      </c>
      <c r="H1061" s="18"/>
      <c r="I1061" s="18">
        <v>0</v>
      </c>
      <c r="J1061" s="19">
        <v>13.32</v>
      </c>
      <c r="K1061" s="20">
        <v>464</v>
      </c>
      <c r="L1061" s="19">
        <f>J1061+ROUND(K1061, 2)</f>
        <v>477.32</v>
      </c>
      <c r="M1061" s="19">
        <v>0</v>
      </c>
      <c r="N1061" s="19">
        <v>0</v>
      </c>
      <c r="O1061" s="19">
        <f>M1061+N1061</f>
        <v>0</v>
      </c>
      <c r="P1061" s="19">
        <v>75.27</v>
      </c>
      <c r="Q1061" s="20">
        <v>464</v>
      </c>
      <c r="R1061" s="19">
        <f>P1061+ROUND(Q1061, 2)</f>
        <v>539.27</v>
      </c>
      <c r="S1061" s="19">
        <v>0</v>
      </c>
      <c r="T1061" s="19">
        <v>0</v>
      </c>
      <c r="U1061" s="19">
        <f>S1061+T1061</f>
        <v>0</v>
      </c>
      <c r="V1061" s="9">
        <f>ROUND(P1061 / 1.2, 2)</f>
        <v>62.73</v>
      </c>
      <c r="W1061" s="9">
        <f>ROUND(Q1061 / 1.2, 2)</f>
        <v>386.67</v>
      </c>
      <c r="X1061" s="9">
        <f>ROUND(R1061 / 1.2, 2)</f>
        <v>449.39</v>
      </c>
      <c r="Y1061" s="9">
        <f t="shared" si="124"/>
        <v>0</v>
      </c>
      <c r="Z1061" s="9">
        <f>ROUND(T1061 / 1.2, 2)</f>
        <v>0</v>
      </c>
      <c r="AA1061" s="9">
        <f>Y1061+Z1061</f>
        <v>0</v>
      </c>
      <c r="AD1061" s="5">
        <v>355116910</v>
      </c>
      <c r="AE1061" s="5">
        <v>27137978</v>
      </c>
      <c r="AG1061" s="5" t="s">
        <v>3202</v>
      </c>
      <c r="AH1061" s="5" t="s">
        <v>3203</v>
      </c>
      <c r="AI1061" s="5" t="s">
        <v>584</v>
      </c>
      <c r="AK1061" s="19">
        <f t="shared" si="122"/>
        <v>0</v>
      </c>
      <c r="AL1061" s="19">
        <f>T1061-N1061</f>
        <v>0</v>
      </c>
      <c r="AM1061" s="19">
        <f>U1061-O1061</f>
        <v>0</v>
      </c>
      <c r="AN1061" s="22">
        <f t="shared" si="123"/>
        <v>0</v>
      </c>
      <c r="AO1061" s="22">
        <f>IFERROR(AL1061/N1061,0)</f>
        <v>0</v>
      </c>
      <c r="AP1061" s="22">
        <f>IFERROR(AM1061/O1061,0)</f>
        <v>0</v>
      </c>
    </row>
    <row r="1062" spans="1:42" ht="54" x14ac:dyDescent="0.3">
      <c r="A1062" s="12" t="s">
        <v>3437</v>
      </c>
      <c r="B1062" s="12"/>
      <c r="C1062" s="27" t="s">
        <v>3237</v>
      </c>
      <c r="D1062" s="17"/>
      <c r="E1062" s="17" t="s">
        <v>3257</v>
      </c>
      <c r="F1062" s="28" t="s">
        <v>96</v>
      </c>
      <c r="G1062" s="29">
        <v>0.3</v>
      </c>
      <c r="H1062" s="29"/>
      <c r="I1062" s="29">
        <v>0</v>
      </c>
      <c r="J1062" s="30">
        <v>0</v>
      </c>
      <c r="M1062" s="31">
        <f>ROUND(ROUND(J1062, 2)*I1062, 2)</f>
        <v>0</v>
      </c>
      <c r="P1062" s="30">
        <v>206.5</v>
      </c>
      <c r="S1062" s="31">
        <f>ROUND(ROUND(P1062, 2)*I1062, 2)</f>
        <v>0</v>
      </c>
      <c r="V1062" s="9">
        <f>ROUND(ROUND(P1062, 2)/1.2, 2)</f>
        <v>172.08</v>
      </c>
      <c r="Y1062" s="9">
        <f t="shared" si="124"/>
        <v>0</v>
      </c>
      <c r="AD1062" s="5" t="s">
        <v>3438</v>
      </c>
      <c r="AE1062" s="5" t="s">
        <v>3439</v>
      </c>
      <c r="AF1062" s="5" t="s">
        <v>3241</v>
      </c>
      <c r="AK1062" s="31">
        <f t="shared" si="122"/>
        <v>0</v>
      </c>
      <c r="AL1062" s="31"/>
      <c r="AM1062" s="31"/>
      <c r="AN1062" s="33">
        <f t="shared" si="123"/>
        <v>0</v>
      </c>
      <c r="AO1062" s="31"/>
      <c r="AP1062" s="31"/>
    </row>
    <row r="1063" spans="1:42" ht="36" x14ac:dyDescent="0.3">
      <c r="A1063" s="12" t="s">
        <v>3440</v>
      </c>
      <c r="B1063" s="12"/>
      <c r="C1063" s="27" t="s">
        <v>1028</v>
      </c>
      <c r="D1063" s="17"/>
      <c r="E1063" s="17"/>
      <c r="F1063" s="28" t="s">
        <v>96</v>
      </c>
      <c r="G1063" s="29">
        <v>0.15</v>
      </c>
      <c r="H1063" s="29"/>
      <c r="I1063" s="29">
        <v>0</v>
      </c>
      <c r="J1063" s="30">
        <v>88.8</v>
      </c>
      <c r="M1063" s="31">
        <f>ROUND(ROUND(J1063, 2)*I1063, 2)</f>
        <v>0</v>
      </c>
      <c r="P1063" s="30">
        <v>88.8</v>
      </c>
      <c r="S1063" s="31">
        <f>ROUND(ROUND(P1063, 2)*I1063, 2)</f>
        <v>0</v>
      </c>
      <c r="V1063" s="9">
        <f>ROUND(ROUND(P1063, 2)/1.2, 2)</f>
        <v>74</v>
      </c>
      <c r="Y1063" s="9">
        <f t="shared" si="124"/>
        <v>0</v>
      </c>
      <c r="AD1063" s="5" t="s">
        <v>3441</v>
      </c>
      <c r="AE1063" s="5" t="s">
        <v>3442</v>
      </c>
      <c r="AF1063" s="5" t="s">
        <v>1031</v>
      </c>
      <c r="AK1063" s="31">
        <f t="shared" si="122"/>
        <v>0</v>
      </c>
      <c r="AL1063" s="31"/>
      <c r="AM1063" s="31"/>
      <c r="AN1063" s="33">
        <f t="shared" si="123"/>
        <v>0</v>
      </c>
      <c r="AO1063" s="31"/>
      <c r="AP1063" s="31"/>
    </row>
    <row r="1064" spans="1:42" ht="36" x14ac:dyDescent="0.3">
      <c r="A1064" s="12" t="s">
        <v>3443</v>
      </c>
      <c r="B1064" s="12" t="s">
        <v>3199</v>
      </c>
      <c r="C1064" s="16" t="s">
        <v>3200</v>
      </c>
      <c r="D1064" s="17"/>
      <c r="E1064" s="17" t="s">
        <v>3444</v>
      </c>
      <c r="F1064" s="17" t="s">
        <v>79</v>
      </c>
      <c r="G1064" s="18">
        <v>1</v>
      </c>
      <c r="H1064" s="18"/>
      <c r="I1064" s="18">
        <v>0</v>
      </c>
      <c r="J1064" s="19">
        <v>13.32</v>
      </c>
      <c r="K1064" s="20">
        <v>464</v>
      </c>
      <c r="L1064" s="19">
        <f>J1064+ROUND(K1064, 2)</f>
        <v>477.32</v>
      </c>
      <c r="M1064" s="19">
        <v>0</v>
      </c>
      <c r="N1064" s="19">
        <v>0</v>
      </c>
      <c r="O1064" s="19">
        <f>M1064+N1064</f>
        <v>0</v>
      </c>
      <c r="P1064" s="19">
        <v>75.27</v>
      </c>
      <c r="Q1064" s="20">
        <v>464</v>
      </c>
      <c r="R1064" s="19">
        <f>P1064+ROUND(Q1064, 2)</f>
        <v>539.27</v>
      </c>
      <c r="S1064" s="19">
        <v>0</v>
      </c>
      <c r="T1064" s="19">
        <v>0</v>
      </c>
      <c r="U1064" s="19">
        <f>S1064+T1064</f>
        <v>0</v>
      </c>
      <c r="V1064" s="9">
        <f>ROUND(P1064 / 1.2, 2)</f>
        <v>62.73</v>
      </c>
      <c r="W1064" s="9">
        <f>ROUND(Q1064 / 1.2, 2)</f>
        <v>386.67</v>
      </c>
      <c r="X1064" s="9">
        <f>ROUND(R1064 / 1.2, 2)</f>
        <v>449.39</v>
      </c>
      <c r="Y1064" s="9">
        <f t="shared" si="124"/>
        <v>0</v>
      </c>
      <c r="Z1064" s="9">
        <f>ROUND(T1064 / 1.2, 2)</f>
        <v>0</v>
      </c>
      <c r="AA1064" s="9">
        <f>Y1064+Z1064</f>
        <v>0</v>
      </c>
      <c r="AD1064" s="5">
        <v>355116911</v>
      </c>
      <c r="AE1064" s="5">
        <v>27137979</v>
      </c>
      <c r="AG1064" s="5" t="s">
        <v>3202</v>
      </c>
      <c r="AH1064" s="5" t="s">
        <v>3203</v>
      </c>
      <c r="AI1064" s="5" t="s">
        <v>584</v>
      </c>
      <c r="AK1064" s="19">
        <f t="shared" si="122"/>
        <v>0</v>
      </c>
      <c r="AL1064" s="19">
        <f>T1064-N1064</f>
        <v>0</v>
      </c>
      <c r="AM1064" s="19">
        <f>U1064-O1064</f>
        <v>0</v>
      </c>
      <c r="AN1064" s="22">
        <f t="shared" si="123"/>
        <v>0</v>
      </c>
      <c r="AO1064" s="22">
        <f>IFERROR(AL1064/N1064,0)</f>
        <v>0</v>
      </c>
      <c r="AP1064" s="22">
        <f>IFERROR(AM1064/O1064,0)</f>
        <v>0</v>
      </c>
    </row>
    <row r="1065" spans="1:42" ht="36" x14ac:dyDescent="0.3">
      <c r="A1065" s="12" t="s">
        <v>3445</v>
      </c>
      <c r="B1065" s="12"/>
      <c r="C1065" s="27" t="s">
        <v>1028</v>
      </c>
      <c r="D1065" s="17"/>
      <c r="E1065" s="17"/>
      <c r="F1065" s="28" t="s">
        <v>96</v>
      </c>
      <c r="G1065" s="29">
        <v>0.15</v>
      </c>
      <c r="H1065" s="29"/>
      <c r="I1065" s="29">
        <v>0</v>
      </c>
      <c r="J1065" s="30">
        <v>88.8</v>
      </c>
      <c r="M1065" s="31">
        <f>ROUND(ROUND(J1065, 2)*I1065, 2)</f>
        <v>0</v>
      </c>
      <c r="P1065" s="30">
        <v>88.8</v>
      </c>
      <c r="S1065" s="31">
        <f>ROUND(ROUND(P1065, 2)*I1065, 2)</f>
        <v>0</v>
      </c>
      <c r="V1065" s="9">
        <f>ROUND(ROUND(P1065, 2)/1.2, 2)</f>
        <v>74</v>
      </c>
      <c r="Y1065" s="9">
        <f t="shared" si="124"/>
        <v>0</v>
      </c>
      <c r="AD1065" s="5" t="s">
        <v>3446</v>
      </c>
      <c r="AE1065" s="5" t="s">
        <v>3447</v>
      </c>
      <c r="AF1065" s="5" t="s">
        <v>1031</v>
      </c>
      <c r="AK1065" s="31">
        <f t="shared" si="122"/>
        <v>0</v>
      </c>
      <c r="AL1065" s="31"/>
      <c r="AM1065" s="31"/>
      <c r="AN1065" s="33">
        <f t="shared" si="123"/>
        <v>0</v>
      </c>
      <c r="AO1065" s="31"/>
      <c r="AP1065" s="31"/>
    </row>
    <row r="1066" spans="1:42" ht="54" x14ac:dyDescent="0.3">
      <c r="A1066" s="12" t="s">
        <v>3448</v>
      </c>
      <c r="B1066" s="12"/>
      <c r="C1066" s="27" t="s">
        <v>3449</v>
      </c>
      <c r="D1066" s="17"/>
      <c r="E1066" s="17" t="s">
        <v>3301</v>
      </c>
      <c r="F1066" s="28" t="s">
        <v>96</v>
      </c>
      <c r="G1066" s="29">
        <v>0.3</v>
      </c>
      <c r="H1066" s="29"/>
      <c r="I1066" s="29">
        <v>0</v>
      </c>
      <c r="J1066" s="30">
        <v>0</v>
      </c>
      <c r="M1066" s="31">
        <f>ROUND(ROUND(J1066, 2)*I1066, 2)</f>
        <v>0</v>
      </c>
      <c r="P1066" s="30">
        <v>206.5</v>
      </c>
      <c r="S1066" s="31">
        <f>ROUND(ROUND(P1066, 2)*I1066, 2)</f>
        <v>0</v>
      </c>
      <c r="V1066" s="9">
        <f>ROUND(ROUND(P1066, 2)/1.2, 2)</f>
        <v>172.08</v>
      </c>
      <c r="Y1066" s="9">
        <f t="shared" si="124"/>
        <v>0</v>
      </c>
      <c r="AD1066" s="5" t="s">
        <v>3450</v>
      </c>
      <c r="AE1066" s="5" t="s">
        <v>3451</v>
      </c>
      <c r="AF1066" s="5" t="s">
        <v>3452</v>
      </c>
      <c r="AK1066" s="31">
        <f t="shared" si="122"/>
        <v>0</v>
      </c>
      <c r="AL1066" s="31"/>
      <c r="AM1066" s="31"/>
      <c r="AN1066" s="33">
        <f t="shared" si="123"/>
        <v>0</v>
      </c>
      <c r="AO1066" s="31"/>
      <c r="AP1066" s="31"/>
    </row>
    <row r="1067" spans="1:42" ht="36" x14ac:dyDescent="0.3">
      <c r="A1067" s="12" t="s">
        <v>3453</v>
      </c>
      <c r="B1067" s="12" t="s">
        <v>3199</v>
      </c>
      <c r="C1067" s="16" t="s">
        <v>3200</v>
      </c>
      <c r="D1067" s="17"/>
      <c r="E1067" s="17" t="s">
        <v>3454</v>
      </c>
      <c r="F1067" s="17" t="s">
        <v>79</v>
      </c>
      <c r="G1067" s="18">
        <v>1</v>
      </c>
      <c r="H1067" s="18"/>
      <c r="I1067" s="18">
        <v>0</v>
      </c>
      <c r="J1067" s="19">
        <v>13.32</v>
      </c>
      <c r="K1067" s="20">
        <v>464</v>
      </c>
      <c r="L1067" s="19">
        <f>J1067+ROUND(K1067, 2)</f>
        <v>477.32</v>
      </c>
      <c r="M1067" s="19">
        <v>0</v>
      </c>
      <c r="N1067" s="19">
        <v>0</v>
      </c>
      <c r="O1067" s="19">
        <f>M1067+N1067</f>
        <v>0</v>
      </c>
      <c r="P1067" s="19">
        <v>75.27</v>
      </c>
      <c r="Q1067" s="20">
        <v>464</v>
      </c>
      <c r="R1067" s="19">
        <f>P1067+ROUND(Q1067, 2)</f>
        <v>539.27</v>
      </c>
      <c r="S1067" s="19">
        <v>0</v>
      </c>
      <c r="T1067" s="19">
        <v>0</v>
      </c>
      <c r="U1067" s="19">
        <f>S1067+T1067</f>
        <v>0</v>
      </c>
      <c r="V1067" s="9">
        <f>ROUND(P1067 / 1.2, 2)</f>
        <v>62.73</v>
      </c>
      <c r="W1067" s="9">
        <f>ROUND(Q1067 / 1.2, 2)</f>
        <v>386.67</v>
      </c>
      <c r="X1067" s="9">
        <f>ROUND(R1067 / 1.2, 2)</f>
        <v>449.39</v>
      </c>
      <c r="Y1067" s="9">
        <f t="shared" si="124"/>
        <v>0</v>
      </c>
      <c r="Z1067" s="9">
        <f>ROUND(T1067 / 1.2, 2)</f>
        <v>0</v>
      </c>
      <c r="AA1067" s="9">
        <f>Y1067+Z1067</f>
        <v>0</v>
      </c>
      <c r="AD1067" s="5">
        <v>355116912</v>
      </c>
      <c r="AE1067" s="5">
        <v>27137980</v>
      </c>
      <c r="AG1067" s="5" t="s">
        <v>3202</v>
      </c>
      <c r="AH1067" s="5" t="s">
        <v>3203</v>
      </c>
      <c r="AI1067" s="5" t="s">
        <v>584</v>
      </c>
      <c r="AK1067" s="19">
        <f t="shared" si="122"/>
        <v>0</v>
      </c>
      <c r="AL1067" s="19">
        <f>T1067-N1067</f>
        <v>0</v>
      </c>
      <c r="AM1067" s="19">
        <f>U1067-O1067</f>
        <v>0</v>
      </c>
      <c r="AN1067" s="22">
        <f t="shared" si="123"/>
        <v>0</v>
      </c>
      <c r="AO1067" s="22">
        <f>IFERROR(AL1067/N1067,0)</f>
        <v>0</v>
      </c>
      <c r="AP1067" s="22">
        <f>IFERROR(AM1067/O1067,0)</f>
        <v>0</v>
      </c>
    </row>
    <row r="1068" spans="1:42" ht="54" x14ac:dyDescent="0.3">
      <c r="A1068" s="12" t="s">
        <v>3455</v>
      </c>
      <c r="B1068" s="12"/>
      <c r="C1068" s="27" t="s">
        <v>3237</v>
      </c>
      <c r="D1068" s="17"/>
      <c r="E1068" s="17" t="s">
        <v>3456</v>
      </c>
      <c r="F1068" s="28" t="s">
        <v>96</v>
      </c>
      <c r="G1068" s="29">
        <v>0.3</v>
      </c>
      <c r="H1068" s="29"/>
      <c r="I1068" s="29">
        <v>0</v>
      </c>
      <c r="J1068" s="30">
        <v>0</v>
      </c>
      <c r="M1068" s="31">
        <f>ROUND(ROUND(J1068, 2)*I1068, 2)</f>
        <v>0</v>
      </c>
      <c r="P1068" s="30">
        <v>206.5</v>
      </c>
      <c r="S1068" s="31">
        <f>ROUND(ROUND(P1068, 2)*I1068, 2)</f>
        <v>0</v>
      </c>
      <c r="V1068" s="9">
        <f>ROUND(ROUND(P1068, 2)/1.2, 2)</f>
        <v>172.08</v>
      </c>
      <c r="Y1068" s="9">
        <f t="shared" si="124"/>
        <v>0</v>
      </c>
      <c r="AD1068" s="5" t="s">
        <v>3457</v>
      </c>
      <c r="AE1068" s="5" t="s">
        <v>3458</v>
      </c>
      <c r="AF1068" s="5" t="s">
        <v>3241</v>
      </c>
      <c r="AK1068" s="31">
        <f t="shared" si="122"/>
        <v>0</v>
      </c>
      <c r="AL1068" s="31"/>
      <c r="AM1068" s="31"/>
      <c r="AN1068" s="33">
        <f t="shared" si="123"/>
        <v>0</v>
      </c>
      <c r="AO1068" s="31"/>
      <c r="AP1068" s="31"/>
    </row>
    <row r="1069" spans="1:42" ht="36" x14ac:dyDescent="0.3">
      <c r="A1069" s="12" t="s">
        <v>3459</v>
      </c>
      <c r="B1069" s="12"/>
      <c r="C1069" s="27" t="s">
        <v>1028</v>
      </c>
      <c r="D1069" s="17"/>
      <c r="E1069" s="17"/>
      <c r="F1069" s="28" t="s">
        <v>96</v>
      </c>
      <c r="G1069" s="29">
        <v>0.15</v>
      </c>
      <c r="H1069" s="29"/>
      <c r="I1069" s="29">
        <v>0</v>
      </c>
      <c r="J1069" s="30">
        <v>88.8</v>
      </c>
      <c r="M1069" s="31">
        <f>ROUND(ROUND(J1069, 2)*I1069, 2)</f>
        <v>0</v>
      </c>
      <c r="P1069" s="30">
        <v>88.8</v>
      </c>
      <c r="S1069" s="31">
        <f>ROUND(ROUND(P1069, 2)*I1069, 2)</f>
        <v>0</v>
      </c>
      <c r="V1069" s="9">
        <f>ROUND(ROUND(P1069, 2)/1.2, 2)</f>
        <v>74</v>
      </c>
      <c r="Y1069" s="9">
        <f t="shared" si="124"/>
        <v>0</v>
      </c>
      <c r="AD1069" s="5" t="s">
        <v>3460</v>
      </c>
      <c r="AE1069" s="5" t="s">
        <v>3461</v>
      </c>
      <c r="AF1069" s="5" t="s">
        <v>1031</v>
      </c>
      <c r="AK1069" s="31">
        <f t="shared" si="122"/>
        <v>0</v>
      </c>
      <c r="AL1069" s="31"/>
      <c r="AM1069" s="31"/>
      <c r="AN1069" s="33">
        <f t="shared" si="123"/>
        <v>0</v>
      </c>
      <c r="AO1069" s="31"/>
      <c r="AP1069" s="31"/>
    </row>
    <row r="1070" spans="1:42" ht="36" x14ac:dyDescent="0.3">
      <c r="A1070" s="12" t="s">
        <v>3462</v>
      </c>
      <c r="B1070" s="12" t="s">
        <v>3199</v>
      </c>
      <c r="C1070" s="16" t="s">
        <v>3200</v>
      </c>
      <c r="D1070" s="17"/>
      <c r="E1070" s="17" t="s">
        <v>3463</v>
      </c>
      <c r="F1070" s="17" t="s">
        <v>79</v>
      </c>
      <c r="G1070" s="18">
        <v>1</v>
      </c>
      <c r="H1070" s="18"/>
      <c r="I1070" s="18">
        <v>0</v>
      </c>
      <c r="J1070" s="19">
        <v>13.32</v>
      </c>
      <c r="K1070" s="20">
        <v>464</v>
      </c>
      <c r="L1070" s="19">
        <f>J1070+ROUND(K1070, 2)</f>
        <v>477.32</v>
      </c>
      <c r="M1070" s="19">
        <v>0</v>
      </c>
      <c r="N1070" s="19">
        <v>0</v>
      </c>
      <c r="O1070" s="19">
        <f>M1070+N1070</f>
        <v>0</v>
      </c>
      <c r="P1070" s="19">
        <v>75.27</v>
      </c>
      <c r="Q1070" s="20">
        <v>464</v>
      </c>
      <c r="R1070" s="19">
        <f>P1070+ROUND(Q1070, 2)</f>
        <v>539.27</v>
      </c>
      <c r="S1070" s="19">
        <v>0</v>
      </c>
      <c r="T1070" s="19">
        <v>0</v>
      </c>
      <c r="U1070" s="19">
        <f>S1070+T1070</f>
        <v>0</v>
      </c>
      <c r="V1070" s="9">
        <f>ROUND(P1070 / 1.2, 2)</f>
        <v>62.73</v>
      </c>
      <c r="W1070" s="9">
        <f>ROUND(Q1070 / 1.2, 2)</f>
        <v>386.67</v>
      </c>
      <c r="X1070" s="9">
        <f>ROUND(R1070 / 1.2, 2)</f>
        <v>449.39</v>
      </c>
      <c r="Y1070" s="9">
        <f t="shared" si="124"/>
        <v>0</v>
      </c>
      <c r="Z1070" s="9">
        <f>ROUND(T1070 / 1.2, 2)</f>
        <v>0</v>
      </c>
      <c r="AA1070" s="9">
        <f>Y1070+Z1070</f>
        <v>0</v>
      </c>
      <c r="AD1070" s="5">
        <v>355116913</v>
      </c>
      <c r="AE1070" s="5">
        <v>27137973</v>
      </c>
      <c r="AG1070" s="5" t="s">
        <v>3202</v>
      </c>
      <c r="AH1070" s="5" t="s">
        <v>3203</v>
      </c>
      <c r="AI1070" s="5" t="s">
        <v>584</v>
      </c>
      <c r="AK1070" s="19">
        <f t="shared" si="122"/>
        <v>0</v>
      </c>
      <c r="AL1070" s="19">
        <f>T1070-N1070</f>
        <v>0</v>
      </c>
      <c r="AM1070" s="19">
        <f>U1070-O1070</f>
        <v>0</v>
      </c>
      <c r="AN1070" s="22">
        <f t="shared" si="123"/>
        <v>0</v>
      </c>
      <c r="AO1070" s="22">
        <f>IFERROR(AL1070/N1070,0)</f>
        <v>0</v>
      </c>
      <c r="AP1070" s="22">
        <f>IFERROR(AM1070/O1070,0)</f>
        <v>0</v>
      </c>
    </row>
    <row r="1071" spans="1:42" ht="36" x14ac:dyDescent="0.3">
      <c r="A1071" s="12" t="s">
        <v>3464</v>
      </c>
      <c r="B1071" s="12"/>
      <c r="C1071" s="27" t="s">
        <v>1028</v>
      </c>
      <c r="D1071" s="17"/>
      <c r="E1071" s="17"/>
      <c r="F1071" s="28" t="s">
        <v>96</v>
      </c>
      <c r="G1071" s="29">
        <v>0.15</v>
      </c>
      <c r="H1071" s="29"/>
      <c r="I1071" s="29">
        <v>0</v>
      </c>
      <c r="J1071" s="30">
        <v>88.8</v>
      </c>
      <c r="M1071" s="31">
        <f>ROUND(ROUND(J1071, 2)*I1071, 2)</f>
        <v>0</v>
      </c>
      <c r="P1071" s="30">
        <v>88.8</v>
      </c>
      <c r="S1071" s="31">
        <f>ROUND(ROUND(P1071, 2)*I1071, 2)</f>
        <v>0</v>
      </c>
      <c r="V1071" s="9">
        <f>ROUND(ROUND(P1071, 2)/1.2, 2)</f>
        <v>74</v>
      </c>
      <c r="Y1071" s="9">
        <f t="shared" si="124"/>
        <v>0</v>
      </c>
      <c r="AD1071" s="5" t="s">
        <v>3465</v>
      </c>
      <c r="AE1071" s="5" t="s">
        <v>3466</v>
      </c>
      <c r="AF1071" s="5" t="s">
        <v>1031</v>
      </c>
      <c r="AK1071" s="31">
        <f t="shared" si="122"/>
        <v>0</v>
      </c>
      <c r="AL1071" s="31"/>
      <c r="AM1071" s="31"/>
      <c r="AN1071" s="33">
        <f t="shared" si="123"/>
        <v>0</v>
      </c>
      <c r="AO1071" s="31"/>
      <c r="AP1071" s="31"/>
    </row>
    <row r="1072" spans="1:42" ht="54" x14ac:dyDescent="0.3">
      <c r="A1072" s="12" t="s">
        <v>3467</v>
      </c>
      <c r="B1072" s="12"/>
      <c r="C1072" s="27" t="s">
        <v>3237</v>
      </c>
      <c r="D1072" s="17"/>
      <c r="E1072" s="17" t="s">
        <v>3318</v>
      </c>
      <c r="F1072" s="28" t="s">
        <v>96</v>
      </c>
      <c r="G1072" s="29">
        <v>0.3</v>
      </c>
      <c r="H1072" s="29"/>
      <c r="I1072" s="29">
        <v>0</v>
      </c>
      <c r="J1072" s="30">
        <v>0</v>
      </c>
      <c r="M1072" s="31">
        <f>ROUND(ROUND(J1072, 2)*I1072, 2)</f>
        <v>0</v>
      </c>
      <c r="P1072" s="30">
        <v>206.5</v>
      </c>
      <c r="S1072" s="31">
        <f>ROUND(ROUND(P1072, 2)*I1072, 2)</f>
        <v>0</v>
      </c>
      <c r="V1072" s="9">
        <f>ROUND(ROUND(P1072, 2)/1.2, 2)</f>
        <v>172.08</v>
      </c>
      <c r="Y1072" s="9">
        <f t="shared" si="124"/>
        <v>0</v>
      </c>
      <c r="AD1072" s="5" t="s">
        <v>3468</v>
      </c>
      <c r="AE1072" s="5" t="s">
        <v>3469</v>
      </c>
      <c r="AF1072" s="5" t="s">
        <v>3241</v>
      </c>
      <c r="AK1072" s="31">
        <f t="shared" si="122"/>
        <v>0</v>
      </c>
      <c r="AL1072" s="31"/>
      <c r="AM1072" s="31"/>
      <c r="AN1072" s="33">
        <f t="shared" si="123"/>
        <v>0</v>
      </c>
      <c r="AO1072" s="31"/>
      <c r="AP1072" s="31"/>
    </row>
    <row r="1073" spans="1:42" ht="36" x14ac:dyDescent="0.3">
      <c r="A1073" s="12" t="s">
        <v>3470</v>
      </c>
      <c r="B1073" s="12" t="s">
        <v>3199</v>
      </c>
      <c r="C1073" s="16" t="s">
        <v>3200</v>
      </c>
      <c r="D1073" s="17"/>
      <c r="E1073" s="17" t="s">
        <v>3471</v>
      </c>
      <c r="F1073" s="17" t="s">
        <v>79</v>
      </c>
      <c r="G1073" s="18">
        <v>1</v>
      </c>
      <c r="H1073" s="18"/>
      <c r="I1073" s="18">
        <v>0</v>
      </c>
      <c r="J1073" s="19">
        <v>13.32</v>
      </c>
      <c r="K1073" s="20">
        <v>464</v>
      </c>
      <c r="L1073" s="19">
        <f>J1073+ROUND(K1073, 2)</f>
        <v>477.32</v>
      </c>
      <c r="M1073" s="19">
        <v>0</v>
      </c>
      <c r="N1073" s="19">
        <v>0</v>
      </c>
      <c r="O1073" s="19">
        <f>M1073+N1073</f>
        <v>0</v>
      </c>
      <c r="P1073" s="19">
        <v>68.28</v>
      </c>
      <c r="Q1073" s="20">
        <v>464</v>
      </c>
      <c r="R1073" s="19">
        <f>P1073+ROUND(Q1073, 2)</f>
        <v>532.28</v>
      </c>
      <c r="S1073" s="19">
        <v>0</v>
      </c>
      <c r="T1073" s="19">
        <v>0</v>
      </c>
      <c r="U1073" s="19">
        <f>S1073+T1073</f>
        <v>0</v>
      </c>
      <c r="V1073" s="9">
        <f>ROUND(P1073 / 1.2, 2)</f>
        <v>56.9</v>
      </c>
      <c r="W1073" s="9">
        <f>ROUND(Q1073 / 1.2, 2)</f>
        <v>386.67</v>
      </c>
      <c r="X1073" s="9">
        <f>ROUND(R1073 / 1.2, 2)</f>
        <v>443.57</v>
      </c>
      <c r="Y1073" s="9">
        <f t="shared" si="124"/>
        <v>0</v>
      </c>
      <c r="Z1073" s="9">
        <f>ROUND(T1073 / 1.2, 2)</f>
        <v>0</v>
      </c>
      <c r="AA1073" s="9">
        <f>Y1073+Z1073</f>
        <v>0</v>
      </c>
      <c r="AD1073" s="5">
        <v>355116914</v>
      </c>
      <c r="AE1073" s="5">
        <v>27137974</v>
      </c>
      <c r="AG1073" s="5" t="s">
        <v>3202</v>
      </c>
      <c r="AH1073" s="5" t="s">
        <v>3203</v>
      </c>
      <c r="AI1073" s="5" t="s">
        <v>584</v>
      </c>
      <c r="AK1073" s="19">
        <f t="shared" si="122"/>
        <v>0</v>
      </c>
      <c r="AL1073" s="19">
        <f>T1073-N1073</f>
        <v>0</v>
      </c>
      <c r="AM1073" s="19">
        <f>U1073-O1073</f>
        <v>0</v>
      </c>
      <c r="AN1073" s="22">
        <f t="shared" si="123"/>
        <v>0</v>
      </c>
      <c r="AO1073" s="22">
        <f>IFERROR(AL1073/N1073,0)</f>
        <v>0</v>
      </c>
      <c r="AP1073" s="22">
        <f>IFERROR(AM1073/O1073,0)</f>
        <v>0</v>
      </c>
    </row>
    <row r="1074" spans="1:42" ht="18" x14ac:dyDescent="0.3">
      <c r="A1074" s="12" t="s">
        <v>3472</v>
      </c>
      <c r="B1074" s="12"/>
      <c r="C1074" s="27" t="s">
        <v>3205</v>
      </c>
      <c r="D1074" s="17"/>
      <c r="E1074" s="17"/>
      <c r="F1074" s="28" t="s">
        <v>96</v>
      </c>
      <c r="G1074" s="29">
        <v>0.3</v>
      </c>
      <c r="H1074" s="29"/>
      <c r="I1074" s="29">
        <v>0</v>
      </c>
      <c r="J1074" s="30">
        <v>0</v>
      </c>
      <c r="M1074" s="31">
        <f>ROUND(ROUND(J1074, 2)*I1074, 2)</f>
        <v>0</v>
      </c>
      <c r="P1074" s="30">
        <v>183.2</v>
      </c>
      <c r="S1074" s="31">
        <f>ROUND(ROUND(P1074, 2)*I1074, 2)</f>
        <v>0</v>
      </c>
      <c r="V1074" s="9">
        <f>ROUND(ROUND(P1074, 2)/1.2, 2)</f>
        <v>152.66999999999999</v>
      </c>
      <c r="Y1074" s="9">
        <f t="shared" si="124"/>
        <v>0</v>
      </c>
      <c r="AD1074" s="5" t="s">
        <v>3473</v>
      </c>
      <c r="AE1074" s="5" t="s">
        <v>3474</v>
      </c>
      <c r="AF1074" s="5" t="s">
        <v>3209</v>
      </c>
      <c r="AK1074" s="31">
        <f t="shared" si="122"/>
        <v>0</v>
      </c>
      <c r="AL1074" s="31"/>
      <c r="AM1074" s="31"/>
      <c r="AN1074" s="33">
        <f t="shared" si="123"/>
        <v>0</v>
      </c>
      <c r="AO1074" s="31"/>
      <c r="AP1074" s="31"/>
    </row>
    <row r="1075" spans="1:42" ht="36" x14ac:dyDescent="0.3">
      <c r="A1075" s="12" t="s">
        <v>3475</v>
      </c>
      <c r="B1075" s="12"/>
      <c r="C1075" s="27" t="s">
        <v>1028</v>
      </c>
      <c r="D1075" s="17"/>
      <c r="E1075" s="17"/>
      <c r="F1075" s="28" t="s">
        <v>96</v>
      </c>
      <c r="G1075" s="29">
        <v>0.15</v>
      </c>
      <c r="H1075" s="29"/>
      <c r="I1075" s="29">
        <v>0</v>
      </c>
      <c r="J1075" s="30">
        <v>88.8</v>
      </c>
      <c r="M1075" s="31">
        <f>ROUND(ROUND(J1075, 2)*I1075, 2)</f>
        <v>0</v>
      </c>
      <c r="P1075" s="30">
        <v>88.8</v>
      </c>
      <c r="S1075" s="31">
        <f>ROUND(ROUND(P1075, 2)*I1075, 2)</f>
        <v>0</v>
      </c>
      <c r="V1075" s="9">
        <f>ROUND(ROUND(P1075, 2)/1.2, 2)</f>
        <v>74</v>
      </c>
      <c r="Y1075" s="9">
        <f t="shared" si="124"/>
        <v>0</v>
      </c>
      <c r="AD1075" s="5" t="s">
        <v>3476</v>
      </c>
      <c r="AE1075" s="5" t="s">
        <v>3477</v>
      </c>
      <c r="AF1075" s="5" t="s">
        <v>1031</v>
      </c>
      <c r="AK1075" s="31">
        <f t="shared" si="122"/>
        <v>0</v>
      </c>
      <c r="AL1075" s="31"/>
      <c r="AM1075" s="31"/>
      <c r="AN1075" s="33">
        <f t="shared" si="123"/>
        <v>0</v>
      </c>
      <c r="AO1075" s="31"/>
      <c r="AP1075" s="31"/>
    </row>
    <row r="1076" spans="1:42" ht="36" x14ac:dyDescent="0.3">
      <c r="A1076" s="12" t="s">
        <v>3478</v>
      </c>
      <c r="B1076" s="12" t="s">
        <v>3199</v>
      </c>
      <c r="C1076" s="16" t="s">
        <v>3200</v>
      </c>
      <c r="D1076" s="17"/>
      <c r="E1076" s="17" t="s">
        <v>3479</v>
      </c>
      <c r="F1076" s="17" t="s">
        <v>79</v>
      </c>
      <c r="G1076" s="18">
        <v>1</v>
      </c>
      <c r="H1076" s="18"/>
      <c r="I1076" s="18">
        <v>0</v>
      </c>
      <c r="J1076" s="19">
        <v>13.32</v>
      </c>
      <c r="K1076" s="20">
        <v>464</v>
      </c>
      <c r="L1076" s="19">
        <f>J1076+ROUND(K1076, 2)</f>
        <v>477.32</v>
      </c>
      <c r="M1076" s="19">
        <v>0</v>
      </c>
      <c r="N1076" s="19">
        <v>0</v>
      </c>
      <c r="O1076" s="19">
        <f>M1076+N1076</f>
        <v>0</v>
      </c>
      <c r="P1076" s="19">
        <v>75.27</v>
      </c>
      <c r="Q1076" s="20">
        <v>464</v>
      </c>
      <c r="R1076" s="19">
        <f>P1076+ROUND(Q1076, 2)</f>
        <v>539.27</v>
      </c>
      <c r="S1076" s="19">
        <v>0</v>
      </c>
      <c r="T1076" s="19">
        <v>0</v>
      </c>
      <c r="U1076" s="19">
        <f>S1076+T1076</f>
        <v>0</v>
      </c>
      <c r="V1076" s="9">
        <f>ROUND(P1076 / 1.2, 2)</f>
        <v>62.73</v>
      </c>
      <c r="W1076" s="9">
        <f>ROUND(Q1076 / 1.2, 2)</f>
        <v>386.67</v>
      </c>
      <c r="X1076" s="9">
        <f>ROUND(R1076 / 1.2, 2)</f>
        <v>449.39</v>
      </c>
      <c r="Y1076" s="9">
        <f t="shared" si="124"/>
        <v>0</v>
      </c>
      <c r="Z1076" s="9">
        <f>ROUND(T1076 / 1.2, 2)</f>
        <v>0</v>
      </c>
      <c r="AA1076" s="9">
        <f>Y1076+Z1076</f>
        <v>0</v>
      </c>
      <c r="AD1076" s="5">
        <v>355116915</v>
      </c>
      <c r="AE1076" s="5">
        <v>27137982</v>
      </c>
      <c r="AG1076" s="5" t="s">
        <v>3202</v>
      </c>
      <c r="AH1076" s="5" t="s">
        <v>3203</v>
      </c>
      <c r="AI1076" s="5" t="s">
        <v>584</v>
      </c>
      <c r="AK1076" s="19">
        <f t="shared" si="122"/>
        <v>0</v>
      </c>
      <c r="AL1076" s="19">
        <f>T1076-N1076</f>
        <v>0</v>
      </c>
      <c r="AM1076" s="19">
        <f>U1076-O1076</f>
        <v>0</v>
      </c>
      <c r="AN1076" s="22">
        <f t="shared" si="123"/>
        <v>0</v>
      </c>
      <c r="AO1076" s="22">
        <f>IFERROR(AL1076/N1076,0)</f>
        <v>0</v>
      </c>
      <c r="AP1076" s="22">
        <f>IFERROR(AM1076/O1076,0)</f>
        <v>0</v>
      </c>
    </row>
    <row r="1077" spans="1:42" ht="36" x14ac:dyDescent="0.3">
      <c r="A1077" s="12" t="s">
        <v>3480</v>
      </c>
      <c r="B1077" s="12"/>
      <c r="C1077" s="27" t="s">
        <v>1028</v>
      </c>
      <c r="D1077" s="17"/>
      <c r="E1077" s="17"/>
      <c r="F1077" s="28" t="s">
        <v>96</v>
      </c>
      <c r="G1077" s="29">
        <v>0.15</v>
      </c>
      <c r="H1077" s="29"/>
      <c r="I1077" s="29">
        <v>0</v>
      </c>
      <c r="J1077" s="30">
        <v>88.8</v>
      </c>
      <c r="M1077" s="31">
        <f>ROUND(ROUND(J1077, 2)*I1077, 2)</f>
        <v>0</v>
      </c>
      <c r="P1077" s="30">
        <v>88.8</v>
      </c>
      <c r="S1077" s="31">
        <f>ROUND(ROUND(P1077, 2)*I1077, 2)</f>
        <v>0</v>
      </c>
      <c r="V1077" s="9">
        <f>ROUND(ROUND(P1077, 2)/1.2, 2)</f>
        <v>74</v>
      </c>
      <c r="Y1077" s="9">
        <f t="shared" si="124"/>
        <v>0</v>
      </c>
      <c r="AD1077" s="5" t="s">
        <v>3481</v>
      </c>
      <c r="AE1077" s="5" t="s">
        <v>3482</v>
      </c>
      <c r="AF1077" s="5" t="s">
        <v>1031</v>
      </c>
      <c r="AK1077" s="31">
        <f t="shared" si="122"/>
        <v>0</v>
      </c>
      <c r="AL1077" s="31"/>
      <c r="AM1077" s="31"/>
      <c r="AN1077" s="33">
        <f t="shared" si="123"/>
        <v>0</v>
      </c>
      <c r="AO1077" s="31"/>
      <c r="AP1077" s="31"/>
    </row>
    <row r="1078" spans="1:42" ht="54" x14ac:dyDescent="0.3">
      <c r="A1078" s="12" t="s">
        <v>3483</v>
      </c>
      <c r="B1078" s="12"/>
      <c r="C1078" s="27" t="s">
        <v>3205</v>
      </c>
      <c r="D1078" s="17"/>
      <c r="E1078" s="17" t="s">
        <v>3336</v>
      </c>
      <c r="F1078" s="28" t="s">
        <v>96</v>
      </c>
      <c r="G1078" s="29">
        <v>0.3</v>
      </c>
      <c r="H1078" s="29"/>
      <c r="I1078" s="29">
        <v>0</v>
      </c>
      <c r="J1078" s="30">
        <v>0</v>
      </c>
      <c r="M1078" s="31">
        <f>ROUND(ROUND(J1078, 2)*I1078, 2)</f>
        <v>0</v>
      </c>
      <c r="P1078" s="30">
        <v>206.5</v>
      </c>
      <c r="S1078" s="31">
        <f>ROUND(ROUND(P1078, 2)*I1078, 2)</f>
        <v>0</v>
      </c>
      <c r="V1078" s="9">
        <f>ROUND(ROUND(P1078, 2)/1.2, 2)</f>
        <v>172.08</v>
      </c>
      <c r="Y1078" s="9">
        <f t="shared" si="124"/>
        <v>0</v>
      </c>
      <c r="AD1078" s="5" t="s">
        <v>3484</v>
      </c>
      <c r="AE1078" s="5" t="s">
        <v>3485</v>
      </c>
      <c r="AF1078" s="5" t="s">
        <v>3209</v>
      </c>
      <c r="AK1078" s="31">
        <f t="shared" si="122"/>
        <v>0</v>
      </c>
      <c r="AL1078" s="31"/>
      <c r="AM1078" s="31"/>
      <c r="AN1078" s="33">
        <f t="shared" si="123"/>
        <v>0</v>
      </c>
      <c r="AO1078" s="31"/>
      <c r="AP1078" s="31"/>
    </row>
    <row r="1079" spans="1:42" ht="36" x14ac:dyDescent="0.3">
      <c r="A1079" s="12" t="s">
        <v>3486</v>
      </c>
      <c r="B1079" s="12" t="s">
        <v>3199</v>
      </c>
      <c r="C1079" s="16" t="s">
        <v>3200</v>
      </c>
      <c r="D1079" s="17"/>
      <c r="E1079" s="17" t="s">
        <v>3487</v>
      </c>
      <c r="F1079" s="17" t="s">
        <v>79</v>
      </c>
      <c r="G1079" s="18">
        <v>1</v>
      </c>
      <c r="H1079" s="18"/>
      <c r="I1079" s="18">
        <v>0</v>
      </c>
      <c r="J1079" s="19">
        <v>13.32</v>
      </c>
      <c r="K1079" s="20">
        <v>464</v>
      </c>
      <c r="L1079" s="19">
        <f>J1079+ROUND(K1079, 2)</f>
        <v>477.32</v>
      </c>
      <c r="M1079" s="19">
        <v>0</v>
      </c>
      <c r="N1079" s="19">
        <v>0</v>
      </c>
      <c r="O1079" s="19">
        <f>M1079+N1079</f>
        <v>0</v>
      </c>
      <c r="P1079" s="19">
        <v>75.27</v>
      </c>
      <c r="Q1079" s="20">
        <v>464</v>
      </c>
      <c r="R1079" s="19">
        <f>P1079+ROUND(Q1079, 2)</f>
        <v>539.27</v>
      </c>
      <c r="S1079" s="19">
        <v>0</v>
      </c>
      <c r="T1079" s="19">
        <v>0</v>
      </c>
      <c r="U1079" s="19">
        <f>S1079+T1079</f>
        <v>0</v>
      </c>
      <c r="V1079" s="9">
        <f>ROUND(P1079 / 1.2, 2)</f>
        <v>62.73</v>
      </c>
      <c r="W1079" s="9">
        <f>ROUND(Q1079 / 1.2, 2)</f>
        <v>386.67</v>
      </c>
      <c r="X1079" s="9">
        <f>ROUND(R1079 / 1.2, 2)</f>
        <v>449.39</v>
      </c>
      <c r="Y1079" s="9">
        <f t="shared" si="124"/>
        <v>0</v>
      </c>
      <c r="Z1079" s="9">
        <f>ROUND(T1079 / 1.2, 2)</f>
        <v>0</v>
      </c>
      <c r="AA1079" s="9">
        <f>Y1079+Z1079</f>
        <v>0</v>
      </c>
      <c r="AD1079" s="5">
        <v>355116916</v>
      </c>
      <c r="AE1079" s="5">
        <v>27137984</v>
      </c>
      <c r="AG1079" s="5" t="s">
        <v>3202</v>
      </c>
      <c r="AH1079" s="5" t="s">
        <v>3203</v>
      </c>
      <c r="AI1079" s="5" t="s">
        <v>584</v>
      </c>
      <c r="AK1079" s="19">
        <f t="shared" si="122"/>
        <v>0</v>
      </c>
      <c r="AL1079" s="19">
        <f>T1079-N1079</f>
        <v>0</v>
      </c>
      <c r="AM1079" s="19">
        <f>U1079-O1079</f>
        <v>0</v>
      </c>
      <c r="AN1079" s="22">
        <f t="shared" si="123"/>
        <v>0</v>
      </c>
      <c r="AO1079" s="22">
        <f>IFERROR(AL1079/N1079,0)</f>
        <v>0</v>
      </c>
      <c r="AP1079" s="22">
        <f>IFERROR(AM1079/O1079,0)</f>
        <v>0</v>
      </c>
    </row>
    <row r="1080" spans="1:42" ht="72" x14ac:dyDescent="0.3">
      <c r="A1080" s="12" t="s">
        <v>3488</v>
      </c>
      <c r="B1080" s="12"/>
      <c r="C1080" s="27" t="s">
        <v>3205</v>
      </c>
      <c r="D1080" s="17"/>
      <c r="E1080" s="17" t="s">
        <v>3489</v>
      </c>
      <c r="F1080" s="28" t="s">
        <v>96</v>
      </c>
      <c r="G1080" s="29">
        <v>0.3</v>
      </c>
      <c r="H1080" s="29"/>
      <c r="I1080" s="29">
        <v>0</v>
      </c>
      <c r="J1080" s="30">
        <v>0</v>
      </c>
      <c r="M1080" s="31">
        <f>ROUND(ROUND(J1080, 2)*I1080, 2)</f>
        <v>0</v>
      </c>
      <c r="P1080" s="30">
        <v>206.5</v>
      </c>
      <c r="S1080" s="31">
        <f>ROUND(ROUND(P1080, 2)*I1080, 2)</f>
        <v>0</v>
      </c>
      <c r="V1080" s="9">
        <f>ROUND(ROUND(P1080, 2)/1.2, 2)</f>
        <v>172.08</v>
      </c>
      <c r="Y1080" s="9">
        <f t="shared" si="124"/>
        <v>0</v>
      </c>
      <c r="AD1080" s="5" t="s">
        <v>3490</v>
      </c>
      <c r="AE1080" s="5" t="s">
        <v>3491</v>
      </c>
      <c r="AF1080" s="5" t="s">
        <v>3209</v>
      </c>
      <c r="AK1080" s="31">
        <f t="shared" si="122"/>
        <v>0</v>
      </c>
      <c r="AL1080" s="31"/>
      <c r="AM1080" s="31"/>
      <c r="AN1080" s="33">
        <f t="shared" si="123"/>
        <v>0</v>
      </c>
      <c r="AO1080" s="31"/>
      <c r="AP1080" s="31"/>
    </row>
    <row r="1081" spans="1:42" ht="36" x14ac:dyDescent="0.3">
      <c r="A1081" s="12" t="s">
        <v>3492</v>
      </c>
      <c r="B1081" s="12"/>
      <c r="C1081" s="27" t="s">
        <v>1028</v>
      </c>
      <c r="D1081" s="17"/>
      <c r="E1081" s="17"/>
      <c r="F1081" s="28" t="s">
        <v>96</v>
      </c>
      <c r="G1081" s="29">
        <v>0.15</v>
      </c>
      <c r="H1081" s="29"/>
      <c r="I1081" s="29">
        <v>0</v>
      </c>
      <c r="J1081" s="30">
        <v>88.8</v>
      </c>
      <c r="M1081" s="31">
        <f>ROUND(ROUND(J1081, 2)*I1081, 2)</f>
        <v>0</v>
      </c>
      <c r="P1081" s="30">
        <v>88.8</v>
      </c>
      <c r="S1081" s="31">
        <f>ROUND(ROUND(P1081, 2)*I1081, 2)</f>
        <v>0</v>
      </c>
      <c r="V1081" s="9">
        <f>ROUND(ROUND(P1081, 2)/1.2, 2)</f>
        <v>74</v>
      </c>
      <c r="Y1081" s="9">
        <f t="shared" si="124"/>
        <v>0</v>
      </c>
      <c r="AD1081" s="5" t="s">
        <v>3493</v>
      </c>
      <c r="AE1081" s="5" t="s">
        <v>3494</v>
      </c>
      <c r="AF1081" s="5" t="s">
        <v>1031</v>
      </c>
      <c r="AK1081" s="31">
        <f t="shared" si="122"/>
        <v>0</v>
      </c>
      <c r="AL1081" s="31"/>
      <c r="AM1081" s="31"/>
      <c r="AN1081" s="33">
        <f t="shared" si="123"/>
        <v>0</v>
      </c>
      <c r="AO1081" s="31"/>
      <c r="AP1081" s="31"/>
    </row>
    <row r="1082" spans="1:42" ht="36" x14ac:dyDescent="0.3">
      <c r="A1082" s="12" t="s">
        <v>3495</v>
      </c>
      <c r="B1082" s="12" t="s">
        <v>3199</v>
      </c>
      <c r="C1082" s="16" t="s">
        <v>3200</v>
      </c>
      <c r="D1082" s="17"/>
      <c r="E1082" s="17" t="s">
        <v>3496</v>
      </c>
      <c r="F1082" s="17" t="s">
        <v>79</v>
      </c>
      <c r="G1082" s="18">
        <v>1</v>
      </c>
      <c r="H1082" s="18"/>
      <c r="I1082" s="18">
        <v>0</v>
      </c>
      <c r="J1082" s="19">
        <v>13.32</v>
      </c>
      <c r="K1082" s="20">
        <v>464</v>
      </c>
      <c r="L1082" s="19">
        <f>J1082+ROUND(K1082, 2)</f>
        <v>477.32</v>
      </c>
      <c r="M1082" s="19">
        <v>0</v>
      </c>
      <c r="N1082" s="19">
        <v>0</v>
      </c>
      <c r="O1082" s="19">
        <f>M1082+N1082</f>
        <v>0</v>
      </c>
      <c r="P1082" s="19">
        <v>68.28</v>
      </c>
      <c r="Q1082" s="20">
        <v>464</v>
      </c>
      <c r="R1082" s="19">
        <f>P1082+ROUND(Q1082, 2)</f>
        <v>532.28</v>
      </c>
      <c r="S1082" s="19">
        <v>0</v>
      </c>
      <c r="T1082" s="19">
        <v>0</v>
      </c>
      <c r="U1082" s="19">
        <f>S1082+T1082</f>
        <v>0</v>
      </c>
      <c r="V1082" s="9">
        <f>ROUND(P1082 / 1.2, 2)</f>
        <v>56.9</v>
      </c>
      <c r="W1082" s="9">
        <f>ROUND(Q1082 / 1.2, 2)</f>
        <v>386.67</v>
      </c>
      <c r="X1082" s="9">
        <f>ROUND(R1082 / 1.2, 2)</f>
        <v>443.57</v>
      </c>
      <c r="Y1082" s="9">
        <f t="shared" si="124"/>
        <v>0</v>
      </c>
      <c r="Z1082" s="9">
        <f>ROUND(T1082 / 1.2, 2)</f>
        <v>0</v>
      </c>
      <c r="AA1082" s="9">
        <f>Y1082+Z1082</f>
        <v>0</v>
      </c>
      <c r="AD1082" s="5">
        <v>355116917</v>
      </c>
      <c r="AE1082" s="5">
        <v>27137985</v>
      </c>
      <c r="AG1082" s="5" t="s">
        <v>3202</v>
      </c>
      <c r="AH1082" s="5" t="s">
        <v>3203</v>
      </c>
      <c r="AI1082" s="5" t="s">
        <v>584</v>
      </c>
      <c r="AK1082" s="19">
        <f t="shared" si="122"/>
        <v>0</v>
      </c>
      <c r="AL1082" s="19">
        <f>T1082-N1082</f>
        <v>0</v>
      </c>
      <c r="AM1082" s="19">
        <f>U1082-O1082</f>
        <v>0</v>
      </c>
      <c r="AN1082" s="22">
        <f t="shared" si="123"/>
        <v>0</v>
      </c>
      <c r="AO1082" s="22">
        <f>IFERROR(AL1082/N1082,0)</f>
        <v>0</v>
      </c>
      <c r="AP1082" s="22">
        <f>IFERROR(AM1082/O1082,0)</f>
        <v>0</v>
      </c>
    </row>
    <row r="1083" spans="1:42" ht="36" x14ac:dyDescent="0.3">
      <c r="A1083" s="12" t="s">
        <v>3497</v>
      </c>
      <c r="B1083" s="12"/>
      <c r="C1083" s="27" t="s">
        <v>1028</v>
      </c>
      <c r="D1083" s="17"/>
      <c r="E1083" s="17"/>
      <c r="F1083" s="28" t="s">
        <v>96</v>
      </c>
      <c r="G1083" s="29">
        <v>0.15</v>
      </c>
      <c r="H1083" s="29"/>
      <c r="I1083" s="29">
        <v>0</v>
      </c>
      <c r="J1083" s="30">
        <v>88.8</v>
      </c>
      <c r="M1083" s="31">
        <f>ROUND(ROUND(J1083, 2)*I1083, 2)</f>
        <v>0</v>
      </c>
      <c r="P1083" s="30">
        <v>88.8</v>
      </c>
      <c r="S1083" s="31">
        <f>ROUND(ROUND(P1083, 2)*I1083, 2)</f>
        <v>0</v>
      </c>
      <c r="V1083" s="9">
        <f>ROUND(ROUND(P1083, 2)/1.2, 2)</f>
        <v>74</v>
      </c>
      <c r="Y1083" s="9">
        <f t="shared" si="124"/>
        <v>0</v>
      </c>
      <c r="AD1083" s="5" t="s">
        <v>3498</v>
      </c>
      <c r="AE1083" s="5" t="s">
        <v>3499</v>
      </c>
      <c r="AF1083" s="5" t="s">
        <v>1031</v>
      </c>
      <c r="AK1083" s="31">
        <f t="shared" si="122"/>
        <v>0</v>
      </c>
      <c r="AL1083" s="31"/>
      <c r="AM1083" s="31"/>
      <c r="AN1083" s="33">
        <f t="shared" si="123"/>
        <v>0</v>
      </c>
      <c r="AO1083" s="31"/>
      <c r="AP1083" s="31"/>
    </row>
    <row r="1084" spans="1:42" ht="54" x14ac:dyDescent="0.3">
      <c r="A1084" s="12" t="s">
        <v>3500</v>
      </c>
      <c r="B1084" s="12"/>
      <c r="C1084" s="27" t="s">
        <v>3237</v>
      </c>
      <c r="D1084" s="17"/>
      <c r="E1084" s="17" t="s">
        <v>3501</v>
      </c>
      <c r="F1084" s="28" t="s">
        <v>96</v>
      </c>
      <c r="G1084" s="29">
        <v>0.3</v>
      </c>
      <c r="H1084" s="29"/>
      <c r="I1084" s="29">
        <v>0</v>
      </c>
      <c r="J1084" s="30">
        <v>0</v>
      </c>
      <c r="M1084" s="31">
        <f>ROUND(ROUND(J1084, 2)*I1084, 2)</f>
        <v>0</v>
      </c>
      <c r="P1084" s="30">
        <v>183.2</v>
      </c>
      <c r="S1084" s="31">
        <f>ROUND(ROUND(P1084, 2)*I1084, 2)</f>
        <v>0</v>
      </c>
      <c r="V1084" s="9">
        <f>ROUND(ROUND(P1084, 2)/1.2, 2)</f>
        <v>152.66999999999999</v>
      </c>
      <c r="Y1084" s="9">
        <f t="shared" si="124"/>
        <v>0</v>
      </c>
      <c r="AD1084" s="5" t="s">
        <v>3502</v>
      </c>
      <c r="AE1084" s="5" t="s">
        <v>3503</v>
      </c>
      <c r="AF1084" s="5" t="s">
        <v>3241</v>
      </c>
      <c r="AK1084" s="31">
        <f t="shared" si="122"/>
        <v>0</v>
      </c>
      <c r="AL1084" s="31"/>
      <c r="AM1084" s="31"/>
      <c r="AN1084" s="33">
        <f t="shared" si="123"/>
        <v>0</v>
      </c>
      <c r="AO1084" s="31"/>
      <c r="AP1084" s="31"/>
    </row>
    <row r="1085" spans="1:42" ht="36" x14ac:dyDescent="0.3">
      <c r="A1085" s="12" t="s">
        <v>3504</v>
      </c>
      <c r="B1085" s="12" t="s">
        <v>3199</v>
      </c>
      <c r="C1085" s="16" t="s">
        <v>3200</v>
      </c>
      <c r="D1085" s="17"/>
      <c r="E1085" s="17" t="s">
        <v>3505</v>
      </c>
      <c r="F1085" s="17" t="s">
        <v>79</v>
      </c>
      <c r="G1085" s="18">
        <v>1</v>
      </c>
      <c r="H1085" s="18"/>
      <c r="I1085" s="18">
        <v>0</v>
      </c>
      <c r="J1085" s="19">
        <v>13.32</v>
      </c>
      <c r="K1085" s="20">
        <v>464</v>
      </c>
      <c r="L1085" s="19">
        <f>J1085+ROUND(K1085, 2)</f>
        <v>477.32</v>
      </c>
      <c r="M1085" s="19">
        <v>0</v>
      </c>
      <c r="N1085" s="19">
        <v>0</v>
      </c>
      <c r="O1085" s="19">
        <f>M1085+N1085</f>
        <v>0</v>
      </c>
      <c r="P1085" s="19">
        <v>75.27</v>
      </c>
      <c r="Q1085" s="20">
        <v>464</v>
      </c>
      <c r="R1085" s="19">
        <f>P1085+ROUND(Q1085, 2)</f>
        <v>539.27</v>
      </c>
      <c r="S1085" s="19">
        <v>0</v>
      </c>
      <c r="T1085" s="19">
        <v>0</v>
      </c>
      <c r="U1085" s="19">
        <f>S1085+T1085</f>
        <v>0</v>
      </c>
      <c r="V1085" s="9">
        <f>ROUND(P1085 / 1.2, 2)</f>
        <v>62.73</v>
      </c>
      <c r="W1085" s="9">
        <f>ROUND(Q1085 / 1.2, 2)</f>
        <v>386.67</v>
      </c>
      <c r="X1085" s="9">
        <f>ROUND(R1085 / 1.2, 2)</f>
        <v>449.39</v>
      </c>
      <c r="Y1085" s="9">
        <f t="shared" si="124"/>
        <v>0</v>
      </c>
      <c r="Z1085" s="9">
        <f>ROUND(T1085 / 1.2, 2)</f>
        <v>0</v>
      </c>
      <c r="AA1085" s="9">
        <f>Y1085+Z1085</f>
        <v>0</v>
      </c>
      <c r="AD1085" s="5">
        <v>355116918</v>
      </c>
      <c r="AE1085" s="5">
        <v>27137987</v>
      </c>
      <c r="AG1085" s="5" t="s">
        <v>3202</v>
      </c>
      <c r="AH1085" s="5" t="s">
        <v>3203</v>
      </c>
      <c r="AI1085" s="5" t="s">
        <v>584</v>
      </c>
      <c r="AK1085" s="19">
        <f t="shared" si="122"/>
        <v>0</v>
      </c>
      <c r="AL1085" s="19">
        <f>T1085-N1085</f>
        <v>0</v>
      </c>
      <c r="AM1085" s="19">
        <f>U1085-O1085</f>
        <v>0</v>
      </c>
      <c r="AN1085" s="22">
        <f t="shared" si="123"/>
        <v>0</v>
      </c>
      <c r="AO1085" s="22">
        <f>IFERROR(AL1085/N1085,0)</f>
        <v>0</v>
      </c>
      <c r="AP1085" s="22">
        <f>IFERROR(AM1085/O1085,0)</f>
        <v>0</v>
      </c>
    </row>
    <row r="1086" spans="1:42" ht="54" x14ac:dyDescent="0.3">
      <c r="A1086" s="12" t="s">
        <v>3506</v>
      </c>
      <c r="B1086" s="12"/>
      <c r="C1086" s="27" t="s">
        <v>3237</v>
      </c>
      <c r="D1086" s="17"/>
      <c r="E1086" s="17" t="s">
        <v>3366</v>
      </c>
      <c r="F1086" s="28" t="s">
        <v>96</v>
      </c>
      <c r="G1086" s="29">
        <v>0.3</v>
      </c>
      <c r="H1086" s="29"/>
      <c r="I1086" s="29">
        <v>0</v>
      </c>
      <c r="J1086" s="30">
        <v>0</v>
      </c>
      <c r="M1086" s="31">
        <f>ROUND(ROUND(J1086, 2)*I1086, 2)</f>
        <v>0</v>
      </c>
      <c r="P1086" s="30">
        <v>206.5</v>
      </c>
      <c r="S1086" s="31">
        <f>ROUND(ROUND(P1086, 2)*I1086, 2)</f>
        <v>0</v>
      </c>
      <c r="V1086" s="9">
        <f>ROUND(ROUND(P1086, 2)/1.2, 2)</f>
        <v>172.08</v>
      </c>
      <c r="Y1086" s="9">
        <f t="shared" si="124"/>
        <v>0</v>
      </c>
      <c r="AD1086" s="5" t="s">
        <v>3507</v>
      </c>
      <c r="AE1086" s="5" t="s">
        <v>3508</v>
      </c>
      <c r="AF1086" s="5" t="s">
        <v>3241</v>
      </c>
      <c r="AK1086" s="31">
        <f t="shared" si="122"/>
        <v>0</v>
      </c>
      <c r="AL1086" s="31"/>
      <c r="AM1086" s="31"/>
      <c r="AN1086" s="33">
        <f t="shared" si="123"/>
        <v>0</v>
      </c>
      <c r="AO1086" s="31"/>
      <c r="AP1086" s="31"/>
    </row>
    <row r="1087" spans="1:42" ht="36" x14ac:dyDescent="0.3">
      <c r="A1087" s="12" t="s">
        <v>3509</v>
      </c>
      <c r="B1087" s="12"/>
      <c r="C1087" s="27" t="s">
        <v>1028</v>
      </c>
      <c r="D1087" s="17"/>
      <c r="E1087" s="17"/>
      <c r="F1087" s="28" t="s">
        <v>96</v>
      </c>
      <c r="G1087" s="29">
        <v>0.15</v>
      </c>
      <c r="H1087" s="29"/>
      <c r="I1087" s="29">
        <v>0</v>
      </c>
      <c r="J1087" s="30">
        <v>88.8</v>
      </c>
      <c r="M1087" s="31">
        <f>ROUND(ROUND(J1087, 2)*I1087, 2)</f>
        <v>0</v>
      </c>
      <c r="P1087" s="30">
        <v>88.8</v>
      </c>
      <c r="S1087" s="31">
        <f>ROUND(ROUND(P1087, 2)*I1087, 2)</f>
        <v>0</v>
      </c>
      <c r="V1087" s="9">
        <f>ROUND(ROUND(P1087, 2)/1.2, 2)</f>
        <v>74</v>
      </c>
      <c r="Y1087" s="9">
        <f t="shared" si="124"/>
        <v>0</v>
      </c>
      <c r="AD1087" s="5" t="s">
        <v>3510</v>
      </c>
      <c r="AE1087" s="5" t="s">
        <v>3511</v>
      </c>
      <c r="AF1087" s="5" t="s">
        <v>1031</v>
      </c>
      <c r="AK1087" s="31">
        <f t="shared" si="122"/>
        <v>0</v>
      </c>
      <c r="AL1087" s="31"/>
      <c r="AM1087" s="31"/>
      <c r="AN1087" s="33">
        <f t="shared" si="123"/>
        <v>0</v>
      </c>
      <c r="AO1087" s="31"/>
      <c r="AP1087" s="31"/>
    </row>
    <row r="1088" spans="1:42" ht="36" x14ac:dyDescent="0.3">
      <c r="A1088" s="12" t="s">
        <v>3512</v>
      </c>
      <c r="B1088" s="12" t="s">
        <v>3199</v>
      </c>
      <c r="C1088" s="16" t="s">
        <v>3200</v>
      </c>
      <c r="D1088" s="17"/>
      <c r="E1088" s="17" t="s">
        <v>3513</v>
      </c>
      <c r="F1088" s="17" t="s">
        <v>79</v>
      </c>
      <c r="G1088" s="18">
        <v>1</v>
      </c>
      <c r="H1088" s="18"/>
      <c r="I1088" s="18">
        <v>540.5</v>
      </c>
      <c r="J1088" s="19">
        <v>13.54</v>
      </c>
      <c r="K1088" s="20">
        <v>464</v>
      </c>
      <c r="L1088" s="19">
        <f>J1088+ROUND(K1088, 2)</f>
        <v>477.54</v>
      </c>
      <c r="M1088" s="19">
        <v>7318.37</v>
      </c>
      <c r="N1088" s="19">
        <v>250792</v>
      </c>
      <c r="O1088" s="19">
        <f>M1088+N1088</f>
        <v>258110.37</v>
      </c>
      <c r="P1088" s="19">
        <v>68.28</v>
      </c>
      <c r="Q1088" s="20">
        <v>556.79999999999995</v>
      </c>
      <c r="R1088" s="19">
        <f>P1088+ROUND(Q1088, 2)</f>
        <v>625.07999999999993</v>
      </c>
      <c r="S1088" s="19">
        <v>36905.339999999997</v>
      </c>
      <c r="T1088" s="19">
        <v>300950.40000000002</v>
      </c>
      <c r="U1088" s="19">
        <f>S1088+T1088</f>
        <v>337855.74</v>
      </c>
      <c r="V1088" s="9">
        <f>ROUND(P1088 / 1.2, 2)</f>
        <v>56.9</v>
      </c>
      <c r="W1088" s="9">
        <f>ROUND(Q1088 / 1.2, 2)</f>
        <v>464</v>
      </c>
      <c r="X1088" s="9">
        <f>ROUND(R1088 / 1.2, 2)</f>
        <v>520.9</v>
      </c>
      <c r="Y1088" s="9">
        <f t="shared" ref="Y1088:Y1120" si="125">ROUND(S1088 / 1.2, 2)</f>
        <v>30754.45</v>
      </c>
      <c r="Z1088" s="9">
        <f>ROUND(T1088 / 1.2, 2)</f>
        <v>250792</v>
      </c>
      <c r="AA1088" s="9">
        <f>Y1088+Z1088</f>
        <v>281546.45</v>
      </c>
      <c r="AD1088" s="5">
        <v>355116919</v>
      </c>
      <c r="AE1088" s="5">
        <v>28858292</v>
      </c>
      <c r="AG1088" s="5" t="s">
        <v>3202</v>
      </c>
      <c r="AH1088" s="5" t="s">
        <v>3203</v>
      </c>
      <c r="AI1088" s="5" t="s">
        <v>584</v>
      </c>
      <c r="AK1088" s="19">
        <f t="shared" si="122"/>
        <v>29586.969999999998</v>
      </c>
      <c r="AL1088" s="19">
        <f>T1088-N1088</f>
        <v>50158.400000000023</v>
      </c>
      <c r="AM1088" s="19">
        <f>U1088-O1088</f>
        <v>79745.37</v>
      </c>
      <c r="AN1088" s="22">
        <f t="shared" si="123"/>
        <v>4.0428360413589361</v>
      </c>
      <c r="AO1088" s="22">
        <f>IFERROR(AL1088/N1088,0)</f>
        <v>0.20000000000000009</v>
      </c>
      <c r="AP1088" s="22">
        <f>IFERROR(AM1088/O1088,0)</f>
        <v>0.30895841186078654</v>
      </c>
    </row>
    <row r="1089" spans="1:42" ht="36" x14ac:dyDescent="0.3">
      <c r="A1089" s="12" t="s">
        <v>3514</v>
      </c>
      <c r="B1089" s="12"/>
      <c r="C1089" s="27" t="s">
        <v>1028</v>
      </c>
      <c r="D1089" s="17"/>
      <c r="E1089" s="17"/>
      <c r="F1089" s="28" t="s">
        <v>96</v>
      </c>
      <c r="G1089" s="29">
        <v>0.15</v>
      </c>
      <c r="H1089" s="29"/>
      <c r="I1089" s="29">
        <v>81.075000000000003</v>
      </c>
      <c r="J1089" s="30">
        <v>90.28</v>
      </c>
      <c r="M1089" s="31">
        <f>ROUND(ROUND(J1089, 2)*I1089, 2)</f>
        <v>7319.45</v>
      </c>
      <c r="P1089" s="30">
        <v>88.8</v>
      </c>
      <c r="S1089" s="31">
        <f>ROUND(ROUND(P1089, 2)*I1089, 2)</f>
        <v>7199.46</v>
      </c>
      <c r="V1089" s="9">
        <f>ROUND(ROUND(P1089, 2)/1.2, 2)</f>
        <v>74</v>
      </c>
      <c r="Y1089" s="9">
        <f t="shared" si="125"/>
        <v>5999.55</v>
      </c>
      <c r="AD1089" s="5" t="s">
        <v>3515</v>
      </c>
      <c r="AE1089" s="5" t="s">
        <v>3516</v>
      </c>
      <c r="AF1089" s="5" t="s">
        <v>1031</v>
      </c>
      <c r="AK1089" s="31">
        <f t="shared" si="122"/>
        <v>-119.98999999999978</v>
      </c>
      <c r="AL1089" s="31"/>
      <c r="AM1089" s="31"/>
      <c r="AN1089" s="33">
        <f t="shared" si="123"/>
        <v>-1.6393308240373224E-2</v>
      </c>
      <c r="AO1089" s="31"/>
      <c r="AP1089" s="31"/>
    </row>
    <row r="1090" spans="1:42" ht="126" x14ac:dyDescent="0.3">
      <c r="A1090" s="12" t="s">
        <v>3517</v>
      </c>
      <c r="B1090" s="12"/>
      <c r="C1090" s="27" t="s">
        <v>3518</v>
      </c>
      <c r="D1090" s="17"/>
      <c r="E1090" s="17" t="s">
        <v>3519</v>
      </c>
      <c r="F1090" s="28" t="s">
        <v>96</v>
      </c>
      <c r="G1090" s="29">
        <v>0.3</v>
      </c>
      <c r="H1090" s="29"/>
      <c r="I1090" s="29">
        <v>162.15</v>
      </c>
      <c r="J1090" s="30">
        <v>0</v>
      </c>
      <c r="M1090" s="31">
        <f>ROUND(ROUND(J1090, 2)*I1090, 2)</f>
        <v>0</v>
      </c>
      <c r="P1090" s="30">
        <v>183.2</v>
      </c>
      <c r="S1090" s="31">
        <f>ROUND(ROUND(P1090, 2)*I1090, 2)</f>
        <v>29705.88</v>
      </c>
      <c r="V1090" s="9">
        <f>ROUND(ROUND(P1090, 2)/1.2, 2)</f>
        <v>152.66999999999999</v>
      </c>
      <c r="Y1090" s="9">
        <f t="shared" si="125"/>
        <v>24754.9</v>
      </c>
      <c r="AD1090" s="5" t="s">
        <v>3520</v>
      </c>
      <c r="AE1090" s="5" t="s">
        <v>3521</v>
      </c>
      <c r="AF1090" s="5" t="s">
        <v>3522</v>
      </c>
      <c r="AK1090" s="31">
        <f t="shared" si="122"/>
        <v>29705.88</v>
      </c>
      <c r="AL1090" s="31"/>
      <c r="AM1090" s="31"/>
      <c r="AN1090" s="33">
        <f t="shared" si="123"/>
        <v>0</v>
      </c>
      <c r="AO1090" s="31"/>
      <c r="AP1090" s="31"/>
    </row>
    <row r="1091" spans="1:42" ht="36" x14ac:dyDescent="0.3">
      <c r="A1091" s="12" t="s">
        <v>3523</v>
      </c>
      <c r="B1091" s="12" t="s">
        <v>3199</v>
      </c>
      <c r="C1091" s="16" t="s">
        <v>3200</v>
      </c>
      <c r="D1091" s="17"/>
      <c r="E1091" s="17" t="s">
        <v>3524</v>
      </c>
      <c r="F1091" s="17" t="s">
        <v>79</v>
      </c>
      <c r="G1091" s="18">
        <v>1</v>
      </c>
      <c r="H1091" s="18"/>
      <c r="I1091" s="18">
        <v>99.6</v>
      </c>
      <c r="J1091" s="19">
        <v>82.68</v>
      </c>
      <c r="K1091" s="20">
        <v>464</v>
      </c>
      <c r="L1091" s="19">
        <f>J1091+ROUND(K1091, 2)</f>
        <v>546.68000000000006</v>
      </c>
      <c r="M1091" s="19">
        <v>8234.93</v>
      </c>
      <c r="N1091" s="19">
        <v>46214.400000000001</v>
      </c>
      <c r="O1091" s="19">
        <f>M1091+N1091</f>
        <v>54449.33</v>
      </c>
      <c r="P1091" s="19">
        <v>75.27</v>
      </c>
      <c r="Q1091" s="20">
        <v>556.79999999999995</v>
      </c>
      <c r="R1091" s="19">
        <f>P1091+ROUND(Q1091, 2)</f>
        <v>632.06999999999994</v>
      </c>
      <c r="S1091" s="19">
        <v>7496.89</v>
      </c>
      <c r="T1091" s="19">
        <v>55457.279999999999</v>
      </c>
      <c r="U1091" s="19">
        <f>S1091+T1091</f>
        <v>62954.17</v>
      </c>
      <c r="V1091" s="9">
        <f>ROUND(P1091 / 1.2, 2)</f>
        <v>62.73</v>
      </c>
      <c r="W1091" s="9">
        <f>ROUND(Q1091 / 1.2, 2)</f>
        <v>464</v>
      </c>
      <c r="X1091" s="9">
        <f>ROUND(R1091 / 1.2, 2)</f>
        <v>526.73</v>
      </c>
      <c r="Y1091" s="9">
        <f t="shared" si="125"/>
        <v>6247.41</v>
      </c>
      <c r="Z1091" s="9">
        <f>ROUND(T1091 / 1.2, 2)</f>
        <v>46214.400000000001</v>
      </c>
      <c r="AA1091" s="9">
        <f>Y1091+Z1091</f>
        <v>52461.81</v>
      </c>
      <c r="AD1091" s="5">
        <v>355116920</v>
      </c>
      <c r="AE1091" s="5">
        <v>28858293</v>
      </c>
      <c r="AG1091" s="5" t="s">
        <v>3202</v>
      </c>
      <c r="AH1091" s="5" t="s">
        <v>3203</v>
      </c>
      <c r="AI1091" s="5" t="s">
        <v>584</v>
      </c>
      <c r="AK1091" s="19">
        <f t="shared" si="122"/>
        <v>-738.04</v>
      </c>
      <c r="AL1091" s="19">
        <f>T1091-N1091</f>
        <v>9242.8799999999974</v>
      </c>
      <c r="AM1091" s="19">
        <f>U1091-O1091</f>
        <v>8504.8399999999965</v>
      </c>
      <c r="AN1091" s="22">
        <f t="shared" si="123"/>
        <v>-8.9623105478735088E-2</v>
      </c>
      <c r="AO1091" s="22">
        <f>IFERROR(AL1091/N1091,0)</f>
        <v>0.19999999999999993</v>
      </c>
      <c r="AP1091" s="22">
        <f>IFERROR(AM1091/O1091,0)</f>
        <v>0.15619733061912786</v>
      </c>
    </row>
    <row r="1092" spans="1:42" ht="108" x14ac:dyDescent="0.3">
      <c r="A1092" s="12" t="s">
        <v>3525</v>
      </c>
      <c r="B1092" s="12"/>
      <c r="C1092" s="27" t="s">
        <v>3145</v>
      </c>
      <c r="D1092" s="17"/>
      <c r="E1092" s="17" t="s">
        <v>3526</v>
      </c>
      <c r="F1092" s="28" t="s">
        <v>96</v>
      </c>
      <c r="G1092" s="29">
        <v>0.3</v>
      </c>
      <c r="H1092" s="29"/>
      <c r="I1092" s="29">
        <v>29.88</v>
      </c>
      <c r="J1092" s="30">
        <v>230.45</v>
      </c>
      <c r="M1092" s="31">
        <f>ROUND(ROUND(J1092, 2)*I1092, 2)</f>
        <v>6885.85</v>
      </c>
      <c r="P1092" s="30">
        <v>206.5</v>
      </c>
      <c r="S1092" s="31">
        <f>ROUND(ROUND(P1092, 2)*I1092, 2)</f>
        <v>6170.22</v>
      </c>
      <c r="V1092" s="9">
        <f>ROUND(ROUND(P1092, 2)/1.2, 2)</f>
        <v>172.08</v>
      </c>
      <c r="Y1092" s="9">
        <f t="shared" si="125"/>
        <v>5141.8500000000004</v>
      </c>
      <c r="AD1092" s="5" t="s">
        <v>3527</v>
      </c>
      <c r="AE1092" s="5" t="s">
        <v>3528</v>
      </c>
      <c r="AF1092" s="5" t="s">
        <v>3149</v>
      </c>
      <c r="AK1092" s="31">
        <f t="shared" si="122"/>
        <v>-715.63000000000011</v>
      </c>
      <c r="AL1092" s="31"/>
      <c r="AM1092" s="31"/>
      <c r="AN1092" s="33">
        <f t="shared" si="123"/>
        <v>-0.10392761968384441</v>
      </c>
      <c r="AO1092" s="31"/>
      <c r="AP1092" s="31"/>
    </row>
    <row r="1093" spans="1:42" ht="36" x14ac:dyDescent="0.3">
      <c r="A1093" s="12" t="s">
        <v>3529</v>
      </c>
      <c r="B1093" s="12"/>
      <c r="C1093" s="27" t="s">
        <v>1028</v>
      </c>
      <c r="D1093" s="17"/>
      <c r="E1093" s="17"/>
      <c r="F1093" s="28" t="s">
        <v>96</v>
      </c>
      <c r="G1093" s="29">
        <v>0.15</v>
      </c>
      <c r="H1093" s="29"/>
      <c r="I1093" s="29">
        <v>14.94</v>
      </c>
      <c r="J1093" s="30">
        <v>90.28</v>
      </c>
      <c r="M1093" s="31">
        <f>ROUND(ROUND(J1093, 2)*I1093, 2)</f>
        <v>1348.78</v>
      </c>
      <c r="P1093" s="30">
        <v>88.8</v>
      </c>
      <c r="S1093" s="31">
        <f>ROUND(ROUND(P1093, 2)*I1093, 2)</f>
        <v>1326.67</v>
      </c>
      <c r="V1093" s="9">
        <f>ROUND(ROUND(P1093, 2)/1.2, 2)</f>
        <v>74</v>
      </c>
      <c r="Y1093" s="9">
        <f t="shared" si="125"/>
        <v>1105.56</v>
      </c>
      <c r="AD1093" s="5" t="s">
        <v>3530</v>
      </c>
      <c r="AE1093" s="5" t="s">
        <v>3531</v>
      </c>
      <c r="AF1093" s="5" t="s">
        <v>1031</v>
      </c>
      <c r="AK1093" s="31">
        <f t="shared" si="122"/>
        <v>-22.1099999999999</v>
      </c>
      <c r="AL1093" s="31"/>
      <c r="AM1093" s="31"/>
      <c r="AN1093" s="33">
        <f t="shared" si="123"/>
        <v>-1.6392591823722106E-2</v>
      </c>
      <c r="AO1093" s="31"/>
      <c r="AP1093" s="31"/>
    </row>
    <row r="1094" spans="1:42" ht="54" x14ac:dyDescent="0.3">
      <c r="A1094" s="12" t="s">
        <v>3532</v>
      </c>
      <c r="B1094" s="12" t="s">
        <v>3199</v>
      </c>
      <c r="C1094" s="16" t="s">
        <v>3200</v>
      </c>
      <c r="D1094" s="17"/>
      <c r="E1094" s="17" t="s">
        <v>3533</v>
      </c>
      <c r="F1094" s="17" t="s">
        <v>79</v>
      </c>
      <c r="G1094" s="18">
        <v>1</v>
      </c>
      <c r="H1094" s="18"/>
      <c r="I1094" s="18">
        <v>1168.8</v>
      </c>
      <c r="J1094" s="19">
        <v>82.68</v>
      </c>
      <c r="K1094" s="20">
        <v>464</v>
      </c>
      <c r="L1094" s="19">
        <f>J1094+ROUND(K1094, 2)</f>
        <v>546.68000000000006</v>
      </c>
      <c r="M1094" s="19">
        <v>96636.38</v>
      </c>
      <c r="N1094" s="19">
        <v>542323.19999999995</v>
      </c>
      <c r="O1094" s="19">
        <f>M1094+N1094</f>
        <v>638959.57999999996</v>
      </c>
      <c r="P1094" s="19">
        <v>75.27</v>
      </c>
      <c r="Q1094" s="20">
        <v>556.79999999999995</v>
      </c>
      <c r="R1094" s="19">
        <f>P1094+ROUND(Q1094, 2)</f>
        <v>632.06999999999994</v>
      </c>
      <c r="S1094" s="19">
        <v>87975.58</v>
      </c>
      <c r="T1094" s="19">
        <v>650787.83999999997</v>
      </c>
      <c r="U1094" s="19">
        <f>S1094+T1094</f>
        <v>738763.41999999993</v>
      </c>
      <c r="V1094" s="9">
        <f>ROUND(P1094 / 1.2, 2)</f>
        <v>62.73</v>
      </c>
      <c r="W1094" s="9">
        <f>ROUND(Q1094 / 1.2, 2)</f>
        <v>464</v>
      </c>
      <c r="X1094" s="9">
        <f>ROUND(R1094 / 1.2, 2)</f>
        <v>526.73</v>
      </c>
      <c r="Y1094" s="9">
        <f t="shared" si="125"/>
        <v>73312.98</v>
      </c>
      <c r="Z1094" s="9">
        <f>ROUND(T1094 / 1.2, 2)</f>
        <v>542323.19999999995</v>
      </c>
      <c r="AA1094" s="9">
        <f>Y1094+Z1094</f>
        <v>615636.17999999993</v>
      </c>
      <c r="AD1094" s="5">
        <v>355116921</v>
      </c>
      <c r="AE1094" s="5">
        <v>28858297</v>
      </c>
      <c r="AG1094" s="5" t="s">
        <v>3202</v>
      </c>
      <c r="AH1094" s="5" t="s">
        <v>3203</v>
      </c>
      <c r="AI1094" s="5" t="s">
        <v>584</v>
      </c>
      <c r="AK1094" s="19">
        <f t="shared" si="122"/>
        <v>-8660.8000000000029</v>
      </c>
      <c r="AL1094" s="19">
        <f>T1094-N1094</f>
        <v>108464.64000000001</v>
      </c>
      <c r="AM1094" s="19">
        <f>U1094-O1094</f>
        <v>99803.839999999967</v>
      </c>
      <c r="AN1094" s="22">
        <f t="shared" si="123"/>
        <v>-8.9622562434561417E-2</v>
      </c>
      <c r="AO1094" s="22">
        <f>IFERROR(AL1094/N1094,0)</f>
        <v>0.20000000000000004</v>
      </c>
      <c r="AP1094" s="22">
        <f>IFERROR(AM1094/O1094,0)</f>
        <v>0.15619742331744987</v>
      </c>
    </row>
    <row r="1095" spans="1:42" ht="36" x14ac:dyDescent="0.3">
      <c r="A1095" s="12" t="s">
        <v>3534</v>
      </c>
      <c r="B1095" s="12"/>
      <c r="C1095" s="27" t="s">
        <v>1028</v>
      </c>
      <c r="D1095" s="17"/>
      <c r="E1095" s="17"/>
      <c r="F1095" s="28" t="s">
        <v>96</v>
      </c>
      <c r="G1095" s="29">
        <v>0.15</v>
      </c>
      <c r="H1095" s="29"/>
      <c r="I1095" s="29">
        <v>175.32</v>
      </c>
      <c r="J1095" s="30">
        <v>90.28</v>
      </c>
      <c r="M1095" s="31">
        <f>ROUND(ROUND(J1095, 2)*I1095, 2)</f>
        <v>15827.89</v>
      </c>
      <c r="P1095" s="30">
        <v>88.8</v>
      </c>
      <c r="S1095" s="31">
        <f>ROUND(ROUND(P1095, 2)*I1095, 2)</f>
        <v>15568.42</v>
      </c>
      <c r="V1095" s="9">
        <f>ROUND(ROUND(P1095, 2)/1.2, 2)</f>
        <v>74</v>
      </c>
      <c r="Y1095" s="9">
        <f t="shared" si="125"/>
        <v>12973.68</v>
      </c>
      <c r="AD1095" s="5" t="s">
        <v>3535</v>
      </c>
      <c r="AE1095" s="5" t="s">
        <v>3536</v>
      </c>
      <c r="AF1095" s="5" t="s">
        <v>1031</v>
      </c>
      <c r="AK1095" s="31">
        <f t="shared" si="122"/>
        <v>-259.46999999999935</v>
      </c>
      <c r="AL1095" s="31"/>
      <c r="AM1095" s="31"/>
      <c r="AN1095" s="33">
        <f t="shared" si="123"/>
        <v>-1.6393214762043414E-2</v>
      </c>
      <c r="AO1095" s="31"/>
      <c r="AP1095" s="31"/>
    </row>
    <row r="1096" spans="1:42" ht="108" x14ac:dyDescent="0.3">
      <c r="A1096" s="12" t="s">
        <v>3537</v>
      </c>
      <c r="B1096" s="12"/>
      <c r="C1096" s="27" t="s">
        <v>3145</v>
      </c>
      <c r="D1096" s="17"/>
      <c r="E1096" s="17" t="s">
        <v>3538</v>
      </c>
      <c r="F1096" s="28" t="s">
        <v>96</v>
      </c>
      <c r="G1096" s="29">
        <v>0.3</v>
      </c>
      <c r="H1096" s="29"/>
      <c r="I1096" s="29">
        <v>350.64</v>
      </c>
      <c r="J1096" s="30">
        <v>230.45</v>
      </c>
      <c r="M1096" s="31">
        <f>ROUND(ROUND(J1096, 2)*I1096, 2)</f>
        <v>80804.990000000005</v>
      </c>
      <c r="P1096" s="30">
        <v>206.5</v>
      </c>
      <c r="S1096" s="31">
        <f>ROUND(ROUND(P1096, 2)*I1096, 2)</f>
        <v>72407.16</v>
      </c>
      <c r="V1096" s="9">
        <f>ROUND(ROUND(P1096, 2)/1.2, 2)</f>
        <v>172.08</v>
      </c>
      <c r="Y1096" s="9">
        <f t="shared" si="125"/>
        <v>60339.3</v>
      </c>
      <c r="AD1096" s="5" t="s">
        <v>3539</v>
      </c>
      <c r="AE1096" s="5" t="s">
        <v>3540</v>
      </c>
      <c r="AF1096" s="5" t="s">
        <v>3149</v>
      </c>
      <c r="AK1096" s="31">
        <f t="shared" si="122"/>
        <v>-8397.8300000000017</v>
      </c>
      <c r="AL1096" s="31"/>
      <c r="AM1096" s="31"/>
      <c r="AN1096" s="33">
        <f t="shared" si="123"/>
        <v>-0.10392712133248208</v>
      </c>
      <c r="AO1096" s="31"/>
      <c r="AP1096" s="31"/>
    </row>
    <row r="1097" spans="1:42" ht="36" x14ac:dyDescent="0.3">
      <c r="A1097" s="12" t="s">
        <v>3541</v>
      </c>
      <c r="B1097" s="12" t="s">
        <v>3199</v>
      </c>
      <c r="C1097" s="16" t="s">
        <v>3200</v>
      </c>
      <c r="D1097" s="17"/>
      <c r="E1097" s="17" t="s">
        <v>3542</v>
      </c>
      <c r="F1097" s="17" t="s">
        <v>79</v>
      </c>
      <c r="G1097" s="18">
        <v>1</v>
      </c>
      <c r="H1097" s="18"/>
      <c r="I1097" s="18">
        <v>55.8</v>
      </c>
      <c r="J1097" s="19">
        <v>82.68</v>
      </c>
      <c r="K1097" s="20">
        <v>464</v>
      </c>
      <c r="L1097" s="19">
        <f>J1097+ROUND(K1097, 2)</f>
        <v>546.68000000000006</v>
      </c>
      <c r="M1097" s="19">
        <v>4613.54</v>
      </c>
      <c r="N1097" s="19">
        <v>25891.200000000001</v>
      </c>
      <c r="O1097" s="19">
        <f>M1097+N1097</f>
        <v>30504.74</v>
      </c>
      <c r="P1097" s="19">
        <v>75.27</v>
      </c>
      <c r="Q1097" s="20">
        <v>556.79999999999995</v>
      </c>
      <c r="R1097" s="19">
        <f>P1097+ROUND(Q1097, 2)</f>
        <v>632.06999999999994</v>
      </c>
      <c r="S1097" s="19">
        <v>4200.07</v>
      </c>
      <c r="T1097" s="19">
        <v>31069.439999999999</v>
      </c>
      <c r="U1097" s="19">
        <f>S1097+T1097</f>
        <v>35269.509999999995</v>
      </c>
      <c r="V1097" s="9">
        <f>ROUND(P1097 / 1.2, 2)</f>
        <v>62.73</v>
      </c>
      <c r="W1097" s="9">
        <f>ROUND(Q1097 / 1.2, 2)</f>
        <v>464</v>
      </c>
      <c r="X1097" s="9">
        <f>ROUND(R1097 / 1.2, 2)</f>
        <v>526.73</v>
      </c>
      <c r="Y1097" s="9">
        <f t="shared" si="125"/>
        <v>3500.06</v>
      </c>
      <c r="Z1097" s="9">
        <f>ROUND(T1097 / 1.2, 2)</f>
        <v>25891.200000000001</v>
      </c>
      <c r="AA1097" s="9">
        <f>Y1097+Z1097</f>
        <v>29391.260000000002</v>
      </c>
      <c r="AD1097" s="5">
        <v>355116922</v>
      </c>
      <c r="AE1097" s="5">
        <v>28858298</v>
      </c>
      <c r="AG1097" s="5" t="s">
        <v>3202</v>
      </c>
      <c r="AH1097" s="5" t="s">
        <v>3203</v>
      </c>
      <c r="AI1097" s="5" t="s">
        <v>584</v>
      </c>
      <c r="AK1097" s="19">
        <f t="shared" si="122"/>
        <v>-413.47000000000025</v>
      </c>
      <c r="AL1097" s="19">
        <f>T1097-N1097</f>
        <v>5178.239999999998</v>
      </c>
      <c r="AM1097" s="19">
        <f>U1097-O1097</f>
        <v>4764.7699999999932</v>
      </c>
      <c r="AN1097" s="22">
        <f t="shared" si="123"/>
        <v>-8.9620985187079824E-2</v>
      </c>
      <c r="AO1097" s="22">
        <f>IFERROR(AL1097/N1097,0)</f>
        <v>0.19999999999999993</v>
      </c>
      <c r="AP1097" s="22">
        <f>IFERROR(AM1097/O1097,0)</f>
        <v>0.15619769255532068</v>
      </c>
    </row>
    <row r="1098" spans="1:42" ht="108" x14ac:dyDescent="0.3">
      <c r="A1098" s="12" t="s">
        <v>3543</v>
      </c>
      <c r="B1098" s="12"/>
      <c r="C1098" s="27" t="s">
        <v>3145</v>
      </c>
      <c r="D1098" s="17"/>
      <c r="E1098" s="17" t="s">
        <v>3544</v>
      </c>
      <c r="F1098" s="28" t="s">
        <v>96</v>
      </c>
      <c r="G1098" s="29">
        <v>0.3</v>
      </c>
      <c r="H1098" s="29"/>
      <c r="I1098" s="29">
        <v>16.739999999999998</v>
      </c>
      <c r="J1098" s="30">
        <v>230.45</v>
      </c>
      <c r="M1098" s="31">
        <f>ROUND(ROUND(J1098, 2)*I1098, 2)</f>
        <v>3857.73</v>
      </c>
      <c r="P1098" s="30">
        <v>206.5</v>
      </c>
      <c r="S1098" s="31">
        <f>ROUND(ROUND(P1098, 2)*I1098, 2)</f>
        <v>3456.81</v>
      </c>
      <c r="V1098" s="9">
        <f>ROUND(ROUND(P1098, 2)/1.2, 2)</f>
        <v>172.08</v>
      </c>
      <c r="Y1098" s="9">
        <f t="shared" si="125"/>
        <v>2880.68</v>
      </c>
      <c r="AD1098" s="5" t="s">
        <v>3545</v>
      </c>
      <c r="AE1098" s="5" t="s">
        <v>3546</v>
      </c>
      <c r="AF1098" s="5" t="s">
        <v>3149</v>
      </c>
      <c r="AK1098" s="31">
        <f t="shared" si="122"/>
        <v>-400.92000000000007</v>
      </c>
      <c r="AL1098" s="31"/>
      <c r="AM1098" s="31"/>
      <c r="AN1098" s="33">
        <f t="shared" si="123"/>
        <v>-0.1039264023143144</v>
      </c>
      <c r="AO1098" s="31"/>
      <c r="AP1098" s="31"/>
    </row>
    <row r="1099" spans="1:42" ht="36" x14ac:dyDescent="0.3">
      <c r="A1099" s="12" t="s">
        <v>3547</v>
      </c>
      <c r="B1099" s="12"/>
      <c r="C1099" s="27" t="s">
        <v>1028</v>
      </c>
      <c r="D1099" s="17"/>
      <c r="E1099" s="17"/>
      <c r="F1099" s="28" t="s">
        <v>96</v>
      </c>
      <c r="G1099" s="29">
        <v>0.15</v>
      </c>
      <c r="H1099" s="29"/>
      <c r="I1099" s="29">
        <v>8.3699999999999992</v>
      </c>
      <c r="J1099" s="30">
        <v>90.28</v>
      </c>
      <c r="M1099" s="31">
        <f>ROUND(ROUND(J1099, 2)*I1099, 2)</f>
        <v>755.64</v>
      </c>
      <c r="P1099" s="30">
        <v>88.8</v>
      </c>
      <c r="S1099" s="31">
        <f>ROUND(ROUND(P1099, 2)*I1099, 2)</f>
        <v>743.26</v>
      </c>
      <c r="V1099" s="9">
        <f>ROUND(ROUND(P1099, 2)/1.2, 2)</f>
        <v>74</v>
      </c>
      <c r="Y1099" s="9">
        <f t="shared" si="125"/>
        <v>619.38</v>
      </c>
      <c r="AD1099" s="5" t="s">
        <v>3548</v>
      </c>
      <c r="AE1099" s="5" t="s">
        <v>3549</v>
      </c>
      <c r="AF1099" s="5" t="s">
        <v>1031</v>
      </c>
      <c r="AK1099" s="31">
        <f t="shared" si="122"/>
        <v>-12.379999999999995</v>
      </c>
      <c r="AL1099" s="31"/>
      <c r="AM1099" s="31"/>
      <c r="AN1099" s="33">
        <f t="shared" si="123"/>
        <v>-1.6383463024720761E-2</v>
      </c>
      <c r="AO1099" s="31"/>
      <c r="AP1099" s="31"/>
    </row>
    <row r="1100" spans="1:42" ht="36" x14ac:dyDescent="0.3">
      <c r="A1100" s="12" t="s">
        <v>3550</v>
      </c>
      <c r="B1100" s="12" t="s">
        <v>3199</v>
      </c>
      <c r="C1100" s="16" t="s">
        <v>3200</v>
      </c>
      <c r="D1100" s="17"/>
      <c r="E1100" s="17" t="s">
        <v>3551</v>
      </c>
      <c r="F1100" s="17" t="s">
        <v>79</v>
      </c>
      <c r="G1100" s="18">
        <v>1</v>
      </c>
      <c r="H1100" s="18"/>
      <c r="I1100" s="18">
        <v>60.5</v>
      </c>
      <c r="J1100" s="19">
        <v>82.68</v>
      </c>
      <c r="K1100" s="20">
        <v>464</v>
      </c>
      <c r="L1100" s="19">
        <f>J1100+ROUND(K1100, 2)</f>
        <v>546.68000000000006</v>
      </c>
      <c r="M1100" s="19">
        <v>5002.1400000000003</v>
      </c>
      <c r="N1100" s="19">
        <v>28072</v>
      </c>
      <c r="O1100" s="19">
        <f>M1100+N1100</f>
        <v>33074.14</v>
      </c>
      <c r="P1100" s="19">
        <v>75.27</v>
      </c>
      <c r="Q1100" s="20">
        <v>556.79999999999995</v>
      </c>
      <c r="R1100" s="19">
        <f>P1100+ROUND(Q1100, 2)</f>
        <v>632.06999999999994</v>
      </c>
      <c r="S1100" s="19">
        <v>4553.84</v>
      </c>
      <c r="T1100" s="19">
        <v>33686.400000000001</v>
      </c>
      <c r="U1100" s="19">
        <f>S1100+T1100</f>
        <v>38240.240000000005</v>
      </c>
      <c r="V1100" s="9">
        <f>ROUND(P1100 / 1.2, 2)</f>
        <v>62.73</v>
      </c>
      <c r="W1100" s="9">
        <f>ROUND(Q1100 / 1.2, 2)</f>
        <v>464</v>
      </c>
      <c r="X1100" s="9">
        <f>ROUND(R1100 / 1.2, 2)</f>
        <v>526.73</v>
      </c>
      <c r="Y1100" s="9">
        <f t="shared" si="125"/>
        <v>3794.87</v>
      </c>
      <c r="Z1100" s="9">
        <f>ROUND(T1100 / 1.2, 2)</f>
        <v>28072</v>
      </c>
      <c r="AA1100" s="9">
        <f>Y1100+Z1100</f>
        <v>31866.87</v>
      </c>
      <c r="AD1100" s="5">
        <v>355116923</v>
      </c>
      <c r="AE1100" s="5">
        <v>28858299</v>
      </c>
      <c r="AG1100" s="5" t="s">
        <v>3202</v>
      </c>
      <c r="AH1100" s="5" t="s">
        <v>3203</v>
      </c>
      <c r="AI1100" s="5" t="s">
        <v>584</v>
      </c>
      <c r="AK1100" s="19">
        <f t="shared" si="122"/>
        <v>-448.30000000000018</v>
      </c>
      <c r="AL1100" s="19">
        <f>T1100-N1100</f>
        <v>5614.4000000000015</v>
      </c>
      <c r="AM1100" s="19">
        <f>U1100-O1100</f>
        <v>5166.1000000000058</v>
      </c>
      <c r="AN1100" s="22">
        <f t="shared" si="123"/>
        <v>-8.962164193725089E-2</v>
      </c>
      <c r="AO1100" s="22">
        <f>IFERROR(AL1100/N1100,0)</f>
        <v>0.20000000000000004</v>
      </c>
      <c r="AP1100" s="22">
        <f>IFERROR(AM1100/O1100,0)</f>
        <v>0.15619756099478341</v>
      </c>
    </row>
    <row r="1101" spans="1:42" ht="36" x14ac:dyDescent="0.3">
      <c r="A1101" s="12" t="s">
        <v>3552</v>
      </c>
      <c r="B1101" s="12"/>
      <c r="C1101" s="27" t="s">
        <v>1028</v>
      </c>
      <c r="D1101" s="17"/>
      <c r="E1101" s="17"/>
      <c r="F1101" s="28" t="s">
        <v>96</v>
      </c>
      <c r="G1101" s="29">
        <v>0.15</v>
      </c>
      <c r="H1101" s="29"/>
      <c r="I1101" s="29">
        <v>9.0749999999999993</v>
      </c>
      <c r="J1101" s="30">
        <v>90.28</v>
      </c>
      <c r="M1101" s="31">
        <f>ROUND(ROUND(J1101, 2)*I1101, 2)</f>
        <v>819.29</v>
      </c>
      <c r="P1101" s="30">
        <v>88.8</v>
      </c>
      <c r="S1101" s="31">
        <f>ROUND(ROUND(P1101, 2)*I1101, 2)</f>
        <v>805.86</v>
      </c>
      <c r="V1101" s="9">
        <f>ROUND(ROUND(P1101, 2)/1.2, 2)</f>
        <v>74</v>
      </c>
      <c r="Y1101" s="9">
        <f t="shared" si="125"/>
        <v>671.55</v>
      </c>
      <c r="AD1101" s="5" t="s">
        <v>3553</v>
      </c>
      <c r="AE1101" s="5" t="s">
        <v>3554</v>
      </c>
      <c r="AF1101" s="5" t="s">
        <v>1031</v>
      </c>
      <c r="AK1101" s="31">
        <f t="shared" si="122"/>
        <v>-13.42999999999995</v>
      </c>
      <c r="AL1101" s="31"/>
      <c r="AM1101" s="31"/>
      <c r="AN1101" s="33">
        <f t="shared" si="123"/>
        <v>-1.6392242063249827E-2</v>
      </c>
      <c r="AO1101" s="31"/>
      <c r="AP1101" s="31"/>
    </row>
    <row r="1102" spans="1:42" ht="108" x14ac:dyDescent="0.3">
      <c r="A1102" s="12" t="s">
        <v>3555</v>
      </c>
      <c r="B1102" s="12"/>
      <c r="C1102" s="27" t="s">
        <v>3145</v>
      </c>
      <c r="D1102" s="17"/>
      <c r="E1102" s="17" t="s">
        <v>3556</v>
      </c>
      <c r="F1102" s="28" t="s">
        <v>96</v>
      </c>
      <c r="G1102" s="29">
        <v>0.3</v>
      </c>
      <c r="H1102" s="29"/>
      <c r="I1102" s="29">
        <v>18.149999999999999</v>
      </c>
      <c r="J1102" s="30">
        <v>230.45</v>
      </c>
      <c r="M1102" s="31">
        <f>ROUND(ROUND(J1102, 2)*I1102, 2)</f>
        <v>4182.67</v>
      </c>
      <c r="P1102" s="30">
        <v>206.5</v>
      </c>
      <c r="S1102" s="31">
        <f>ROUND(ROUND(P1102, 2)*I1102, 2)</f>
        <v>3747.98</v>
      </c>
      <c r="V1102" s="9">
        <f>ROUND(ROUND(P1102, 2)/1.2, 2)</f>
        <v>172.08</v>
      </c>
      <c r="Y1102" s="9">
        <f t="shared" si="125"/>
        <v>3123.32</v>
      </c>
      <c r="AD1102" s="5" t="s">
        <v>3557</v>
      </c>
      <c r="AE1102" s="5" t="s">
        <v>3558</v>
      </c>
      <c r="AF1102" s="5" t="s">
        <v>3149</v>
      </c>
      <c r="AK1102" s="31">
        <f t="shared" si="122"/>
        <v>-434.69000000000005</v>
      </c>
      <c r="AL1102" s="31"/>
      <c r="AM1102" s="31"/>
      <c r="AN1102" s="33">
        <f t="shared" si="123"/>
        <v>-0.10392643933181438</v>
      </c>
      <c r="AO1102" s="31"/>
      <c r="AP1102" s="31"/>
    </row>
    <row r="1103" spans="1:42" ht="36" x14ac:dyDescent="0.3">
      <c r="A1103" s="12" t="s">
        <v>3559</v>
      </c>
      <c r="B1103" s="12" t="s">
        <v>3199</v>
      </c>
      <c r="C1103" s="16" t="s">
        <v>3200</v>
      </c>
      <c r="D1103" s="17"/>
      <c r="E1103" s="17" t="s">
        <v>3560</v>
      </c>
      <c r="F1103" s="17" t="s">
        <v>79</v>
      </c>
      <c r="G1103" s="18">
        <v>1</v>
      </c>
      <c r="H1103" s="18"/>
      <c r="I1103" s="18">
        <v>54.8</v>
      </c>
      <c r="J1103" s="19">
        <v>82.68</v>
      </c>
      <c r="K1103" s="20">
        <v>464</v>
      </c>
      <c r="L1103" s="19">
        <f>J1103+ROUND(K1103, 2)</f>
        <v>546.68000000000006</v>
      </c>
      <c r="M1103" s="19">
        <v>4530.8599999999997</v>
      </c>
      <c r="N1103" s="19">
        <v>25427.200000000001</v>
      </c>
      <c r="O1103" s="19">
        <f>M1103+N1103</f>
        <v>29958.06</v>
      </c>
      <c r="P1103" s="19">
        <v>75.27</v>
      </c>
      <c r="Q1103" s="20">
        <v>556.79999999999995</v>
      </c>
      <c r="R1103" s="19">
        <f>P1103+ROUND(Q1103, 2)</f>
        <v>632.06999999999994</v>
      </c>
      <c r="S1103" s="19">
        <v>4124.8</v>
      </c>
      <c r="T1103" s="19">
        <v>30512.639999999999</v>
      </c>
      <c r="U1103" s="19">
        <f>S1103+T1103</f>
        <v>34637.440000000002</v>
      </c>
      <c r="V1103" s="9">
        <f>ROUND(P1103 / 1.2, 2)</f>
        <v>62.73</v>
      </c>
      <c r="W1103" s="9">
        <f>ROUND(Q1103 / 1.2, 2)</f>
        <v>464</v>
      </c>
      <c r="X1103" s="9">
        <f>ROUND(R1103 / 1.2, 2)</f>
        <v>526.73</v>
      </c>
      <c r="Y1103" s="9">
        <f t="shared" si="125"/>
        <v>3437.33</v>
      </c>
      <c r="Z1103" s="9">
        <f>ROUND(T1103 / 1.2, 2)</f>
        <v>25427.200000000001</v>
      </c>
      <c r="AA1103" s="9">
        <f>Y1103+Z1103</f>
        <v>28864.53</v>
      </c>
      <c r="AD1103" s="5">
        <v>355116924</v>
      </c>
      <c r="AE1103" s="5">
        <v>28858300</v>
      </c>
      <c r="AG1103" s="5" t="s">
        <v>3202</v>
      </c>
      <c r="AH1103" s="5" t="s">
        <v>3203</v>
      </c>
      <c r="AI1103" s="5" t="s">
        <v>584</v>
      </c>
      <c r="AK1103" s="19">
        <f t="shared" si="122"/>
        <v>-406.05999999999949</v>
      </c>
      <c r="AL1103" s="19">
        <f>T1103-N1103</f>
        <v>5085.4399999999987</v>
      </c>
      <c r="AM1103" s="19">
        <f>U1103-O1103</f>
        <v>4679.380000000001</v>
      </c>
      <c r="AN1103" s="22">
        <f t="shared" si="123"/>
        <v>-8.9620954962192509E-2</v>
      </c>
      <c r="AO1103" s="22">
        <f>IFERROR(AL1103/N1103,0)</f>
        <v>0.19999999999999996</v>
      </c>
      <c r="AP1103" s="22">
        <f>IFERROR(AM1103/O1103,0)</f>
        <v>0.15619769771473857</v>
      </c>
    </row>
    <row r="1104" spans="1:42" ht="108" x14ac:dyDescent="0.3">
      <c r="A1104" s="12" t="s">
        <v>3561</v>
      </c>
      <c r="B1104" s="12"/>
      <c r="C1104" s="27" t="s">
        <v>3145</v>
      </c>
      <c r="D1104" s="17"/>
      <c r="E1104" s="17" t="s">
        <v>3562</v>
      </c>
      <c r="F1104" s="28" t="s">
        <v>96</v>
      </c>
      <c r="G1104" s="29">
        <v>0.3</v>
      </c>
      <c r="H1104" s="29"/>
      <c r="I1104" s="29">
        <v>16.440000000000001</v>
      </c>
      <c r="J1104" s="30">
        <v>230.45</v>
      </c>
      <c r="M1104" s="31">
        <f>ROUND(ROUND(J1104, 2)*I1104, 2)</f>
        <v>3788.6</v>
      </c>
      <c r="P1104" s="30">
        <v>206.5</v>
      </c>
      <c r="S1104" s="31">
        <f>ROUND(ROUND(P1104, 2)*I1104, 2)</f>
        <v>3394.86</v>
      </c>
      <c r="V1104" s="9">
        <f>ROUND(ROUND(P1104, 2)/1.2, 2)</f>
        <v>172.08</v>
      </c>
      <c r="Y1104" s="9">
        <f t="shared" si="125"/>
        <v>2829.05</v>
      </c>
      <c r="AD1104" s="5" t="s">
        <v>3563</v>
      </c>
      <c r="AE1104" s="5" t="s">
        <v>3564</v>
      </c>
      <c r="AF1104" s="5" t="s">
        <v>3149</v>
      </c>
      <c r="AK1104" s="31">
        <f t="shared" ref="AK1104:AK1167" si="126">S1104-M1104</f>
        <v>-393.73999999999978</v>
      </c>
      <c r="AL1104" s="31"/>
      <c r="AM1104" s="31"/>
      <c r="AN1104" s="33">
        <f t="shared" ref="AN1104:AN1167" si="127">IFERROR(AK1104/M1104,0)</f>
        <v>-0.10392757219025492</v>
      </c>
      <c r="AO1104" s="31"/>
      <c r="AP1104" s="31"/>
    </row>
    <row r="1105" spans="1:42" ht="36" x14ac:dyDescent="0.3">
      <c r="A1105" s="12" t="s">
        <v>3565</v>
      </c>
      <c r="B1105" s="12"/>
      <c r="C1105" s="27" t="s">
        <v>1028</v>
      </c>
      <c r="D1105" s="17"/>
      <c r="E1105" s="17"/>
      <c r="F1105" s="28" t="s">
        <v>96</v>
      </c>
      <c r="G1105" s="29">
        <v>0.15</v>
      </c>
      <c r="H1105" s="29"/>
      <c r="I1105" s="29">
        <v>8.2200000000000006</v>
      </c>
      <c r="J1105" s="30">
        <v>90.28</v>
      </c>
      <c r="M1105" s="31">
        <f>ROUND(ROUND(J1105, 2)*I1105, 2)</f>
        <v>742.1</v>
      </c>
      <c r="P1105" s="30">
        <v>88.8</v>
      </c>
      <c r="S1105" s="31">
        <f>ROUND(ROUND(P1105, 2)*I1105, 2)</f>
        <v>729.94</v>
      </c>
      <c r="V1105" s="9">
        <f>ROUND(ROUND(P1105, 2)/1.2, 2)</f>
        <v>74</v>
      </c>
      <c r="Y1105" s="9">
        <f t="shared" si="125"/>
        <v>608.28</v>
      </c>
      <c r="AD1105" s="5" t="s">
        <v>3566</v>
      </c>
      <c r="AE1105" s="5" t="s">
        <v>3567</v>
      </c>
      <c r="AF1105" s="5" t="s">
        <v>1031</v>
      </c>
      <c r="AK1105" s="31">
        <f t="shared" si="126"/>
        <v>-12.159999999999968</v>
      </c>
      <c r="AL1105" s="31"/>
      <c r="AM1105" s="31"/>
      <c r="AN1105" s="33">
        <f t="shared" si="127"/>
        <v>-1.6385931815119211E-2</v>
      </c>
      <c r="AO1105" s="31"/>
      <c r="AP1105" s="31"/>
    </row>
    <row r="1106" spans="1:42" ht="36" x14ac:dyDescent="0.3">
      <c r="A1106" s="12" t="s">
        <v>3568</v>
      </c>
      <c r="B1106" s="12" t="s">
        <v>3199</v>
      </c>
      <c r="C1106" s="16" t="s">
        <v>3200</v>
      </c>
      <c r="D1106" s="17"/>
      <c r="E1106" s="17" t="s">
        <v>3569</v>
      </c>
      <c r="F1106" s="17" t="s">
        <v>79</v>
      </c>
      <c r="G1106" s="18">
        <v>1</v>
      </c>
      <c r="H1106" s="18"/>
      <c r="I1106" s="18">
        <v>73.5</v>
      </c>
      <c r="J1106" s="19">
        <v>82.68</v>
      </c>
      <c r="K1106" s="20">
        <v>464</v>
      </c>
      <c r="L1106" s="19">
        <f>J1106+ROUND(K1106, 2)</f>
        <v>546.68000000000006</v>
      </c>
      <c r="M1106" s="19">
        <v>6076.98</v>
      </c>
      <c r="N1106" s="19">
        <v>34104</v>
      </c>
      <c r="O1106" s="19">
        <f>M1106+N1106</f>
        <v>40180.979999999996</v>
      </c>
      <c r="P1106" s="19">
        <v>75.27</v>
      </c>
      <c r="Q1106" s="20">
        <v>556.79999999999995</v>
      </c>
      <c r="R1106" s="19">
        <f>P1106+ROUND(Q1106, 2)</f>
        <v>632.06999999999994</v>
      </c>
      <c r="S1106" s="19">
        <v>5532.35</v>
      </c>
      <c r="T1106" s="19">
        <v>40924.800000000003</v>
      </c>
      <c r="U1106" s="19">
        <f>S1106+T1106</f>
        <v>46457.15</v>
      </c>
      <c r="V1106" s="9">
        <f>ROUND(P1106 / 1.2, 2)</f>
        <v>62.73</v>
      </c>
      <c r="W1106" s="9">
        <f>ROUND(Q1106 / 1.2, 2)</f>
        <v>464</v>
      </c>
      <c r="X1106" s="9">
        <f>ROUND(R1106 / 1.2, 2)</f>
        <v>526.73</v>
      </c>
      <c r="Y1106" s="9">
        <f t="shared" si="125"/>
        <v>4610.29</v>
      </c>
      <c r="Z1106" s="9">
        <f>ROUND(T1106 / 1.2, 2)</f>
        <v>34104</v>
      </c>
      <c r="AA1106" s="9">
        <f>Y1106+Z1106</f>
        <v>38714.29</v>
      </c>
      <c r="AD1106" s="5">
        <v>355116925</v>
      </c>
      <c r="AE1106" s="5">
        <v>28858301</v>
      </c>
      <c r="AG1106" s="5" t="s">
        <v>3202</v>
      </c>
      <c r="AH1106" s="5" t="s">
        <v>3203</v>
      </c>
      <c r="AI1106" s="5" t="s">
        <v>584</v>
      </c>
      <c r="AK1106" s="19">
        <f t="shared" si="126"/>
        <v>-544.6299999999992</v>
      </c>
      <c r="AL1106" s="19">
        <f>T1106-N1106</f>
        <v>6820.8000000000029</v>
      </c>
      <c r="AM1106" s="19">
        <f>U1106-O1106</f>
        <v>6276.1700000000055</v>
      </c>
      <c r="AN1106" s="22">
        <f t="shared" si="127"/>
        <v>-8.962181873233073E-2</v>
      </c>
      <c r="AO1106" s="22">
        <f>IFERROR(AL1106/N1106,0)</f>
        <v>0.20000000000000009</v>
      </c>
      <c r="AP1106" s="22">
        <f>IFERROR(AM1106/O1106,0)</f>
        <v>0.15619753425625771</v>
      </c>
    </row>
    <row r="1107" spans="1:42" ht="36" x14ac:dyDescent="0.3">
      <c r="A1107" s="12" t="s">
        <v>3570</v>
      </c>
      <c r="B1107" s="12"/>
      <c r="C1107" s="27" t="s">
        <v>1028</v>
      </c>
      <c r="D1107" s="17"/>
      <c r="E1107" s="17"/>
      <c r="F1107" s="28" t="s">
        <v>96</v>
      </c>
      <c r="G1107" s="29">
        <v>0.15</v>
      </c>
      <c r="H1107" s="29"/>
      <c r="I1107" s="29">
        <v>11.025</v>
      </c>
      <c r="J1107" s="30">
        <v>90.28</v>
      </c>
      <c r="M1107" s="31">
        <f>ROUND(ROUND(J1107, 2)*I1107, 2)</f>
        <v>995.34</v>
      </c>
      <c r="P1107" s="30">
        <v>88.8</v>
      </c>
      <c r="S1107" s="31">
        <f>ROUND(ROUND(P1107, 2)*I1107, 2)</f>
        <v>979.02</v>
      </c>
      <c r="V1107" s="9">
        <f>ROUND(ROUND(P1107, 2)/1.2, 2)</f>
        <v>74</v>
      </c>
      <c r="Y1107" s="9">
        <f t="shared" si="125"/>
        <v>815.85</v>
      </c>
      <c r="AD1107" s="5" t="s">
        <v>3571</v>
      </c>
      <c r="AE1107" s="5" t="s">
        <v>3572</v>
      </c>
      <c r="AF1107" s="5" t="s">
        <v>1031</v>
      </c>
      <c r="AK1107" s="31">
        <f t="shared" si="126"/>
        <v>-16.32000000000005</v>
      </c>
      <c r="AL1107" s="31"/>
      <c r="AM1107" s="31"/>
      <c r="AN1107" s="33">
        <f t="shared" si="127"/>
        <v>-1.6396407257821499E-2</v>
      </c>
      <c r="AO1107" s="31"/>
      <c r="AP1107" s="31"/>
    </row>
    <row r="1108" spans="1:42" ht="108" x14ac:dyDescent="0.3">
      <c r="A1108" s="12" t="s">
        <v>3573</v>
      </c>
      <c r="B1108" s="12"/>
      <c r="C1108" s="27" t="s">
        <v>3145</v>
      </c>
      <c r="D1108" s="17"/>
      <c r="E1108" s="17" t="s">
        <v>3574</v>
      </c>
      <c r="F1108" s="28" t="s">
        <v>96</v>
      </c>
      <c r="G1108" s="29">
        <v>0.3</v>
      </c>
      <c r="H1108" s="29"/>
      <c r="I1108" s="29">
        <v>22.05</v>
      </c>
      <c r="J1108" s="30">
        <v>230.45</v>
      </c>
      <c r="M1108" s="31">
        <f>ROUND(ROUND(J1108, 2)*I1108, 2)</f>
        <v>5081.42</v>
      </c>
      <c r="P1108" s="30">
        <v>206.5</v>
      </c>
      <c r="S1108" s="31">
        <f>ROUND(ROUND(P1108, 2)*I1108, 2)</f>
        <v>4553.33</v>
      </c>
      <c r="V1108" s="9">
        <f>ROUND(ROUND(P1108, 2)/1.2, 2)</f>
        <v>172.08</v>
      </c>
      <c r="Y1108" s="9">
        <f t="shared" si="125"/>
        <v>3794.44</v>
      </c>
      <c r="AD1108" s="5" t="s">
        <v>3575</v>
      </c>
      <c r="AE1108" s="5" t="s">
        <v>3576</v>
      </c>
      <c r="AF1108" s="5" t="s">
        <v>3149</v>
      </c>
      <c r="AK1108" s="31">
        <f t="shared" si="126"/>
        <v>-528.09000000000015</v>
      </c>
      <c r="AL1108" s="31"/>
      <c r="AM1108" s="31"/>
      <c r="AN1108" s="33">
        <f t="shared" si="127"/>
        <v>-0.1039256743193832</v>
      </c>
      <c r="AO1108" s="31"/>
      <c r="AP1108" s="31"/>
    </row>
    <row r="1109" spans="1:42" ht="36" x14ac:dyDescent="0.3">
      <c r="A1109" s="12" t="s">
        <v>3577</v>
      </c>
      <c r="B1109" s="12" t="s">
        <v>3199</v>
      </c>
      <c r="C1109" s="16" t="s">
        <v>3200</v>
      </c>
      <c r="D1109" s="17"/>
      <c r="E1109" s="17" t="s">
        <v>3578</v>
      </c>
      <c r="F1109" s="17" t="s">
        <v>79</v>
      </c>
      <c r="G1109" s="18">
        <v>1</v>
      </c>
      <c r="H1109" s="18"/>
      <c r="I1109" s="18">
        <v>70.2</v>
      </c>
      <c r="J1109" s="19">
        <v>82.68</v>
      </c>
      <c r="K1109" s="20">
        <v>464</v>
      </c>
      <c r="L1109" s="19">
        <f>J1109+ROUND(K1109, 2)</f>
        <v>546.68000000000006</v>
      </c>
      <c r="M1109" s="19">
        <v>5804.14</v>
      </c>
      <c r="N1109" s="19">
        <v>32572.799999999999</v>
      </c>
      <c r="O1109" s="19">
        <f>M1109+N1109</f>
        <v>38376.94</v>
      </c>
      <c r="P1109" s="19">
        <v>75.27</v>
      </c>
      <c r="Q1109" s="20">
        <v>556.79999999999995</v>
      </c>
      <c r="R1109" s="19">
        <f>P1109+ROUND(Q1109, 2)</f>
        <v>632.06999999999994</v>
      </c>
      <c r="S1109" s="19">
        <v>5283.95</v>
      </c>
      <c r="T1109" s="19">
        <v>39087.360000000001</v>
      </c>
      <c r="U1109" s="19">
        <f>S1109+T1109</f>
        <v>44371.31</v>
      </c>
      <c r="V1109" s="9">
        <f>ROUND(P1109 / 1.2, 2)</f>
        <v>62.73</v>
      </c>
      <c r="W1109" s="9">
        <f>ROUND(Q1109 / 1.2, 2)</f>
        <v>464</v>
      </c>
      <c r="X1109" s="9">
        <f>ROUND(R1109 / 1.2, 2)</f>
        <v>526.73</v>
      </c>
      <c r="Y1109" s="9">
        <f t="shared" si="125"/>
        <v>4403.29</v>
      </c>
      <c r="Z1109" s="9">
        <f>ROUND(T1109 / 1.2, 2)</f>
        <v>32572.799999999999</v>
      </c>
      <c r="AA1109" s="9">
        <f>Y1109+Z1109</f>
        <v>36976.089999999997</v>
      </c>
      <c r="AD1109" s="5">
        <v>355116926</v>
      </c>
      <c r="AE1109" s="5">
        <v>28858302</v>
      </c>
      <c r="AG1109" s="5" t="s">
        <v>3202</v>
      </c>
      <c r="AH1109" s="5" t="s">
        <v>3203</v>
      </c>
      <c r="AI1109" s="5" t="s">
        <v>584</v>
      </c>
      <c r="AK1109" s="19">
        <f t="shared" si="126"/>
        <v>-520.19000000000051</v>
      </c>
      <c r="AL1109" s="19">
        <f>T1109-N1109</f>
        <v>6514.5600000000013</v>
      </c>
      <c r="AM1109" s="19">
        <f>U1109-O1109</f>
        <v>5994.3699999999953</v>
      </c>
      <c r="AN1109" s="22">
        <f t="shared" si="127"/>
        <v>-8.962395807130781E-2</v>
      </c>
      <c r="AO1109" s="22">
        <f>IFERROR(AL1109/N1109,0)</f>
        <v>0.20000000000000004</v>
      </c>
      <c r="AP1109" s="22">
        <f>IFERROR(AM1109/O1109,0)</f>
        <v>0.15619718508041536</v>
      </c>
    </row>
    <row r="1110" spans="1:42" ht="108" x14ac:dyDescent="0.3">
      <c r="A1110" s="12" t="s">
        <v>3579</v>
      </c>
      <c r="B1110" s="12"/>
      <c r="C1110" s="27" t="s">
        <v>3145</v>
      </c>
      <c r="D1110" s="17"/>
      <c r="E1110" s="17" t="s">
        <v>3580</v>
      </c>
      <c r="F1110" s="28" t="s">
        <v>96</v>
      </c>
      <c r="G1110" s="29">
        <v>0.3</v>
      </c>
      <c r="H1110" s="29"/>
      <c r="I1110" s="29">
        <v>21.06</v>
      </c>
      <c r="J1110" s="30">
        <v>230.45</v>
      </c>
      <c r="M1110" s="31">
        <f>ROUND(ROUND(J1110, 2)*I1110, 2)</f>
        <v>4853.28</v>
      </c>
      <c r="P1110" s="30">
        <v>206.5</v>
      </c>
      <c r="S1110" s="31">
        <f>ROUND(ROUND(P1110, 2)*I1110, 2)</f>
        <v>4348.8900000000003</v>
      </c>
      <c r="V1110" s="9">
        <f>ROUND(ROUND(P1110, 2)/1.2, 2)</f>
        <v>172.08</v>
      </c>
      <c r="Y1110" s="9">
        <f t="shared" si="125"/>
        <v>3624.08</v>
      </c>
      <c r="AD1110" s="5" t="s">
        <v>3581</v>
      </c>
      <c r="AE1110" s="5" t="s">
        <v>3582</v>
      </c>
      <c r="AF1110" s="5" t="s">
        <v>3149</v>
      </c>
      <c r="AK1110" s="31">
        <f t="shared" si="126"/>
        <v>-504.38999999999942</v>
      </c>
      <c r="AL1110" s="31"/>
      <c r="AM1110" s="31"/>
      <c r="AN1110" s="33">
        <f t="shared" si="127"/>
        <v>-0.10392765305113232</v>
      </c>
      <c r="AO1110" s="31"/>
      <c r="AP1110" s="31"/>
    </row>
    <row r="1111" spans="1:42" ht="36" x14ac:dyDescent="0.3">
      <c r="A1111" s="12" t="s">
        <v>3583</v>
      </c>
      <c r="B1111" s="12"/>
      <c r="C1111" s="27" t="s">
        <v>1028</v>
      </c>
      <c r="D1111" s="17"/>
      <c r="E1111" s="17"/>
      <c r="F1111" s="28" t="s">
        <v>96</v>
      </c>
      <c r="G1111" s="29">
        <v>0.15</v>
      </c>
      <c r="H1111" s="29"/>
      <c r="I1111" s="29">
        <v>10.53</v>
      </c>
      <c r="J1111" s="30">
        <v>90.28</v>
      </c>
      <c r="M1111" s="31">
        <f>ROUND(ROUND(J1111, 2)*I1111, 2)</f>
        <v>950.65</v>
      </c>
      <c r="P1111" s="30">
        <v>88.8</v>
      </c>
      <c r="S1111" s="31">
        <f>ROUND(ROUND(P1111, 2)*I1111, 2)</f>
        <v>935.06</v>
      </c>
      <c r="V1111" s="9">
        <f>ROUND(ROUND(P1111, 2)/1.2, 2)</f>
        <v>74</v>
      </c>
      <c r="Y1111" s="9">
        <f t="shared" si="125"/>
        <v>779.22</v>
      </c>
      <c r="AD1111" s="5" t="s">
        <v>3584</v>
      </c>
      <c r="AE1111" s="5" t="s">
        <v>3585</v>
      </c>
      <c r="AF1111" s="5" t="s">
        <v>1031</v>
      </c>
      <c r="AK1111" s="31">
        <f t="shared" si="126"/>
        <v>-15.590000000000032</v>
      </c>
      <c r="AL1111" s="31"/>
      <c r="AM1111" s="31"/>
      <c r="AN1111" s="33">
        <f t="shared" si="127"/>
        <v>-1.6399305738179173E-2</v>
      </c>
      <c r="AO1111" s="31"/>
      <c r="AP1111" s="31"/>
    </row>
    <row r="1112" spans="1:42" ht="36" x14ac:dyDescent="0.3">
      <c r="A1112" s="12" t="s">
        <v>3586</v>
      </c>
      <c r="B1112" s="12" t="s">
        <v>3199</v>
      </c>
      <c r="C1112" s="16" t="s">
        <v>3200</v>
      </c>
      <c r="D1112" s="17"/>
      <c r="E1112" s="17" t="s">
        <v>3587</v>
      </c>
      <c r="F1112" s="17" t="s">
        <v>79</v>
      </c>
      <c r="G1112" s="18">
        <v>1</v>
      </c>
      <c r="H1112" s="18"/>
      <c r="I1112" s="18">
        <v>64.3</v>
      </c>
      <c r="J1112" s="19">
        <v>82.68</v>
      </c>
      <c r="K1112" s="20">
        <v>464</v>
      </c>
      <c r="L1112" s="19">
        <f>J1112+ROUND(K1112, 2)</f>
        <v>546.68000000000006</v>
      </c>
      <c r="M1112" s="19">
        <v>5316.32</v>
      </c>
      <c r="N1112" s="19">
        <v>29835.200000000001</v>
      </c>
      <c r="O1112" s="19">
        <f>M1112+N1112</f>
        <v>35151.520000000004</v>
      </c>
      <c r="P1112" s="19">
        <v>75.27</v>
      </c>
      <c r="Q1112" s="20">
        <v>556.79999999999995</v>
      </c>
      <c r="R1112" s="19">
        <f>P1112+ROUND(Q1112, 2)</f>
        <v>632.06999999999994</v>
      </c>
      <c r="S1112" s="19">
        <v>4839.8599999999997</v>
      </c>
      <c r="T1112" s="19">
        <v>35802.239999999998</v>
      </c>
      <c r="U1112" s="19">
        <f>S1112+T1112</f>
        <v>40642.1</v>
      </c>
      <c r="V1112" s="9">
        <f>ROUND(P1112 / 1.2, 2)</f>
        <v>62.73</v>
      </c>
      <c r="W1112" s="9">
        <f>ROUND(Q1112 / 1.2, 2)</f>
        <v>464</v>
      </c>
      <c r="X1112" s="9">
        <f>ROUND(R1112 / 1.2, 2)</f>
        <v>526.73</v>
      </c>
      <c r="Y1112" s="9">
        <f t="shared" si="125"/>
        <v>4033.22</v>
      </c>
      <c r="Z1112" s="9">
        <f>ROUND(T1112 / 1.2, 2)</f>
        <v>29835.200000000001</v>
      </c>
      <c r="AA1112" s="9">
        <f>Y1112+Z1112</f>
        <v>33868.42</v>
      </c>
      <c r="AD1112" s="5">
        <v>355116927</v>
      </c>
      <c r="AE1112" s="5">
        <v>28858294</v>
      </c>
      <c r="AG1112" s="5" t="s">
        <v>3202</v>
      </c>
      <c r="AH1112" s="5" t="s">
        <v>3203</v>
      </c>
      <c r="AI1112" s="5" t="s">
        <v>584</v>
      </c>
      <c r="AK1112" s="19">
        <f t="shared" si="126"/>
        <v>-476.46000000000004</v>
      </c>
      <c r="AL1112" s="19">
        <f>T1112-N1112</f>
        <v>5967.0399999999972</v>
      </c>
      <c r="AM1112" s="19">
        <f>U1112-O1112</f>
        <v>5490.5799999999945</v>
      </c>
      <c r="AN1112" s="22">
        <f t="shared" si="127"/>
        <v>-8.9622144641406096E-2</v>
      </c>
      <c r="AO1112" s="22">
        <f>IFERROR(AL1112/N1112,0)</f>
        <v>0.1999999999999999</v>
      </c>
      <c r="AP1112" s="22">
        <f>IFERROR(AM1112/O1112,0)</f>
        <v>0.15619751293827391</v>
      </c>
    </row>
    <row r="1113" spans="1:42" ht="36" x14ac:dyDescent="0.3">
      <c r="A1113" s="12" t="s">
        <v>3588</v>
      </c>
      <c r="B1113" s="12"/>
      <c r="C1113" s="27" t="s">
        <v>1028</v>
      </c>
      <c r="D1113" s="17"/>
      <c r="E1113" s="17"/>
      <c r="F1113" s="28" t="s">
        <v>96</v>
      </c>
      <c r="G1113" s="29">
        <v>0.15</v>
      </c>
      <c r="H1113" s="29"/>
      <c r="I1113" s="29">
        <v>9.6449999999999996</v>
      </c>
      <c r="J1113" s="30">
        <v>90.28</v>
      </c>
      <c r="M1113" s="31">
        <f>ROUND(ROUND(J1113, 2)*I1113, 2)</f>
        <v>870.75</v>
      </c>
      <c r="P1113" s="30">
        <v>88.8</v>
      </c>
      <c r="S1113" s="31">
        <f>ROUND(ROUND(P1113, 2)*I1113, 2)</f>
        <v>856.48</v>
      </c>
      <c r="V1113" s="9">
        <f>ROUND(ROUND(P1113, 2)/1.2, 2)</f>
        <v>74</v>
      </c>
      <c r="Y1113" s="9">
        <f t="shared" si="125"/>
        <v>713.73</v>
      </c>
      <c r="AD1113" s="5" t="s">
        <v>3589</v>
      </c>
      <c r="AE1113" s="5" t="s">
        <v>3590</v>
      </c>
      <c r="AF1113" s="5" t="s">
        <v>1031</v>
      </c>
      <c r="AK1113" s="31">
        <f t="shared" si="126"/>
        <v>-14.269999999999982</v>
      </c>
      <c r="AL1113" s="31"/>
      <c r="AM1113" s="31"/>
      <c r="AN1113" s="33">
        <f t="shared" si="127"/>
        <v>-1.6388171116853267E-2</v>
      </c>
      <c r="AO1113" s="31"/>
      <c r="AP1113" s="31"/>
    </row>
    <row r="1114" spans="1:42" ht="108" x14ac:dyDescent="0.3">
      <c r="A1114" s="12" t="s">
        <v>3591</v>
      </c>
      <c r="B1114" s="12"/>
      <c r="C1114" s="27" t="s">
        <v>3145</v>
      </c>
      <c r="D1114" s="17"/>
      <c r="E1114" s="17" t="s">
        <v>3592</v>
      </c>
      <c r="F1114" s="28" t="s">
        <v>96</v>
      </c>
      <c r="G1114" s="29">
        <v>0.3</v>
      </c>
      <c r="H1114" s="29"/>
      <c r="I1114" s="29">
        <v>19.29</v>
      </c>
      <c r="J1114" s="30">
        <v>230.45</v>
      </c>
      <c r="M1114" s="31">
        <f>ROUND(ROUND(J1114, 2)*I1114, 2)</f>
        <v>4445.38</v>
      </c>
      <c r="P1114" s="30">
        <v>206.5</v>
      </c>
      <c r="S1114" s="31">
        <f>ROUND(ROUND(P1114, 2)*I1114, 2)</f>
        <v>3983.39</v>
      </c>
      <c r="V1114" s="9">
        <f>ROUND(ROUND(P1114, 2)/1.2, 2)</f>
        <v>172.08</v>
      </c>
      <c r="Y1114" s="9">
        <f t="shared" si="125"/>
        <v>3319.49</v>
      </c>
      <c r="AD1114" s="5" t="s">
        <v>3593</v>
      </c>
      <c r="AE1114" s="5" t="s">
        <v>3594</v>
      </c>
      <c r="AF1114" s="5" t="s">
        <v>3149</v>
      </c>
      <c r="AK1114" s="31">
        <f t="shared" si="126"/>
        <v>-461.99000000000024</v>
      </c>
      <c r="AL1114" s="31"/>
      <c r="AM1114" s="31"/>
      <c r="AN1114" s="33">
        <f t="shared" si="127"/>
        <v>-0.10392587360360649</v>
      </c>
      <c r="AO1114" s="31"/>
      <c r="AP1114" s="31"/>
    </row>
    <row r="1115" spans="1:42" ht="36" x14ac:dyDescent="0.3">
      <c r="A1115" s="12" t="s">
        <v>3595</v>
      </c>
      <c r="B1115" s="12" t="s">
        <v>3199</v>
      </c>
      <c r="C1115" s="16" t="s">
        <v>3200</v>
      </c>
      <c r="D1115" s="17"/>
      <c r="E1115" s="17" t="s">
        <v>3596</v>
      </c>
      <c r="F1115" s="17" t="s">
        <v>79</v>
      </c>
      <c r="G1115" s="18">
        <v>1</v>
      </c>
      <c r="H1115" s="18"/>
      <c r="I1115" s="18">
        <v>56.7</v>
      </c>
      <c r="J1115" s="19">
        <v>82.68</v>
      </c>
      <c r="K1115" s="20">
        <v>464</v>
      </c>
      <c r="L1115" s="19">
        <f>J1115+ROUND(K1115, 2)</f>
        <v>546.68000000000006</v>
      </c>
      <c r="M1115" s="19">
        <v>4687.96</v>
      </c>
      <c r="N1115" s="19">
        <v>26308.799999999999</v>
      </c>
      <c r="O1115" s="19">
        <f>M1115+N1115</f>
        <v>30996.76</v>
      </c>
      <c r="P1115" s="19">
        <v>75.27</v>
      </c>
      <c r="Q1115" s="20">
        <v>556.79999999999995</v>
      </c>
      <c r="R1115" s="19">
        <f>P1115+ROUND(Q1115, 2)</f>
        <v>632.06999999999994</v>
      </c>
      <c r="S1115" s="19">
        <v>4267.8100000000004</v>
      </c>
      <c r="T1115" s="19">
        <v>31570.560000000001</v>
      </c>
      <c r="U1115" s="19">
        <f>S1115+T1115</f>
        <v>35838.370000000003</v>
      </c>
      <c r="V1115" s="9">
        <f>ROUND(P1115 / 1.2, 2)</f>
        <v>62.73</v>
      </c>
      <c r="W1115" s="9">
        <f>ROUND(Q1115 / 1.2, 2)</f>
        <v>464</v>
      </c>
      <c r="X1115" s="9">
        <f>ROUND(R1115 / 1.2, 2)</f>
        <v>526.73</v>
      </c>
      <c r="Y1115" s="9">
        <f t="shared" si="125"/>
        <v>3556.51</v>
      </c>
      <c r="Z1115" s="9">
        <f>ROUND(T1115 / 1.2, 2)</f>
        <v>26308.799999999999</v>
      </c>
      <c r="AA1115" s="9">
        <f>Y1115+Z1115</f>
        <v>29865.309999999998</v>
      </c>
      <c r="AD1115" s="5">
        <v>355116928</v>
      </c>
      <c r="AE1115" s="5">
        <v>28858295</v>
      </c>
      <c r="AG1115" s="5" t="s">
        <v>3202</v>
      </c>
      <c r="AH1115" s="5" t="s">
        <v>3203</v>
      </c>
      <c r="AI1115" s="5" t="s">
        <v>584</v>
      </c>
      <c r="AK1115" s="19">
        <f t="shared" si="126"/>
        <v>-420.14999999999964</v>
      </c>
      <c r="AL1115" s="19">
        <f>T1115-N1115</f>
        <v>5261.760000000002</v>
      </c>
      <c r="AM1115" s="19">
        <f>U1115-O1115</f>
        <v>4841.6100000000042</v>
      </c>
      <c r="AN1115" s="22">
        <f t="shared" si="127"/>
        <v>-8.9623204976151602E-2</v>
      </c>
      <c r="AO1115" s="22">
        <f>IFERROR(AL1115/N1115,0)</f>
        <v>0.20000000000000009</v>
      </c>
      <c r="AP1115" s="22">
        <f>IFERROR(AM1115/O1115,0)</f>
        <v>0.1561972928783526</v>
      </c>
    </row>
    <row r="1116" spans="1:42" ht="108" x14ac:dyDescent="0.3">
      <c r="A1116" s="12" t="s">
        <v>3597</v>
      </c>
      <c r="B1116" s="12"/>
      <c r="C1116" s="27" t="s">
        <v>3145</v>
      </c>
      <c r="D1116" s="17"/>
      <c r="E1116" s="17" t="s">
        <v>3598</v>
      </c>
      <c r="F1116" s="28" t="s">
        <v>96</v>
      </c>
      <c r="G1116" s="29">
        <v>0.3</v>
      </c>
      <c r="H1116" s="29"/>
      <c r="I1116" s="29">
        <v>17.010000000000002</v>
      </c>
      <c r="J1116" s="30">
        <v>230.45</v>
      </c>
      <c r="M1116" s="31">
        <f>ROUND(ROUND(J1116, 2)*I1116, 2)</f>
        <v>3919.95</v>
      </c>
      <c r="P1116" s="30">
        <v>206.5</v>
      </c>
      <c r="S1116" s="31">
        <f>ROUND(ROUND(P1116, 2)*I1116, 2)</f>
        <v>3512.57</v>
      </c>
      <c r="V1116" s="9">
        <f>ROUND(ROUND(P1116, 2)/1.2, 2)</f>
        <v>172.08</v>
      </c>
      <c r="Y1116" s="9">
        <f t="shared" si="125"/>
        <v>2927.14</v>
      </c>
      <c r="AD1116" s="5" t="s">
        <v>3599</v>
      </c>
      <c r="AE1116" s="5" t="s">
        <v>3600</v>
      </c>
      <c r="AF1116" s="5" t="s">
        <v>3149</v>
      </c>
      <c r="AK1116" s="31">
        <f t="shared" si="126"/>
        <v>-407.37999999999965</v>
      </c>
      <c r="AL1116" s="31"/>
      <c r="AM1116" s="31"/>
      <c r="AN1116" s="33">
        <f t="shared" si="127"/>
        <v>-0.1039247949591193</v>
      </c>
      <c r="AO1116" s="31"/>
      <c r="AP1116" s="31"/>
    </row>
    <row r="1117" spans="1:42" ht="36" x14ac:dyDescent="0.3">
      <c r="A1117" s="12" t="s">
        <v>3601</v>
      </c>
      <c r="B1117" s="12"/>
      <c r="C1117" s="27" t="s">
        <v>1028</v>
      </c>
      <c r="D1117" s="17"/>
      <c r="E1117" s="17"/>
      <c r="F1117" s="28" t="s">
        <v>96</v>
      </c>
      <c r="G1117" s="29">
        <v>0.15</v>
      </c>
      <c r="H1117" s="29"/>
      <c r="I1117" s="29">
        <v>8.5050000000000008</v>
      </c>
      <c r="J1117" s="30">
        <v>90.28</v>
      </c>
      <c r="M1117" s="31">
        <f>ROUND(ROUND(J1117, 2)*I1117, 2)</f>
        <v>767.83</v>
      </c>
      <c r="P1117" s="30">
        <v>88.8</v>
      </c>
      <c r="S1117" s="31">
        <f>ROUND(ROUND(P1117, 2)*I1117, 2)</f>
        <v>755.24</v>
      </c>
      <c r="V1117" s="9">
        <f>ROUND(ROUND(P1117, 2)/1.2, 2)</f>
        <v>74</v>
      </c>
      <c r="Y1117" s="9">
        <f t="shared" si="125"/>
        <v>629.37</v>
      </c>
      <c r="AD1117" s="5" t="s">
        <v>3602</v>
      </c>
      <c r="AE1117" s="5" t="s">
        <v>3603</v>
      </c>
      <c r="AF1117" s="5" t="s">
        <v>1031</v>
      </c>
      <c r="AK1117" s="31">
        <f t="shared" si="126"/>
        <v>-12.590000000000032</v>
      </c>
      <c r="AL1117" s="31"/>
      <c r="AM1117" s="31"/>
      <c r="AN1117" s="33">
        <f t="shared" si="127"/>
        <v>-1.6396858679655693E-2</v>
      </c>
      <c r="AO1117" s="31"/>
      <c r="AP1117" s="31"/>
    </row>
    <row r="1118" spans="1:42" ht="36" x14ac:dyDescent="0.3">
      <c r="A1118" s="12" t="s">
        <v>3604</v>
      </c>
      <c r="B1118" s="12" t="s">
        <v>3199</v>
      </c>
      <c r="C1118" s="16" t="s">
        <v>3200</v>
      </c>
      <c r="D1118" s="17"/>
      <c r="E1118" s="17" t="s">
        <v>3605</v>
      </c>
      <c r="F1118" s="17" t="s">
        <v>79</v>
      </c>
      <c r="G1118" s="18">
        <v>1</v>
      </c>
      <c r="H1118" s="18"/>
      <c r="I1118" s="18">
        <v>3142.6</v>
      </c>
      <c r="J1118" s="19">
        <v>82.68</v>
      </c>
      <c r="K1118" s="20">
        <v>464</v>
      </c>
      <c r="L1118" s="19">
        <f>J1118+ROUND(K1118, 2)</f>
        <v>546.68000000000006</v>
      </c>
      <c r="M1118" s="19">
        <v>259830.17</v>
      </c>
      <c r="N1118" s="19">
        <v>1458166.4</v>
      </c>
      <c r="O1118" s="19">
        <f>M1118+N1118</f>
        <v>1717996.5699999998</v>
      </c>
      <c r="P1118" s="19">
        <v>75.27</v>
      </c>
      <c r="Q1118" s="20">
        <v>556.79999999999995</v>
      </c>
      <c r="R1118" s="19">
        <f>P1118+ROUND(Q1118, 2)</f>
        <v>632.06999999999994</v>
      </c>
      <c r="S1118" s="19">
        <v>236543.5</v>
      </c>
      <c r="T1118" s="19">
        <v>1749799.68</v>
      </c>
      <c r="U1118" s="19">
        <f>S1118+T1118</f>
        <v>1986343.18</v>
      </c>
      <c r="V1118" s="9">
        <f>ROUND(P1118 / 1.2, 2)</f>
        <v>62.73</v>
      </c>
      <c r="W1118" s="9">
        <f>ROUND(Q1118 / 1.2, 2)</f>
        <v>464</v>
      </c>
      <c r="X1118" s="9">
        <f>ROUND(R1118 / 1.2, 2)</f>
        <v>526.73</v>
      </c>
      <c r="Y1118" s="9">
        <f t="shared" si="125"/>
        <v>197119.58</v>
      </c>
      <c r="Z1118" s="9">
        <f>ROUND(T1118 / 1.2, 2)</f>
        <v>1458166.4</v>
      </c>
      <c r="AA1118" s="9">
        <f>Y1118+Z1118</f>
        <v>1655285.98</v>
      </c>
      <c r="AD1118" s="5">
        <v>355116929</v>
      </c>
      <c r="AE1118" s="5">
        <v>28858296</v>
      </c>
      <c r="AG1118" s="5" t="s">
        <v>3202</v>
      </c>
      <c r="AH1118" s="5" t="s">
        <v>3203</v>
      </c>
      <c r="AI1118" s="5" t="s">
        <v>584</v>
      </c>
      <c r="AK1118" s="19">
        <f t="shared" si="126"/>
        <v>-23286.670000000013</v>
      </c>
      <c r="AL1118" s="19">
        <f>T1118-N1118</f>
        <v>291633.28000000003</v>
      </c>
      <c r="AM1118" s="19">
        <f>U1118-O1118</f>
        <v>268346.6100000001</v>
      </c>
      <c r="AN1118" s="22">
        <f t="shared" si="127"/>
        <v>-8.962265621424953E-2</v>
      </c>
      <c r="AO1118" s="22">
        <f>IFERROR(AL1118/N1118,0)</f>
        <v>0.20000000000000004</v>
      </c>
      <c r="AP1118" s="22">
        <f>IFERROR(AM1118/O1118,0)</f>
        <v>0.15619740730914272</v>
      </c>
    </row>
    <row r="1119" spans="1:42" ht="36" x14ac:dyDescent="0.3">
      <c r="A1119" s="12" t="s">
        <v>3606</v>
      </c>
      <c r="B1119" s="12"/>
      <c r="C1119" s="27" t="s">
        <v>1028</v>
      </c>
      <c r="D1119" s="17"/>
      <c r="E1119" s="17"/>
      <c r="F1119" s="28" t="s">
        <v>96</v>
      </c>
      <c r="G1119" s="29">
        <v>0.15</v>
      </c>
      <c r="H1119" s="29"/>
      <c r="I1119" s="29">
        <v>471.39</v>
      </c>
      <c r="J1119" s="30">
        <v>90.28</v>
      </c>
      <c r="M1119" s="31">
        <f>ROUND(ROUND(J1119, 2)*I1119, 2)</f>
        <v>42557.09</v>
      </c>
      <c r="P1119" s="30">
        <v>88.8</v>
      </c>
      <c r="S1119" s="31">
        <f>ROUND(ROUND(P1119, 2)*I1119, 2)</f>
        <v>41859.43</v>
      </c>
      <c r="V1119" s="9">
        <f>ROUND(ROUND(P1119, 2)/1.2, 2)</f>
        <v>74</v>
      </c>
      <c r="Y1119" s="9">
        <f t="shared" si="125"/>
        <v>34882.86</v>
      </c>
      <c r="AD1119" s="5" t="s">
        <v>3607</v>
      </c>
      <c r="AE1119" s="5" t="s">
        <v>3608</v>
      </c>
      <c r="AF1119" s="5" t="s">
        <v>1031</v>
      </c>
      <c r="AK1119" s="31">
        <f t="shared" si="126"/>
        <v>-697.65999999999622</v>
      </c>
      <c r="AL1119" s="31"/>
      <c r="AM1119" s="31"/>
      <c r="AN1119" s="33">
        <f t="shared" si="127"/>
        <v>-1.6393508108754527E-2</v>
      </c>
      <c r="AO1119" s="31"/>
      <c r="AP1119" s="31"/>
    </row>
    <row r="1120" spans="1:42" ht="108" x14ac:dyDescent="0.3">
      <c r="A1120" s="12" t="s">
        <v>3609</v>
      </c>
      <c r="B1120" s="12"/>
      <c r="C1120" s="27" t="s">
        <v>3145</v>
      </c>
      <c r="D1120" s="17"/>
      <c r="E1120" s="17" t="s">
        <v>3610</v>
      </c>
      <c r="F1120" s="28" t="s">
        <v>96</v>
      </c>
      <c r="G1120" s="29">
        <v>0.3</v>
      </c>
      <c r="H1120" s="29"/>
      <c r="I1120" s="29">
        <v>942.78</v>
      </c>
      <c r="J1120" s="30">
        <v>230.45</v>
      </c>
      <c r="M1120" s="31">
        <f>ROUND(ROUND(J1120, 2)*I1120, 2)</f>
        <v>217263.65</v>
      </c>
      <c r="P1120" s="30">
        <v>206.5</v>
      </c>
      <c r="S1120" s="31">
        <f>ROUND(ROUND(P1120, 2)*I1120, 2)</f>
        <v>194684.07</v>
      </c>
      <c r="V1120" s="9">
        <f>ROUND(ROUND(P1120, 2)/1.2, 2)</f>
        <v>172.08</v>
      </c>
      <c r="Y1120" s="9">
        <f t="shared" si="125"/>
        <v>162236.73000000001</v>
      </c>
      <c r="AD1120" s="5" t="s">
        <v>3611</v>
      </c>
      <c r="AE1120" s="5" t="s">
        <v>3612</v>
      </c>
      <c r="AF1120" s="5" t="s">
        <v>3149</v>
      </c>
      <c r="AK1120" s="31">
        <f t="shared" si="126"/>
        <v>-22579.579999999987</v>
      </c>
      <c r="AL1120" s="31"/>
      <c r="AM1120" s="31"/>
      <c r="AN1120" s="33">
        <f t="shared" si="127"/>
        <v>-0.1039270950294722</v>
      </c>
      <c r="AO1120" s="31"/>
      <c r="AP1120" s="31"/>
    </row>
    <row r="1121" spans="1:42" ht="16.95" customHeight="1" x14ac:dyDescent="0.3">
      <c r="A1121" s="12" t="s">
        <v>3613</v>
      </c>
      <c r="B1121" s="51" t="s">
        <v>3614</v>
      </c>
      <c r="C1121" s="110" t="s">
        <v>3615</v>
      </c>
      <c r="D1121" s="111"/>
      <c r="E1121" s="111"/>
      <c r="F1121" s="111"/>
      <c r="G1121" s="111"/>
      <c r="H1121" s="111"/>
      <c r="I1121" s="112"/>
      <c r="M1121" s="6">
        <f>SUM(M1122,M1124,M1126,M1128,M1130,M1132,M1134,M1136,M1138,M1140,M1142,M1144,M1146,M1148,M1150,M1152,M1166,M1179,M1191,M1203,M1217,M1231,M1233,M1235,M1237,M1238)</f>
        <v>19484949.169999998</v>
      </c>
      <c r="N1121" s="6">
        <f>SUM(N1122,N1124,N1126,N1128,N1130,N1132,N1134,N1136,N1138,N1140,N1142,N1144,N1146,N1148,N1150,N1152,N1166,N1179,N1191,N1203,N1217,N1231,N1233,N1235,N1237,N1238)</f>
        <v>4741022.83</v>
      </c>
      <c r="O1121" s="6">
        <f>SUM(O1122,O1124,O1126,O1128,O1130,O1132,O1134,O1136,O1138,O1140,O1142,O1144,O1146,O1148,O1150,O1152,O1166,O1179,O1191,O1203,O1217,O1231,O1233,O1235,O1237,O1238)</f>
        <v>24225971.999999996</v>
      </c>
      <c r="S1121" s="6">
        <f>SUM(S1122,S1124,S1126,S1128,S1130,S1132,S1134,S1136,S1138,S1140,S1142,S1144,S1146,S1148,S1150,S1152,S1166,S1179,S1191,S1203,S1217,S1231,S1233,S1235,S1237,S1238)</f>
        <v>10277853.059999999</v>
      </c>
      <c r="T1121" s="6">
        <f>SUM(T1122,T1124,T1126,T1128,T1130,T1132,T1134,T1136,T1138,T1140,T1142,T1144,T1146,T1148,T1150,T1152,T1166,T1179,T1191,T1203,T1217,T1231,T1233,T1235,T1237,T1238)</f>
        <v>5607810.459999999</v>
      </c>
      <c r="U1121" s="6">
        <f>SUM(U1122,U1124,U1126,U1128,U1130,U1132,U1134,U1136,U1138,U1140,U1142,U1144,U1146,U1148,U1150,U1152,U1166,U1179,U1191,U1203,U1217,U1231,U1233,U1235,U1237,U1238)</f>
        <v>15885663.520000003</v>
      </c>
      <c r="Y1121" s="9">
        <f>SUM(Y1122,Y1124,Y1126,Y1128,Y1130,Y1132,Y1134,Y1136,Y1138,Y1140,Y1142,Y1144,Y1146,Y1148,Y1150,Y1152,Y1166,Y1179,Y1191,Y1203,Y1217,Y1231,Y1233,Y1235,Y1237,Y1238)</f>
        <v>8564877.5599999987</v>
      </c>
      <c r="Z1121" s="9">
        <f>SUM(Z1122,Z1124,Z1126,Z1128,Z1130,Z1132,Z1134,Z1136,Z1138,Z1140,Z1142,Z1144,Z1146,Z1148,Z1150,Z1152,Z1166,Z1179,Z1191,Z1203,Z1217,Z1231,Z1233,Z1235,Z1237,Z1238)</f>
        <v>4673175.38</v>
      </c>
      <c r="AA1121" s="9">
        <f>SUM(AA1122,AA1124,AA1126,AA1128,AA1130,AA1132,AA1134,AA1136,AA1138,AA1140,AA1142,AA1144,AA1146,AA1148,AA1150,AA1152,AA1166,AA1179,AA1191,AA1203,AA1217,AA1231,AA1233,AA1235,AA1237,AA1238)</f>
        <v>13238052.939999999</v>
      </c>
      <c r="AD1121" s="5">
        <v>355116682</v>
      </c>
      <c r="AE1121" s="5">
        <v>27137836</v>
      </c>
      <c r="AK1121" s="6">
        <f t="shared" si="126"/>
        <v>-9207096.1099999994</v>
      </c>
      <c r="AL1121" s="6">
        <f>T1121-N1121</f>
        <v>866787.62999999896</v>
      </c>
      <c r="AM1121" s="6">
        <f>U1121-O1121</f>
        <v>-8340308.479999993</v>
      </c>
      <c r="AN1121" s="10">
        <f t="shared" si="127"/>
        <v>-0.4725234861877754</v>
      </c>
      <c r="AO1121" s="10">
        <f>IFERROR(AL1121/N1121,0)</f>
        <v>0.18282713690286087</v>
      </c>
      <c r="AP1121" s="10">
        <f>IFERROR(AM1121/O1121,0)</f>
        <v>-0.34427136628408528</v>
      </c>
    </row>
    <row r="1122" spans="1:42" ht="36" x14ac:dyDescent="0.3">
      <c r="A1122" s="12" t="s">
        <v>3616</v>
      </c>
      <c r="B1122" s="12" t="s">
        <v>3617</v>
      </c>
      <c r="C1122" s="16" t="s">
        <v>3618</v>
      </c>
      <c r="D1122" s="17"/>
      <c r="E1122" s="17" t="s">
        <v>3619</v>
      </c>
      <c r="F1122" s="17" t="s">
        <v>79</v>
      </c>
      <c r="G1122" s="18">
        <v>1</v>
      </c>
      <c r="H1122" s="18"/>
      <c r="I1122" s="18">
        <v>0</v>
      </c>
      <c r="J1122" s="19">
        <v>0</v>
      </c>
      <c r="K1122" s="20">
        <v>837</v>
      </c>
      <c r="L1122" s="19">
        <f>J1122+ROUND(K1122, 2)</f>
        <v>837</v>
      </c>
      <c r="M1122" s="19">
        <v>0</v>
      </c>
      <c r="N1122" s="19">
        <v>0</v>
      </c>
      <c r="O1122" s="19">
        <f>M1122+N1122</f>
        <v>0</v>
      </c>
      <c r="P1122" s="19">
        <v>2300</v>
      </c>
      <c r="Q1122" s="20">
        <v>837</v>
      </c>
      <c r="R1122" s="19">
        <f>P1122+ROUND(Q1122, 2)</f>
        <v>3137</v>
      </c>
      <c r="S1122" s="19">
        <v>0</v>
      </c>
      <c r="T1122" s="19">
        <v>0</v>
      </c>
      <c r="U1122" s="19">
        <f>S1122+T1122</f>
        <v>0</v>
      </c>
      <c r="V1122" s="9">
        <f>ROUND(P1122 / 1.2, 2)</f>
        <v>1916.67</v>
      </c>
      <c r="W1122" s="9">
        <f>ROUND(Q1122 / 1.2, 2)</f>
        <v>697.5</v>
      </c>
      <c r="X1122" s="9">
        <f>ROUND(R1122 / 1.2, 2)</f>
        <v>2614.17</v>
      </c>
      <c r="Y1122" s="9">
        <f>ROUND(S1122 / 1.2, 2)</f>
        <v>0</v>
      </c>
      <c r="Z1122" s="9">
        <f>ROUND(T1122 / 1.2, 2)</f>
        <v>0</v>
      </c>
      <c r="AA1122" s="9">
        <f>Y1122+Z1122</f>
        <v>0</v>
      </c>
      <c r="AD1122" s="5">
        <v>355116684</v>
      </c>
      <c r="AE1122" s="5">
        <v>27137981</v>
      </c>
      <c r="AG1122" s="5" t="s">
        <v>3620</v>
      </c>
      <c r="AH1122" s="5" t="s">
        <v>3621</v>
      </c>
      <c r="AI1122" s="5" t="s">
        <v>584</v>
      </c>
      <c r="AK1122" s="19">
        <f t="shared" si="126"/>
        <v>0</v>
      </c>
      <c r="AL1122" s="19">
        <f>T1122-N1122</f>
        <v>0</v>
      </c>
      <c r="AM1122" s="19">
        <f>U1122-O1122</f>
        <v>0</v>
      </c>
      <c r="AN1122" s="22">
        <f t="shared" si="127"/>
        <v>0</v>
      </c>
      <c r="AO1122" s="22">
        <f>IFERROR(AL1122/N1122,0)</f>
        <v>0</v>
      </c>
      <c r="AP1122" s="22">
        <f>IFERROR(AM1122/O1122,0)</f>
        <v>0</v>
      </c>
    </row>
    <row r="1123" spans="1:42" ht="108" x14ac:dyDescent="0.3">
      <c r="A1123" s="12" t="s">
        <v>3622</v>
      </c>
      <c r="B1123" s="12"/>
      <c r="C1123" s="27" t="s">
        <v>3623</v>
      </c>
      <c r="D1123" s="17"/>
      <c r="E1123" s="17" t="s">
        <v>3624</v>
      </c>
      <c r="F1123" s="28" t="s">
        <v>79</v>
      </c>
      <c r="G1123" s="29">
        <v>1</v>
      </c>
      <c r="H1123" s="39"/>
      <c r="I1123" s="39">
        <v>0</v>
      </c>
      <c r="J1123" s="30">
        <v>0</v>
      </c>
      <c r="M1123" s="31">
        <f>ROUND(ROUND(J1123, 2)*I1123, 2)</f>
        <v>0</v>
      </c>
      <c r="P1123" s="30">
        <v>2300</v>
      </c>
      <c r="S1123" s="31">
        <f>ROUND(ROUND(P1123, 2)*I1123, 2)</f>
        <v>0</v>
      </c>
      <c r="V1123" s="9">
        <f>ROUND(ROUND(P1123, 2)/1.2, 2)</f>
        <v>1916.67</v>
      </c>
      <c r="Y1123" s="9">
        <f t="shared" ref="Y1123:Y1154" si="128">ROUND(S1123 / 1.2, 2)</f>
        <v>0</v>
      </c>
      <c r="AD1123" s="5" t="s">
        <v>3625</v>
      </c>
      <c r="AE1123" s="5" t="s">
        <v>3626</v>
      </c>
      <c r="AF1123" s="5" t="s">
        <v>3627</v>
      </c>
      <c r="AK1123" s="31">
        <f t="shared" si="126"/>
        <v>0</v>
      </c>
      <c r="AL1123" s="31"/>
      <c r="AM1123" s="31"/>
      <c r="AN1123" s="33">
        <f t="shared" si="127"/>
        <v>0</v>
      </c>
      <c r="AO1123" s="31"/>
      <c r="AP1123" s="31"/>
    </row>
    <row r="1124" spans="1:42" ht="36" x14ac:dyDescent="0.3">
      <c r="A1124" s="12" t="s">
        <v>3628</v>
      </c>
      <c r="B1124" s="12" t="s">
        <v>3617</v>
      </c>
      <c r="C1124" s="16" t="s">
        <v>3618</v>
      </c>
      <c r="D1124" s="17"/>
      <c r="E1124" s="17" t="s">
        <v>3629</v>
      </c>
      <c r="F1124" s="17" t="s">
        <v>79</v>
      </c>
      <c r="G1124" s="18">
        <v>1</v>
      </c>
      <c r="H1124" s="18"/>
      <c r="I1124" s="18">
        <v>0</v>
      </c>
      <c r="J1124" s="19">
        <v>7126.9</v>
      </c>
      <c r="K1124" s="20">
        <v>837</v>
      </c>
      <c r="L1124" s="19">
        <f>J1124+ROUND(K1124, 2)</f>
        <v>7963.9</v>
      </c>
      <c r="M1124" s="19">
        <v>0</v>
      </c>
      <c r="N1124" s="19">
        <v>0</v>
      </c>
      <c r="O1124" s="19">
        <f>M1124+N1124</f>
        <v>0</v>
      </c>
      <c r="P1124" s="19">
        <v>2530</v>
      </c>
      <c r="Q1124" s="20">
        <v>837</v>
      </c>
      <c r="R1124" s="19">
        <f>P1124+ROUND(Q1124, 2)</f>
        <v>3367</v>
      </c>
      <c r="S1124" s="19">
        <v>0</v>
      </c>
      <c r="T1124" s="19">
        <v>0</v>
      </c>
      <c r="U1124" s="19">
        <f>S1124+T1124</f>
        <v>0</v>
      </c>
      <c r="V1124" s="9">
        <f>ROUND(P1124 / 1.2, 2)</f>
        <v>2108.33</v>
      </c>
      <c r="W1124" s="9">
        <f>ROUND(Q1124 / 1.2, 2)</f>
        <v>697.5</v>
      </c>
      <c r="X1124" s="9">
        <f>ROUND(R1124 / 1.2, 2)</f>
        <v>2805.83</v>
      </c>
      <c r="Y1124" s="9">
        <f t="shared" si="128"/>
        <v>0</v>
      </c>
      <c r="Z1124" s="9">
        <f>ROUND(T1124 / 1.2, 2)</f>
        <v>0</v>
      </c>
      <c r="AA1124" s="9">
        <f>Y1124+Z1124</f>
        <v>0</v>
      </c>
      <c r="AD1124" s="5">
        <v>355116930</v>
      </c>
      <c r="AE1124" s="5">
        <v>27137988</v>
      </c>
      <c r="AG1124" s="5" t="s">
        <v>3620</v>
      </c>
      <c r="AH1124" s="5" t="s">
        <v>3621</v>
      </c>
      <c r="AI1124" s="5" t="s">
        <v>584</v>
      </c>
      <c r="AK1124" s="19">
        <f t="shared" si="126"/>
        <v>0</v>
      </c>
      <c r="AL1124" s="19">
        <f>T1124-N1124</f>
        <v>0</v>
      </c>
      <c r="AM1124" s="19">
        <f>U1124-O1124</f>
        <v>0</v>
      </c>
      <c r="AN1124" s="22">
        <f t="shared" si="127"/>
        <v>0</v>
      </c>
      <c r="AO1124" s="22">
        <f>IFERROR(AL1124/N1124,0)</f>
        <v>0</v>
      </c>
      <c r="AP1124" s="22">
        <f>IFERROR(AM1124/O1124,0)</f>
        <v>0</v>
      </c>
    </row>
    <row r="1125" spans="1:42" ht="72" x14ac:dyDescent="0.3">
      <c r="A1125" s="12" t="s">
        <v>3630</v>
      </c>
      <c r="B1125" s="12"/>
      <c r="C1125" s="27" t="s">
        <v>3631</v>
      </c>
      <c r="D1125" s="17"/>
      <c r="E1125" s="17" t="s">
        <v>3632</v>
      </c>
      <c r="F1125" s="28" t="s">
        <v>79</v>
      </c>
      <c r="G1125" s="29">
        <v>1.1000000000000001</v>
      </c>
      <c r="H1125" s="39"/>
      <c r="I1125" s="39">
        <v>0</v>
      </c>
      <c r="J1125" s="30">
        <v>6479</v>
      </c>
      <c r="M1125" s="31">
        <f>ROUND(ROUND(J1125, 2)*I1125, 2)</f>
        <v>0</v>
      </c>
      <c r="P1125" s="30">
        <v>2300</v>
      </c>
      <c r="S1125" s="31">
        <f>ROUND(ROUND(P1125, 2)*I1125, 2)</f>
        <v>0</v>
      </c>
      <c r="V1125" s="9">
        <f>ROUND(ROUND(P1125, 2)/1.2, 2)</f>
        <v>1916.67</v>
      </c>
      <c r="Y1125" s="9">
        <f t="shared" si="128"/>
        <v>0</v>
      </c>
      <c r="AD1125" s="5" t="s">
        <v>3633</v>
      </c>
      <c r="AE1125" s="5" t="s">
        <v>3634</v>
      </c>
      <c r="AF1125" s="5" t="s">
        <v>3635</v>
      </c>
      <c r="AK1125" s="31">
        <f t="shared" si="126"/>
        <v>0</v>
      </c>
      <c r="AL1125" s="31"/>
      <c r="AM1125" s="31"/>
      <c r="AN1125" s="33">
        <f t="shared" si="127"/>
        <v>0</v>
      </c>
      <c r="AO1125" s="31"/>
      <c r="AP1125" s="31"/>
    </row>
    <row r="1126" spans="1:42" ht="36" x14ac:dyDescent="0.3">
      <c r="A1126" s="12" t="s">
        <v>3636</v>
      </c>
      <c r="B1126" s="12" t="s">
        <v>3617</v>
      </c>
      <c r="C1126" s="16" t="s">
        <v>3618</v>
      </c>
      <c r="D1126" s="17"/>
      <c r="E1126" s="17" t="s">
        <v>3637</v>
      </c>
      <c r="F1126" s="17" t="s">
        <v>79</v>
      </c>
      <c r="G1126" s="18">
        <v>1</v>
      </c>
      <c r="H1126" s="18"/>
      <c r="I1126" s="18">
        <v>0</v>
      </c>
      <c r="J1126" s="19">
        <v>855.89</v>
      </c>
      <c r="K1126" s="20">
        <v>837</v>
      </c>
      <c r="L1126" s="19">
        <f>J1126+ROUND(K1126, 2)</f>
        <v>1692.8899999999999</v>
      </c>
      <c r="M1126" s="19">
        <v>0</v>
      </c>
      <c r="N1126" s="19">
        <v>0</v>
      </c>
      <c r="O1126" s="19">
        <f>M1126+N1126</f>
        <v>0</v>
      </c>
      <c r="P1126" s="19">
        <v>855.89</v>
      </c>
      <c r="Q1126" s="20">
        <v>837</v>
      </c>
      <c r="R1126" s="19">
        <f>P1126+ROUND(Q1126, 2)</f>
        <v>1692.8899999999999</v>
      </c>
      <c r="S1126" s="19">
        <v>0</v>
      </c>
      <c r="T1126" s="19">
        <v>0</v>
      </c>
      <c r="U1126" s="19">
        <f>S1126+T1126</f>
        <v>0</v>
      </c>
      <c r="V1126" s="9">
        <f>ROUND(P1126 / 1.2, 2)</f>
        <v>713.24</v>
      </c>
      <c r="W1126" s="9">
        <f>ROUND(Q1126 / 1.2, 2)</f>
        <v>697.5</v>
      </c>
      <c r="X1126" s="9">
        <f>ROUND(R1126 / 1.2, 2)</f>
        <v>1410.74</v>
      </c>
      <c r="Y1126" s="9">
        <f t="shared" si="128"/>
        <v>0</v>
      </c>
      <c r="Z1126" s="9">
        <f>ROUND(T1126 / 1.2, 2)</f>
        <v>0</v>
      </c>
      <c r="AA1126" s="9">
        <f>Y1126+Z1126</f>
        <v>0</v>
      </c>
      <c r="AD1126" s="5">
        <v>355116931</v>
      </c>
      <c r="AE1126" s="5">
        <v>27137989</v>
      </c>
      <c r="AG1126" s="5" t="s">
        <v>3620</v>
      </c>
      <c r="AH1126" s="5" t="s">
        <v>3621</v>
      </c>
      <c r="AI1126" s="5" t="s">
        <v>584</v>
      </c>
      <c r="AK1126" s="19">
        <f t="shared" si="126"/>
        <v>0</v>
      </c>
      <c r="AL1126" s="19">
        <f>T1126-N1126</f>
        <v>0</v>
      </c>
      <c r="AM1126" s="19">
        <f>U1126-O1126</f>
        <v>0</v>
      </c>
      <c r="AN1126" s="22">
        <f t="shared" si="127"/>
        <v>0</v>
      </c>
      <c r="AO1126" s="22">
        <f>IFERROR(AL1126/N1126,0)</f>
        <v>0</v>
      </c>
      <c r="AP1126" s="22">
        <f>IFERROR(AM1126/O1126,0)</f>
        <v>0</v>
      </c>
    </row>
    <row r="1127" spans="1:42" ht="90" x14ac:dyDescent="0.3">
      <c r="A1127" s="12" t="s">
        <v>3638</v>
      </c>
      <c r="B1127" s="12"/>
      <c r="C1127" s="41" t="s">
        <v>3639</v>
      </c>
      <c r="D1127" s="17"/>
      <c r="E1127" s="17" t="s">
        <v>3640</v>
      </c>
      <c r="F1127" s="28" t="s">
        <v>79</v>
      </c>
      <c r="G1127" s="29">
        <v>1.1000000000000001</v>
      </c>
      <c r="H1127" s="39"/>
      <c r="I1127" s="39">
        <v>0</v>
      </c>
      <c r="J1127" s="30">
        <v>778.08</v>
      </c>
      <c r="M1127" s="31">
        <f>ROUND(ROUND(J1127, 2)*I1127, 2)</f>
        <v>0</v>
      </c>
      <c r="P1127" s="30">
        <v>778.08</v>
      </c>
      <c r="S1127" s="31">
        <f>ROUND(ROUND(P1127, 2)*I1127, 2)</f>
        <v>0</v>
      </c>
      <c r="V1127" s="9">
        <f>ROUND(ROUND(P1127, 2)/1.2, 2)</f>
        <v>648.4</v>
      </c>
      <c r="Y1127" s="9">
        <f t="shared" si="128"/>
        <v>0</v>
      </c>
      <c r="AD1127" s="5" t="s">
        <v>3641</v>
      </c>
      <c r="AE1127" s="5" t="s">
        <v>3642</v>
      </c>
      <c r="AF1127" s="5" t="s">
        <v>3643</v>
      </c>
      <c r="AK1127" s="31">
        <f t="shared" si="126"/>
        <v>0</v>
      </c>
      <c r="AL1127" s="31"/>
      <c r="AM1127" s="31"/>
      <c r="AN1127" s="33">
        <f t="shared" si="127"/>
        <v>0</v>
      </c>
      <c r="AO1127" s="31"/>
      <c r="AP1127" s="31"/>
    </row>
    <row r="1128" spans="1:42" ht="36" x14ac:dyDescent="0.3">
      <c r="A1128" s="12" t="s">
        <v>3644</v>
      </c>
      <c r="B1128" s="12" t="s">
        <v>3617</v>
      </c>
      <c r="C1128" s="16" t="s">
        <v>3618</v>
      </c>
      <c r="D1128" s="17"/>
      <c r="E1128" s="17" t="s">
        <v>3645</v>
      </c>
      <c r="F1128" s="17" t="s">
        <v>79</v>
      </c>
      <c r="G1128" s="18">
        <v>1</v>
      </c>
      <c r="H1128" s="18"/>
      <c r="I1128" s="18">
        <v>0</v>
      </c>
      <c r="J1128" s="19">
        <v>902.98</v>
      </c>
      <c r="K1128" s="20">
        <v>837</v>
      </c>
      <c r="L1128" s="19">
        <f>J1128+ROUND(K1128, 2)</f>
        <v>1739.98</v>
      </c>
      <c r="M1128" s="19">
        <v>0</v>
      </c>
      <c r="N1128" s="19">
        <v>0</v>
      </c>
      <c r="O1128" s="19">
        <f>M1128+N1128</f>
        <v>0</v>
      </c>
      <c r="P1128" s="19">
        <v>902.98</v>
      </c>
      <c r="Q1128" s="20">
        <v>837</v>
      </c>
      <c r="R1128" s="19">
        <f>P1128+ROUND(Q1128, 2)</f>
        <v>1739.98</v>
      </c>
      <c r="S1128" s="19">
        <v>0</v>
      </c>
      <c r="T1128" s="19">
        <v>0</v>
      </c>
      <c r="U1128" s="19">
        <f>S1128+T1128</f>
        <v>0</v>
      </c>
      <c r="V1128" s="9">
        <f>ROUND(P1128 / 1.2, 2)</f>
        <v>752.48</v>
      </c>
      <c r="W1128" s="9">
        <f>ROUND(Q1128 / 1.2, 2)</f>
        <v>697.5</v>
      </c>
      <c r="X1128" s="9">
        <f>ROUND(R1128 / 1.2, 2)</f>
        <v>1449.98</v>
      </c>
      <c r="Y1128" s="9">
        <f t="shared" si="128"/>
        <v>0</v>
      </c>
      <c r="Z1128" s="9">
        <f>ROUND(T1128 / 1.2, 2)</f>
        <v>0</v>
      </c>
      <c r="AA1128" s="9">
        <f>Y1128+Z1128</f>
        <v>0</v>
      </c>
      <c r="AD1128" s="5">
        <v>355116932</v>
      </c>
      <c r="AE1128" s="5">
        <v>27137990</v>
      </c>
      <c r="AG1128" s="5" t="s">
        <v>3620</v>
      </c>
      <c r="AH1128" s="5" t="s">
        <v>3621</v>
      </c>
      <c r="AI1128" s="5" t="s">
        <v>584</v>
      </c>
      <c r="AK1128" s="19">
        <f t="shared" si="126"/>
        <v>0</v>
      </c>
      <c r="AL1128" s="19">
        <f>T1128-N1128</f>
        <v>0</v>
      </c>
      <c r="AM1128" s="19">
        <f>U1128-O1128</f>
        <v>0</v>
      </c>
      <c r="AN1128" s="22">
        <f t="shared" si="127"/>
        <v>0</v>
      </c>
      <c r="AO1128" s="22">
        <f>IFERROR(AL1128/N1128,0)</f>
        <v>0</v>
      </c>
      <c r="AP1128" s="22">
        <f>IFERROR(AM1128/O1128,0)</f>
        <v>0</v>
      </c>
    </row>
    <row r="1129" spans="1:42" ht="36" x14ac:dyDescent="0.3">
      <c r="A1129" s="12" t="s">
        <v>3646</v>
      </c>
      <c r="B1129" s="12"/>
      <c r="C1129" s="41" t="s">
        <v>3647</v>
      </c>
      <c r="D1129" s="17"/>
      <c r="E1129" s="17"/>
      <c r="F1129" s="28" t="s">
        <v>79</v>
      </c>
      <c r="G1129" s="29">
        <v>1.1000000000000001</v>
      </c>
      <c r="H1129" s="39"/>
      <c r="I1129" s="39">
        <v>0</v>
      </c>
      <c r="J1129" s="30">
        <v>820.89</v>
      </c>
      <c r="M1129" s="31">
        <f>ROUND(ROUND(J1129, 2)*I1129, 2)</f>
        <v>0</v>
      </c>
      <c r="P1129" s="30">
        <v>820.89</v>
      </c>
      <c r="S1129" s="31">
        <f>ROUND(ROUND(P1129, 2)*I1129, 2)</f>
        <v>0</v>
      </c>
      <c r="V1129" s="9">
        <f>ROUND(ROUND(P1129, 2)/1.2, 2)</f>
        <v>684.08</v>
      </c>
      <c r="Y1129" s="9">
        <f t="shared" si="128"/>
        <v>0</v>
      </c>
      <c r="AD1129" s="5" t="s">
        <v>3648</v>
      </c>
      <c r="AE1129" s="5" t="s">
        <v>3649</v>
      </c>
      <c r="AF1129" s="5" t="s">
        <v>3650</v>
      </c>
      <c r="AK1129" s="31">
        <f t="shared" si="126"/>
        <v>0</v>
      </c>
      <c r="AL1129" s="31"/>
      <c r="AM1129" s="31"/>
      <c r="AN1129" s="33">
        <f t="shared" si="127"/>
        <v>0</v>
      </c>
      <c r="AO1129" s="31"/>
      <c r="AP1129" s="31"/>
    </row>
    <row r="1130" spans="1:42" ht="36" x14ac:dyDescent="0.3">
      <c r="A1130" s="12" t="s">
        <v>3651</v>
      </c>
      <c r="B1130" s="12" t="s">
        <v>3617</v>
      </c>
      <c r="C1130" s="16" t="s">
        <v>3618</v>
      </c>
      <c r="D1130" s="17"/>
      <c r="E1130" s="17" t="s">
        <v>3652</v>
      </c>
      <c r="F1130" s="17" t="s">
        <v>79</v>
      </c>
      <c r="G1130" s="18">
        <v>1</v>
      </c>
      <c r="H1130" s="18"/>
      <c r="I1130" s="18">
        <v>0</v>
      </c>
      <c r="J1130" s="19">
        <v>901.26</v>
      </c>
      <c r="K1130" s="20">
        <v>837</v>
      </c>
      <c r="L1130" s="19">
        <f>J1130+ROUND(K1130, 2)</f>
        <v>1738.26</v>
      </c>
      <c r="M1130" s="19">
        <v>0</v>
      </c>
      <c r="N1130" s="19">
        <v>0</v>
      </c>
      <c r="O1130" s="19">
        <f>M1130+N1130</f>
        <v>0</v>
      </c>
      <c r="P1130" s="19">
        <v>901.26</v>
      </c>
      <c r="Q1130" s="20">
        <v>837</v>
      </c>
      <c r="R1130" s="19">
        <f>P1130+ROUND(Q1130, 2)</f>
        <v>1738.26</v>
      </c>
      <c r="S1130" s="19">
        <v>0</v>
      </c>
      <c r="T1130" s="19">
        <v>0</v>
      </c>
      <c r="U1130" s="19">
        <f>S1130+T1130</f>
        <v>0</v>
      </c>
      <c r="V1130" s="9">
        <f>ROUND(P1130 / 1.2, 2)</f>
        <v>751.05</v>
      </c>
      <c r="W1130" s="9">
        <f>ROUND(Q1130 / 1.2, 2)</f>
        <v>697.5</v>
      </c>
      <c r="X1130" s="9">
        <f>ROUND(R1130 / 1.2, 2)</f>
        <v>1448.55</v>
      </c>
      <c r="Y1130" s="9">
        <f t="shared" si="128"/>
        <v>0</v>
      </c>
      <c r="Z1130" s="9">
        <f>ROUND(T1130 / 1.2, 2)</f>
        <v>0</v>
      </c>
      <c r="AA1130" s="9">
        <f>Y1130+Z1130</f>
        <v>0</v>
      </c>
      <c r="AD1130" s="5">
        <v>355116933</v>
      </c>
      <c r="AE1130" s="5">
        <v>27137991</v>
      </c>
      <c r="AG1130" s="5" t="s">
        <v>3620</v>
      </c>
      <c r="AH1130" s="5" t="s">
        <v>3621</v>
      </c>
      <c r="AI1130" s="5" t="s">
        <v>584</v>
      </c>
      <c r="AK1130" s="19">
        <f t="shared" si="126"/>
        <v>0</v>
      </c>
      <c r="AL1130" s="19">
        <f>T1130-N1130</f>
        <v>0</v>
      </c>
      <c r="AM1130" s="19">
        <f>U1130-O1130</f>
        <v>0</v>
      </c>
      <c r="AN1130" s="22">
        <f t="shared" si="127"/>
        <v>0</v>
      </c>
      <c r="AO1130" s="22">
        <f>IFERROR(AL1130/N1130,0)</f>
        <v>0</v>
      </c>
      <c r="AP1130" s="22">
        <f>IFERROR(AM1130/O1130,0)</f>
        <v>0</v>
      </c>
    </row>
    <row r="1131" spans="1:42" ht="36" x14ac:dyDescent="0.3">
      <c r="A1131" s="12" t="s">
        <v>3653</v>
      </c>
      <c r="B1131" s="12"/>
      <c r="C1131" s="41" t="s">
        <v>3654</v>
      </c>
      <c r="D1131" s="17"/>
      <c r="E1131" s="17"/>
      <c r="F1131" s="28" t="s">
        <v>79</v>
      </c>
      <c r="G1131" s="29">
        <v>1.1000000000000001</v>
      </c>
      <c r="H1131" s="39"/>
      <c r="I1131" s="39">
        <v>0</v>
      </c>
      <c r="J1131" s="30">
        <v>819.33</v>
      </c>
      <c r="M1131" s="31">
        <f>ROUND(ROUND(J1131, 2)*I1131, 2)</f>
        <v>0</v>
      </c>
      <c r="P1131" s="30">
        <v>819.33</v>
      </c>
      <c r="S1131" s="31">
        <f>ROUND(ROUND(P1131, 2)*I1131, 2)</f>
        <v>0</v>
      </c>
      <c r="V1131" s="9">
        <f>ROUND(ROUND(P1131, 2)/1.2, 2)</f>
        <v>682.78</v>
      </c>
      <c r="Y1131" s="9">
        <f t="shared" si="128"/>
        <v>0</v>
      </c>
      <c r="AD1131" s="5" t="s">
        <v>3655</v>
      </c>
      <c r="AE1131" s="5" t="s">
        <v>3656</v>
      </c>
      <c r="AF1131" s="5" t="s">
        <v>3657</v>
      </c>
      <c r="AK1131" s="31">
        <f t="shared" si="126"/>
        <v>0</v>
      </c>
      <c r="AL1131" s="31"/>
      <c r="AM1131" s="31"/>
      <c r="AN1131" s="33">
        <f t="shared" si="127"/>
        <v>0</v>
      </c>
      <c r="AO1131" s="31"/>
      <c r="AP1131" s="31"/>
    </row>
    <row r="1132" spans="1:42" ht="36" x14ac:dyDescent="0.3">
      <c r="A1132" s="12" t="s">
        <v>3658</v>
      </c>
      <c r="B1132" s="12" t="s">
        <v>3617</v>
      </c>
      <c r="C1132" s="16" t="s">
        <v>3618</v>
      </c>
      <c r="D1132" s="17"/>
      <c r="E1132" s="17" t="s">
        <v>3659</v>
      </c>
      <c r="F1132" s="17" t="s">
        <v>79</v>
      </c>
      <c r="G1132" s="18">
        <v>1</v>
      </c>
      <c r="H1132" s="18"/>
      <c r="I1132" s="18">
        <v>0</v>
      </c>
      <c r="J1132" s="19">
        <v>0</v>
      </c>
      <c r="K1132" s="20">
        <v>837</v>
      </c>
      <c r="L1132" s="19">
        <f>J1132+ROUND(K1132, 2)</f>
        <v>837</v>
      </c>
      <c r="M1132" s="19">
        <v>0</v>
      </c>
      <c r="N1132" s="19">
        <v>0</v>
      </c>
      <c r="O1132" s="19">
        <f>M1132+N1132</f>
        <v>0</v>
      </c>
      <c r="P1132" s="19">
        <v>2300</v>
      </c>
      <c r="Q1132" s="20">
        <v>837</v>
      </c>
      <c r="R1132" s="19">
        <f>P1132+ROUND(Q1132, 2)</f>
        <v>3137</v>
      </c>
      <c r="S1132" s="19">
        <v>0</v>
      </c>
      <c r="T1132" s="19">
        <v>0</v>
      </c>
      <c r="U1132" s="19">
        <f>S1132+T1132</f>
        <v>0</v>
      </c>
      <c r="V1132" s="9">
        <f>ROUND(P1132 / 1.2, 2)</f>
        <v>1916.67</v>
      </c>
      <c r="W1132" s="9">
        <f>ROUND(Q1132 / 1.2, 2)</f>
        <v>697.5</v>
      </c>
      <c r="X1132" s="9">
        <f>ROUND(R1132 / 1.2, 2)</f>
        <v>2614.17</v>
      </c>
      <c r="Y1132" s="9">
        <f t="shared" si="128"/>
        <v>0</v>
      </c>
      <c r="Z1132" s="9">
        <f>ROUND(T1132 / 1.2, 2)</f>
        <v>0</v>
      </c>
      <c r="AA1132" s="9">
        <f>Y1132+Z1132</f>
        <v>0</v>
      </c>
      <c r="AD1132" s="5">
        <v>355116934</v>
      </c>
      <c r="AE1132" s="5">
        <v>27137905</v>
      </c>
      <c r="AG1132" s="5" t="s">
        <v>3620</v>
      </c>
      <c r="AH1132" s="5" t="s">
        <v>3621</v>
      </c>
      <c r="AI1132" s="5" t="s">
        <v>584</v>
      </c>
      <c r="AK1132" s="19">
        <f t="shared" si="126"/>
        <v>0</v>
      </c>
      <c r="AL1132" s="19">
        <f>T1132-N1132</f>
        <v>0</v>
      </c>
      <c r="AM1132" s="19">
        <f>U1132-O1132</f>
        <v>0</v>
      </c>
      <c r="AN1132" s="22">
        <f t="shared" si="127"/>
        <v>0</v>
      </c>
      <c r="AO1132" s="22">
        <f>IFERROR(AL1132/N1132,0)</f>
        <v>0</v>
      </c>
      <c r="AP1132" s="22">
        <f>IFERROR(AM1132/O1132,0)</f>
        <v>0</v>
      </c>
    </row>
    <row r="1133" spans="1:42" ht="90" x14ac:dyDescent="0.3">
      <c r="A1133" s="12" t="s">
        <v>3660</v>
      </c>
      <c r="B1133" s="12"/>
      <c r="C1133" s="27" t="s">
        <v>3623</v>
      </c>
      <c r="D1133" s="17"/>
      <c r="E1133" s="17" t="s">
        <v>3661</v>
      </c>
      <c r="F1133" s="28" t="s">
        <v>79</v>
      </c>
      <c r="G1133" s="29">
        <v>1</v>
      </c>
      <c r="H1133" s="39"/>
      <c r="I1133" s="39">
        <v>0</v>
      </c>
      <c r="J1133" s="30">
        <v>0</v>
      </c>
      <c r="M1133" s="31">
        <f>ROUND(ROUND(J1133, 2)*I1133, 2)</f>
        <v>0</v>
      </c>
      <c r="P1133" s="30">
        <v>2300</v>
      </c>
      <c r="S1133" s="31">
        <f>ROUND(ROUND(P1133, 2)*I1133, 2)</f>
        <v>0</v>
      </c>
      <c r="V1133" s="9">
        <f>ROUND(ROUND(P1133, 2)/1.2, 2)</f>
        <v>1916.67</v>
      </c>
      <c r="Y1133" s="9">
        <f t="shared" si="128"/>
        <v>0</v>
      </c>
      <c r="AD1133" s="5" t="s">
        <v>3662</v>
      </c>
      <c r="AE1133" s="5" t="s">
        <v>3663</v>
      </c>
      <c r="AF1133" s="5" t="s">
        <v>3627</v>
      </c>
      <c r="AK1133" s="31">
        <f t="shared" si="126"/>
        <v>0</v>
      </c>
      <c r="AL1133" s="31"/>
      <c r="AM1133" s="31"/>
      <c r="AN1133" s="33">
        <f t="shared" si="127"/>
        <v>0</v>
      </c>
      <c r="AO1133" s="31"/>
      <c r="AP1133" s="31"/>
    </row>
    <row r="1134" spans="1:42" ht="36" x14ac:dyDescent="0.3">
      <c r="A1134" s="12" t="s">
        <v>3664</v>
      </c>
      <c r="B1134" s="12" t="s">
        <v>3617</v>
      </c>
      <c r="C1134" s="16" t="s">
        <v>3618</v>
      </c>
      <c r="D1134" s="17"/>
      <c r="E1134" s="17" t="s">
        <v>3665</v>
      </c>
      <c r="F1134" s="17" t="s">
        <v>79</v>
      </c>
      <c r="G1134" s="18">
        <v>1</v>
      </c>
      <c r="H1134" s="18"/>
      <c r="I1134" s="18">
        <v>0</v>
      </c>
      <c r="J1134" s="19">
        <v>7126.9</v>
      </c>
      <c r="K1134" s="20">
        <v>837</v>
      </c>
      <c r="L1134" s="19">
        <f>J1134+ROUND(K1134, 2)</f>
        <v>7963.9</v>
      </c>
      <c r="M1134" s="19">
        <v>0</v>
      </c>
      <c r="N1134" s="19">
        <v>0</v>
      </c>
      <c r="O1134" s="19">
        <f>M1134+N1134</f>
        <v>0</v>
      </c>
      <c r="P1134" s="19">
        <v>2530</v>
      </c>
      <c r="Q1134" s="20">
        <v>837</v>
      </c>
      <c r="R1134" s="19">
        <f>P1134+ROUND(Q1134, 2)</f>
        <v>3367</v>
      </c>
      <c r="S1134" s="19">
        <v>0</v>
      </c>
      <c r="T1134" s="19">
        <v>0</v>
      </c>
      <c r="U1134" s="19">
        <f>S1134+T1134</f>
        <v>0</v>
      </c>
      <c r="V1134" s="9">
        <f>ROUND(P1134 / 1.2, 2)</f>
        <v>2108.33</v>
      </c>
      <c r="W1134" s="9">
        <f>ROUND(Q1134 / 1.2, 2)</f>
        <v>697.5</v>
      </c>
      <c r="X1134" s="9">
        <f>ROUND(R1134 / 1.2, 2)</f>
        <v>2805.83</v>
      </c>
      <c r="Y1134" s="9">
        <f t="shared" si="128"/>
        <v>0</v>
      </c>
      <c r="Z1134" s="9">
        <f>ROUND(T1134 / 1.2, 2)</f>
        <v>0</v>
      </c>
      <c r="AA1134" s="9">
        <f>Y1134+Z1134</f>
        <v>0</v>
      </c>
      <c r="AD1134" s="5">
        <v>355116935</v>
      </c>
      <c r="AE1134" s="5">
        <v>27137912</v>
      </c>
      <c r="AG1134" s="5" t="s">
        <v>3620</v>
      </c>
      <c r="AH1134" s="5" t="s">
        <v>3621</v>
      </c>
      <c r="AI1134" s="5" t="s">
        <v>584</v>
      </c>
      <c r="AK1134" s="19">
        <f t="shared" si="126"/>
        <v>0</v>
      </c>
      <c r="AL1134" s="19">
        <f>T1134-N1134</f>
        <v>0</v>
      </c>
      <c r="AM1134" s="19">
        <f>U1134-O1134</f>
        <v>0</v>
      </c>
      <c r="AN1134" s="22">
        <f t="shared" si="127"/>
        <v>0</v>
      </c>
      <c r="AO1134" s="22">
        <f>IFERROR(AL1134/N1134,0)</f>
        <v>0</v>
      </c>
      <c r="AP1134" s="22">
        <f>IFERROR(AM1134/O1134,0)</f>
        <v>0</v>
      </c>
    </row>
    <row r="1135" spans="1:42" ht="72" x14ac:dyDescent="0.3">
      <c r="A1135" s="12" t="s">
        <v>3666</v>
      </c>
      <c r="B1135" s="12"/>
      <c r="C1135" s="27" t="s">
        <v>3631</v>
      </c>
      <c r="D1135" s="17"/>
      <c r="E1135" s="17" t="s">
        <v>3632</v>
      </c>
      <c r="F1135" s="28" t="s">
        <v>79</v>
      </c>
      <c r="G1135" s="29">
        <v>1.1000000000000001</v>
      </c>
      <c r="H1135" s="39"/>
      <c r="I1135" s="39">
        <v>0</v>
      </c>
      <c r="J1135" s="30">
        <v>6479</v>
      </c>
      <c r="M1135" s="31">
        <f>ROUND(ROUND(J1135, 2)*I1135, 2)</f>
        <v>0</v>
      </c>
      <c r="P1135" s="30">
        <v>2300</v>
      </c>
      <c r="S1135" s="31">
        <f>ROUND(ROUND(P1135, 2)*I1135, 2)</f>
        <v>0</v>
      </c>
      <c r="V1135" s="9">
        <f>ROUND(ROUND(P1135, 2)/1.2, 2)</f>
        <v>1916.67</v>
      </c>
      <c r="Y1135" s="9">
        <f t="shared" si="128"/>
        <v>0</v>
      </c>
      <c r="AD1135" s="5" t="s">
        <v>3667</v>
      </c>
      <c r="AE1135" s="5" t="s">
        <v>3668</v>
      </c>
      <c r="AF1135" s="5" t="s">
        <v>3635</v>
      </c>
      <c r="AK1135" s="31">
        <f t="shared" si="126"/>
        <v>0</v>
      </c>
      <c r="AL1135" s="31"/>
      <c r="AM1135" s="31"/>
      <c r="AN1135" s="33">
        <f t="shared" si="127"/>
        <v>0</v>
      </c>
      <c r="AO1135" s="31"/>
      <c r="AP1135" s="31"/>
    </row>
    <row r="1136" spans="1:42" ht="36" x14ac:dyDescent="0.3">
      <c r="A1136" s="12" t="s">
        <v>3669</v>
      </c>
      <c r="B1136" s="12" t="s">
        <v>3617</v>
      </c>
      <c r="C1136" s="16" t="s">
        <v>3618</v>
      </c>
      <c r="D1136" s="17"/>
      <c r="E1136" s="17" t="s">
        <v>3670</v>
      </c>
      <c r="F1136" s="17" t="s">
        <v>79</v>
      </c>
      <c r="G1136" s="18">
        <v>1</v>
      </c>
      <c r="H1136" s="18"/>
      <c r="I1136" s="18">
        <v>0</v>
      </c>
      <c r="J1136" s="19">
        <v>855.89</v>
      </c>
      <c r="K1136" s="20">
        <v>837</v>
      </c>
      <c r="L1136" s="19">
        <f>J1136+ROUND(K1136, 2)</f>
        <v>1692.8899999999999</v>
      </c>
      <c r="M1136" s="19">
        <v>0</v>
      </c>
      <c r="N1136" s="19">
        <v>0</v>
      </c>
      <c r="O1136" s="19">
        <f>M1136+N1136</f>
        <v>0</v>
      </c>
      <c r="P1136" s="19">
        <v>855.89</v>
      </c>
      <c r="Q1136" s="20">
        <v>837</v>
      </c>
      <c r="R1136" s="19">
        <f>P1136+ROUND(Q1136, 2)</f>
        <v>1692.8899999999999</v>
      </c>
      <c r="S1136" s="19">
        <v>0</v>
      </c>
      <c r="T1136" s="19">
        <v>0</v>
      </c>
      <c r="U1136" s="19">
        <f>S1136+T1136</f>
        <v>0</v>
      </c>
      <c r="V1136" s="9">
        <f>ROUND(P1136 / 1.2, 2)</f>
        <v>713.24</v>
      </c>
      <c r="W1136" s="9">
        <f>ROUND(Q1136 / 1.2, 2)</f>
        <v>697.5</v>
      </c>
      <c r="X1136" s="9">
        <f>ROUND(R1136 / 1.2, 2)</f>
        <v>1410.74</v>
      </c>
      <c r="Y1136" s="9">
        <f t="shared" si="128"/>
        <v>0</v>
      </c>
      <c r="Z1136" s="9">
        <f>ROUND(T1136 / 1.2, 2)</f>
        <v>0</v>
      </c>
      <c r="AA1136" s="9">
        <f>Y1136+Z1136</f>
        <v>0</v>
      </c>
      <c r="AD1136" s="5">
        <v>355116936</v>
      </c>
      <c r="AE1136" s="5">
        <v>27137913</v>
      </c>
      <c r="AG1136" s="5" t="s">
        <v>3620</v>
      </c>
      <c r="AH1136" s="5" t="s">
        <v>3621</v>
      </c>
      <c r="AI1136" s="5" t="s">
        <v>584</v>
      </c>
      <c r="AK1136" s="19">
        <f t="shared" si="126"/>
        <v>0</v>
      </c>
      <c r="AL1136" s="19">
        <f>T1136-N1136</f>
        <v>0</v>
      </c>
      <c r="AM1136" s="19">
        <f>U1136-O1136</f>
        <v>0</v>
      </c>
      <c r="AN1136" s="22">
        <f t="shared" si="127"/>
        <v>0</v>
      </c>
      <c r="AO1136" s="22">
        <f>IFERROR(AL1136/N1136,0)</f>
        <v>0</v>
      </c>
      <c r="AP1136" s="22">
        <f>IFERROR(AM1136/O1136,0)</f>
        <v>0</v>
      </c>
    </row>
    <row r="1137" spans="1:42" ht="90" x14ac:dyDescent="0.3">
      <c r="A1137" s="12" t="s">
        <v>3671</v>
      </c>
      <c r="B1137" s="12"/>
      <c r="C1137" s="41" t="s">
        <v>3639</v>
      </c>
      <c r="D1137" s="17"/>
      <c r="E1137" s="17" t="s">
        <v>3640</v>
      </c>
      <c r="F1137" s="28" t="s">
        <v>79</v>
      </c>
      <c r="G1137" s="29">
        <v>1.1000000000000001</v>
      </c>
      <c r="H1137" s="39"/>
      <c r="I1137" s="39">
        <v>0</v>
      </c>
      <c r="J1137" s="30">
        <v>778.08</v>
      </c>
      <c r="M1137" s="31">
        <f>ROUND(ROUND(J1137, 2)*I1137, 2)</f>
        <v>0</v>
      </c>
      <c r="P1137" s="30">
        <v>778.08</v>
      </c>
      <c r="S1137" s="31">
        <f>ROUND(ROUND(P1137, 2)*I1137, 2)</f>
        <v>0</v>
      </c>
      <c r="V1137" s="9">
        <f>ROUND(ROUND(P1137, 2)/1.2, 2)</f>
        <v>648.4</v>
      </c>
      <c r="Y1137" s="9">
        <f t="shared" si="128"/>
        <v>0</v>
      </c>
      <c r="AD1137" s="5" t="s">
        <v>3672</v>
      </c>
      <c r="AE1137" s="5" t="s">
        <v>3673</v>
      </c>
      <c r="AF1137" s="5" t="s">
        <v>3643</v>
      </c>
      <c r="AK1137" s="31">
        <f t="shared" si="126"/>
        <v>0</v>
      </c>
      <c r="AL1137" s="31"/>
      <c r="AM1137" s="31"/>
      <c r="AN1137" s="33">
        <f t="shared" si="127"/>
        <v>0</v>
      </c>
      <c r="AO1137" s="31"/>
      <c r="AP1137" s="31"/>
    </row>
    <row r="1138" spans="1:42" ht="36" x14ac:dyDescent="0.3">
      <c r="A1138" s="12" t="s">
        <v>3674</v>
      </c>
      <c r="B1138" s="12" t="s">
        <v>3617</v>
      </c>
      <c r="C1138" s="16" t="s">
        <v>3618</v>
      </c>
      <c r="D1138" s="17"/>
      <c r="E1138" s="17" t="s">
        <v>3675</v>
      </c>
      <c r="F1138" s="17" t="s">
        <v>79</v>
      </c>
      <c r="G1138" s="18">
        <v>1</v>
      </c>
      <c r="H1138" s="18"/>
      <c r="I1138" s="18">
        <v>0</v>
      </c>
      <c r="J1138" s="19">
        <v>902.98</v>
      </c>
      <c r="K1138" s="20">
        <v>837</v>
      </c>
      <c r="L1138" s="19">
        <f>J1138+ROUND(K1138, 2)</f>
        <v>1739.98</v>
      </c>
      <c r="M1138" s="19">
        <v>0</v>
      </c>
      <c r="N1138" s="19">
        <v>0</v>
      </c>
      <c r="O1138" s="19">
        <f>M1138+N1138</f>
        <v>0</v>
      </c>
      <c r="P1138" s="19">
        <v>902.98</v>
      </c>
      <c r="Q1138" s="20">
        <v>837</v>
      </c>
      <c r="R1138" s="19">
        <f>P1138+ROUND(Q1138, 2)</f>
        <v>1739.98</v>
      </c>
      <c r="S1138" s="19">
        <v>0</v>
      </c>
      <c r="T1138" s="19">
        <v>0</v>
      </c>
      <c r="U1138" s="19">
        <f>S1138+T1138</f>
        <v>0</v>
      </c>
      <c r="V1138" s="9">
        <f>ROUND(P1138 / 1.2, 2)</f>
        <v>752.48</v>
      </c>
      <c r="W1138" s="9">
        <f>ROUND(Q1138 / 1.2, 2)</f>
        <v>697.5</v>
      </c>
      <c r="X1138" s="9">
        <f>ROUND(R1138 / 1.2, 2)</f>
        <v>1449.98</v>
      </c>
      <c r="Y1138" s="9">
        <f t="shared" si="128"/>
        <v>0</v>
      </c>
      <c r="Z1138" s="9">
        <f>ROUND(T1138 / 1.2, 2)</f>
        <v>0</v>
      </c>
      <c r="AA1138" s="9">
        <f>Y1138+Z1138</f>
        <v>0</v>
      </c>
      <c r="AD1138" s="5">
        <v>355116937</v>
      </c>
      <c r="AE1138" s="5">
        <v>27137914</v>
      </c>
      <c r="AG1138" s="5" t="s">
        <v>3620</v>
      </c>
      <c r="AH1138" s="5" t="s">
        <v>3621</v>
      </c>
      <c r="AI1138" s="5" t="s">
        <v>584</v>
      </c>
      <c r="AK1138" s="19">
        <f t="shared" si="126"/>
        <v>0</v>
      </c>
      <c r="AL1138" s="19">
        <f>T1138-N1138</f>
        <v>0</v>
      </c>
      <c r="AM1138" s="19">
        <f>U1138-O1138</f>
        <v>0</v>
      </c>
      <c r="AN1138" s="22">
        <f t="shared" si="127"/>
        <v>0</v>
      </c>
      <c r="AO1138" s="22">
        <f>IFERROR(AL1138/N1138,0)</f>
        <v>0</v>
      </c>
      <c r="AP1138" s="22">
        <f>IFERROR(AM1138/O1138,0)</f>
        <v>0</v>
      </c>
    </row>
    <row r="1139" spans="1:42" ht="36" x14ac:dyDescent="0.3">
      <c r="A1139" s="12" t="s">
        <v>3676</v>
      </c>
      <c r="B1139" s="12"/>
      <c r="C1139" s="41" t="s">
        <v>3647</v>
      </c>
      <c r="D1139" s="17"/>
      <c r="E1139" s="17"/>
      <c r="F1139" s="28" t="s">
        <v>79</v>
      </c>
      <c r="G1139" s="29">
        <v>1.1000000000000001</v>
      </c>
      <c r="H1139" s="39"/>
      <c r="I1139" s="39">
        <v>0</v>
      </c>
      <c r="J1139" s="30">
        <v>820.89</v>
      </c>
      <c r="M1139" s="31">
        <f>ROUND(ROUND(J1139, 2)*I1139, 2)</f>
        <v>0</v>
      </c>
      <c r="P1139" s="30">
        <v>820.89</v>
      </c>
      <c r="S1139" s="31">
        <f>ROUND(ROUND(P1139, 2)*I1139, 2)</f>
        <v>0</v>
      </c>
      <c r="V1139" s="9">
        <f>ROUND(ROUND(P1139, 2)/1.2, 2)</f>
        <v>684.08</v>
      </c>
      <c r="Y1139" s="9">
        <f t="shared" si="128"/>
        <v>0</v>
      </c>
      <c r="AD1139" s="5" t="s">
        <v>3677</v>
      </c>
      <c r="AE1139" s="5" t="s">
        <v>3678</v>
      </c>
      <c r="AF1139" s="5" t="s">
        <v>3650</v>
      </c>
      <c r="AK1139" s="31">
        <f t="shared" si="126"/>
        <v>0</v>
      </c>
      <c r="AL1139" s="31"/>
      <c r="AM1139" s="31"/>
      <c r="AN1139" s="33">
        <f t="shared" si="127"/>
        <v>0</v>
      </c>
      <c r="AO1139" s="31"/>
      <c r="AP1139" s="31"/>
    </row>
    <row r="1140" spans="1:42" ht="36" x14ac:dyDescent="0.3">
      <c r="A1140" s="12" t="s">
        <v>3679</v>
      </c>
      <c r="B1140" s="12" t="s">
        <v>3617</v>
      </c>
      <c r="C1140" s="16" t="s">
        <v>3618</v>
      </c>
      <c r="D1140" s="17"/>
      <c r="E1140" s="17" t="s">
        <v>3680</v>
      </c>
      <c r="F1140" s="17" t="s">
        <v>79</v>
      </c>
      <c r="G1140" s="18">
        <v>1</v>
      </c>
      <c r="H1140" s="18"/>
      <c r="I1140" s="18">
        <v>0</v>
      </c>
      <c r="J1140" s="19">
        <v>901.26</v>
      </c>
      <c r="K1140" s="20">
        <v>837</v>
      </c>
      <c r="L1140" s="19">
        <f>J1140+ROUND(K1140, 2)</f>
        <v>1738.26</v>
      </c>
      <c r="M1140" s="19">
        <v>0</v>
      </c>
      <c r="N1140" s="19">
        <v>0</v>
      </c>
      <c r="O1140" s="19">
        <f>M1140+N1140</f>
        <v>0</v>
      </c>
      <c r="P1140" s="19">
        <v>901.26</v>
      </c>
      <c r="Q1140" s="20">
        <v>837</v>
      </c>
      <c r="R1140" s="19">
        <f>P1140+ROUND(Q1140, 2)</f>
        <v>1738.26</v>
      </c>
      <c r="S1140" s="19">
        <v>0</v>
      </c>
      <c r="T1140" s="19">
        <v>0</v>
      </c>
      <c r="U1140" s="19">
        <f>S1140+T1140</f>
        <v>0</v>
      </c>
      <c r="V1140" s="9">
        <f>ROUND(P1140 / 1.2, 2)</f>
        <v>751.05</v>
      </c>
      <c r="W1140" s="9">
        <f>ROUND(Q1140 / 1.2, 2)</f>
        <v>697.5</v>
      </c>
      <c r="X1140" s="9">
        <f>ROUND(R1140 / 1.2, 2)</f>
        <v>1448.55</v>
      </c>
      <c r="Y1140" s="9">
        <f t="shared" si="128"/>
        <v>0</v>
      </c>
      <c r="Z1140" s="9">
        <f>ROUND(T1140 / 1.2, 2)</f>
        <v>0</v>
      </c>
      <c r="AA1140" s="9">
        <f>Y1140+Z1140</f>
        <v>0</v>
      </c>
      <c r="AD1140" s="5">
        <v>355116938</v>
      </c>
      <c r="AE1140" s="5">
        <v>27137915</v>
      </c>
      <c r="AG1140" s="5" t="s">
        <v>3620</v>
      </c>
      <c r="AH1140" s="5" t="s">
        <v>3621</v>
      </c>
      <c r="AI1140" s="5" t="s">
        <v>584</v>
      </c>
      <c r="AK1140" s="19">
        <f t="shared" si="126"/>
        <v>0</v>
      </c>
      <c r="AL1140" s="19">
        <f>T1140-N1140</f>
        <v>0</v>
      </c>
      <c r="AM1140" s="19">
        <f>U1140-O1140</f>
        <v>0</v>
      </c>
      <c r="AN1140" s="22">
        <f t="shared" si="127"/>
        <v>0</v>
      </c>
      <c r="AO1140" s="22">
        <f>IFERROR(AL1140/N1140,0)</f>
        <v>0</v>
      </c>
      <c r="AP1140" s="22">
        <f>IFERROR(AM1140/O1140,0)</f>
        <v>0</v>
      </c>
    </row>
    <row r="1141" spans="1:42" ht="36" x14ac:dyDescent="0.3">
      <c r="A1141" s="12" t="s">
        <v>3681</v>
      </c>
      <c r="B1141" s="12"/>
      <c r="C1141" s="41" t="s">
        <v>3654</v>
      </c>
      <c r="D1141" s="17"/>
      <c r="E1141" s="17"/>
      <c r="F1141" s="28" t="s">
        <v>79</v>
      </c>
      <c r="G1141" s="29">
        <v>1.1000000000000001</v>
      </c>
      <c r="H1141" s="39"/>
      <c r="I1141" s="39">
        <v>0</v>
      </c>
      <c r="J1141" s="30">
        <v>819.33</v>
      </c>
      <c r="M1141" s="31">
        <f>ROUND(ROUND(J1141, 2)*I1141, 2)</f>
        <v>0</v>
      </c>
      <c r="P1141" s="30">
        <v>819.33</v>
      </c>
      <c r="S1141" s="31">
        <f>ROUND(ROUND(P1141, 2)*I1141, 2)</f>
        <v>0</v>
      </c>
      <c r="V1141" s="9">
        <f>ROUND(ROUND(P1141, 2)/1.2, 2)</f>
        <v>682.78</v>
      </c>
      <c r="Y1141" s="9">
        <f t="shared" si="128"/>
        <v>0</v>
      </c>
      <c r="AD1141" s="5" t="s">
        <v>3682</v>
      </c>
      <c r="AE1141" s="5" t="s">
        <v>3683</v>
      </c>
      <c r="AF1141" s="5" t="s">
        <v>3657</v>
      </c>
      <c r="AK1141" s="31">
        <f t="shared" si="126"/>
        <v>0</v>
      </c>
      <c r="AL1141" s="31"/>
      <c r="AM1141" s="31"/>
      <c r="AN1141" s="33">
        <f t="shared" si="127"/>
        <v>0</v>
      </c>
      <c r="AO1141" s="31"/>
      <c r="AP1141" s="31"/>
    </row>
    <row r="1142" spans="1:42" ht="36" x14ac:dyDescent="0.3">
      <c r="A1142" s="12" t="s">
        <v>3684</v>
      </c>
      <c r="B1142" s="12" t="s">
        <v>3617</v>
      </c>
      <c r="C1142" s="16" t="s">
        <v>3618</v>
      </c>
      <c r="D1142" s="17"/>
      <c r="E1142" s="17" t="s">
        <v>3685</v>
      </c>
      <c r="F1142" s="17" t="s">
        <v>79</v>
      </c>
      <c r="G1142" s="18">
        <v>1</v>
      </c>
      <c r="H1142" s="18"/>
      <c r="I1142" s="18">
        <v>837.6</v>
      </c>
      <c r="J1142" s="19">
        <v>0</v>
      </c>
      <c r="K1142" s="20">
        <v>837.01</v>
      </c>
      <c r="L1142" s="19">
        <f>J1142+ROUND(K1142, 2)</f>
        <v>837.01</v>
      </c>
      <c r="M1142" s="19">
        <v>0</v>
      </c>
      <c r="N1142" s="19">
        <v>701079.58</v>
      </c>
      <c r="O1142" s="19">
        <f>M1142+N1142</f>
        <v>701079.58</v>
      </c>
      <c r="P1142" s="19">
        <v>1802.29</v>
      </c>
      <c r="Q1142" s="20">
        <v>1004.4</v>
      </c>
      <c r="R1142" s="19">
        <f>P1142+ROUND(Q1142, 2)</f>
        <v>2806.69</v>
      </c>
      <c r="S1142" s="19">
        <v>1509598.1</v>
      </c>
      <c r="T1142" s="19">
        <v>841285.44</v>
      </c>
      <c r="U1142" s="19">
        <f>S1142+T1142</f>
        <v>2350883.54</v>
      </c>
      <c r="V1142" s="9">
        <f>ROUND(P1142 / 1.2, 2)</f>
        <v>1501.91</v>
      </c>
      <c r="W1142" s="9">
        <f>ROUND(Q1142 / 1.2, 2)</f>
        <v>837</v>
      </c>
      <c r="X1142" s="9">
        <f>ROUND(R1142 / 1.2, 2)</f>
        <v>2338.91</v>
      </c>
      <c r="Y1142" s="9">
        <f t="shared" si="128"/>
        <v>1257998.42</v>
      </c>
      <c r="Z1142" s="9">
        <f>ROUND(T1142 / 1.2, 2)</f>
        <v>701071.2</v>
      </c>
      <c r="AA1142" s="9">
        <f>Y1142+Z1142</f>
        <v>1959069.6199999999</v>
      </c>
      <c r="AD1142" s="5">
        <v>355116939</v>
      </c>
      <c r="AE1142" s="5">
        <v>28863244</v>
      </c>
      <c r="AG1142" s="5" t="s">
        <v>3620</v>
      </c>
      <c r="AH1142" s="5" t="s">
        <v>3621</v>
      </c>
      <c r="AI1142" s="5" t="s">
        <v>584</v>
      </c>
      <c r="AK1142" s="19">
        <f t="shared" si="126"/>
        <v>1509598.1</v>
      </c>
      <c r="AL1142" s="19">
        <f>T1142-N1142</f>
        <v>140205.85999999999</v>
      </c>
      <c r="AM1142" s="19">
        <f>U1142-O1142</f>
        <v>1649803.96</v>
      </c>
      <c r="AN1142" s="22">
        <f t="shared" si="127"/>
        <v>0</v>
      </c>
      <c r="AO1142" s="22">
        <f>IFERROR(AL1142/N1142,0)</f>
        <v>0.19998565640722268</v>
      </c>
      <c r="AP1142" s="22">
        <f>IFERROR(AM1142/O1142,0)</f>
        <v>2.3532335088122238</v>
      </c>
    </row>
    <row r="1143" spans="1:42" ht="216" x14ac:dyDescent="0.3">
      <c r="A1143" s="12" t="s">
        <v>3686</v>
      </c>
      <c r="B1143" s="12"/>
      <c r="C1143" s="27" t="s">
        <v>3623</v>
      </c>
      <c r="D1143" s="17"/>
      <c r="E1143" s="17" t="s">
        <v>3687</v>
      </c>
      <c r="F1143" s="28" t="s">
        <v>79</v>
      </c>
      <c r="G1143" s="29">
        <v>1</v>
      </c>
      <c r="H1143" s="39"/>
      <c r="I1143" s="39">
        <v>837.6</v>
      </c>
      <c r="J1143" s="30">
        <v>0</v>
      </c>
      <c r="M1143" s="31">
        <f>ROUND(ROUND(J1143, 2)*I1143, 2)</f>
        <v>0</v>
      </c>
      <c r="P1143" s="30">
        <v>1802.29</v>
      </c>
      <c r="S1143" s="31">
        <f>ROUND(ROUND(P1143, 2)*I1143, 2)</f>
        <v>1509598.1</v>
      </c>
      <c r="V1143" s="9">
        <f>ROUND(ROUND(P1143, 2)/1.2, 2)</f>
        <v>1501.91</v>
      </c>
      <c r="Y1143" s="9">
        <f t="shared" si="128"/>
        <v>1257998.42</v>
      </c>
      <c r="AD1143" s="5" t="s">
        <v>3688</v>
      </c>
      <c r="AE1143" s="5" t="s">
        <v>3689</v>
      </c>
      <c r="AF1143" s="5" t="s">
        <v>3627</v>
      </c>
      <c r="AK1143" s="31">
        <f t="shared" si="126"/>
        <v>1509598.1</v>
      </c>
      <c r="AL1143" s="31"/>
      <c r="AM1143" s="31"/>
      <c r="AN1143" s="33">
        <f t="shared" si="127"/>
        <v>0</v>
      </c>
      <c r="AO1143" s="31"/>
      <c r="AP1143" s="31"/>
    </row>
    <row r="1144" spans="1:42" ht="36" x14ac:dyDescent="0.3">
      <c r="A1144" s="12" t="s">
        <v>3690</v>
      </c>
      <c r="B1144" s="12" t="s">
        <v>3617</v>
      </c>
      <c r="C1144" s="16" t="s">
        <v>3618</v>
      </c>
      <c r="D1144" s="17"/>
      <c r="E1144" s="17" t="s">
        <v>3691</v>
      </c>
      <c r="F1144" s="17" t="s">
        <v>79</v>
      </c>
      <c r="G1144" s="18">
        <v>1</v>
      </c>
      <c r="H1144" s="18"/>
      <c r="I1144" s="18">
        <v>2589.9</v>
      </c>
      <c r="J1144" s="19">
        <v>7245.69</v>
      </c>
      <c r="K1144" s="20">
        <v>837.01</v>
      </c>
      <c r="L1144" s="19">
        <f>J1144+ROUND(K1144, 2)</f>
        <v>8082.7</v>
      </c>
      <c r="M1144" s="19">
        <v>18765612.530000001</v>
      </c>
      <c r="N1144" s="19">
        <v>2167772.2000000002</v>
      </c>
      <c r="O1144" s="19">
        <f>M1144+N1144</f>
        <v>20933384.73</v>
      </c>
      <c r="P1144" s="19">
        <v>2241.8000000000002</v>
      </c>
      <c r="Q1144" s="20">
        <v>1004.4</v>
      </c>
      <c r="R1144" s="19">
        <f>P1144+ROUND(Q1144, 2)</f>
        <v>3246.2000000000003</v>
      </c>
      <c r="S1144" s="19">
        <v>5806037.8200000003</v>
      </c>
      <c r="T1144" s="19">
        <v>2601295.56</v>
      </c>
      <c r="U1144" s="19">
        <f>S1144+T1144</f>
        <v>8407333.3800000008</v>
      </c>
      <c r="V1144" s="9">
        <f>ROUND(P1144 / 1.2, 2)</f>
        <v>1868.17</v>
      </c>
      <c r="W1144" s="9">
        <f>ROUND(Q1144 / 1.2, 2)</f>
        <v>837</v>
      </c>
      <c r="X1144" s="9">
        <f>ROUND(R1144 / 1.2, 2)</f>
        <v>2705.17</v>
      </c>
      <c r="Y1144" s="9">
        <f t="shared" si="128"/>
        <v>4838364.8499999996</v>
      </c>
      <c r="Z1144" s="9">
        <f>ROUND(T1144 / 1.2, 2)</f>
        <v>2167746.2999999998</v>
      </c>
      <c r="AA1144" s="9">
        <f>Y1144+Z1144</f>
        <v>7006111.1499999994</v>
      </c>
      <c r="AD1144" s="5">
        <v>355116940</v>
      </c>
      <c r="AE1144" s="5">
        <v>28863245</v>
      </c>
      <c r="AG1144" s="5" t="s">
        <v>3620</v>
      </c>
      <c r="AH1144" s="5" t="s">
        <v>3621</v>
      </c>
      <c r="AI1144" s="5" t="s">
        <v>584</v>
      </c>
      <c r="AK1144" s="19">
        <f t="shared" si="126"/>
        <v>-12959574.710000001</v>
      </c>
      <c r="AL1144" s="19">
        <f>T1144-N1144</f>
        <v>433523.35999999987</v>
      </c>
      <c r="AM1144" s="19">
        <f>U1144-O1144</f>
        <v>-12526051.35</v>
      </c>
      <c r="AN1144" s="22">
        <f t="shared" si="127"/>
        <v>-0.69060227526716389</v>
      </c>
      <c r="AO1144" s="22">
        <f>IFERROR(AL1144/N1144,0)</f>
        <v>0.1999856627001674</v>
      </c>
      <c r="AP1144" s="22">
        <f>IFERROR(AM1144/O1144,0)</f>
        <v>-0.59837678003637396</v>
      </c>
    </row>
    <row r="1145" spans="1:42" ht="108" x14ac:dyDescent="0.3">
      <c r="A1145" s="12" t="s">
        <v>3692</v>
      </c>
      <c r="B1145" s="12"/>
      <c r="C1145" s="27" t="s">
        <v>3631</v>
      </c>
      <c r="D1145" s="17"/>
      <c r="E1145" s="17" t="s">
        <v>3693</v>
      </c>
      <c r="F1145" s="28" t="s">
        <v>79</v>
      </c>
      <c r="G1145" s="29">
        <v>1.1000000000000001</v>
      </c>
      <c r="H1145" s="39"/>
      <c r="I1145" s="39">
        <v>2848.89</v>
      </c>
      <c r="J1145" s="30">
        <v>6586.99</v>
      </c>
      <c r="M1145" s="31">
        <f>ROUND(ROUND(J1145, 2)*I1145, 2)</f>
        <v>18765609.940000001</v>
      </c>
      <c r="P1145" s="30">
        <v>2038</v>
      </c>
      <c r="S1145" s="31">
        <f>ROUND(ROUND(P1145, 2)*I1145, 2)</f>
        <v>5806037.8200000003</v>
      </c>
      <c r="V1145" s="9">
        <f>ROUND(ROUND(P1145, 2)/1.2, 2)</f>
        <v>1698.33</v>
      </c>
      <c r="Y1145" s="9">
        <f t="shared" si="128"/>
        <v>4838364.8499999996</v>
      </c>
      <c r="AD1145" s="5" t="s">
        <v>3694</v>
      </c>
      <c r="AE1145" s="5" t="s">
        <v>3695</v>
      </c>
      <c r="AF1145" s="5" t="s">
        <v>3635</v>
      </c>
      <c r="AK1145" s="31">
        <f t="shared" si="126"/>
        <v>-12959572.120000001</v>
      </c>
      <c r="AL1145" s="31"/>
      <c r="AM1145" s="31"/>
      <c r="AN1145" s="33">
        <f t="shared" si="127"/>
        <v>-0.69060223256457609</v>
      </c>
      <c r="AO1145" s="31"/>
      <c r="AP1145" s="31"/>
    </row>
    <row r="1146" spans="1:42" ht="36" x14ac:dyDescent="0.3">
      <c r="A1146" s="12" t="s">
        <v>3696</v>
      </c>
      <c r="B1146" s="12" t="s">
        <v>3617</v>
      </c>
      <c r="C1146" s="16" t="s">
        <v>3618</v>
      </c>
      <c r="D1146" s="17"/>
      <c r="E1146" s="17" t="s">
        <v>3697</v>
      </c>
      <c r="F1146" s="17" t="s">
        <v>79</v>
      </c>
      <c r="G1146" s="18">
        <v>1</v>
      </c>
      <c r="H1146" s="18"/>
      <c r="I1146" s="18">
        <v>198</v>
      </c>
      <c r="J1146" s="19">
        <v>887.56</v>
      </c>
      <c r="K1146" s="20">
        <v>837.01</v>
      </c>
      <c r="L1146" s="19">
        <f>J1146+ROUND(K1146, 2)</f>
        <v>1724.57</v>
      </c>
      <c r="M1146" s="19">
        <v>175736.88</v>
      </c>
      <c r="N1146" s="19">
        <v>165727.98000000001</v>
      </c>
      <c r="O1146" s="19">
        <f>M1146+N1146</f>
        <v>341464.86</v>
      </c>
      <c r="P1146" s="19">
        <v>2380.4899999999998</v>
      </c>
      <c r="Q1146" s="20">
        <v>1004.4</v>
      </c>
      <c r="R1146" s="19">
        <f>P1146+ROUND(Q1146, 2)</f>
        <v>3384.89</v>
      </c>
      <c r="S1146" s="19">
        <v>471337.02</v>
      </c>
      <c r="T1146" s="19">
        <v>198871.2</v>
      </c>
      <c r="U1146" s="19">
        <f>S1146+T1146</f>
        <v>670208.22</v>
      </c>
      <c r="V1146" s="9">
        <f>ROUND(P1146 / 1.2, 2)</f>
        <v>1983.74</v>
      </c>
      <c r="W1146" s="9">
        <f>ROUND(Q1146 / 1.2, 2)</f>
        <v>837</v>
      </c>
      <c r="X1146" s="9">
        <f>ROUND(R1146 / 1.2, 2)</f>
        <v>2820.74</v>
      </c>
      <c r="Y1146" s="9">
        <f t="shared" si="128"/>
        <v>392780.85</v>
      </c>
      <c r="Z1146" s="9">
        <f>ROUND(T1146 / 1.2, 2)</f>
        <v>165726</v>
      </c>
      <c r="AA1146" s="9">
        <f>Y1146+Z1146</f>
        <v>558506.85</v>
      </c>
      <c r="AD1146" s="5">
        <v>355116941</v>
      </c>
      <c r="AE1146" s="5">
        <v>28863246</v>
      </c>
      <c r="AG1146" s="5" t="s">
        <v>3620</v>
      </c>
      <c r="AH1146" s="5" t="s">
        <v>3621</v>
      </c>
      <c r="AI1146" s="5" t="s">
        <v>584</v>
      </c>
      <c r="AK1146" s="19">
        <f t="shared" si="126"/>
        <v>295600.14</v>
      </c>
      <c r="AL1146" s="19">
        <f>T1146-N1146</f>
        <v>33143.22</v>
      </c>
      <c r="AM1146" s="19">
        <f>U1146-O1146</f>
        <v>328743.36</v>
      </c>
      <c r="AN1146" s="22">
        <f t="shared" si="127"/>
        <v>1.6820609310919825</v>
      </c>
      <c r="AO1146" s="22">
        <f>IFERROR(AL1146/N1146,0)</f>
        <v>0.19998566325372455</v>
      </c>
      <c r="AP1146" s="22">
        <f>IFERROR(AM1146/O1146,0)</f>
        <v>0.96274433626933087</v>
      </c>
    </row>
    <row r="1147" spans="1:42" ht="90" x14ac:dyDescent="0.3">
      <c r="A1147" s="12" t="s">
        <v>3698</v>
      </c>
      <c r="B1147" s="12"/>
      <c r="C1147" s="41" t="s">
        <v>3639</v>
      </c>
      <c r="D1147" s="17"/>
      <c r="E1147" s="17" t="s">
        <v>3699</v>
      </c>
      <c r="F1147" s="28" t="s">
        <v>79</v>
      </c>
      <c r="G1147" s="29">
        <v>1.1000000000000001</v>
      </c>
      <c r="H1147" s="39"/>
      <c r="I1147" s="39">
        <v>217.8</v>
      </c>
      <c r="J1147" s="30">
        <v>806.87</v>
      </c>
      <c r="M1147" s="31">
        <f>ROUND(ROUND(J1147, 2)*I1147, 2)</f>
        <v>175736.29</v>
      </c>
      <c r="P1147" s="30">
        <v>2164.08</v>
      </c>
      <c r="S1147" s="31">
        <f>ROUND(ROUND(P1147, 2)*I1147, 2)</f>
        <v>471336.62</v>
      </c>
      <c r="V1147" s="9">
        <f>ROUND(ROUND(P1147, 2)/1.2, 2)</f>
        <v>1803.4</v>
      </c>
      <c r="Y1147" s="9">
        <f t="shared" si="128"/>
        <v>392780.52</v>
      </c>
      <c r="AD1147" s="5" t="s">
        <v>3700</v>
      </c>
      <c r="AE1147" s="5" t="s">
        <v>3701</v>
      </c>
      <c r="AF1147" s="5" t="s">
        <v>3643</v>
      </c>
      <c r="AK1147" s="31">
        <f t="shared" si="126"/>
        <v>295600.32999999996</v>
      </c>
      <c r="AL1147" s="31"/>
      <c r="AM1147" s="31"/>
      <c r="AN1147" s="33">
        <f t="shared" si="127"/>
        <v>1.6820676594458659</v>
      </c>
      <c r="AO1147" s="31"/>
      <c r="AP1147" s="31"/>
    </row>
    <row r="1148" spans="1:42" ht="36" x14ac:dyDescent="0.3">
      <c r="A1148" s="12" t="s">
        <v>3702</v>
      </c>
      <c r="B1148" s="12" t="s">
        <v>3617</v>
      </c>
      <c r="C1148" s="16" t="s">
        <v>3618</v>
      </c>
      <c r="D1148" s="17"/>
      <c r="E1148" s="17" t="s">
        <v>3703</v>
      </c>
      <c r="F1148" s="17" t="s">
        <v>79</v>
      </c>
      <c r="G1148" s="18">
        <v>1</v>
      </c>
      <c r="H1148" s="18"/>
      <c r="I1148" s="18">
        <v>176.2</v>
      </c>
      <c r="J1148" s="19">
        <v>936.4</v>
      </c>
      <c r="K1148" s="20">
        <v>837.01</v>
      </c>
      <c r="L1148" s="19">
        <f>J1148+ROUND(K1148, 2)</f>
        <v>1773.4099999999999</v>
      </c>
      <c r="M1148" s="19">
        <v>164993.68</v>
      </c>
      <c r="N1148" s="19">
        <v>147481.16</v>
      </c>
      <c r="O1148" s="19">
        <f>M1148+N1148</f>
        <v>312474.83999999997</v>
      </c>
      <c r="P1148" s="19">
        <v>902.98</v>
      </c>
      <c r="Q1148" s="20">
        <v>1004.4</v>
      </c>
      <c r="R1148" s="19">
        <f>P1148+ROUND(Q1148, 2)</f>
        <v>1907.38</v>
      </c>
      <c r="S1148" s="19">
        <v>159105.07999999999</v>
      </c>
      <c r="T1148" s="19">
        <v>176975.28</v>
      </c>
      <c r="U1148" s="19">
        <f>S1148+T1148</f>
        <v>336080.36</v>
      </c>
      <c r="V1148" s="9">
        <f>ROUND(P1148 / 1.2, 2)</f>
        <v>752.48</v>
      </c>
      <c r="W1148" s="9">
        <f>ROUND(Q1148 / 1.2, 2)</f>
        <v>837</v>
      </c>
      <c r="X1148" s="9">
        <f>ROUND(R1148 / 1.2, 2)</f>
        <v>1589.48</v>
      </c>
      <c r="Y1148" s="9">
        <f t="shared" si="128"/>
        <v>132587.57</v>
      </c>
      <c r="Z1148" s="9">
        <f>ROUND(T1148 / 1.2, 2)</f>
        <v>147479.4</v>
      </c>
      <c r="AA1148" s="9">
        <f>Y1148+Z1148</f>
        <v>280066.96999999997</v>
      </c>
      <c r="AD1148" s="5">
        <v>355116942</v>
      </c>
      <c r="AE1148" s="5">
        <v>28863247</v>
      </c>
      <c r="AG1148" s="5" t="s">
        <v>3620</v>
      </c>
      <c r="AH1148" s="5" t="s">
        <v>3621</v>
      </c>
      <c r="AI1148" s="5" t="s">
        <v>584</v>
      </c>
      <c r="AK1148" s="19">
        <f t="shared" si="126"/>
        <v>-5888.6000000000058</v>
      </c>
      <c r="AL1148" s="19">
        <f>T1148-N1148</f>
        <v>29494.119999999995</v>
      </c>
      <c r="AM1148" s="19">
        <f>U1148-O1148</f>
        <v>23605.520000000019</v>
      </c>
      <c r="AN1148" s="22">
        <f t="shared" si="127"/>
        <v>-3.5689851877962878E-2</v>
      </c>
      <c r="AO1148" s="22">
        <f>IFERROR(AL1148/N1148,0)</f>
        <v>0.19998567952679511</v>
      </c>
      <c r="AP1148" s="22">
        <f>IFERROR(AM1148/O1148,0)</f>
        <v>7.5543746178092355E-2</v>
      </c>
    </row>
    <row r="1149" spans="1:42" ht="72" x14ac:dyDescent="0.3">
      <c r="A1149" s="12" t="s">
        <v>3704</v>
      </c>
      <c r="B1149" s="12"/>
      <c r="C1149" s="41" t="s">
        <v>3647</v>
      </c>
      <c r="D1149" s="17"/>
      <c r="E1149" s="17" t="s">
        <v>3705</v>
      </c>
      <c r="F1149" s="28" t="s">
        <v>79</v>
      </c>
      <c r="G1149" s="29">
        <v>1.1000000000000001</v>
      </c>
      <c r="H1149" s="39"/>
      <c r="I1149" s="39">
        <v>193.82</v>
      </c>
      <c r="J1149" s="30">
        <v>851.27</v>
      </c>
      <c r="M1149" s="31">
        <f>ROUND(ROUND(J1149, 2)*I1149, 2)</f>
        <v>164993.15</v>
      </c>
      <c r="P1149" s="30">
        <v>820.89</v>
      </c>
      <c r="S1149" s="31">
        <f>ROUND(ROUND(P1149, 2)*I1149, 2)</f>
        <v>159104.9</v>
      </c>
      <c r="V1149" s="9">
        <f>ROUND(ROUND(P1149, 2)/1.2, 2)</f>
        <v>684.08</v>
      </c>
      <c r="Y1149" s="9">
        <f t="shared" si="128"/>
        <v>132587.42000000001</v>
      </c>
      <c r="AD1149" s="5" t="s">
        <v>3706</v>
      </c>
      <c r="AE1149" s="5" t="s">
        <v>3707</v>
      </c>
      <c r="AF1149" s="5" t="s">
        <v>3650</v>
      </c>
      <c r="AK1149" s="31">
        <f t="shared" si="126"/>
        <v>-5888.25</v>
      </c>
      <c r="AL1149" s="31"/>
      <c r="AM1149" s="31"/>
      <c r="AN1149" s="33">
        <f t="shared" si="127"/>
        <v>-3.5687845222665306E-2</v>
      </c>
      <c r="AO1149" s="31"/>
      <c r="AP1149" s="31"/>
    </row>
    <row r="1150" spans="1:42" ht="36" x14ac:dyDescent="0.3">
      <c r="A1150" s="12" t="s">
        <v>3708</v>
      </c>
      <c r="B1150" s="12" t="s">
        <v>3617</v>
      </c>
      <c r="C1150" s="16" t="s">
        <v>3618</v>
      </c>
      <c r="D1150" s="17"/>
      <c r="E1150" s="17" t="s">
        <v>3709</v>
      </c>
      <c r="F1150" s="17" t="s">
        <v>79</v>
      </c>
      <c r="G1150" s="18">
        <v>1</v>
      </c>
      <c r="H1150" s="18"/>
      <c r="I1150" s="18">
        <v>122.2</v>
      </c>
      <c r="J1150" s="19">
        <v>934.63</v>
      </c>
      <c r="K1150" s="20">
        <v>837.01</v>
      </c>
      <c r="L1150" s="19">
        <f>J1150+ROUND(K1150, 2)</f>
        <v>1771.6399999999999</v>
      </c>
      <c r="M1150" s="19">
        <v>114211.79</v>
      </c>
      <c r="N1150" s="19">
        <v>102282.62</v>
      </c>
      <c r="O1150" s="19">
        <f>M1150+N1150</f>
        <v>216494.40999999997</v>
      </c>
      <c r="P1150" s="19">
        <v>901.26</v>
      </c>
      <c r="Q1150" s="20">
        <v>1004.4</v>
      </c>
      <c r="R1150" s="19">
        <f>P1150+ROUND(Q1150, 2)</f>
        <v>1905.6599999999999</v>
      </c>
      <c r="S1150" s="19">
        <v>110133.97</v>
      </c>
      <c r="T1150" s="19">
        <v>122737.68</v>
      </c>
      <c r="U1150" s="19">
        <f>S1150+T1150</f>
        <v>232871.65</v>
      </c>
      <c r="V1150" s="9">
        <f>ROUND(P1150 / 1.2, 2)</f>
        <v>751.05</v>
      </c>
      <c r="W1150" s="9">
        <f>ROUND(Q1150 / 1.2, 2)</f>
        <v>837</v>
      </c>
      <c r="X1150" s="9">
        <f>ROUND(R1150 / 1.2, 2)</f>
        <v>1588.05</v>
      </c>
      <c r="Y1150" s="9">
        <f t="shared" si="128"/>
        <v>91778.31</v>
      </c>
      <c r="Z1150" s="9">
        <f>ROUND(T1150 / 1.2, 2)</f>
        <v>102281.4</v>
      </c>
      <c r="AA1150" s="9">
        <f>Y1150+Z1150</f>
        <v>194059.71</v>
      </c>
      <c r="AD1150" s="5">
        <v>355116943</v>
      </c>
      <c r="AE1150" s="5">
        <v>28863248</v>
      </c>
      <c r="AG1150" s="5" t="s">
        <v>3620</v>
      </c>
      <c r="AH1150" s="5" t="s">
        <v>3621</v>
      </c>
      <c r="AI1150" s="5" t="s">
        <v>584</v>
      </c>
      <c r="AK1150" s="19">
        <f t="shared" si="126"/>
        <v>-4077.8199999999924</v>
      </c>
      <c r="AL1150" s="19">
        <f>T1150-N1150</f>
        <v>20455.059999999998</v>
      </c>
      <c r="AM1150" s="19">
        <f>U1150-O1150</f>
        <v>16377.24000000002</v>
      </c>
      <c r="AN1150" s="22">
        <f t="shared" si="127"/>
        <v>-3.5704019698841884E-2</v>
      </c>
      <c r="AO1150" s="22">
        <f>IFERROR(AL1150/N1150,0)</f>
        <v>0.1999856867178412</v>
      </c>
      <c r="AP1150" s="22">
        <f>IFERROR(AM1150/O1150,0)</f>
        <v>7.5647403551897821E-2</v>
      </c>
    </row>
    <row r="1151" spans="1:42" ht="72" x14ac:dyDescent="0.3">
      <c r="A1151" s="12" t="s">
        <v>3710</v>
      </c>
      <c r="B1151" s="12"/>
      <c r="C1151" s="41" t="s">
        <v>3654</v>
      </c>
      <c r="D1151" s="17"/>
      <c r="E1151" s="17" t="s">
        <v>3711</v>
      </c>
      <c r="F1151" s="28" t="s">
        <v>79</v>
      </c>
      <c r="G1151" s="29">
        <v>1.1000000000000001</v>
      </c>
      <c r="H1151" s="39"/>
      <c r="I1151" s="39">
        <v>134.41999999999999</v>
      </c>
      <c r="J1151" s="30">
        <v>849.66</v>
      </c>
      <c r="M1151" s="31">
        <f>ROUND(ROUND(J1151, 2)*I1151, 2)</f>
        <v>114211.3</v>
      </c>
      <c r="P1151" s="30">
        <v>819.33</v>
      </c>
      <c r="S1151" s="31">
        <f>ROUND(ROUND(P1151, 2)*I1151, 2)</f>
        <v>110134.34</v>
      </c>
      <c r="V1151" s="9">
        <f>ROUND(ROUND(P1151, 2)/1.2, 2)</f>
        <v>682.78</v>
      </c>
      <c r="Y1151" s="9">
        <f t="shared" si="128"/>
        <v>91778.62</v>
      </c>
      <c r="AD1151" s="5" t="s">
        <v>3712</v>
      </c>
      <c r="AE1151" s="5" t="s">
        <v>3713</v>
      </c>
      <c r="AF1151" s="5" t="s">
        <v>3657</v>
      </c>
      <c r="AK1151" s="31">
        <f t="shared" si="126"/>
        <v>-4076.9600000000064</v>
      </c>
      <c r="AL1151" s="31"/>
      <c r="AM1151" s="31"/>
      <c r="AN1151" s="33">
        <f t="shared" si="127"/>
        <v>-3.5696642976658234E-2</v>
      </c>
      <c r="AO1151" s="31"/>
      <c r="AP1151" s="31"/>
    </row>
    <row r="1152" spans="1:42" ht="36" x14ac:dyDescent="0.3">
      <c r="A1152" s="12" t="s">
        <v>3714</v>
      </c>
      <c r="B1152" s="12" t="s">
        <v>3715</v>
      </c>
      <c r="C1152" s="16" t="s">
        <v>3716</v>
      </c>
      <c r="D1152" s="17"/>
      <c r="E1152" s="17" t="s">
        <v>3717</v>
      </c>
      <c r="F1152" s="17" t="s">
        <v>79</v>
      </c>
      <c r="G1152" s="18">
        <v>1</v>
      </c>
      <c r="H1152" s="18"/>
      <c r="I1152" s="18">
        <v>0</v>
      </c>
      <c r="J1152" s="19">
        <v>611.15</v>
      </c>
      <c r="K1152" s="20">
        <v>1199</v>
      </c>
      <c r="L1152" s="19">
        <f>J1152+ROUND(K1152, 2)</f>
        <v>1810.15</v>
      </c>
      <c r="M1152" s="19">
        <v>0</v>
      </c>
      <c r="N1152" s="19">
        <v>0</v>
      </c>
      <c r="O1152" s="19">
        <f>M1152+N1152</f>
        <v>0</v>
      </c>
      <c r="P1152" s="19">
        <v>611.15</v>
      </c>
      <c r="Q1152" s="20">
        <v>1199</v>
      </c>
      <c r="R1152" s="19">
        <f>P1152+ROUND(Q1152, 2)</f>
        <v>1810.15</v>
      </c>
      <c r="S1152" s="19">
        <v>0</v>
      </c>
      <c r="T1152" s="19">
        <v>0</v>
      </c>
      <c r="U1152" s="19">
        <f>S1152+T1152</f>
        <v>0</v>
      </c>
      <c r="V1152" s="9">
        <f>ROUND(P1152 / 1.2, 2)</f>
        <v>509.29</v>
      </c>
      <c r="W1152" s="9">
        <f>ROUND(Q1152 / 1.2, 2)</f>
        <v>999.17</v>
      </c>
      <c r="X1152" s="9">
        <f>ROUND(R1152 / 1.2, 2)</f>
        <v>1508.46</v>
      </c>
      <c r="Y1152" s="9">
        <f t="shared" si="128"/>
        <v>0</v>
      </c>
      <c r="Z1152" s="9">
        <f>ROUND(T1152 / 1.2, 2)</f>
        <v>0</v>
      </c>
      <c r="AA1152" s="9">
        <f>Y1152+Z1152</f>
        <v>0</v>
      </c>
      <c r="AD1152" s="5">
        <v>355116685</v>
      </c>
      <c r="AE1152" s="5">
        <v>27137983</v>
      </c>
      <c r="AG1152" s="5" t="s">
        <v>3718</v>
      </c>
      <c r="AH1152" s="5" t="s">
        <v>3719</v>
      </c>
      <c r="AI1152" s="5" t="s">
        <v>584</v>
      </c>
      <c r="AK1152" s="19">
        <f t="shared" si="126"/>
        <v>0</v>
      </c>
      <c r="AL1152" s="19">
        <f>T1152-N1152</f>
        <v>0</v>
      </c>
      <c r="AM1152" s="19">
        <f>U1152-O1152</f>
        <v>0</v>
      </c>
      <c r="AN1152" s="22">
        <f t="shared" si="127"/>
        <v>0</v>
      </c>
      <c r="AO1152" s="22">
        <f>IFERROR(AL1152/N1152,0)</f>
        <v>0</v>
      </c>
      <c r="AP1152" s="22">
        <f>IFERROR(AM1152/O1152,0)</f>
        <v>0</v>
      </c>
    </row>
    <row r="1153" spans="1:42" ht="18" x14ac:dyDescent="0.3">
      <c r="A1153" s="12" t="s">
        <v>3720</v>
      </c>
      <c r="B1153" s="12"/>
      <c r="C1153" s="27" t="s">
        <v>3721</v>
      </c>
      <c r="D1153" s="17"/>
      <c r="E1153" s="17"/>
      <c r="F1153" s="28" t="s">
        <v>102</v>
      </c>
      <c r="G1153" s="29">
        <v>15</v>
      </c>
      <c r="H1153" s="29"/>
      <c r="I1153" s="29">
        <v>0</v>
      </c>
      <c r="J1153" s="30">
        <v>0.95</v>
      </c>
      <c r="M1153" s="31">
        <f t="shared" ref="M1153:M1165" si="129">ROUND(ROUND(J1153, 2)*I1153, 2)</f>
        <v>0</v>
      </c>
      <c r="P1153" s="30">
        <v>0.95</v>
      </c>
      <c r="S1153" s="31">
        <f t="shared" ref="S1153:S1165" si="130">ROUND(ROUND(P1153, 2)*I1153, 2)</f>
        <v>0</v>
      </c>
      <c r="V1153" s="9">
        <f t="shared" ref="V1153:V1165" si="131">ROUND(ROUND(P1153, 2)/1.2, 2)</f>
        <v>0.79</v>
      </c>
      <c r="Y1153" s="9">
        <f t="shared" si="128"/>
        <v>0</v>
      </c>
      <c r="AD1153" s="5" t="s">
        <v>3722</v>
      </c>
      <c r="AE1153" s="5" t="s">
        <v>3723</v>
      </c>
      <c r="AF1153" s="5" t="s">
        <v>3724</v>
      </c>
      <c r="AK1153" s="31">
        <f t="shared" si="126"/>
        <v>0</v>
      </c>
      <c r="AL1153" s="31"/>
      <c r="AM1153" s="31"/>
      <c r="AN1153" s="33">
        <f t="shared" si="127"/>
        <v>0</v>
      </c>
      <c r="AO1153" s="31"/>
      <c r="AP1153" s="31"/>
    </row>
    <row r="1154" spans="1:42" ht="18" x14ac:dyDescent="0.3">
      <c r="A1154" s="12" t="s">
        <v>3725</v>
      </c>
      <c r="B1154" s="12"/>
      <c r="C1154" s="27" t="s">
        <v>2957</v>
      </c>
      <c r="D1154" s="17"/>
      <c r="E1154" s="17"/>
      <c r="F1154" s="28" t="s">
        <v>102</v>
      </c>
      <c r="G1154" s="29">
        <v>30</v>
      </c>
      <c r="H1154" s="29"/>
      <c r="I1154" s="29">
        <v>0</v>
      </c>
      <c r="J1154" s="30">
        <v>0.28000000000000003</v>
      </c>
      <c r="M1154" s="31">
        <f t="shared" si="129"/>
        <v>0</v>
      </c>
      <c r="P1154" s="30">
        <v>0.28000000000000003</v>
      </c>
      <c r="S1154" s="31">
        <f t="shared" si="130"/>
        <v>0</v>
      </c>
      <c r="V1154" s="9">
        <f t="shared" si="131"/>
        <v>0.23</v>
      </c>
      <c r="Y1154" s="9">
        <f t="shared" si="128"/>
        <v>0</v>
      </c>
      <c r="AD1154" s="5" t="s">
        <v>3726</v>
      </c>
      <c r="AE1154" s="5" t="s">
        <v>3727</v>
      </c>
      <c r="AF1154" s="5" t="s">
        <v>2960</v>
      </c>
      <c r="AK1154" s="31">
        <f t="shared" si="126"/>
        <v>0</v>
      </c>
      <c r="AL1154" s="31"/>
      <c r="AM1154" s="31"/>
      <c r="AN1154" s="33">
        <f t="shared" si="127"/>
        <v>0</v>
      </c>
      <c r="AO1154" s="31"/>
      <c r="AP1154" s="31"/>
    </row>
    <row r="1155" spans="1:42" ht="18" x14ac:dyDescent="0.3">
      <c r="A1155" s="12" t="s">
        <v>3728</v>
      </c>
      <c r="B1155" s="12"/>
      <c r="C1155" s="27" t="s">
        <v>2755</v>
      </c>
      <c r="D1155" s="17"/>
      <c r="E1155" s="17"/>
      <c r="F1155" s="28" t="s">
        <v>96</v>
      </c>
      <c r="G1155" s="29">
        <v>0.35</v>
      </c>
      <c r="H1155" s="29"/>
      <c r="I1155" s="29">
        <v>0</v>
      </c>
      <c r="J1155" s="30">
        <v>55</v>
      </c>
      <c r="M1155" s="31">
        <f t="shared" si="129"/>
        <v>0</v>
      </c>
      <c r="P1155" s="30">
        <v>55</v>
      </c>
      <c r="S1155" s="31">
        <f t="shared" si="130"/>
        <v>0</v>
      </c>
      <c r="V1155" s="9">
        <f t="shared" si="131"/>
        <v>45.83</v>
      </c>
      <c r="Y1155" s="9">
        <f t="shared" ref="Y1155:Y1186" si="132">ROUND(S1155 / 1.2, 2)</f>
        <v>0</v>
      </c>
      <c r="AD1155" s="5" t="s">
        <v>3729</v>
      </c>
      <c r="AE1155" s="5" t="s">
        <v>3730</v>
      </c>
      <c r="AF1155" s="5" t="s">
        <v>2758</v>
      </c>
      <c r="AK1155" s="31">
        <f t="shared" si="126"/>
        <v>0</v>
      </c>
      <c r="AL1155" s="31"/>
      <c r="AM1155" s="31"/>
      <c r="AN1155" s="33">
        <f t="shared" si="127"/>
        <v>0</v>
      </c>
      <c r="AO1155" s="31"/>
      <c r="AP1155" s="31"/>
    </row>
    <row r="1156" spans="1:42" ht="18" x14ac:dyDescent="0.3">
      <c r="A1156" s="12" t="s">
        <v>3731</v>
      </c>
      <c r="B1156" s="12"/>
      <c r="C1156" s="27" t="s">
        <v>3732</v>
      </c>
      <c r="D1156" s="17"/>
      <c r="E1156" s="17"/>
      <c r="F1156" s="28" t="s">
        <v>102</v>
      </c>
      <c r="G1156" s="29">
        <v>0.3</v>
      </c>
      <c r="H1156" s="29"/>
      <c r="I1156" s="29">
        <v>0</v>
      </c>
      <c r="J1156" s="30">
        <v>5.6</v>
      </c>
      <c r="M1156" s="31">
        <f t="shared" si="129"/>
        <v>0</v>
      </c>
      <c r="P1156" s="30">
        <v>5.6</v>
      </c>
      <c r="S1156" s="31">
        <f t="shared" si="130"/>
        <v>0</v>
      </c>
      <c r="V1156" s="9">
        <f t="shared" si="131"/>
        <v>4.67</v>
      </c>
      <c r="Y1156" s="9">
        <f t="shared" si="132"/>
        <v>0</v>
      </c>
      <c r="AD1156" s="5" t="s">
        <v>3733</v>
      </c>
      <c r="AE1156" s="5" t="s">
        <v>3734</v>
      </c>
      <c r="AF1156" s="5" t="s">
        <v>3735</v>
      </c>
      <c r="AK1156" s="31">
        <f t="shared" si="126"/>
        <v>0</v>
      </c>
      <c r="AL1156" s="31"/>
      <c r="AM1156" s="31"/>
      <c r="AN1156" s="33">
        <f t="shared" si="127"/>
        <v>0</v>
      </c>
      <c r="AO1156" s="31"/>
      <c r="AP1156" s="31"/>
    </row>
    <row r="1157" spans="1:42" ht="36" x14ac:dyDescent="0.3">
      <c r="A1157" s="12" t="s">
        <v>3736</v>
      </c>
      <c r="B1157" s="12"/>
      <c r="C1157" s="41" t="s">
        <v>3737</v>
      </c>
      <c r="D1157" s="17"/>
      <c r="E1157" s="17"/>
      <c r="F1157" s="28" t="s">
        <v>102</v>
      </c>
      <c r="G1157" s="29">
        <v>3.6</v>
      </c>
      <c r="H1157" s="29"/>
      <c r="I1157" s="29">
        <v>0</v>
      </c>
      <c r="J1157" s="30">
        <v>15.9</v>
      </c>
      <c r="M1157" s="31">
        <f t="shared" si="129"/>
        <v>0</v>
      </c>
      <c r="P1157" s="30">
        <v>15.9</v>
      </c>
      <c r="S1157" s="31">
        <f t="shared" si="130"/>
        <v>0</v>
      </c>
      <c r="V1157" s="9">
        <f t="shared" si="131"/>
        <v>13.25</v>
      </c>
      <c r="Y1157" s="9">
        <f t="shared" si="132"/>
        <v>0</v>
      </c>
      <c r="AD1157" s="5" t="s">
        <v>3738</v>
      </c>
      <c r="AE1157" s="5" t="s">
        <v>3739</v>
      </c>
      <c r="AF1157" s="5" t="s">
        <v>3740</v>
      </c>
      <c r="AK1157" s="31">
        <f t="shared" si="126"/>
        <v>0</v>
      </c>
      <c r="AL1157" s="31"/>
      <c r="AM1157" s="31"/>
      <c r="AN1157" s="33">
        <f t="shared" si="127"/>
        <v>0</v>
      </c>
      <c r="AO1157" s="31"/>
      <c r="AP1157" s="31"/>
    </row>
    <row r="1158" spans="1:42" ht="18" x14ac:dyDescent="0.3">
      <c r="A1158" s="12" t="s">
        <v>3741</v>
      </c>
      <c r="B1158" s="12"/>
      <c r="C1158" s="27" t="s">
        <v>3742</v>
      </c>
      <c r="D1158" s="17"/>
      <c r="E1158" s="17"/>
      <c r="F1158" s="28" t="s">
        <v>187</v>
      </c>
      <c r="G1158" s="29">
        <v>0.3</v>
      </c>
      <c r="H1158" s="29"/>
      <c r="I1158" s="29">
        <v>0</v>
      </c>
      <c r="J1158" s="30">
        <v>44.13</v>
      </c>
      <c r="M1158" s="31">
        <f t="shared" si="129"/>
        <v>0</v>
      </c>
      <c r="P1158" s="30">
        <v>44.13</v>
      </c>
      <c r="S1158" s="31">
        <f t="shared" si="130"/>
        <v>0</v>
      </c>
      <c r="V1158" s="9">
        <f t="shared" si="131"/>
        <v>36.78</v>
      </c>
      <c r="Y1158" s="9">
        <f t="shared" si="132"/>
        <v>0</v>
      </c>
      <c r="AD1158" s="5" t="s">
        <v>3743</v>
      </c>
      <c r="AE1158" s="5" t="s">
        <v>3744</v>
      </c>
      <c r="AF1158" s="5" t="s">
        <v>3745</v>
      </c>
      <c r="AK1158" s="31">
        <f t="shared" si="126"/>
        <v>0</v>
      </c>
      <c r="AL1158" s="31"/>
      <c r="AM1158" s="31"/>
      <c r="AN1158" s="33">
        <f t="shared" si="127"/>
        <v>0</v>
      </c>
      <c r="AO1158" s="31"/>
      <c r="AP1158" s="31"/>
    </row>
    <row r="1159" spans="1:42" ht="18" x14ac:dyDescent="0.3">
      <c r="A1159" s="12" t="s">
        <v>3746</v>
      </c>
      <c r="B1159" s="12"/>
      <c r="C1159" s="27" t="s">
        <v>3747</v>
      </c>
      <c r="D1159" s="17"/>
      <c r="E1159" s="17"/>
      <c r="F1159" s="28" t="s">
        <v>187</v>
      </c>
      <c r="G1159" s="29">
        <v>4.7</v>
      </c>
      <c r="H1159" s="29"/>
      <c r="I1159" s="29">
        <v>0</v>
      </c>
      <c r="J1159" s="30">
        <v>66.98</v>
      </c>
      <c r="M1159" s="31">
        <f t="shared" si="129"/>
        <v>0</v>
      </c>
      <c r="P1159" s="30">
        <v>66.98</v>
      </c>
      <c r="S1159" s="31">
        <f t="shared" si="130"/>
        <v>0</v>
      </c>
      <c r="V1159" s="9">
        <f t="shared" si="131"/>
        <v>55.82</v>
      </c>
      <c r="Y1159" s="9">
        <f t="shared" si="132"/>
        <v>0</v>
      </c>
      <c r="AD1159" s="5" t="s">
        <v>3748</v>
      </c>
      <c r="AE1159" s="5" t="s">
        <v>3749</v>
      </c>
      <c r="AF1159" s="5" t="s">
        <v>3750</v>
      </c>
      <c r="AK1159" s="31">
        <f t="shared" si="126"/>
        <v>0</v>
      </c>
      <c r="AL1159" s="31"/>
      <c r="AM1159" s="31"/>
      <c r="AN1159" s="33">
        <f t="shared" si="127"/>
        <v>0</v>
      </c>
      <c r="AO1159" s="31"/>
      <c r="AP1159" s="31"/>
    </row>
    <row r="1160" spans="1:42" ht="18" x14ac:dyDescent="0.3">
      <c r="A1160" s="12" t="s">
        <v>3751</v>
      </c>
      <c r="B1160" s="12"/>
      <c r="C1160" s="41" t="s">
        <v>3752</v>
      </c>
      <c r="D1160" s="17"/>
      <c r="E1160" s="17"/>
      <c r="F1160" s="28" t="s">
        <v>102</v>
      </c>
      <c r="G1160" s="29">
        <v>4.2</v>
      </c>
      <c r="H1160" s="29"/>
      <c r="I1160" s="29">
        <v>0</v>
      </c>
      <c r="J1160" s="30">
        <v>4.92</v>
      </c>
      <c r="M1160" s="31">
        <f t="shared" si="129"/>
        <v>0</v>
      </c>
      <c r="P1160" s="30">
        <v>4.92</v>
      </c>
      <c r="S1160" s="31">
        <f t="shared" si="130"/>
        <v>0</v>
      </c>
      <c r="V1160" s="9">
        <f t="shared" si="131"/>
        <v>4.0999999999999996</v>
      </c>
      <c r="Y1160" s="9">
        <f t="shared" si="132"/>
        <v>0</v>
      </c>
      <c r="AD1160" s="5" t="s">
        <v>3753</v>
      </c>
      <c r="AE1160" s="5" t="s">
        <v>3754</v>
      </c>
      <c r="AF1160" s="5" t="s">
        <v>3755</v>
      </c>
      <c r="AK1160" s="31">
        <f t="shared" si="126"/>
        <v>0</v>
      </c>
      <c r="AL1160" s="31"/>
      <c r="AM1160" s="31"/>
      <c r="AN1160" s="33">
        <f t="shared" si="127"/>
        <v>0</v>
      </c>
      <c r="AO1160" s="31"/>
      <c r="AP1160" s="31"/>
    </row>
    <row r="1161" spans="1:42" ht="18" x14ac:dyDescent="0.3">
      <c r="A1161" s="12" t="s">
        <v>3756</v>
      </c>
      <c r="B1161" s="12"/>
      <c r="C1161" s="27" t="s">
        <v>3757</v>
      </c>
      <c r="D1161" s="17"/>
      <c r="E1161" s="17"/>
      <c r="F1161" s="28" t="s">
        <v>187</v>
      </c>
      <c r="G1161" s="29">
        <v>1.05</v>
      </c>
      <c r="H1161" s="29"/>
      <c r="I1161" s="29">
        <v>0</v>
      </c>
      <c r="J1161" s="30">
        <v>4.5999999999999996</v>
      </c>
      <c r="M1161" s="31">
        <f t="shared" si="129"/>
        <v>0</v>
      </c>
      <c r="P1161" s="30">
        <v>4.5999999999999996</v>
      </c>
      <c r="S1161" s="31">
        <f t="shared" si="130"/>
        <v>0</v>
      </c>
      <c r="V1161" s="9">
        <f t="shared" si="131"/>
        <v>3.83</v>
      </c>
      <c r="Y1161" s="9">
        <f t="shared" si="132"/>
        <v>0</v>
      </c>
      <c r="AD1161" s="5" t="s">
        <v>3758</v>
      </c>
      <c r="AE1161" s="5" t="s">
        <v>3759</v>
      </c>
      <c r="AF1161" s="5" t="s">
        <v>3760</v>
      </c>
      <c r="AK1161" s="31">
        <f t="shared" si="126"/>
        <v>0</v>
      </c>
      <c r="AL1161" s="31"/>
      <c r="AM1161" s="31"/>
      <c r="AN1161" s="33">
        <f t="shared" si="127"/>
        <v>0</v>
      </c>
      <c r="AO1161" s="31"/>
      <c r="AP1161" s="31"/>
    </row>
    <row r="1162" spans="1:42" ht="18" x14ac:dyDescent="0.3">
      <c r="A1162" s="12" t="s">
        <v>3761</v>
      </c>
      <c r="B1162" s="12"/>
      <c r="C1162" s="27" t="s">
        <v>3762</v>
      </c>
      <c r="D1162" s="17"/>
      <c r="E1162" s="17"/>
      <c r="F1162" s="28" t="s">
        <v>187</v>
      </c>
      <c r="G1162" s="29">
        <v>1.25</v>
      </c>
      <c r="H1162" s="29"/>
      <c r="I1162" s="29">
        <v>0</v>
      </c>
      <c r="J1162" s="30">
        <v>2.8</v>
      </c>
      <c r="M1162" s="31">
        <f t="shared" si="129"/>
        <v>0</v>
      </c>
      <c r="P1162" s="30">
        <v>2.8</v>
      </c>
      <c r="S1162" s="31">
        <f t="shared" si="130"/>
        <v>0</v>
      </c>
      <c r="V1162" s="9">
        <f t="shared" si="131"/>
        <v>2.33</v>
      </c>
      <c r="Y1162" s="9">
        <f t="shared" si="132"/>
        <v>0</v>
      </c>
      <c r="AD1162" s="5" t="s">
        <v>3763</v>
      </c>
      <c r="AE1162" s="5" t="s">
        <v>3764</v>
      </c>
      <c r="AF1162" s="5" t="s">
        <v>3765</v>
      </c>
      <c r="AK1162" s="31">
        <f t="shared" si="126"/>
        <v>0</v>
      </c>
      <c r="AL1162" s="31"/>
      <c r="AM1162" s="31"/>
      <c r="AN1162" s="33">
        <f t="shared" si="127"/>
        <v>0</v>
      </c>
      <c r="AO1162" s="31"/>
      <c r="AP1162" s="31"/>
    </row>
    <row r="1163" spans="1:42" ht="36" x14ac:dyDescent="0.3">
      <c r="A1163" s="12" t="s">
        <v>3766</v>
      </c>
      <c r="B1163" s="12"/>
      <c r="C1163" s="27" t="s">
        <v>1028</v>
      </c>
      <c r="D1163" s="17"/>
      <c r="E1163" s="17"/>
      <c r="F1163" s="28" t="s">
        <v>96</v>
      </c>
      <c r="G1163" s="29">
        <v>0.1</v>
      </c>
      <c r="H1163" s="29"/>
      <c r="I1163" s="29">
        <v>0</v>
      </c>
      <c r="J1163" s="30">
        <v>88.8</v>
      </c>
      <c r="M1163" s="31">
        <f t="shared" si="129"/>
        <v>0</v>
      </c>
      <c r="P1163" s="30">
        <v>88.8</v>
      </c>
      <c r="S1163" s="31">
        <f t="shared" si="130"/>
        <v>0</v>
      </c>
      <c r="V1163" s="9">
        <f t="shared" si="131"/>
        <v>74</v>
      </c>
      <c r="Y1163" s="9">
        <f t="shared" si="132"/>
        <v>0</v>
      </c>
      <c r="AD1163" s="5" t="s">
        <v>3767</v>
      </c>
      <c r="AE1163" s="5" t="s">
        <v>3768</v>
      </c>
      <c r="AF1163" s="5" t="s">
        <v>1031</v>
      </c>
      <c r="AK1163" s="31">
        <f t="shared" si="126"/>
        <v>0</v>
      </c>
      <c r="AL1163" s="31"/>
      <c r="AM1163" s="31"/>
      <c r="AN1163" s="33">
        <f t="shared" si="127"/>
        <v>0</v>
      </c>
      <c r="AO1163" s="31"/>
      <c r="AP1163" s="31"/>
    </row>
    <row r="1164" spans="1:42" ht="36" x14ac:dyDescent="0.3">
      <c r="A1164" s="12" t="s">
        <v>3769</v>
      </c>
      <c r="B1164" s="12"/>
      <c r="C1164" s="27" t="s">
        <v>2760</v>
      </c>
      <c r="D1164" s="17"/>
      <c r="E1164" s="17"/>
      <c r="F1164" s="28" t="s">
        <v>79</v>
      </c>
      <c r="G1164" s="29">
        <v>1.05</v>
      </c>
      <c r="H1164" s="29"/>
      <c r="I1164" s="29">
        <v>0</v>
      </c>
      <c r="J1164" s="30">
        <v>135.53</v>
      </c>
      <c r="M1164" s="31">
        <f t="shared" si="129"/>
        <v>0</v>
      </c>
      <c r="P1164" s="30">
        <v>135.53</v>
      </c>
      <c r="S1164" s="31">
        <f t="shared" si="130"/>
        <v>0</v>
      </c>
      <c r="V1164" s="9">
        <f t="shared" si="131"/>
        <v>112.94</v>
      </c>
      <c r="Y1164" s="9">
        <f t="shared" si="132"/>
        <v>0</v>
      </c>
      <c r="AD1164" s="5" t="s">
        <v>3770</v>
      </c>
      <c r="AE1164" s="5" t="s">
        <v>3771</v>
      </c>
      <c r="AF1164" s="5" t="s">
        <v>2763</v>
      </c>
      <c r="AK1164" s="31">
        <f t="shared" si="126"/>
        <v>0</v>
      </c>
      <c r="AL1164" s="31"/>
      <c r="AM1164" s="31"/>
      <c r="AN1164" s="33">
        <f t="shared" si="127"/>
        <v>0</v>
      </c>
      <c r="AO1164" s="31"/>
      <c r="AP1164" s="31"/>
    </row>
    <row r="1165" spans="1:42" ht="18" x14ac:dyDescent="0.3">
      <c r="A1165" s="12" t="s">
        <v>3772</v>
      </c>
      <c r="B1165" s="12"/>
      <c r="C1165" s="27" t="s">
        <v>3773</v>
      </c>
      <c r="D1165" s="17"/>
      <c r="E1165" s="17"/>
      <c r="F1165" s="28" t="s">
        <v>102</v>
      </c>
      <c r="G1165" s="29">
        <v>0.75</v>
      </c>
      <c r="H1165" s="29"/>
      <c r="I1165" s="29">
        <v>0</v>
      </c>
      <c r="J1165" s="30">
        <v>2.8</v>
      </c>
      <c r="M1165" s="31">
        <f t="shared" si="129"/>
        <v>0</v>
      </c>
      <c r="P1165" s="30">
        <v>2.8</v>
      </c>
      <c r="S1165" s="31">
        <f t="shared" si="130"/>
        <v>0</v>
      </c>
      <c r="V1165" s="9">
        <f t="shared" si="131"/>
        <v>2.33</v>
      </c>
      <c r="Y1165" s="9">
        <f t="shared" si="132"/>
        <v>0</v>
      </c>
      <c r="AD1165" s="5" t="s">
        <v>3774</v>
      </c>
      <c r="AE1165" s="5" t="s">
        <v>3775</v>
      </c>
      <c r="AF1165" s="5" t="s">
        <v>3776</v>
      </c>
      <c r="AK1165" s="31">
        <f t="shared" si="126"/>
        <v>0</v>
      </c>
      <c r="AL1165" s="31"/>
      <c r="AM1165" s="31"/>
      <c r="AN1165" s="33">
        <f t="shared" si="127"/>
        <v>0</v>
      </c>
      <c r="AO1165" s="31"/>
      <c r="AP1165" s="31"/>
    </row>
    <row r="1166" spans="1:42" ht="36" x14ac:dyDescent="0.3">
      <c r="A1166" s="12" t="s">
        <v>3777</v>
      </c>
      <c r="B1166" s="12" t="s">
        <v>3715</v>
      </c>
      <c r="C1166" s="16" t="s">
        <v>3716</v>
      </c>
      <c r="D1166" s="17"/>
      <c r="E1166" s="17" t="s">
        <v>3778</v>
      </c>
      <c r="F1166" s="17" t="s">
        <v>79</v>
      </c>
      <c r="G1166" s="18">
        <v>1</v>
      </c>
      <c r="H1166" s="18"/>
      <c r="I1166" s="18">
        <v>0</v>
      </c>
      <c r="J1166" s="19">
        <v>467.16</v>
      </c>
      <c r="K1166" s="20">
        <v>1199</v>
      </c>
      <c r="L1166" s="19">
        <f>J1166+ROUND(K1166, 2)</f>
        <v>1666.16</v>
      </c>
      <c r="M1166" s="19">
        <v>0</v>
      </c>
      <c r="N1166" s="19">
        <v>0</v>
      </c>
      <c r="O1166" s="19">
        <f>M1166+N1166</f>
        <v>0</v>
      </c>
      <c r="P1166" s="19">
        <v>2063.5300000000002</v>
      </c>
      <c r="Q1166" s="20">
        <v>1199</v>
      </c>
      <c r="R1166" s="19">
        <f>P1166+ROUND(Q1166, 2)</f>
        <v>3262.53</v>
      </c>
      <c r="S1166" s="19">
        <v>0</v>
      </c>
      <c r="T1166" s="19">
        <v>0</v>
      </c>
      <c r="U1166" s="19">
        <f>S1166+T1166</f>
        <v>0</v>
      </c>
      <c r="V1166" s="9">
        <f>ROUND(P1166 / 1.2, 2)</f>
        <v>1719.61</v>
      </c>
      <c r="W1166" s="9">
        <f>ROUND(Q1166 / 1.2, 2)</f>
        <v>999.17</v>
      </c>
      <c r="X1166" s="9">
        <f>ROUND(R1166 / 1.2, 2)</f>
        <v>2718.78</v>
      </c>
      <c r="Y1166" s="9">
        <f t="shared" si="132"/>
        <v>0</v>
      </c>
      <c r="Z1166" s="9">
        <f>ROUND(T1166 / 1.2, 2)</f>
        <v>0</v>
      </c>
      <c r="AA1166" s="9">
        <f>Y1166+Z1166</f>
        <v>0</v>
      </c>
      <c r="AD1166" s="5">
        <v>355116944</v>
      </c>
      <c r="AE1166" s="5">
        <v>27137986</v>
      </c>
      <c r="AG1166" s="5" t="s">
        <v>3718</v>
      </c>
      <c r="AH1166" s="5" t="s">
        <v>3719</v>
      </c>
      <c r="AI1166" s="5" t="s">
        <v>584</v>
      </c>
      <c r="AK1166" s="19">
        <f t="shared" si="126"/>
        <v>0</v>
      </c>
      <c r="AL1166" s="19">
        <f>T1166-N1166</f>
        <v>0</v>
      </c>
      <c r="AM1166" s="19">
        <f>U1166-O1166</f>
        <v>0</v>
      </c>
      <c r="AN1166" s="22">
        <f t="shared" si="127"/>
        <v>0</v>
      </c>
      <c r="AO1166" s="22">
        <f>IFERROR(AL1166/N1166,0)</f>
        <v>0</v>
      </c>
      <c r="AP1166" s="22">
        <f>IFERROR(AM1166/O1166,0)</f>
        <v>0</v>
      </c>
    </row>
    <row r="1167" spans="1:42" ht="18" x14ac:dyDescent="0.3">
      <c r="A1167" s="12" t="s">
        <v>3779</v>
      </c>
      <c r="B1167" s="12"/>
      <c r="C1167" s="27" t="s">
        <v>3773</v>
      </c>
      <c r="D1167" s="17"/>
      <c r="E1167" s="17"/>
      <c r="F1167" s="28" t="s">
        <v>102</v>
      </c>
      <c r="G1167" s="29">
        <v>0.75</v>
      </c>
      <c r="H1167" s="29"/>
      <c r="I1167" s="29">
        <v>0</v>
      </c>
      <c r="J1167" s="30">
        <v>2.8</v>
      </c>
      <c r="M1167" s="31">
        <f t="shared" ref="M1167:M1178" si="133">ROUND(ROUND(J1167, 2)*I1167, 2)</f>
        <v>0</v>
      </c>
      <c r="P1167" s="30">
        <v>2.8</v>
      </c>
      <c r="S1167" s="31">
        <f t="shared" ref="S1167:S1178" si="134">ROUND(ROUND(P1167, 2)*I1167, 2)</f>
        <v>0</v>
      </c>
      <c r="V1167" s="9">
        <f t="shared" ref="V1167:V1178" si="135">ROUND(ROUND(P1167, 2)/1.2, 2)</f>
        <v>2.33</v>
      </c>
      <c r="Y1167" s="9">
        <f t="shared" si="132"/>
        <v>0</v>
      </c>
      <c r="AD1167" s="5" t="s">
        <v>3780</v>
      </c>
      <c r="AE1167" s="5" t="s">
        <v>3781</v>
      </c>
      <c r="AF1167" s="5" t="s">
        <v>3776</v>
      </c>
      <c r="AK1167" s="31">
        <f t="shared" si="126"/>
        <v>0</v>
      </c>
      <c r="AL1167" s="31"/>
      <c r="AM1167" s="31"/>
      <c r="AN1167" s="33">
        <f t="shared" si="127"/>
        <v>0</v>
      </c>
      <c r="AO1167" s="31"/>
      <c r="AP1167" s="31"/>
    </row>
    <row r="1168" spans="1:42" ht="36" x14ac:dyDescent="0.3">
      <c r="A1168" s="12" t="s">
        <v>3782</v>
      </c>
      <c r="B1168" s="12"/>
      <c r="C1168" s="27" t="s">
        <v>1028</v>
      </c>
      <c r="D1168" s="17"/>
      <c r="E1168" s="17"/>
      <c r="F1168" s="28" t="s">
        <v>96</v>
      </c>
      <c r="G1168" s="29">
        <v>0.1</v>
      </c>
      <c r="H1168" s="29"/>
      <c r="I1168" s="29">
        <v>0</v>
      </c>
      <c r="J1168" s="30">
        <v>88.8</v>
      </c>
      <c r="M1168" s="31">
        <f t="shared" si="133"/>
        <v>0</v>
      </c>
      <c r="P1168" s="30">
        <v>88.8</v>
      </c>
      <c r="S1168" s="31">
        <f t="shared" si="134"/>
        <v>0</v>
      </c>
      <c r="V1168" s="9">
        <f t="shared" si="135"/>
        <v>74</v>
      </c>
      <c r="Y1168" s="9">
        <f t="shared" si="132"/>
        <v>0</v>
      </c>
      <c r="AD1168" s="5" t="s">
        <v>3783</v>
      </c>
      <c r="AE1168" s="5" t="s">
        <v>3784</v>
      </c>
      <c r="AF1168" s="5" t="s">
        <v>1031</v>
      </c>
      <c r="AK1168" s="31">
        <f t="shared" ref="AK1168:AK1231" si="136">S1168-M1168</f>
        <v>0</v>
      </c>
      <c r="AL1168" s="31"/>
      <c r="AM1168" s="31"/>
      <c r="AN1168" s="33">
        <f t="shared" ref="AN1168:AN1231" si="137">IFERROR(AK1168/M1168,0)</f>
        <v>0</v>
      </c>
      <c r="AO1168" s="31"/>
      <c r="AP1168" s="31"/>
    </row>
    <row r="1169" spans="1:42" ht="18" x14ac:dyDescent="0.3">
      <c r="A1169" s="12" t="s">
        <v>3785</v>
      </c>
      <c r="B1169" s="12"/>
      <c r="C1169" s="27" t="s">
        <v>3762</v>
      </c>
      <c r="D1169" s="17"/>
      <c r="E1169" s="17"/>
      <c r="F1169" s="28" t="s">
        <v>187</v>
      </c>
      <c r="G1169" s="29">
        <v>1.25</v>
      </c>
      <c r="H1169" s="29"/>
      <c r="I1169" s="29">
        <v>0</v>
      </c>
      <c r="J1169" s="30">
        <v>2.8</v>
      </c>
      <c r="M1169" s="31">
        <f t="shared" si="133"/>
        <v>0</v>
      </c>
      <c r="P1169" s="30">
        <v>2.8</v>
      </c>
      <c r="S1169" s="31">
        <f t="shared" si="134"/>
        <v>0</v>
      </c>
      <c r="V1169" s="9">
        <f t="shared" si="135"/>
        <v>2.33</v>
      </c>
      <c r="Y1169" s="9">
        <f t="shared" si="132"/>
        <v>0</v>
      </c>
      <c r="AD1169" s="5" t="s">
        <v>3786</v>
      </c>
      <c r="AE1169" s="5" t="s">
        <v>3787</v>
      </c>
      <c r="AF1169" s="5" t="s">
        <v>3765</v>
      </c>
      <c r="AK1169" s="31">
        <f t="shared" si="136"/>
        <v>0</v>
      </c>
      <c r="AL1169" s="31"/>
      <c r="AM1169" s="31"/>
      <c r="AN1169" s="33">
        <f t="shared" si="137"/>
        <v>0</v>
      </c>
      <c r="AO1169" s="31"/>
      <c r="AP1169" s="31"/>
    </row>
    <row r="1170" spans="1:42" ht="18" x14ac:dyDescent="0.3">
      <c r="A1170" s="12" t="s">
        <v>3788</v>
      </c>
      <c r="B1170" s="12"/>
      <c r="C1170" s="27" t="s">
        <v>3757</v>
      </c>
      <c r="D1170" s="17"/>
      <c r="E1170" s="17"/>
      <c r="F1170" s="28" t="s">
        <v>187</v>
      </c>
      <c r="G1170" s="29">
        <v>1.05</v>
      </c>
      <c r="H1170" s="29"/>
      <c r="I1170" s="29">
        <v>0</v>
      </c>
      <c r="J1170" s="30">
        <v>4.5999999999999996</v>
      </c>
      <c r="M1170" s="31">
        <f t="shared" si="133"/>
        <v>0</v>
      </c>
      <c r="P1170" s="30">
        <v>4.5999999999999996</v>
      </c>
      <c r="S1170" s="31">
        <f t="shared" si="134"/>
        <v>0</v>
      </c>
      <c r="V1170" s="9">
        <f t="shared" si="135"/>
        <v>3.83</v>
      </c>
      <c r="Y1170" s="9">
        <f t="shared" si="132"/>
        <v>0</v>
      </c>
      <c r="AD1170" s="5" t="s">
        <v>3789</v>
      </c>
      <c r="AE1170" s="5" t="s">
        <v>3790</v>
      </c>
      <c r="AF1170" s="5" t="s">
        <v>3760</v>
      </c>
      <c r="AK1170" s="31">
        <f t="shared" si="136"/>
        <v>0</v>
      </c>
      <c r="AL1170" s="31"/>
      <c r="AM1170" s="31"/>
      <c r="AN1170" s="33">
        <f t="shared" si="137"/>
        <v>0</v>
      </c>
      <c r="AO1170" s="31"/>
      <c r="AP1170" s="31"/>
    </row>
    <row r="1171" spans="1:42" ht="18" x14ac:dyDescent="0.3">
      <c r="A1171" s="12" t="s">
        <v>3791</v>
      </c>
      <c r="B1171" s="12"/>
      <c r="C1171" s="27" t="s">
        <v>2791</v>
      </c>
      <c r="D1171" s="17"/>
      <c r="E1171" s="17"/>
      <c r="F1171" s="28" t="s">
        <v>79</v>
      </c>
      <c r="G1171" s="29">
        <v>1.05</v>
      </c>
      <c r="H1171" s="29"/>
      <c r="I1171" s="29">
        <v>0</v>
      </c>
      <c r="J1171" s="30">
        <v>0</v>
      </c>
      <c r="M1171" s="31">
        <f t="shared" si="133"/>
        <v>0</v>
      </c>
      <c r="P1171" s="30">
        <v>1520.33</v>
      </c>
      <c r="S1171" s="31">
        <f t="shared" si="134"/>
        <v>0</v>
      </c>
      <c r="V1171" s="9">
        <f t="shared" si="135"/>
        <v>1266.94</v>
      </c>
      <c r="Y1171" s="9">
        <f t="shared" si="132"/>
        <v>0</v>
      </c>
      <c r="AD1171" s="5" t="s">
        <v>3792</v>
      </c>
      <c r="AE1171" s="5" t="s">
        <v>3793</v>
      </c>
      <c r="AF1171" s="5" t="s">
        <v>2794</v>
      </c>
      <c r="AK1171" s="31">
        <f t="shared" si="136"/>
        <v>0</v>
      </c>
      <c r="AL1171" s="31"/>
      <c r="AM1171" s="31"/>
      <c r="AN1171" s="33">
        <f t="shared" si="137"/>
        <v>0</v>
      </c>
      <c r="AO1171" s="31"/>
      <c r="AP1171" s="31"/>
    </row>
    <row r="1172" spans="1:42" ht="18" x14ac:dyDescent="0.3">
      <c r="A1172" s="12" t="s">
        <v>3794</v>
      </c>
      <c r="B1172" s="12"/>
      <c r="C1172" s="41" t="s">
        <v>3752</v>
      </c>
      <c r="D1172" s="17"/>
      <c r="E1172" s="17"/>
      <c r="F1172" s="28" t="s">
        <v>102</v>
      </c>
      <c r="G1172" s="29">
        <v>4.2</v>
      </c>
      <c r="H1172" s="29"/>
      <c r="I1172" s="29">
        <v>0</v>
      </c>
      <c r="J1172" s="30">
        <v>4.92</v>
      </c>
      <c r="M1172" s="31">
        <f t="shared" si="133"/>
        <v>0</v>
      </c>
      <c r="P1172" s="30">
        <v>4.92</v>
      </c>
      <c r="S1172" s="31">
        <f t="shared" si="134"/>
        <v>0</v>
      </c>
      <c r="V1172" s="9">
        <f t="shared" si="135"/>
        <v>4.0999999999999996</v>
      </c>
      <c r="Y1172" s="9">
        <f t="shared" si="132"/>
        <v>0</v>
      </c>
      <c r="AD1172" s="5" t="s">
        <v>3795</v>
      </c>
      <c r="AE1172" s="5" t="s">
        <v>3796</v>
      </c>
      <c r="AF1172" s="5" t="s">
        <v>3755</v>
      </c>
      <c r="AK1172" s="31">
        <f t="shared" si="136"/>
        <v>0</v>
      </c>
      <c r="AL1172" s="31"/>
      <c r="AM1172" s="31"/>
      <c r="AN1172" s="33">
        <f t="shared" si="137"/>
        <v>0</v>
      </c>
      <c r="AO1172" s="31"/>
      <c r="AP1172" s="31"/>
    </row>
    <row r="1173" spans="1:42" ht="18" x14ac:dyDescent="0.3">
      <c r="A1173" s="12" t="s">
        <v>3797</v>
      </c>
      <c r="B1173" s="12"/>
      <c r="C1173" s="27" t="s">
        <v>3742</v>
      </c>
      <c r="D1173" s="17"/>
      <c r="E1173" s="17"/>
      <c r="F1173" s="28" t="s">
        <v>187</v>
      </c>
      <c r="G1173" s="29">
        <v>0.3</v>
      </c>
      <c r="H1173" s="29"/>
      <c r="I1173" s="29">
        <v>0</v>
      </c>
      <c r="J1173" s="30">
        <v>44.13</v>
      </c>
      <c r="M1173" s="31">
        <f t="shared" si="133"/>
        <v>0</v>
      </c>
      <c r="P1173" s="30">
        <v>44.13</v>
      </c>
      <c r="S1173" s="31">
        <f t="shared" si="134"/>
        <v>0</v>
      </c>
      <c r="V1173" s="9">
        <f t="shared" si="135"/>
        <v>36.78</v>
      </c>
      <c r="Y1173" s="9">
        <f t="shared" si="132"/>
        <v>0</v>
      </c>
      <c r="AD1173" s="5" t="s">
        <v>3798</v>
      </c>
      <c r="AE1173" s="5" t="s">
        <v>3799</v>
      </c>
      <c r="AF1173" s="5" t="s">
        <v>3745</v>
      </c>
      <c r="AK1173" s="31">
        <f t="shared" si="136"/>
        <v>0</v>
      </c>
      <c r="AL1173" s="31"/>
      <c r="AM1173" s="31"/>
      <c r="AN1173" s="33">
        <f t="shared" si="137"/>
        <v>0</v>
      </c>
      <c r="AO1173" s="31"/>
      <c r="AP1173" s="31"/>
    </row>
    <row r="1174" spans="1:42" ht="18" x14ac:dyDescent="0.3">
      <c r="A1174" s="12" t="s">
        <v>3800</v>
      </c>
      <c r="B1174" s="12"/>
      <c r="C1174" s="27" t="s">
        <v>3747</v>
      </c>
      <c r="D1174" s="17"/>
      <c r="E1174" s="17"/>
      <c r="F1174" s="28" t="s">
        <v>187</v>
      </c>
      <c r="G1174" s="29">
        <v>4.7</v>
      </c>
      <c r="H1174" s="29"/>
      <c r="I1174" s="29">
        <v>0</v>
      </c>
      <c r="J1174" s="30">
        <v>66.98</v>
      </c>
      <c r="M1174" s="31">
        <f t="shared" si="133"/>
        <v>0</v>
      </c>
      <c r="P1174" s="30">
        <v>66.98</v>
      </c>
      <c r="S1174" s="31">
        <f t="shared" si="134"/>
        <v>0</v>
      </c>
      <c r="V1174" s="9">
        <f t="shared" si="135"/>
        <v>55.82</v>
      </c>
      <c r="Y1174" s="9">
        <f t="shared" si="132"/>
        <v>0</v>
      </c>
      <c r="AD1174" s="5" t="s">
        <v>3801</v>
      </c>
      <c r="AE1174" s="5" t="s">
        <v>3802</v>
      </c>
      <c r="AF1174" s="5" t="s">
        <v>3750</v>
      </c>
      <c r="AK1174" s="31">
        <f t="shared" si="136"/>
        <v>0</v>
      </c>
      <c r="AL1174" s="31"/>
      <c r="AM1174" s="31"/>
      <c r="AN1174" s="33">
        <f t="shared" si="137"/>
        <v>0</v>
      </c>
      <c r="AO1174" s="31"/>
      <c r="AP1174" s="31"/>
    </row>
    <row r="1175" spans="1:42" ht="36" x14ac:dyDescent="0.3">
      <c r="A1175" s="12" t="s">
        <v>3803</v>
      </c>
      <c r="B1175" s="12"/>
      <c r="C1175" s="41" t="s">
        <v>3737</v>
      </c>
      <c r="D1175" s="17"/>
      <c r="E1175" s="17"/>
      <c r="F1175" s="28" t="s">
        <v>102</v>
      </c>
      <c r="G1175" s="29">
        <v>3.6</v>
      </c>
      <c r="H1175" s="29"/>
      <c r="I1175" s="29">
        <v>0</v>
      </c>
      <c r="J1175" s="30">
        <v>15.9</v>
      </c>
      <c r="M1175" s="31">
        <f t="shared" si="133"/>
        <v>0</v>
      </c>
      <c r="P1175" s="30">
        <v>15.9</v>
      </c>
      <c r="S1175" s="31">
        <f t="shared" si="134"/>
        <v>0</v>
      </c>
      <c r="V1175" s="9">
        <f t="shared" si="135"/>
        <v>13.25</v>
      </c>
      <c r="Y1175" s="9">
        <f t="shared" si="132"/>
        <v>0</v>
      </c>
      <c r="AD1175" s="5" t="s">
        <v>3804</v>
      </c>
      <c r="AE1175" s="5" t="s">
        <v>3805</v>
      </c>
      <c r="AF1175" s="5" t="s">
        <v>3740</v>
      </c>
      <c r="AK1175" s="31">
        <f t="shared" si="136"/>
        <v>0</v>
      </c>
      <c r="AL1175" s="31"/>
      <c r="AM1175" s="31"/>
      <c r="AN1175" s="33">
        <f t="shared" si="137"/>
        <v>0</v>
      </c>
      <c r="AO1175" s="31"/>
      <c r="AP1175" s="31"/>
    </row>
    <row r="1176" spans="1:42" ht="18" x14ac:dyDescent="0.3">
      <c r="A1176" s="12" t="s">
        <v>3806</v>
      </c>
      <c r="B1176" s="12"/>
      <c r="C1176" s="27" t="s">
        <v>2755</v>
      </c>
      <c r="D1176" s="17"/>
      <c r="E1176" s="17"/>
      <c r="F1176" s="28" t="s">
        <v>96</v>
      </c>
      <c r="G1176" s="29">
        <v>0.35</v>
      </c>
      <c r="H1176" s="29"/>
      <c r="I1176" s="29">
        <v>0</v>
      </c>
      <c r="J1176" s="30">
        <v>55</v>
      </c>
      <c r="M1176" s="31">
        <f t="shared" si="133"/>
        <v>0</v>
      </c>
      <c r="P1176" s="30">
        <v>55</v>
      </c>
      <c r="S1176" s="31">
        <f t="shared" si="134"/>
        <v>0</v>
      </c>
      <c r="V1176" s="9">
        <f t="shared" si="135"/>
        <v>45.83</v>
      </c>
      <c r="Y1176" s="9">
        <f t="shared" si="132"/>
        <v>0</v>
      </c>
      <c r="AD1176" s="5" t="s">
        <v>3807</v>
      </c>
      <c r="AE1176" s="5" t="s">
        <v>3808</v>
      </c>
      <c r="AF1176" s="5" t="s">
        <v>2758</v>
      </c>
      <c r="AK1176" s="31">
        <f t="shared" si="136"/>
        <v>0</v>
      </c>
      <c r="AL1176" s="31"/>
      <c r="AM1176" s="31"/>
      <c r="AN1176" s="33">
        <f t="shared" si="137"/>
        <v>0</v>
      </c>
      <c r="AO1176" s="31"/>
      <c r="AP1176" s="31"/>
    </row>
    <row r="1177" spans="1:42" ht="18" x14ac:dyDescent="0.3">
      <c r="A1177" s="12" t="s">
        <v>3809</v>
      </c>
      <c r="B1177" s="12"/>
      <c r="C1177" s="27" t="s">
        <v>2957</v>
      </c>
      <c r="D1177" s="17"/>
      <c r="E1177" s="17"/>
      <c r="F1177" s="28" t="s">
        <v>102</v>
      </c>
      <c r="G1177" s="29">
        <v>30</v>
      </c>
      <c r="H1177" s="29"/>
      <c r="I1177" s="29">
        <v>0</v>
      </c>
      <c r="J1177" s="30">
        <v>0.28000000000000003</v>
      </c>
      <c r="M1177" s="31">
        <f t="shared" si="133"/>
        <v>0</v>
      </c>
      <c r="P1177" s="30">
        <v>0.28000000000000003</v>
      </c>
      <c r="S1177" s="31">
        <f t="shared" si="134"/>
        <v>0</v>
      </c>
      <c r="V1177" s="9">
        <f t="shared" si="135"/>
        <v>0.23</v>
      </c>
      <c r="Y1177" s="9">
        <f t="shared" si="132"/>
        <v>0</v>
      </c>
      <c r="AD1177" s="5" t="s">
        <v>3810</v>
      </c>
      <c r="AE1177" s="5" t="s">
        <v>3811</v>
      </c>
      <c r="AF1177" s="5" t="s">
        <v>2960</v>
      </c>
      <c r="AK1177" s="31">
        <f t="shared" si="136"/>
        <v>0</v>
      </c>
      <c r="AL1177" s="31"/>
      <c r="AM1177" s="31"/>
      <c r="AN1177" s="33">
        <f t="shared" si="137"/>
        <v>0</v>
      </c>
      <c r="AO1177" s="31"/>
      <c r="AP1177" s="31"/>
    </row>
    <row r="1178" spans="1:42" ht="18" x14ac:dyDescent="0.3">
      <c r="A1178" s="12" t="s">
        <v>3812</v>
      </c>
      <c r="B1178" s="12"/>
      <c r="C1178" s="27" t="s">
        <v>3721</v>
      </c>
      <c r="D1178" s="17"/>
      <c r="E1178" s="17"/>
      <c r="F1178" s="28" t="s">
        <v>102</v>
      </c>
      <c r="G1178" s="29">
        <v>15</v>
      </c>
      <c r="H1178" s="29"/>
      <c r="I1178" s="29">
        <v>0</v>
      </c>
      <c r="J1178" s="30">
        <v>0.95</v>
      </c>
      <c r="M1178" s="31">
        <f t="shared" si="133"/>
        <v>0</v>
      </c>
      <c r="P1178" s="30">
        <v>0.95</v>
      </c>
      <c r="S1178" s="31">
        <f t="shared" si="134"/>
        <v>0</v>
      </c>
      <c r="V1178" s="9">
        <f t="shared" si="135"/>
        <v>0.79</v>
      </c>
      <c r="Y1178" s="9">
        <f t="shared" si="132"/>
        <v>0</v>
      </c>
      <c r="AD1178" s="5" t="s">
        <v>3813</v>
      </c>
      <c r="AE1178" s="5" t="s">
        <v>3814</v>
      </c>
      <c r="AF1178" s="5" t="s">
        <v>3724</v>
      </c>
      <c r="AK1178" s="31">
        <f t="shared" si="136"/>
        <v>0</v>
      </c>
      <c r="AL1178" s="31"/>
      <c r="AM1178" s="31"/>
      <c r="AN1178" s="33">
        <f t="shared" si="137"/>
        <v>0</v>
      </c>
      <c r="AO1178" s="31"/>
      <c r="AP1178" s="31"/>
    </row>
    <row r="1179" spans="1:42" ht="36" x14ac:dyDescent="0.3">
      <c r="A1179" s="12" t="s">
        <v>3815</v>
      </c>
      <c r="B1179" s="12" t="s">
        <v>3715</v>
      </c>
      <c r="C1179" s="16" t="s">
        <v>3716</v>
      </c>
      <c r="D1179" s="17"/>
      <c r="E1179" s="17" t="s">
        <v>3816</v>
      </c>
      <c r="F1179" s="17" t="s">
        <v>79</v>
      </c>
      <c r="G1179" s="18">
        <v>1</v>
      </c>
      <c r="H1179" s="18"/>
      <c r="I1179" s="18">
        <v>0</v>
      </c>
      <c r="J1179" s="19">
        <v>583.02</v>
      </c>
      <c r="K1179" s="20">
        <v>1199</v>
      </c>
      <c r="L1179" s="19">
        <f>J1179+ROUND(K1179, 2)</f>
        <v>1782.02</v>
      </c>
      <c r="M1179" s="19">
        <v>0</v>
      </c>
      <c r="N1179" s="19">
        <v>0</v>
      </c>
      <c r="O1179" s="19">
        <f>M1179+N1179</f>
        <v>0</v>
      </c>
      <c r="P1179" s="19">
        <v>583.02</v>
      </c>
      <c r="Q1179" s="20">
        <v>1199</v>
      </c>
      <c r="R1179" s="19">
        <f>P1179+ROUND(Q1179, 2)</f>
        <v>1782.02</v>
      </c>
      <c r="S1179" s="19">
        <v>0</v>
      </c>
      <c r="T1179" s="19">
        <v>0</v>
      </c>
      <c r="U1179" s="19">
        <f>S1179+T1179</f>
        <v>0</v>
      </c>
      <c r="V1179" s="9">
        <f>ROUND(P1179 / 1.2, 2)</f>
        <v>485.85</v>
      </c>
      <c r="W1179" s="9">
        <f>ROUND(Q1179 / 1.2, 2)</f>
        <v>999.17</v>
      </c>
      <c r="X1179" s="9">
        <f>ROUND(R1179 / 1.2, 2)</f>
        <v>1485.02</v>
      </c>
      <c r="Y1179" s="9">
        <f t="shared" si="132"/>
        <v>0</v>
      </c>
      <c r="Z1179" s="9">
        <f>ROUND(T1179 / 1.2, 2)</f>
        <v>0</v>
      </c>
      <c r="AA1179" s="9">
        <f>Y1179+Z1179</f>
        <v>0</v>
      </c>
      <c r="AD1179" s="5">
        <v>355116945</v>
      </c>
      <c r="AE1179" s="5">
        <v>27137907</v>
      </c>
      <c r="AG1179" s="5" t="s">
        <v>3718</v>
      </c>
      <c r="AH1179" s="5" t="s">
        <v>3719</v>
      </c>
      <c r="AI1179" s="5" t="s">
        <v>584</v>
      </c>
      <c r="AK1179" s="19">
        <f t="shared" si="136"/>
        <v>0</v>
      </c>
      <c r="AL1179" s="19">
        <f>T1179-N1179</f>
        <v>0</v>
      </c>
      <c r="AM1179" s="19">
        <f>U1179-O1179</f>
        <v>0</v>
      </c>
      <c r="AN1179" s="22">
        <f t="shared" si="137"/>
        <v>0</v>
      </c>
      <c r="AO1179" s="22">
        <f>IFERROR(AL1179/N1179,0)</f>
        <v>0</v>
      </c>
      <c r="AP1179" s="22">
        <f>IFERROR(AM1179/O1179,0)</f>
        <v>0</v>
      </c>
    </row>
    <row r="1180" spans="1:42" ht="18" x14ac:dyDescent="0.3">
      <c r="A1180" s="12" t="s">
        <v>3817</v>
      </c>
      <c r="B1180" s="12"/>
      <c r="C1180" s="27" t="s">
        <v>3721</v>
      </c>
      <c r="D1180" s="17"/>
      <c r="E1180" s="17"/>
      <c r="F1180" s="28" t="s">
        <v>102</v>
      </c>
      <c r="G1180" s="29">
        <v>15</v>
      </c>
      <c r="H1180" s="29"/>
      <c r="I1180" s="29">
        <v>0</v>
      </c>
      <c r="J1180" s="30">
        <v>0.95</v>
      </c>
      <c r="M1180" s="31">
        <f t="shared" ref="M1180:M1190" si="138">ROUND(ROUND(J1180, 2)*I1180, 2)</f>
        <v>0</v>
      </c>
      <c r="P1180" s="30">
        <v>0.95</v>
      </c>
      <c r="S1180" s="31">
        <f t="shared" ref="S1180:S1190" si="139">ROUND(ROUND(P1180, 2)*I1180, 2)</f>
        <v>0</v>
      </c>
      <c r="V1180" s="9">
        <f t="shared" ref="V1180:V1190" si="140">ROUND(ROUND(P1180, 2)/1.2, 2)</f>
        <v>0.79</v>
      </c>
      <c r="Y1180" s="9">
        <f t="shared" si="132"/>
        <v>0</v>
      </c>
      <c r="AD1180" s="5" t="s">
        <v>3818</v>
      </c>
      <c r="AE1180" s="5" t="s">
        <v>3819</v>
      </c>
      <c r="AF1180" s="5" t="s">
        <v>3724</v>
      </c>
      <c r="AK1180" s="31">
        <f t="shared" si="136"/>
        <v>0</v>
      </c>
      <c r="AL1180" s="31"/>
      <c r="AM1180" s="31"/>
      <c r="AN1180" s="33">
        <f t="shared" si="137"/>
        <v>0</v>
      </c>
      <c r="AO1180" s="31"/>
      <c r="AP1180" s="31"/>
    </row>
    <row r="1181" spans="1:42" ht="18" x14ac:dyDescent="0.3">
      <c r="A1181" s="12" t="s">
        <v>3820</v>
      </c>
      <c r="B1181" s="12"/>
      <c r="C1181" s="27" t="s">
        <v>2957</v>
      </c>
      <c r="D1181" s="17"/>
      <c r="E1181" s="17"/>
      <c r="F1181" s="28" t="s">
        <v>102</v>
      </c>
      <c r="G1181" s="29">
        <v>30</v>
      </c>
      <c r="H1181" s="29"/>
      <c r="I1181" s="29">
        <v>0</v>
      </c>
      <c r="J1181" s="30">
        <v>0.28000000000000003</v>
      </c>
      <c r="M1181" s="31">
        <f t="shared" si="138"/>
        <v>0</v>
      </c>
      <c r="P1181" s="30">
        <v>0.28000000000000003</v>
      </c>
      <c r="S1181" s="31">
        <f t="shared" si="139"/>
        <v>0</v>
      </c>
      <c r="V1181" s="9">
        <f t="shared" si="140"/>
        <v>0.23</v>
      </c>
      <c r="Y1181" s="9">
        <f t="shared" si="132"/>
        <v>0</v>
      </c>
      <c r="AD1181" s="5" t="s">
        <v>3821</v>
      </c>
      <c r="AE1181" s="5" t="s">
        <v>3822</v>
      </c>
      <c r="AF1181" s="5" t="s">
        <v>2960</v>
      </c>
      <c r="AK1181" s="31">
        <f t="shared" si="136"/>
        <v>0</v>
      </c>
      <c r="AL1181" s="31"/>
      <c r="AM1181" s="31"/>
      <c r="AN1181" s="33">
        <f t="shared" si="137"/>
        <v>0</v>
      </c>
      <c r="AO1181" s="31"/>
      <c r="AP1181" s="31"/>
    </row>
    <row r="1182" spans="1:42" ht="18" x14ac:dyDescent="0.3">
      <c r="A1182" s="12" t="s">
        <v>3823</v>
      </c>
      <c r="B1182" s="12"/>
      <c r="C1182" s="27" t="s">
        <v>3732</v>
      </c>
      <c r="D1182" s="17"/>
      <c r="E1182" s="17"/>
      <c r="F1182" s="28" t="s">
        <v>102</v>
      </c>
      <c r="G1182" s="29">
        <v>0.3</v>
      </c>
      <c r="H1182" s="29"/>
      <c r="I1182" s="29">
        <v>0</v>
      </c>
      <c r="J1182" s="30">
        <v>5.6</v>
      </c>
      <c r="M1182" s="31">
        <f t="shared" si="138"/>
        <v>0</v>
      </c>
      <c r="P1182" s="30">
        <v>5.6</v>
      </c>
      <c r="S1182" s="31">
        <f t="shared" si="139"/>
        <v>0</v>
      </c>
      <c r="V1182" s="9">
        <f t="shared" si="140"/>
        <v>4.67</v>
      </c>
      <c r="Y1182" s="9">
        <f t="shared" si="132"/>
        <v>0</v>
      </c>
      <c r="AD1182" s="5" t="s">
        <v>3824</v>
      </c>
      <c r="AE1182" s="5" t="s">
        <v>3825</v>
      </c>
      <c r="AF1182" s="5" t="s">
        <v>3735</v>
      </c>
      <c r="AK1182" s="31">
        <f t="shared" si="136"/>
        <v>0</v>
      </c>
      <c r="AL1182" s="31"/>
      <c r="AM1182" s="31"/>
      <c r="AN1182" s="33">
        <f t="shared" si="137"/>
        <v>0</v>
      </c>
      <c r="AO1182" s="31"/>
      <c r="AP1182" s="31"/>
    </row>
    <row r="1183" spans="1:42" ht="36" x14ac:dyDescent="0.3">
      <c r="A1183" s="12" t="s">
        <v>3826</v>
      </c>
      <c r="B1183" s="12"/>
      <c r="C1183" s="41" t="s">
        <v>3737</v>
      </c>
      <c r="D1183" s="17"/>
      <c r="E1183" s="17"/>
      <c r="F1183" s="28" t="s">
        <v>102</v>
      </c>
      <c r="G1183" s="29">
        <v>3.6</v>
      </c>
      <c r="H1183" s="29"/>
      <c r="I1183" s="29">
        <v>0</v>
      </c>
      <c r="J1183" s="30">
        <v>15.9</v>
      </c>
      <c r="M1183" s="31">
        <f t="shared" si="138"/>
        <v>0</v>
      </c>
      <c r="P1183" s="30">
        <v>15.9</v>
      </c>
      <c r="S1183" s="31">
        <f t="shared" si="139"/>
        <v>0</v>
      </c>
      <c r="V1183" s="9">
        <f t="shared" si="140"/>
        <v>13.25</v>
      </c>
      <c r="Y1183" s="9">
        <f t="shared" si="132"/>
        <v>0</v>
      </c>
      <c r="AD1183" s="5" t="s">
        <v>3827</v>
      </c>
      <c r="AE1183" s="5" t="s">
        <v>3828</v>
      </c>
      <c r="AF1183" s="5" t="s">
        <v>3740</v>
      </c>
      <c r="AK1183" s="31">
        <f t="shared" si="136"/>
        <v>0</v>
      </c>
      <c r="AL1183" s="31"/>
      <c r="AM1183" s="31"/>
      <c r="AN1183" s="33">
        <f t="shared" si="137"/>
        <v>0</v>
      </c>
      <c r="AO1183" s="31"/>
      <c r="AP1183" s="31"/>
    </row>
    <row r="1184" spans="1:42" ht="18" x14ac:dyDescent="0.3">
      <c r="A1184" s="12" t="s">
        <v>3829</v>
      </c>
      <c r="B1184" s="12"/>
      <c r="C1184" s="27" t="s">
        <v>3742</v>
      </c>
      <c r="D1184" s="17"/>
      <c r="E1184" s="17"/>
      <c r="F1184" s="28" t="s">
        <v>187</v>
      </c>
      <c r="G1184" s="29">
        <v>0.3</v>
      </c>
      <c r="H1184" s="29"/>
      <c r="I1184" s="29">
        <v>0</v>
      </c>
      <c r="J1184" s="30">
        <v>44.13</v>
      </c>
      <c r="M1184" s="31">
        <f t="shared" si="138"/>
        <v>0</v>
      </c>
      <c r="P1184" s="30">
        <v>44.13</v>
      </c>
      <c r="S1184" s="31">
        <f t="shared" si="139"/>
        <v>0</v>
      </c>
      <c r="V1184" s="9">
        <f t="shared" si="140"/>
        <v>36.78</v>
      </c>
      <c r="Y1184" s="9">
        <f t="shared" si="132"/>
        <v>0</v>
      </c>
      <c r="AD1184" s="5" t="s">
        <v>3830</v>
      </c>
      <c r="AE1184" s="5" t="s">
        <v>3831</v>
      </c>
      <c r="AF1184" s="5" t="s">
        <v>3745</v>
      </c>
      <c r="AK1184" s="31">
        <f t="shared" si="136"/>
        <v>0</v>
      </c>
      <c r="AL1184" s="31"/>
      <c r="AM1184" s="31"/>
      <c r="AN1184" s="33">
        <f t="shared" si="137"/>
        <v>0</v>
      </c>
      <c r="AO1184" s="31"/>
      <c r="AP1184" s="31"/>
    </row>
    <row r="1185" spans="1:42" ht="18" x14ac:dyDescent="0.3">
      <c r="A1185" s="12" t="s">
        <v>3832</v>
      </c>
      <c r="B1185" s="12"/>
      <c r="C1185" s="27" t="s">
        <v>3747</v>
      </c>
      <c r="D1185" s="17"/>
      <c r="E1185" s="17"/>
      <c r="F1185" s="28" t="s">
        <v>187</v>
      </c>
      <c r="G1185" s="29">
        <v>4.7</v>
      </c>
      <c r="H1185" s="29"/>
      <c r="I1185" s="29">
        <v>0</v>
      </c>
      <c r="J1185" s="30">
        <v>66.98</v>
      </c>
      <c r="M1185" s="31">
        <f t="shared" si="138"/>
        <v>0</v>
      </c>
      <c r="P1185" s="30">
        <v>66.98</v>
      </c>
      <c r="S1185" s="31">
        <f t="shared" si="139"/>
        <v>0</v>
      </c>
      <c r="V1185" s="9">
        <f t="shared" si="140"/>
        <v>55.82</v>
      </c>
      <c r="Y1185" s="9">
        <f t="shared" si="132"/>
        <v>0</v>
      </c>
      <c r="AD1185" s="5" t="s">
        <v>3833</v>
      </c>
      <c r="AE1185" s="5" t="s">
        <v>3834</v>
      </c>
      <c r="AF1185" s="5" t="s">
        <v>3750</v>
      </c>
      <c r="AK1185" s="31">
        <f t="shared" si="136"/>
        <v>0</v>
      </c>
      <c r="AL1185" s="31"/>
      <c r="AM1185" s="31"/>
      <c r="AN1185" s="33">
        <f t="shared" si="137"/>
        <v>0</v>
      </c>
      <c r="AO1185" s="31"/>
      <c r="AP1185" s="31"/>
    </row>
    <row r="1186" spans="1:42" ht="18" x14ac:dyDescent="0.3">
      <c r="A1186" s="12" t="s">
        <v>3835</v>
      </c>
      <c r="B1186" s="12"/>
      <c r="C1186" s="41" t="s">
        <v>3752</v>
      </c>
      <c r="D1186" s="17"/>
      <c r="E1186" s="17"/>
      <c r="F1186" s="28" t="s">
        <v>102</v>
      </c>
      <c r="G1186" s="29">
        <v>4.2</v>
      </c>
      <c r="H1186" s="29"/>
      <c r="I1186" s="29">
        <v>0</v>
      </c>
      <c r="J1186" s="30">
        <v>4.92</v>
      </c>
      <c r="M1186" s="31">
        <f t="shared" si="138"/>
        <v>0</v>
      </c>
      <c r="P1186" s="30">
        <v>4.92</v>
      </c>
      <c r="S1186" s="31">
        <f t="shared" si="139"/>
        <v>0</v>
      </c>
      <c r="V1186" s="9">
        <f t="shared" si="140"/>
        <v>4.0999999999999996</v>
      </c>
      <c r="Y1186" s="9">
        <f t="shared" si="132"/>
        <v>0</v>
      </c>
      <c r="AD1186" s="5" t="s">
        <v>3836</v>
      </c>
      <c r="AE1186" s="5" t="s">
        <v>3837</v>
      </c>
      <c r="AF1186" s="5" t="s">
        <v>3755</v>
      </c>
      <c r="AK1186" s="31">
        <f t="shared" si="136"/>
        <v>0</v>
      </c>
      <c r="AL1186" s="31"/>
      <c r="AM1186" s="31"/>
      <c r="AN1186" s="33">
        <f t="shared" si="137"/>
        <v>0</v>
      </c>
      <c r="AO1186" s="31"/>
      <c r="AP1186" s="31"/>
    </row>
    <row r="1187" spans="1:42" ht="18" x14ac:dyDescent="0.3">
      <c r="A1187" s="12" t="s">
        <v>3838</v>
      </c>
      <c r="B1187" s="12"/>
      <c r="C1187" s="27" t="s">
        <v>3757</v>
      </c>
      <c r="D1187" s="17"/>
      <c r="E1187" s="17"/>
      <c r="F1187" s="28" t="s">
        <v>187</v>
      </c>
      <c r="G1187" s="29">
        <v>1.05</v>
      </c>
      <c r="H1187" s="29"/>
      <c r="I1187" s="29">
        <v>0</v>
      </c>
      <c r="J1187" s="30">
        <v>4.5999999999999996</v>
      </c>
      <c r="M1187" s="31">
        <f t="shared" si="138"/>
        <v>0</v>
      </c>
      <c r="P1187" s="30">
        <v>4.5999999999999996</v>
      </c>
      <c r="S1187" s="31">
        <f t="shared" si="139"/>
        <v>0</v>
      </c>
      <c r="V1187" s="9">
        <f t="shared" si="140"/>
        <v>3.83</v>
      </c>
      <c r="Y1187" s="9">
        <f t="shared" ref="Y1187:Y1218" si="141">ROUND(S1187 / 1.2, 2)</f>
        <v>0</v>
      </c>
      <c r="AD1187" s="5" t="s">
        <v>3839</v>
      </c>
      <c r="AE1187" s="5" t="s">
        <v>3840</v>
      </c>
      <c r="AF1187" s="5" t="s">
        <v>3760</v>
      </c>
      <c r="AK1187" s="31">
        <f t="shared" si="136"/>
        <v>0</v>
      </c>
      <c r="AL1187" s="31"/>
      <c r="AM1187" s="31"/>
      <c r="AN1187" s="33">
        <f t="shared" si="137"/>
        <v>0</v>
      </c>
      <c r="AO1187" s="31"/>
      <c r="AP1187" s="31"/>
    </row>
    <row r="1188" spans="1:42" ht="18" x14ac:dyDescent="0.3">
      <c r="A1188" s="12" t="s">
        <v>3841</v>
      </c>
      <c r="B1188" s="12"/>
      <c r="C1188" s="27" t="s">
        <v>3762</v>
      </c>
      <c r="D1188" s="17"/>
      <c r="E1188" s="17"/>
      <c r="F1188" s="28" t="s">
        <v>187</v>
      </c>
      <c r="G1188" s="29">
        <v>1.25</v>
      </c>
      <c r="H1188" s="29"/>
      <c r="I1188" s="29">
        <v>0</v>
      </c>
      <c r="J1188" s="30">
        <v>2.8</v>
      </c>
      <c r="M1188" s="31">
        <f t="shared" si="138"/>
        <v>0</v>
      </c>
      <c r="P1188" s="30">
        <v>2.8</v>
      </c>
      <c r="S1188" s="31">
        <f t="shared" si="139"/>
        <v>0</v>
      </c>
      <c r="V1188" s="9">
        <f t="shared" si="140"/>
        <v>2.33</v>
      </c>
      <c r="Y1188" s="9">
        <f t="shared" si="141"/>
        <v>0</v>
      </c>
      <c r="AD1188" s="5" t="s">
        <v>3842</v>
      </c>
      <c r="AE1188" s="5" t="s">
        <v>3843</v>
      </c>
      <c r="AF1188" s="5" t="s">
        <v>3765</v>
      </c>
      <c r="AK1188" s="31">
        <f t="shared" si="136"/>
        <v>0</v>
      </c>
      <c r="AL1188" s="31"/>
      <c r="AM1188" s="31"/>
      <c r="AN1188" s="33">
        <f t="shared" si="137"/>
        <v>0</v>
      </c>
      <c r="AO1188" s="31"/>
      <c r="AP1188" s="31"/>
    </row>
    <row r="1189" spans="1:42" ht="36" x14ac:dyDescent="0.3">
      <c r="A1189" s="12" t="s">
        <v>3844</v>
      </c>
      <c r="B1189" s="12"/>
      <c r="C1189" s="27" t="s">
        <v>2760</v>
      </c>
      <c r="D1189" s="17"/>
      <c r="E1189" s="17"/>
      <c r="F1189" s="28" t="s">
        <v>79</v>
      </c>
      <c r="G1189" s="29">
        <v>1.05</v>
      </c>
      <c r="H1189" s="29"/>
      <c r="I1189" s="29">
        <v>0</v>
      </c>
      <c r="J1189" s="30">
        <v>135.53</v>
      </c>
      <c r="M1189" s="31">
        <f t="shared" si="138"/>
        <v>0</v>
      </c>
      <c r="P1189" s="30">
        <v>135.53</v>
      </c>
      <c r="S1189" s="31">
        <f t="shared" si="139"/>
        <v>0</v>
      </c>
      <c r="V1189" s="9">
        <f t="shared" si="140"/>
        <v>112.94</v>
      </c>
      <c r="Y1189" s="9">
        <f t="shared" si="141"/>
        <v>0</v>
      </c>
      <c r="AD1189" s="5" t="s">
        <v>3845</v>
      </c>
      <c r="AE1189" s="5" t="s">
        <v>3846</v>
      </c>
      <c r="AF1189" s="5" t="s">
        <v>2763</v>
      </c>
      <c r="AK1189" s="31">
        <f t="shared" si="136"/>
        <v>0</v>
      </c>
      <c r="AL1189" s="31"/>
      <c r="AM1189" s="31"/>
      <c r="AN1189" s="33">
        <f t="shared" si="137"/>
        <v>0</v>
      </c>
      <c r="AO1189" s="31"/>
      <c r="AP1189" s="31"/>
    </row>
    <row r="1190" spans="1:42" ht="18" x14ac:dyDescent="0.3">
      <c r="A1190" s="12" t="s">
        <v>3847</v>
      </c>
      <c r="B1190" s="12"/>
      <c r="C1190" s="27" t="s">
        <v>3773</v>
      </c>
      <c r="D1190" s="17"/>
      <c r="E1190" s="17"/>
      <c r="F1190" s="28" t="s">
        <v>102</v>
      </c>
      <c r="G1190" s="29">
        <v>0.75</v>
      </c>
      <c r="H1190" s="29"/>
      <c r="I1190" s="29">
        <v>0</v>
      </c>
      <c r="J1190" s="30">
        <v>2.8</v>
      </c>
      <c r="M1190" s="31">
        <f t="shared" si="138"/>
        <v>0</v>
      </c>
      <c r="P1190" s="30">
        <v>2.8</v>
      </c>
      <c r="S1190" s="31">
        <f t="shared" si="139"/>
        <v>0</v>
      </c>
      <c r="V1190" s="9">
        <f t="shared" si="140"/>
        <v>2.33</v>
      </c>
      <c r="Y1190" s="9">
        <f t="shared" si="141"/>
        <v>0</v>
      </c>
      <c r="AD1190" s="5" t="s">
        <v>3848</v>
      </c>
      <c r="AE1190" s="5" t="s">
        <v>3849</v>
      </c>
      <c r="AF1190" s="5" t="s">
        <v>3776</v>
      </c>
      <c r="AK1190" s="31">
        <f t="shared" si="136"/>
        <v>0</v>
      </c>
      <c r="AL1190" s="31"/>
      <c r="AM1190" s="31"/>
      <c r="AN1190" s="33">
        <f t="shared" si="137"/>
        <v>0</v>
      </c>
      <c r="AO1190" s="31"/>
      <c r="AP1190" s="31"/>
    </row>
    <row r="1191" spans="1:42" ht="36" x14ac:dyDescent="0.3">
      <c r="A1191" s="12" t="s">
        <v>3850</v>
      </c>
      <c r="B1191" s="12" t="s">
        <v>3715</v>
      </c>
      <c r="C1191" s="16" t="s">
        <v>3716</v>
      </c>
      <c r="D1191" s="17"/>
      <c r="E1191" s="17" t="s">
        <v>3851</v>
      </c>
      <c r="F1191" s="17" t="s">
        <v>79</v>
      </c>
      <c r="G1191" s="18">
        <v>1</v>
      </c>
      <c r="H1191" s="18"/>
      <c r="I1191" s="18">
        <v>0</v>
      </c>
      <c r="J1191" s="19">
        <v>440.71</v>
      </c>
      <c r="K1191" s="20">
        <v>1199</v>
      </c>
      <c r="L1191" s="19">
        <f>J1191+ROUND(K1191, 2)</f>
        <v>1639.71</v>
      </c>
      <c r="M1191" s="19">
        <v>0</v>
      </c>
      <c r="N1191" s="19">
        <v>0</v>
      </c>
      <c r="O1191" s="19">
        <f>M1191+N1191</f>
        <v>0</v>
      </c>
      <c r="P1191" s="19">
        <v>2037.06</v>
      </c>
      <c r="Q1191" s="20">
        <v>1199</v>
      </c>
      <c r="R1191" s="19">
        <f>P1191+ROUND(Q1191, 2)</f>
        <v>3236.06</v>
      </c>
      <c r="S1191" s="19">
        <v>0</v>
      </c>
      <c r="T1191" s="19">
        <v>0</v>
      </c>
      <c r="U1191" s="19">
        <f>S1191+T1191</f>
        <v>0</v>
      </c>
      <c r="V1191" s="9">
        <f>ROUND(P1191 / 1.2, 2)</f>
        <v>1697.55</v>
      </c>
      <c r="W1191" s="9">
        <f>ROUND(Q1191 / 1.2, 2)</f>
        <v>999.17</v>
      </c>
      <c r="X1191" s="9">
        <f>ROUND(R1191 / 1.2, 2)</f>
        <v>2696.72</v>
      </c>
      <c r="Y1191" s="9">
        <f t="shared" si="141"/>
        <v>0</v>
      </c>
      <c r="Z1191" s="9">
        <f>ROUND(T1191 / 1.2, 2)</f>
        <v>0</v>
      </c>
      <c r="AA1191" s="9">
        <f>Y1191+Z1191</f>
        <v>0</v>
      </c>
      <c r="AD1191" s="5">
        <v>355116946</v>
      </c>
      <c r="AE1191" s="5">
        <v>27137910</v>
      </c>
      <c r="AG1191" s="5" t="s">
        <v>3718</v>
      </c>
      <c r="AH1191" s="5" t="s">
        <v>3719</v>
      </c>
      <c r="AI1191" s="5" t="s">
        <v>584</v>
      </c>
      <c r="AK1191" s="19">
        <f t="shared" si="136"/>
        <v>0</v>
      </c>
      <c r="AL1191" s="19">
        <f>T1191-N1191</f>
        <v>0</v>
      </c>
      <c r="AM1191" s="19">
        <f>U1191-O1191</f>
        <v>0</v>
      </c>
      <c r="AN1191" s="22">
        <f t="shared" si="137"/>
        <v>0</v>
      </c>
      <c r="AO1191" s="22">
        <f>IFERROR(AL1191/N1191,0)</f>
        <v>0</v>
      </c>
      <c r="AP1191" s="22">
        <f>IFERROR(AM1191/O1191,0)</f>
        <v>0</v>
      </c>
    </row>
    <row r="1192" spans="1:42" ht="18" x14ac:dyDescent="0.3">
      <c r="A1192" s="12" t="s">
        <v>3852</v>
      </c>
      <c r="B1192" s="12"/>
      <c r="C1192" s="27" t="s">
        <v>3773</v>
      </c>
      <c r="D1192" s="17"/>
      <c r="E1192" s="17"/>
      <c r="F1192" s="28" t="s">
        <v>102</v>
      </c>
      <c r="G1192" s="29">
        <v>0.75</v>
      </c>
      <c r="H1192" s="29"/>
      <c r="I1192" s="29">
        <v>0</v>
      </c>
      <c r="J1192" s="30">
        <v>2.8</v>
      </c>
      <c r="M1192" s="31">
        <f t="shared" ref="M1192:M1202" si="142">ROUND(ROUND(J1192, 2)*I1192, 2)</f>
        <v>0</v>
      </c>
      <c r="P1192" s="30">
        <v>2.8</v>
      </c>
      <c r="S1192" s="31">
        <f t="shared" ref="S1192:S1202" si="143">ROUND(ROUND(P1192, 2)*I1192, 2)</f>
        <v>0</v>
      </c>
      <c r="V1192" s="9">
        <f t="shared" ref="V1192:V1202" si="144">ROUND(ROUND(P1192, 2)/1.2, 2)</f>
        <v>2.33</v>
      </c>
      <c r="Y1192" s="9">
        <f t="shared" si="141"/>
        <v>0</v>
      </c>
      <c r="AD1192" s="5" t="s">
        <v>3853</v>
      </c>
      <c r="AE1192" s="5" t="s">
        <v>3854</v>
      </c>
      <c r="AF1192" s="5" t="s">
        <v>3776</v>
      </c>
      <c r="AK1192" s="31">
        <f t="shared" si="136"/>
        <v>0</v>
      </c>
      <c r="AL1192" s="31"/>
      <c r="AM1192" s="31"/>
      <c r="AN1192" s="33">
        <f t="shared" si="137"/>
        <v>0</v>
      </c>
      <c r="AO1192" s="31"/>
      <c r="AP1192" s="31"/>
    </row>
    <row r="1193" spans="1:42" ht="18" x14ac:dyDescent="0.3">
      <c r="A1193" s="12" t="s">
        <v>3855</v>
      </c>
      <c r="B1193" s="12"/>
      <c r="C1193" s="27" t="s">
        <v>3762</v>
      </c>
      <c r="D1193" s="17"/>
      <c r="E1193" s="17"/>
      <c r="F1193" s="28" t="s">
        <v>187</v>
      </c>
      <c r="G1193" s="29">
        <v>1.25</v>
      </c>
      <c r="H1193" s="29"/>
      <c r="I1193" s="29">
        <v>0</v>
      </c>
      <c r="J1193" s="30">
        <v>2.8</v>
      </c>
      <c r="M1193" s="31">
        <f t="shared" si="142"/>
        <v>0</v>
      </c>
      <c r="P1193" s="30">
        <v>2.8</v>
      </c>
      <c r="S1193" s="31">
        <f t="shared" si="143"/>
        <v>0</v>
      </c>
      <c r="V1193" s="9">
        <f t="shared" si="144"/>
        <v>2.33</v>
      </c>
      <c r="Y1193" s="9">
        <f t="shared" si="141"/>
        <v>0</v>
      </c>
      <c r="AD1193" s="5" t="s">
        <v>3856</v>
      </c>
      <c r="AE1193" s="5" t="s">
        <v>3857</v>
      </c>
      <c r="AF1193" s="5" t="s">
        <v>3765</v>
      </c>
      <c r="AK1193" s="31">
        <f t="shared" si="136"/>
        <v>0</v>
      </c>
      <c r="AL1193" s="31"/>
      <c r="AM1193" s="31"/>
      <c r="AN1193" s="33">
        <f t="shared" si="137"/>
        <v>0</v>
      </c>
      <c r="AO1193" s="31"/>
      <c r="AP1193" s="31"/>
    </row>
    <row r="1194" spans="1:42" ht="18" x14ac:dyDescent="0.3">
      <c r="A1194" s="12" t="s">
        <v>3858</v>
      </c>
      <c r="B1194" s="12"/>
      <c r="C1194" s="27" t="s">
        <v>3757</v>
      </c>
      <c r="D1194" s="17"/>
      <c r="E1194" s="17"/>
      <c r="F1194" s="28" t="s">
        <v>187</v>
      </c>
      <c r="G1194" s="29">
        <v>1.05</v>
      </c>
      <c r="H1194" s="29"/>
      <c r="I1194" s="29">
        <v>0</v>
      </c>
      <c r="J1194" s="30">
        <v>4.5999999999999996</v>
      </c>
      <c r="M1194" s="31">
        <f t="shared" si="142"/>
        <v>0</v>
      </c>
      <c r="P1194" s="30">
        <v>4.5999999999999996</v>
      </c>
      <c r="S1194" s="31">
        <f t="shared" si="143"/>
        <v>0</v>
      </c>
      <c r="V1194" s="9">
        <f t="shared" si="144"/>
        <v>3.83</v>
      </c>
      <c r="Y1194" s="9">
        <f t="shared" si="141"/>
        <v>0</v>
      </c>
      <c r="AD1194" s="5" t="s">
        <v>3859</v>
      </c>
      <c r="AE1194" s="5" t="s">
        <v>3860</v>
      </c>
      <c r="AF1194" s="5" t="s">
        <v>3760</v>
      </c>
      <c r="AK1194" s="31">
        <f t="shared" si="136"/>
        <v>0</v>
      </c>
      <c r="AL1194" s="31"/>
      <c r="AM1194" s="31"/>
      <c r="AN1194" s="33">
        <f t="shared" si="137"/>
        <v>0</v>
      </c>
      <c r="AO1194" s="31"/>
      <c r="AP1194" s="31"/>
    </row>
    <row r="1195" spans="1:42" ht="18" x14ac:dyDescent="0.3">
      <c r="A1195" s="12" t="s">
        <v>3861</v>
      </c>
      <c r="B1195" s="12"/>
      <c r="C1195" s="27" t="s">
        <v>2791</v>
      </c>
      <c r="D1195" s="17"/>
      <c r="E1195" s="17"/>
      <c r="F1195" s="28" t="s">
        <v>79</v>
      </c>
      <c r="G1195" s="29">
        <v>1.05</v>
      </c>
      <c r="H1195" s="29"/>
      <c r="I1195" s="29">
        <v>0</v>
      </c>
      <c r="J1195" s="30">
        <v>0</v>
      </c>
      <c r="M1195" s="31">
        <f t="shared" si="142"/>
        <v>0</v>
      </c>
      <c r="P1195" s="30">
        <v>1520.33</v>
      </c>
      <c r="S1195" s="31">
        <f t="shared" si="143"/>
        <v>0</v>
      </c>
      <c r="V1195" s="9">
        <f t="shared" si="144"/>
        <v>1266.94</v>
      </c>
      <c r="Y1195" s="9">
        <f t="shared" si="141"/>
        <v>0</v>
      </c>
      <c r="AD1195" s="5" t="s">
        <v>3862</v>
      </c>
      <c r="AE1195" s="5" t="s">
        <v>3863</v>
      </c>
      <c r="AF1195" s="5" t="s">
        <v>2794</v>
      </c>
      <c r="AK1195" s="31">
        <f t="shared" si="136"/>
        <v>0</v>
      </c>
      <c r="AL1195" s="31"/>
      <c r="AM1195" s="31"/>
      <c r="AN1195" s="33">
        <f t="shared" si="137"/>
        <v>0</v>
      </c>
      <c r="AO1195" s="31"/>
      <c r="AP1195" s="31"/>
    </row>
    <row r="1196" spans="1:42" ht="18" x14ac:dyDescent="0.3">
      <c r="A1196" s="12" t="s">
        <v>3864</v>
      </c>
      <c r="B1196" s="12"/>
      <c r="C1196" s="41" t="s">
        <v>3752</v>
      </c>
      <c r="D1196" s="17"/>
      <c r="E1196" s="17"/>
      <c r="F1196" s="28" t="s">
        <v>102</v>
      </c>
      <c r="G1196" s="29">
        <v>4.2</v>
      </c>
      <c r="H1196" s="29"/>
      <c r="I1196" s="29">
        <v>0</v>
      </c>
      <c r="J1196" s="30">
        <v>4.92</v>
      </c>
      <c r="M1196" s="31">
        <f t="shared" si="142"/>
        <v>0</v>
      </c>
      <c r="P1196" s="30">
        <v>4.92</v>
      </c>
      <c r="S1196" s="31">
        <f t="shared" si="143"/>
        <v>0</v>
      </c>
      <c r="V1196" s="9">
        <f t="shared" si="144"/>
        <v>4.0999999999999996</v>
      </c>
      <c r="Y1196" s="9">
        <f t="shared" si="141"/>
        <v>0</v>
      </c>
      <c r="AD1196" s="5" t="s">
        <v>3865</v>
      </c>
      <c r="AE1196" s="5" t="s">
        <v>3866</v>
      </c>
      <c r="AF1196" s="5" t="s">
        <v>3755</v>
      </c>
      <c r="AK1196" s="31">
        <f t="shared" si="136"/>
        <v>0</v>
      </c>
      <c r="AL1196" s="31"/>
      <c r="AM1196" s="31"/>
      <c r="AN1196" s="33">
        <f t="shared" si="137"/>
        <v>0</v>
      </c>
      <c r="AO1196" s="31"/>
      <c r="AP1196" s="31"/>
    </row>
    <row r="1197" spans="1:42" ht="18" x14ac:dyDescent="0.3">
      <c r="A1197" s="12" t="s">
        <v>3867</v>
      </c>
      <c r="B1197" s="12"/>
      <c r="C1197" s="27" t="s">
        <v>3742</v>
      </c>
      <c r="D1197" s="17"/>
      <c r="E1197" s="17"/>
      <c r="F1197" s="28" t="s">
        <v>187</v>
      </c>
      <c r="G1197" s="29">
        <v>0.3</v>
      </c>
      <c r="H1197" s="29"/>
      <c r="I1197" s="29">
        <v>0</v>
      </c>
      <c r="J1197" s="30">
        <v>44.13</v>
      </c>
      <c r="M1197" s="31">
        <f t="shared" si="142"/>
        <v>0</v>
      </c>
      <c r="P1197" s="30">
        <v>44.13</v>
      </c>
      <c r="S1197" s="31">
        <f t="shared" si="143"/>
        <v>0</v>
      </c>
      <c r="V1197" s="9">
        <f t="shared" si="144"/>
        <v>36.78</v>
      </c>
      <c r="Y1197" s="9">
        <f t="shared" si="141"/>
        <v>0</v>
      </c>
      <c r="AD1197" s="5" t="s">
        <v>3868</v>
      </c>
      <c r="AE1197" s="5" t="s">
        <v>3869</v>
      </c>
      <c r="AF1197" s="5" t="s">
        <v>3745</v>
      </c>
      <c r="AK1197" s="31">
        <f t="shared" si="136"/>
        <v>0</v>
      </c>
      <c r="AL1197" s="31"/>
      <c r="AM1197" s="31"/>
      <c r="AN1197" s="33">
        <f t="shared" si="137"/>
        <v>0</v>
      </c>
      <c r="AO1197" s="31"/>
      <c r="AP1197" s="31"/>
    </row>
    <row r="1198" spans="1:42" ht="18" x14ac:dyDescent="0.3">
      <c r="A1198" s="12" t="s">
        <v>3870</v>
      </c>
      <c r="B1198" s="12"/>
      <c r="C1198" s="27" t="s">
        <v>3747</v>
      </c>
      <c r="D1198" s="17"/>
      <c r="E1198" s="17"/>
      <c r="F1198" s="28" t="s">
        <v>187</v>
      </c>
      <c r="G1198" s="29">
        <v>4.7</v>
      </c>
      <c r="H1198" s="29"/>
      <c r="I1198" s="29">
        <v>0</v>
      </c>
      <c r="J1198" s="30">
        <v>66.98</v>
      </c>
      <c r="M1198" s="31">
        <f t="shared" si="142"/>
        <v>0</v>
      </c>
      <c r="P1198" s="30">
        <v>66.98</v>
      </c>
      <c r="S1198" s="31">
        <f t="shared" si="143"/>
        <v>0</v>
      </c>
      <c r="V1198" s="9">
        <f t="shared" si="144"/>
        <v>55.82</v>
      </c>
      <c r="Y1198" s="9">
        <f t="shared" si="141"/>
        <v>0</v>
      </c>
      <c r="AD1198" s="5" t="s">
        <v>3871</v>
      </c>
      <c r="AE1198" s="5" t="s">
        <v>3872</v>
      </c>
      <c r="AF1198" s="5" t="s">
        <v>3750</v>
      </c>
      <c r="AK1198" s="31">
        <f t="shared" si="136"/>
        <v>0</v>
      </c>
      <c r="AL1198" s="31"/>
      <c r="AM1198" s="31"/>
      <c r="AN1198" s="33">
        <f t="shared" si="137"/>
        <v>0</v>
      </c>
      <c r="AO1198" s="31"/>
      <c r="AP1198" s="31"/>
    </row>
    <row r="1199" spans="1:42" ht="36" x14ac:dyDescent="0.3">
      <c r="A1199" s="12" t="s">
        <v>3873</v>
      </c>
      <c r="B1199" s="12"/>
      <c r="C1199" s="41" t="s">
        <v>3737</v>
      </c>
      <c r="D1199" s="17"/>
      <c r="E1199" s="17"/>
      <c r="F1199" s="28" t="s">
        <v>102</v>
      </c>
      <c r="G1199" s="29">
        <v>3.6</v>
      </c>
      <c r="H1199" s="29"/>
      <c r="I1199" s="29">
        <v>0</v>
      </c>
      <c r="J1199" s="30">
        <v>15.9</v>
      </c>
      <c r="M1199" s="31">
        <f t="shared" si="142"/>
        <v>0</v>
      </c>
      <c r="P1199" s="30">
        <v>15.9</v>
      </c>
      <c r="S1199" s="31">
        <f t="shared" si="143"/>
        <v>0</v>
      </c>
      <c r="V1199" s="9">
        <f t="shared" si="144"/>
        <v>13.25</v>
      </c>
      <c r="Y1199" s="9">
        <f t="shared" si="141"/>
        <v>0</v>
      </c>
      <c r="AD1199" s="5" t="s">
        <v>3874</v>
      </c>
      <c r="AE1199" s="5" t="s">
        <v>3875</v>
      </c>
      <c r="AF1199" s="5" t="s">
        <v>3740</v>
      </c>
      <c r="AK1199" s="31">
        <f t="shared" si="136"/>
        <v>0</v>
      </c>
      <c r="AL1199" s="31"/>
      <c r="AM1199" s="31"/>
      <c r="AN1199" s="33">
        <f t="shared" si="137"/>
        <v>0</v>
      </c>
      <c r="AO1199" s="31"/>
      <c r="AP1199" s="31"/>
    </row>
    <row r="1200" spans="1:42" ht="18" x14ac:dyDescent="0.3">
      <c r="A1200" s="12" t="s">
        <v>3876</v>
      </c>
      <c r="B1200" s="12"/>
      <c r="C1200" s="27" t="s">
        <v>3732</v>
      </c>
      <c r="D1200" s="17"/>
      <c r="E1200" s="17"/>
      <c r="F1200" s="28" t="s">
        <v>102</v>
      </c>
      <c r="G1200" s="29">
        <v>0.3</v>
      </c>
      <c r="H1200" s="29"/>
      <c r="I1200" s="29">
        <v>0</v>
      </c>
      <c r="J1200" s="30">
        <v>5.6</v>
      </c>
      <c r="M1200" s="31">
        <f t="shared" si="142"/>
        <v>0</v>
      </c>
      <c r="P1200" s="30">
        <v>5.6</v>
      </c>
      <c r="S1200" s="31">
        <f t="shared" si="143"/>
        <v>0</v>
      </c>
      <c r="V1200" s="9">
        <f t="shared" si="144"/>
        <v>4.67</v>
      </c>
      <c r="Y1200" s="9">
        <f t="shared" si="141"/>
        <v>0</v>
      </c>
      <c r="AD1200" s="5" t="s">
        <v>3877</v>
      </c>
      <c r="AE1200" s="5" t="s">
        <v>3878</v>
      </c>
      <c r="AF1200" s="5" t="s">
        <v>3735</v>
      </c>
      <c r="AK1200" s="31">
        <f t="shared" si="136"/>
        <v>0</v>
      </c>
      <c r="AL1200" s="31"/>
      <c r="AM1200" s="31"/>
      <c r="AN1200" s="33">
        <f t="shared" si="137"/>
        <v>0</v>
      </c>
      <c r="AO1200" s="31"/>
      <c r="AP1200" s="31"/>
    </row>
    <row r="1201" spans="1:42" ht="18" x14ac:dyDescent="0.3">
      <c r="A1201" s="12" t="s">
        <v>3879</v>
      </c>
      <c r="B1201" s="12"/>
      <c r="C1201" s="27" t="s">
        <v>2957</v>
      </c>
      <c r="D1201" s="17"/>
      <c r="E1201" s="17"/>
      <c r="F1201" s="28" t="s">
        <v>102</v>
      </c>
      <c r="G1201" s="29">
        <v>30</v>
      </c>
      <c r="H1201" s="29"/>
      <c r="I1201" s="29">
        <v>0</v>
      </c>
      <c r="J1201" s="30">
        <v>0.28000000000000003</v>
      </c>
      <c r="M1201" s="31">
        <f t="shared" si="142"/>
        <v>0</v>
      </c>
      <c r="P1201" s="30">
        <v>0.28000000000000003</v>
      </c>
      <c r="S1201" s="31">
        <f t="shared" si="143"/>
        <v>0</v>
      </c>
      <c r="V1201" s="9">
        <f t="shared" si="144"/>
        <v>0.23</v>
      </c>
      <c r="Y1201" s="9">
        <f t="shared" si="141"/>
        <v>0</v>
      </c>
      <c r="AD1201" s="5" t="s">
        <v>3880</v>
      </c>
      <c r="AE1201" s="5" t="s">
        <v>3881</v>
      </c>
      <c r="AF1201" s="5" t="s">
        <v>2960</v>
      </c>
      <c r="AK1201" s="31">
        <f t="shared" si="136"/>
        <v>0</v>
      </c>
      <c r="AL1201" s="31"/>
      <c r="AM1201" s="31"/>
      <c r="AN1201" s="33">
        <f t="shared" si="137"/>
        <v>0</v>
      </c>
      <c r="AO1201" s="31"/>
      <c r="AP1201" s="31"/>
    </row>
    <row r="1202" spans="1:42" ht="18" x14ac:dyDescent="0.3">
      <c r="A1202" s="12" t="s">
        <v>3882</v>
      </c>
      <c r="B1202" s="12"/>
      <c r="C1202" s="27" t="s">
        <v>3721</v>
      </c>
      <c r="D1202" s="17"/>
      <c r="E1202" s="17"/>
      <c r="F1202" s="28" t="s">
        <v>102</v>
      </c>
      <c r="G1202" s="29">
        <v>15</v>
      </c>
      <c r="H1202" s="29"/>
      <c r="I1202" s="29">
        <v>0</v>
      </c>
      <c r="J1202" s="30">
        <v>0.95</v>
      </c>
      <c r="M1202" s="31">
        <f t="shared" si="142"/>
        <v>0</v>
      </c>
      <c r="P1202" s="30">
        <v>0.95</v>
      </c>
      <c r="S1202" s="31">
        <f t="shared" si="143"/>
        <v>0</v>
      </c>
      <c r="V1202" s="9">
        <f t="shared" si="144"/>
        <v>0.79</v>
      </c>
      <c r="Y1202" s="9">
        <f t="shared" si="141"/>
        <v>0</v>
      </c>
      <c r="AD1202" s="5" t="s">
        <v>3883</v>
      </c>
      <c r="AE1202" s="5" t="s">
        <v>3884</v>
      </c>
      <c r="AF1202" s="5" t="s">
        <v>3724</v>
      </c>
      <c r="AK1202" s="31">
        <f t="shared" si="136"/>
        <v>0</v>
      </c>
      <c r="AL1202" s="31"/>
      <c r="AM1202" s="31"/>
      <c r="AN1202" s="33">
        <f t="shared" si="137"/>
        <v>0</v>
      </c>
      <c r="AO1202" s="31"/>
      <c r="AP1202" s="31"/>
    </row>
    <row r="1203" spans="1:42" ht="54" x14ac:dyDescent="0.3">
      <c r="A1203" s="12" t="s">
        <v>3885</v>
      </c>
      <c r="B1203" s="12" t="s">
        <v>3715</v>
      </c>
      <c r="C1203" s="16" t="s">
        <v>3716</v>
      </c>
      <c r="D1203" s="17"/>
      <c r="E1203" s="17" t="s">
        <v>3886</v>
      </c>
      <c r="F1203" s="17" t="s">
        <v>79</v>
      </c>
      <c r="G1203" s="18">
        <v>1</v>
      </c>
      <c r="H1203" s="18"/>
      <c r="I1203" s="18">
        <v>305.89999999999998</v>
      </c>
      <c r="J1203" s="19">
        <v>573.88</v>
      </c>
      <c r="K1203" s="20">
        <v>1199</v>
      </c>
      <c r="L1203" s="19">
        <f>J1203+ROUND(K1203, 2)</f>
        <v>1772.88</v>
      </c>
      <c r="M1203" s="19">
        <v>175549.89</v>
      </c>
      <c r="N1203" s="19">
        <v>366774.1</v>
      </c>
      <c r="O1203" s="19">
        <f>M1203+N1203</f>
        <v>542323.99</v>
      </c>
      <c r="P1203" s="19">
        <v>727.19</v>
      </c>
      <c r="Q1203" s="20">
        <v>1438.8</v>
      </c>
      <c r="R1203" s="19">
        <f>P1203+ROUND(Q1203, 2)</f>
        <v>2165.9899999999998</v>
      </c>
      <c r="S1203" s="19">
        <v>222447.42</v>
      </c>
      <c r="T1203" s="19">
        <v>440128.92</v>
      </c>
      <c r="U1203" s="19">
        <f>S1203+T1203</f>
        <v>662576.34</v>
      </c>
      <c r="V1203" s="9">
        <f>ROUND(P1203 / 1.2, 2)</f>
        <v>605.99</v>
      </c>
      <c r="W1203" s="9">
        <f>ROUND(Q1203 / 1.2, 2)</f>
        <v>1199</v>
      </c>
      <c r="X1203" s="9">
        <f>ROUND(R1203 / 1.2, 2)</f>
        <v>1804.99</v>
      </c>
      <c r="Y1203" s="9">
        <f t="shared" si="141"/>
        <v>185372.85</v>
      </c>
      <c r="Z1203" s="9">
        <f>ROUND(T1203 / 1.2, 2)</f>
        <v>366774.1</v>
      </c>
      <c r="AA1203" s="9">
        <f>Y1203+Z1203</f>
        <v>552146.94999999995</v>
      </c>
      <c r="AD1203" s="5">
        <v>355116947</v>
      </c>
      <c r="AE1203" s="5">
        <v>28895638</v>
      </c>
      <c r="AG1203" s="5" t="s">
        <v>3718</v>
      </c>
      <c r="AH1203" s="5" t="s">
        <v>3719</v>
      </c>
      <c r="AI1203" s="5" t="s">
        <v>584</v>
      </c>
      <c r="AK1203" s="19">
        <f t="shared" si="136"/>
        <v>46897.53</v>
      </c>
      <c r="AL1203" s="19">
        <f>T1203-N1203</f>
        <v>73354.820000000007</v>
      </c>
      <c r="AM1203" s="19">
        <f>U1203-O1203</f>
        <v>120252.34999999998</v>
      </c>
      <c r="AN1203" s="22">
        <f t="shared" si="137"/>
        <v>0.26714645050475394</v>
      </c>
      <c r="AO1203" s="22">
        <f>IFERROR(AL1203/N1203,0)</f>
        <v>0.20000000000000004</v>
      </c>
      <c r="AP1203" s="22">
        <f>IFERROR(AM1203/O1203,0)</f>
        <v>0.22173525829089724</v>
      </c>
    </row>
    <row r="1204" spans="1:42" ht="18" x14ac:dyDescent="0.3">
      <c r="A1204" s="12" t="s">
        <v>3887</v>
      </c>
      <c r="B1204" s="12"/>
      <c r="C1204" s="27" t="s">
        <v>3721</v>
      </c>
      <c r="D1204" s="17"/>
      <c r="E1204" s="17"/>
      <c r="F1204" s="28" t="s">
        <v>102</v>
      </c>
      <c r="G1204" s="29">
        <v>15</v>
      </c>
      <c r="H1204" s="29"/>
      <c r="I1204" s="29">
        <v>4588.5</v>
      </c>
      <c r="J1204" s="30">
        <v>0.96</v>
      </c>
      <c r="M1204" s="31">
        <f t="shared" ref="M1204:M1216" si="145">ROUND(ROUND(J1204, 2)*I1204, 2)</f>
        <v>4404.96</v>
      </c>
      <c r="P1204" s="30">
        <v>0.96</v>
      </c>
      <c r="S1204" s="31">
        <f t="shared" ref="S1204:S1216" si="146">ROUND(ROUND(P1204, 2)*I1204, 2)</f>
        <v>4404.96</v>
      </c>
      <c r="V1204" s="9">
        <f t="shared" ref="V1204:V1216" si="147">ROUND(ROUND(P1204, 2)/1.2, 2)</f>
        <v>0.8</v>
      </c>
      <c r="Y1204" s="9">
        <f t="shared" si="141"/>
        <v>3670.8</v>
      </c>
      <c r="AD1204" s="5" t="s">
        <v>3888</v>
      </c>
      <c r="AE1204" s="5" t="s">
        <v>3889</v>
      </c>
      <c r="AF1204" s="5" t="s">
        <v>3724</v>
      </c>
      <c r="AK1204" s="31">
        <f t="shared" si="136"/>
        <v>0</v>
      </c>
      <c r="AL1204" s="31"/>
      <c r="AM1204" s="31"/>
      <c r="AN1204" s="33">
        <f t="shared" si="137"/>
        <v>0</v>
      </c>
      <c r="AO1204" s="31"/>
      <c r="AP1204" s="31"/>
    </row>
    <row r="1205" spans="1:42" ht="18" x14ac:dyDescent="0.3">
      <c r="A1205" s="12" t="s">
        <v>3890</v>
      </c>
      <c r="B1205" s="12"/>
      <c r="C1205" s="27" t="s">
        <v>2957</v>
      </c>
      <c r="D1205" s="17"/>
      <c r="E1205" s="17"/>
      <c r="F1205" s="28" t="s">
        <v>102</v>
      </c>
      <c r="G1205" s="29">
        <v>30</v>
      </c>
      <c r="H1205" s="29"/>
      <c r="I1205" s="29">
        <v>9177</v>
      </c>
      <c r="J1205" s="30">
        <v>0.28000000000000003</v>
      </c>
      <c r="M1205" s="31">
        <f t="shared" si="145"/>
        <v>2569.56</v>
      </c>
      <c r="P1205" s="30">
        <v>0.28000000000000003</v>
      </c>
      <c r="S1205" s="31">
        <f t="shared" si="146"/>
        <v>2569.56</v>
      </c>
      <c r="V1205" s="9">
        <f t="shared" si="147"/>
        <v>0.23</v>
      </c>
      <c r="Y1205" s="9">
        <f t="shared" si="141"/>
        <v>2141.3000000000002</v>
      </c>
      <c r="AD1205" s="5" t="s">
        <v>3891</v>
      </c>
      <c r="AE1205" s="5" t="s">
        <v>3892</v>
      </c>
      <c r="AF1205" s="5" t="s">
        <v>2960</v>
      </c>
      <c r="AK1205" s="31">
        <f t="shared" si="136"/>
        <v>0</v>
      </c>
      <c r="AL1205" s="31"/>
      <c r="AM1205" s="31"/>
      <c r="AN1205" s="33">
        <f t="shared" si="137"/>
        <v>0</v>
      </c>
      <c r="AO1205" s="31"/>
      <c r="AP1205" s="31"/>
    </row>
    <row r="1206" spans="1:42" ht="18" x14ac:dyDescent="0.3">
      <c r="A1206" s="12" t="s">
        <v>3893</v>
      </c>
      <c r="B1206" s="12"/>
      <c r="C1206" s="27" t="s">
        <v>2755</v>
      </c>
      <c r="D1206" s="17"/>
      <c r="E1206" s="17"/>
      <c r="F1206" s="28" t="s">
        <v>96</v>
      </c>
      <c r="G1206" s="29">
        <v>0.35</v>
      </c>
      <c r="H1206" s="29"/>
      <c r="I1206" s="29">
        <v>107.065</v>
      </c>
      <c r="J1206" s="30">
        <v>55.91</v>
      </c>
      <c r="M1206" s="31">
        <f t="shared" si="145"/>
        <v>5986</v>
      </c>
      <c r="P1206" s="30">
        <v>55</v>
      </c>
      <c r="S1206" s="31">
        <f t="shared" si="146"/>
        <v>5888.58</v>
      </c>
      <c r="V1206" s="9">
        <f t="shared" si="147"/>
        <v>45.83</v>
      </c>
      <c r="Y1206" s="9">
        <f t="shared" si="141"/>
        <v>4907.1499999999996</v>
      </c>
      <c r="AD1206" s="5" t="s">
        <v>3894</v>
      </c>
      <c r="AE1206" s="5" t="s">
        <v>3895</v>
      </c>
      <c r="AF1206" s="5" t="s">
        <v>2758</v>
      </c>
      <c r="AK1206" s="31">
        <f t="shared" si="136"/>
        <v>-97.420000000000073</v>
      </c>
      <c r="AL1206" s="31"/>
      <c r="AM1206" s="31"/>
      <c r="AN1206" s="33">
        <f t="shared" si="137"/>
        <v>-1.6274640828600077E-2</v>
      </c>
      <c r="AO1206" s="31"/>
      <c r="AP1206" s="31"/>
    </row>
    <row r="1207" spans="1:42" ht="18" x14ac:dyDescent="0.3">
      <c r="A1207" s="12" t="s">
        <v>3896</v>
      </c>
      <c r="B1207" s="12"/>
      <c r="C1207" s="27" t="s">
        <v>3732</v>
      </c>
      <c r="D1207" s="17"/>
      <c r="E1207" s="17"/>
      <c r="F1207" s="28" t="s">
        <v>102</v>
      </c>
      <c r="G1207" s="29">
        <v>0.3</v>
      </c>
      <c r="H1207" s="29"/>
      <c r="I1207" s="29">
        <v>91.77</v>
      </c>
      <c r="J1207" s="30">
        <v>5.7</v>
      </c>
      <c r="M1207" s="31">
        <f t="shared" si="145"/>
        <v>523.09</v>
      </c>
      <c r="P1207" s="30">
        <v>5.6</v>
      </c>
      <c r="S1207" s="31">
        <f t="shared" si="146"/>
        <v>513.91</v>
      </c>
      <c r="V1207" s="9">
        <f t="shared" si="147"/>
        <v>4.67</v>
      </c>
      <c r="Y1207" s="9">
        <f t="shared" si="141"/>
        <v>428.26</v>
      </c>
      <c r="AD1207" s="5" t="s">
        <v>3897</v>
      </c>
      <c r="AE1207" s="5" t="s">
        <v>3898</v>
      </c>
      <c r="AF1207" s="5" t="s">
        <v>3735</v>
      </c>
      <c r="AK1207" s="31">
        <f t="shared" si="136"/>
        <v>-9.1800000000000637</v>
      </c>
      <c r="AL1207" s="31"/>
      <c r="AM1207" s="31"/>
      <c r="AN1207" s="33">
        <f t="shared" si="137"/>
        <v>-1.7549561260968596E-2</v>
      </c>
      <c r="AO1207" s="31"/>
      <c r="AP1207" s="31"/>
    </row>
    <row r="1208" spans="1:42" ht="36" x14ac:dyDescent="0.3">
      <c r="A1208" s="12" t="s">
        <v>3899</v>
      </c>
      <c r="B1208" s="12"/>
      <c r="C1208" s="27" t="s">
        <v>3900</v>
      </c>
      <c r="D1208" s="17"/>
      <c r="E1208" s="17"/>
      <c r="F1208" s="28" t="s">
        <v>102</v>
      </c>
      <c r="G1208" s="29">
        <v>1.5</v>
      </c>
      <c r="H1208" s="29"/>
      <c r="I1208" s="29">
        <v>458.85</v>
      </c>
      <c r="J1208" s="30">
        <v>7.32</v>
      </c>
      <c r="M1208" s="31">
        <f t="shared" si="145"/>
        <v>3358.78</v>
      </c>
      <c r="P1208" s="30">
        <v>15.9</v>
      </c>
      <c r="S1208" s="31">
        <f t="shared" si="146"/>
        <v>7295.72</v>
      </c>
      <c r="V1208" s="9">
        <f t="shared" si="147"/>
        <v>13.25</v>
      </c>
      <c r="Y1208" s="9">
        <f t="shared" si="141"/>
        <v>6079.77</v>
      </c>
      <c r="AD1208" s="5" t="s">
        <v>3901</v>
      </c>
      <c r="AE1208" s="5" t="s">
        <v>3902</v>
      </c>
      <c r="AF1208" s="5" t="s">
        <v>3903</v>
      </c>
      <c r="AK1208" s="31">
        <f t="shared" si="136"/>
        <v>3936.94</v>
      </c>
      <c r="AL1208" s="31"/>
      <c r="AM1208" s="31"/>
      <c r="AN1208" s="33">
        <f t="shared" si="137"/>
        <v>1.1721339295815743</v>
      </c>
      <c r="AO1208" s="31"/>
      <c r="AP1208" s="31"/>
    </row>
    <row r="1209" spans="1:42" ht="18" x14ac:dyDescent="0.3">
      <c r="A1209" s="12" t="s">
        <v>3904</v>
      </c>
      <c r="B1209" s="12"/>
      <c r="C1209" s="27" t="s">
        <v>3742</v>
      </c>
      <c r="D1209" s="17"/>
      <c r="E1209" s="17"/>
      <c r="F1209" s="28" t="s">
        <v>187</v>
      </c>
      <c r="G1209" s="29">
        <v>0.3</v>
      </c>
      <c r="H1209" s="29"/>
      <c r="I1209" s="29">
        <v>91.77</v>
      </c>
      <c r="J1209" s="30">
        <v>44.87</v>
      </c>
      <c r="M1209" s="31">
        <f t="shared" si="145"/>
        <v>4117.72</v>
      </c>
      <c r="P1209" s="30">
        <v>44.13</v>
      </c>
      <c r="S1209" s="31">
        <f t="shared" si="146"/>
        <v>4049.81</v>
      </c>
      <c r="V1209" s="9">
        <f t="shared" si="147"/>
        <v>36.78</v>
      </c>
      <c r="Y1209" s="9">
        <f t="shared" si="141"/>
        <v>3374.84</v>
      </c>
      <c r="AD1209" s="5" t="s">
        <v>3905</v>
      </c>
      <c r="AE1209" s="5" t="s">
        <v>3906</v>
      </c>
      <c r="AF1209" s="5" t="s">
        <v>3745</v>
      </c>
      <c r="AK1209" s="31">
        <f t="shared" si="136"/>
        <v>-67.910000000000309</v>
      </c>
      <c r="AL1209" s="31"/>
      <c r="AM1209" s="31"/>
      <c r="AN1209" s="33">
        <f t="shared" si="137"/>
        <v>-1.6492136425011975E-2</v>
      </c>
      <c r="AO1209" s="31"/>
      <c r="AP1209" s="31"/>
    </row>
    <row r="1210" spans="1:42" ht="18" x14ac:dyDescent="0.3">
      <c r="A1210" s="12" t="s">
        <v>3907</v>
      </c>
      <c r="B1210" s="12"/>
      <c r="C1210" s="27" t="s">
        <v>3747</v>
      </c>
      <c r="D1210" s="17"/>
      <c r="E1210" s="17"/>
      <c r="F1210" s="28" t="s">
        <v>187</v>
      </c>
      <c r="G1210" s="29">
        <v>4.7</v>
      </c>
      <c r="H1210" s="29"/>
      <c r="I1210" s="29">
        <v>1437.73</v>
      </c>
      <c r="J1210" s="30">
        <v>68.099999999999994</v>
      </c>
      <c r="M1210" s="31">
        <f t="shared" si="145"/>
        <v>97909.41</v>
      </c>
      <c r="P1210" s="30">
        <v>66.98</v>
      </c>
      <c r="S1210" s="31">
        <f t="shared" si="146"/>
        <v>96299.16</v>
      </c>
      <c r="V1210" s="9">
        <f t="shared" si="147"/>
        <v>55.82</v>
      </c>
      <c r="Y1210" s="9">
        <f t="shared" si="141"/>
        <v>80249.3</v>
      </c>
      <c r="AD1210" s="5" t="s">
        <v>3908</v>
      </c>
      <c r="AE1210" s="5" t="s">
        <v>3909</v>
      </c>
      <c r="AF1210" s="5" t="s">
        <v>3750</v>
      </c>
      <c r="AK1210" s="31">
        <f t="shared" si="136"/>
        <v>-1610.25</v>
      </c>
      <c r="AL1210" s="31"/>
      <c r="AM1210" s="31"/>
      <c r="AN1210" s="33">
        <f t="shared" si="137"/>
        <v>-1.6446325230639221E-2</v>
      </c>
      <c r="AO1210" s="31"/>
      <c r="AP1210" s="31"/>
    </row>
    <row r="1211" spans="1:42" ht="18" x14ac:dyDescent="0.3">
      <c r="A1211" s="12" t="s">
        <v>3910</v>
      </c>
      <c r="B1211" s="12"/>
      <c r="C1211" s="41" t="s">
        <v>3752</v>
      </c>
      <c r="D1211" s="17"/>
      <c r="E1211" s="17"/>
      <c r="F1211" s="28" t="s">
        <v>102</v>
      </c>
      <c r="G1211" s="29">
        <v>4.2</v>
      </c>
      <c r="H1211" s="29"/>
      <c r="I1211" s="29">
        <v>1284.78</v>
      </c>
      <c r="J1211" s="30">
        <v>5</v>
      </c>
      <c r="M1211" s="31">
        <f t="shared" si="145"/>
        <v>6423.9</v>
      </c>
      <c r="P1211" s="30">
        <v>4.92</v>
      </c>
      <c r="S1211" s="31">
        <f t="shared" si="146"/>
        <v>6321.12</v>
      </c>
      <c r="V1211" s="9">
        <f t="shared" si="147"/>
        <v>4.0999999999999996</v>
      </c>
      <c r="Y1211" s="9">
        <f t="shared" si="141"/>
        <v>5267.6</v>
      </c>
      <c r="AD1211" s="5" t="s">
        <v>3911</v>
      </c>
      <c r="AE1211" s="5" t="s">
        <v>3912</v>
      </c>
      <c r="AF1211" s="5" t="s">
        <v>3755</v>
      </c>
      <c r="AK1211" s="31">
        <f t="shared" si="136"/>
        <v>-102.77999999999975</v>
      </c>
      <c r="AL1211" s="31"/>
      <c r="AM1211" s="31"/>
      <c r="AN1211" s="33">
        <f t="shared" si="137"/>
        <v>-1.5999626395180461E-2</v>
      </c>
      <c r="AO1211" s="31"/>
      <c r="AP1211" s="31"/>
    </row>
    <row r="1212" spans="1:42" ht="18" x14ac:dyDescent="0.3">
      <c r="A1212" s="12" t="s">
        <v>3913</v>
      </c>
      <c r="B1212" s="12"/>
      <c r="C1212" s="27" t="s">
        <v>3757</v>
      </c>
      <c r="D1212" s="17"/>
      <c r="E1212" s="17"/>
      <c r="F1212" s="28" t="s">
        <v>187</v>
      </c>
      <c r="G1212" s="29">
        <v>1.05</v>
      </c>
      <c r="H1212" s="29"/>
      <c r="I1212" s="29">
        <v>321.19499999999999</v>
      </c>
      <c r="J1212" s="30">
        <v>4.67</v>
      </c>
      <c r="M1212" s="31">
        <f t="shared" si="145"/>
        <v>1499.98</v>
      </c>
      <c r="P1212" s="30">
        <v>4.5999999999999996</v>
      </c>
      <c r="S1212" s="31">
        <f t="shared" si="146"/>
        <v>1477.5</v>
      </c>
      <c r="V1212" s="9">
        <f t="shared" si="147"/>
        <v>3.83</v>
      </c>
      <c r="Y1212" s="9">
        <f t="shared" si="141"/>
        <v>1231.25</v>
      </c>
      <c r="AD1212" s="5" t="s">
        <v>3914</v>
      </c>
      <c r="AE1212" s="5" t="s">
        <v>3915</v>
      </c>
      <c r="AF1212" s="5" t="s">
        <v>3760</v>
      </c>
      <c r="AK1212" s="31">
        <f t="shared" si="136"/>
        <v>-22.480000000000018</v>
      </c>
      <c r="AL1212" s="31"/>
      <c r="AM1212" s="31"/>
      <c r="AN1212" s="33">
        <f t="shared" si="137"/>
        <v>-1.4986866491553232E-2</v>
      </c>
      <c r="AO1212" s="31"/>
      <c r="AP1212" s="31"/>
    </row>
    <row r="1213" spans="1:42" ht="18" x14ac:dyDescent="0.3">
      <c r="A1213" s="12" t="s">
        <v>3916</v>
      </c>
      <c r="B1213" s="12"/>
      <c r="C1213" s="27" t="s">
        <v>3762</v>
      </c>
      <c r="D1213" s="17"/>
      <c r="E1213" s="17"/>
      <c r="F1213" s="28" t="s">
        <v>187</v>
      </c>
      <c r="G1213" s="29">
        <v>1.25</v>
      </c>
      <c r="H1213" s="29"/>
      <c r="I1213" s="29">
        <v>382.375</v>
      </c>
      <c r="J1213" s="30">
        <v>2.84</v>
      </c>
      <c r="M1213" s="31">
        <f t="shared" si="145"/>
        <v>1085.95</v>
      </c>
      <c r="P1213" s="30">
        <v>2.8</v>
      </c>
      <c r="S1213" s="31">
        <f t="shared" si="146"/>
        <v>1070.6500000000001</v>
      </c>
      <c r="V1213" s="9">
        <f t="shared" si="147"/>
        <v>2.33</v>
      </c>
      <c r="Y1213" s="9">
        <f t="shared" si="141"/>
        <v>892.21</v>
      </c>
      <c r="AD1213" s="5" t="s">
        <v>3917</v>
      </c>
      <c r="AE1213" s="5" t="s">
        <v>3918</v>
      </c>
      <c r="AF1213" s="5" t="s">
        <v>3765</v>
      </c>
      <c r="AK1213" s="31">
        <f t="shared" si="136"/>
        <v>-15.299999999999955</v>
      </c>
      <c r="AL1213" s="31"/>
      <c r="AM1213" s="31"/>
      <c r="AN1213" s="33">
        <f t="shared" si="137"/>
        <v>-1.4089046457019158E-2</v>
      </c>
      <c r="AO1213" s="31"/>
      <c r="AP1213" s="31"/>
    </row>
    <row r="1214" spans="1:42" ht="36" x14ac:dyDescent="0.3">
      <c r="A1214" s="12" t="s">
        <v>3919</v>
      </c>
      <c r="B1214" s="12"/>
      <c r="C1214" s="27" t="s">
        <v>1028</v>
      </c>
      <c r="D1214" s="17"/>
      <c r="E1214" s="17"/>
      <c r="F1214" s="28" t="s">
        <v>96</v>
      </c>
      <c r="G1214" s="29">
        <v>0.1</v>
      </c>
      <c r="H1214" s="29"/>
      <c r="I1214" s="29">
        <v>30.59</v>
      </c>
      <c r="J1214" s="30">
        <v>90.28</v>
      </c>
      <c r="M1214" s="31">
        <f t="shared" si="145"/>
        <v>2761.67</v>
      </c>
      <c r="P1214" s="30">
        <v>88.8</v>
      </c>
      <c r="S1214" s="31">
        <f t="shared" si="146"/>
        <v>2716.39</v>
      </c>
      <c r="V1214" s="9">
        <f t="shared" si="147"/>
        <v>74</v>
      </c>
      <c r="Y1214" s="9">
        <f t="shared" si="141"/>
        <v>2263.66</v>
      </c>
      <c r="AD1214" s="5" t="s">
        <v>3920</v>
      </c>
      <c r="AE1214" s="5" t="s">
        <v>3921</v>
      </c>
      <c r="AF1214" s="5" t="s">
        <v>1031</v>
      </c>
      <c r="AK1214" s="31">
        <f t="shared" si="136"/>
        <v>-45.2800000000002</v>
      </c>
      <c r="AL1214" s="31"/>
      <c r="AM1214" s="31"/>
      <c r="AN1214" s="33">
        <f t="shared" si="137"/>
        <v>-1.6395876408115451E-2</v>
      </c>
      <c r="AO1214" s="31"/>
      <c r="AP1214" s="31"/>
    </row>
    <row r="1215" spans="1:42" ht="36" x14ac:dyDescent="0.3">
      <c r="A1215" s="12" t="s">
        <v>3922</v>
      </c>
      <c r="B1215" s="12"/>
      <c r="C1215" s="27" t="s">
        <v>2760</v>
      </c>
      <c r="D1215" s="17"/>
      <c r="E1215" s="17" t="s">
        <v>3923</v>
      </c>
      <c r="F1215" s="28" t="s">
        <v>79</v>
      </c>
      <c r="G1215" s="29">
        <v>1.05</v>
      </c>
      <c r="H1215" s="29"/>
      <c r="I1215" s="29">
        <v>321.19499999999999</v>
      </c>
      <c r="J1215" s="30">
        <v>137.79</v>
      </c>
      <c r="M1215" s="31">
        <f t="shared" si="145"/>
        <v>44257.46</v>
      </c>
      <c r="P1215" s="30">
        <v>277.68</v>
      </c>
      <c r="S1215" s="31">
        <f t="shared" si="146"/>
        <v>89189.43</v>
      </c>
      <c r="V1215" s="9">
        <f t="shared" si="147"/>
        <v>231.4</v>
      </c>
      <c r="Y1215" s="9">
        <f t="shared" si="141"/>
        <v>74324.53</v>
      </c>
      <c r="AD1215" s="5" t="s">
        <v>3924</v>
      </c>
      <c r="AE1215" s="5" t="s">
        <v>3925</v>
      </c>
      <c r="AF1215" s="5" t="s">
        <v>2763</v>
      </c>
      <c r="AK1215" s="31">
        <f t="shared" si="136"/>
        <v>44931.969999999994</v>
      </c>
      <c r="AL1215" s="31"/>
      <c r="AM1215" s="31"/>
      <c r="AN1215" s="33">
        <f t="shared" si="137"/>
        <v>1.0152405944670118</v>
      </c>
      <c r="AO1215" s="31"/>
      <c r="AP1215" s="31"/>
    </row>
    <row r="1216" spans="1:42" ht="18" x14ac:dyDescent="0.3">
      <c r="A1216" s="12" t="s">
        <v>3926</v>
      </c>
      <c r="B1216" s="12"/>
      <c r="C1216" s="27" t="s">
        <v>3773</v>
      </c>
      <c r="D1216" s="17"/>
      <c r="E1216" s="17"/>
      <c r="F1216" s="28" t="s">
        <v>102</v>
      </c>
      <c r="G1216" s="29">
        <v>0.75</v>
      </c>
      <c r="H1216" s="29"/>
      <c r="I1216" s="29">
        <v>229.42500000000001</v>
      </c>
      <c r="J1216" s="30">
        <v>2.84</v>
      </c>
      <c r="M1216" s="31">
        <f t="shared" si="145"/>
        <v>651.57000000000005</v>
      </c>
      <c r="P1216" s="30">
        <v>2.84</v>
      </c>
      <c r="S1216" s="31">
        <f t="shared" si="146"/>
        <v>651.57000000000005</v>
      </c>
      <c r="V1216" s="9">
        <f t="shared" si="147"/>
        <v>2.37</v>
      </c>
      <c r="Y1216" s="9">
        <f t="shared" si="141"/>
        <v>542.98</v>
      </c>
      <c r="AD1216" s="5" t="s">
        <v>3927</v>
      </c>
      <c r="AE1216" s="5" t="s">
        <v>3928</v>
      </c>
      <c r="AF1216" s="5" t="s">
        <v>3776</v>
      </c>
      <c r="AK1216" s="31">
        <f t="shared" si="136"/>
        <v>0</v>
      </c>
      <c r="AL1216" s="31"/>
      <c r="AM1216" s="31"/>
      <c r="AN1216" s="33">
        <f t="shared" si="137"/>
        <v>0</v>
      </c>
      <c r="AO1216" s="31"/>
      <c r="AP1216" s="31"/>
    </row>
    <row r="1217" spans="1:42" ht="54" x14ac:dyDescent="0.3">
      <c r="A1217" s="12" t="s">
        <v>3929</v>
      </c>
      <c r="B1217" s="12" t="s">
        <v>3715</v>
      </c>
      <c r="C1217" s="16" t="s">
        <v>3716</v>
      </c>
      <c r="D1217" s="17"/>
      <c r="E1217" s="17" t="s">
        <v>3930</v>
      </c>
      <c r="F1217" s="17" t="s">
        <v>79</v>
      </c>
      <c r="G1217" s="18">
        <v>1</v>
      </c>
      <c r="H1217" s="18"/>
      <c r="I1217" s="18">
        <v>207</v>
      </c>
      <c r="J1217" s="19">
        <v>429.2</v>
      </c>
      <c r="K1217" s="20">
        <v>1199</v>
      </c>
      <c r="L1217" s="19">
        <f>J1217+ROUND(K1217, 2)</f>
        <v>1628.2</v>
      </c>
      <c r="M1217" s="19">
        <v>88844.4</v>
      </c>
      <c r="N1217" s="19">
        <v>248193</v>
      </c>
      <c r="O1217" s="19">
        <f>M1217+N1217</f>
        <v>337037.4</v>
      </c>
      <c r="P1217" s="19">
        <v>2031.95</v>
      </c>
      <c r="Q1217" s="20">
        <v>1438.8</v>
      </c>
      <c r="R1217" s="19">
        <f>P1217+ROUND(Q1217, 2)</f>
        <v>3470.75</v>
      </c>
      <c r="S1217" s="19">
        <v>420613.65</v>
      </c>
      <c r="T1217" s="19">
        <v>297831.59999999998</v>
      </c>
      <c r="U1217" s="19">
        <f>S1217+T1217</f>
        <v>718445.25</v>
      </c>
      <c r="V1217" s="9">
        <f>ROUND(P1217 / 1.2, 2)</f>
        <v>1693.29</v>
      </c>
      <c r="W1217" s="9">
        <f>ROUND(Q1217 / 1.2, 2)</f>
        <v>1199</v>
      </c>
      <c r="X1217" s="9">
        <f>ROUND(R1217 / 1.2, 2)</f>
        <v>2892.29</v>
      </c>
      <c r="Y1217" s="9">
        <f t="shared" si="141"/>
        <v>350511.38</v>
      </c>
      <c r="Z1217" s="9">
        <f>ROUND(T1217 / 1.2, 2)</f>
        <v>248193</v>
      </c>
      <c r="AA1217" s="9">
        <f>Y1217+Z1217</f>
        <v>598704.38</v>
      </c>
      <c r="AD1217" s="5">
        <v>355116948</v>
      </c>
      <c r="AE1217" s="5">
        <v>28895639</v>
      </c>
      <c r="AG1217" s="5" t="s">
        <v>3718</v>
      </c>
      <c r="AH1217" s="5" t="s">
        <v>3719</v>
      </c>
      <c r="AI1217" s="5" t="s">
        <v>584</v>
      </c>
      <c r="AK1217" s="19">
        <f t="shared" si="136"/>
        <v>331769.25</v>
      </c>
      <c r="AL1217" s="19">
        <f>T1217-N1217</f>
        <v>49638.599999999977</v>
      </c>
      <c r="AM1217" s="19">
        <f>U1217-O1217</f>
        <v>381407.85</v>
      </c>
      <c r="AN1217" s="22">
        <f t="shared" si="137"/>
        <v>3.7342730661696182</v>
      </c>
      <c r="AO1217" s="22">
        <f>IFERROR(AL1217/N1217,0)</f>
        <v>0.1999999999999999</v>
      </c>
      <c r="AP1217" s="22">
        <f>IFERROR(AM1217/O1217,0)</f>
        <v>1.1316484461368381</v>
      </c>
    </row>
    <row r="1218" spans="1:42" ht="18" x14ac:dyDescent="0.3">
      <c r="A1218" s="12" t="s">
        <v>3931</v>
      </c>
      <c r="B1218" s="12"/>
      <c r="C1218" s="27" t="s">
        <v>3773</v>
      </c>
      <c r="D1218" s="17"/>
      <c r="E1218" s="17"/>
      <c r="F1218" s="28" t="s">
        <v>102</v>
      </c>
      <c r="G1218" s="29">
        <v>0.75</v>
      </c>
      <c r="H1218" s="29"/>
      <c r="I1218" s="29">
        <v>155.25</v>
      </c>
      <c r="J1218" s="30">
        <v>2.84</v>
      </c>
      <c r="M1218" s="31">
        <f t="shared" ref="M1218:M1230" si="148">ROUND(ROUND(J1218, 2)*I1218, 2)</f>
        <v>440.91</v>
      </c>
      <c r="P1218" s="30">
        <v>2.8</v>
      </c>
      <c r="S1218" s="31">
        <f t="shared" ref="S1218:S1230" si="149">ROUND(ROUND(P1218, 2)*I1218, 2)</f>
        <v>434.7</v>
      </c>
      <c r="V1218" s="9">
        <f t="shared" ref="V1218:V1230" si="150">ROUND(ROUND(P1218, 2)/1.2, 2)</f>
        <v>2.33</v>
      </c>
      <c r="Y1218" s="9">
        <f t="shared" si="141"/>
        <v>362.25</v>
      </c>
      <c r="AD1218" s="5" t="s">
        <v>3932</v>
      </c>
      <c r="AE1218" s="5" t="s">
        <v>3933</v>
      </c>
      <c r="AF1218" s="5" t="s">
        <v>3776</v>
      </c>
      <c r="AK1218" s="31">
        <f t="shared" si="136"/>
        <v>-6.2100000000000364</v>
      </c>
      <c r="AL1218" s="31"/>
      <c r="AM1218" s="31"/>
      <c r="AN1218" s="33">
        <f t="shared" si="137"/>
        <v>-1.4084507042253603E-2</v>
      </c>
      <c r="AO1218" s="31"/>
      <c r="AP1218" s="31"/>
    </row>
    <row r="1219" spans="1:42" ht="36" x14ac:dyDescent="0.3">
      <c r="A1219" s="12" t="s">
        <v>3934</v>
      </c>
      <c r="B1219" s="12"/>
      <c r="C1219" s="27" t="s">
        <v>1028</v>
      </c>
      <c r="D1219" s="17"/>
      <c r="E1219" s="17"/>
      <c r="F1219" s="28" t="s">
        <v>96</v>
      </c>
      <c r="G1219" s="29">
        <v>0.1</v>
      </c>
      <c r="H1219" s="29"/>
      <c r="I1219" s="29">
        <v>20.7</v>
      </c>
      <c r="J1219" s="30">
        <v>90.28</v>
      </c>
      <c r="M1219" s="31">
        <f t="shared" si="148"/>
        <v>1868.8</v>
      </c>
      <c r="P1219" s="30">
        <v>88.8</v>
      </c>
      <c r="S1219" s="31">
        <f t="shared" si="149"/>
        <v>1838.16</v>
      </c>
      <c r="V1219" s="9">
        <f t="shared" si="150"/>
        <v>74</v>
      </c>
      <c r="Y1219" s="9">
        <f t="shared" ref="Y1219:Y1236" si="151">ROUND(S1219 / 1.2, 2)</f>
        <v>1531.8</v>
      </c>
      <c r="AD1219" s="5" t="s">
        <v>3935</v>
      </c>
      <c r="AE1219" s="5" t="s">
        <v>3936</v>
      </c>
      <c r="AF1219" s="5" t="s">
        <v>1031</v>
      </c>
      <c r="AK1219" s="31">
        <f t="shared" si="136"/>
        <v>-30.639999999999873</v>
      </c>
      <c r="AL1219" s="31"/>
      <c r="AM1219" s="31"/>
      <c r="AN1219" s="33">
        <f t="shared" si="137"/>
        <v>-1.639554794520541E-2</v>
      </c>
      <c r="AO1219" s="31"/>
      <c r="AP1219" s="31"/>
    </row>
    <row r="1220" spans="1:42" ht="18" x14ac:dyDescent="0.3">
      <c r="A1220" s="12" t="s">
        <v>3937</v>
      </c>
      <c r="B1220" s="12"/>
      <c r="C1220" s="27" t="s">
        <v>3762</v>
      </c>
      <c r="D1220" s="17"/>
      <c r="E1220" s="17"/>
      <c r="F1220" s="28" t="s">
        <v>187</v>
      </c>
      <c r="G1220" s="29">
        <v>1.25</v>
      </c>
      <c r="H1220" s="29"/>
      <c r="I1220" s="29">
        <v>258.75</v>
      </c>
      <c r="J1220" s="30">
        <v>2.84</v>
      </c>
      <c r="M1220" s="31">
        <f t="shared" si="148"/>
        <v>734.85</v>
      </c>
      <c r="P1220" s="30">
        <v>2.8</v>
      </c>
      <c r="S1220" s="31">
        <f t="shared" si="149"/>
        <v>724.5</v>
      </c>
      <c r="V1220" s="9">
        <f t="shared" si="150"/>
        <v>2.33</v>
      </c>
      <c r="Y1220" s="9">
        <f t="shared" si="151"/>
        <v>603.75</v>
      </c>
      <c r="AD1220" s="5" t="s">
        <v>3938</v>
      </c>
      <c r="AE1220" s="5" t="s">
        <v>3939</v>
      </c>
      <c r="AF1220" s="5" t="s">
        <v>3765</v>
      </c>
      <c r="AK1220" s="31">
        <f t="shared" si="136"/>
        <v>-10.350000000000023</v>
      </c>
      <c r="AL1220" s="31"/>
      <c r="AM1220" s="31"/>
      <c r="AN1220" s="33">
        <f t="shared" si="137"/>
        <v>-1.4084507042253551E-2</v>
      </c>
      <c r="AO1220" s="31"/>
      <c r="AP1220" s="31"/>
    </row>
    <row r="1221" spans="1:42" ht="18" x14ac:dyDescent="0.3">
      <c r="A1221" s="12" t="s">
        <v>3940</v>
      </c>
      <c r="B1221" s="12"/>
      <c r="C1221" s="27" t="s">
        <v>3757</v>
      </c>
      <c r="D1221" s="17"/>
      <c r="E1221" s="17"/>
      <c r="F1221" s="28" t="s">
        <v>187</v>
      </c>
      <c r="G1221" s="29">
        <v>1.05</v>
      </c>
      <c r="H1221" s="29"/>
      <c r="I1221" s="29">
        <v>217.35</v>
      </c>
      <c r="J1221" s="30">
        <v>4.67</v>
      </c>
      <c r="M1221" s="31">
        <f t="shared" si="148"/>
        <v>1015.02</v>
      </c>
      <c r="P1221" s="30">
        <v>4.5999999999999996</v>
      </c>
      <c r="S1221" s="31">
        <f t="shared" si="149"/>
        <v>999.81</v>
      </c>
      <c r="V1221" s="9">
        <f t="shared" si="150"/>
        <v>3.83</v>
      </c>
      <c r="Y1221" s="9">
        <f t="shared" si="151"/>
        <v>833.18</v>
      </c>
      <c r="AD1221" s="5" t="s">
        <v>3941</v>
      </c>
      <c r="AE1221" s="5" t="s">
        <v>3942</v>
      </c>
      <c r="AF1221" s="5" t="s">
        <v>3760</v>
      </c>
      <c r="AK1221" s="31">
        <f t="shared" si="136"/>
        <v>-15.210000000000036</v>
      </c>
      <c r="AL1221" s="31"/>
      <c r="AM1221" s="31"/>
      <c r="AN1221" s="33">
        <f t="shared" si="137"/>
        <v>-1.4984926405391064E-2</v>
      </c>
      <c r="AO1221" s="31"/>
      <c r="AP1221" s="31"/>
    </row>
    <row r="1222" spans="1:42" ht="18" x14ac:dyDescent="0.3">
      <c r="A1222" s="12" t="s">
        <v>3943</v>
      </c>
      <c r="B1222" s="12"/>
      <c r="C1222" s="27" t="s">
        <v>2791</v>
      </c>
      <c r="D1222" s="17"/>
      <c r="E1222" s="17"/>
      <c r="F1222" s="28" t="s">
        <v>79</v>
      </c>
      <c r="G1222" s="29">
        <v>1.05</v>
      </c>
      <c r="H1222" s="29"/>
      <c r="I1222" s="29">
        <v>217.35</v>
      </c>
      <c r="J1222" s="30">
        <v>0</v>
      </c>
      <c r="M1222" s="31">
        <f t="shared" si="148"/>
        <v>0</v>
      </c>
      <c r="P1222" s="30">
        <v>1520.33</v>
      </c>
      <c r="S1222" s="31">
        <f t="shared" si="149"/>
        <v>330443.73</v>
      </c>
      <c r="V1222" s="9">
        <f t="shared" si="150"/>
        <v>1266.94</v>
      </c>
      <c r="Y1222" s="9">
        <f t="shared" si="151"/>
        <v>275369.78000000003</v>
      </c>
      <c r="AD1222" s="5" t="s">
        <v>3944</v>
      </c>
      <c r="AE1222" s="5" t="s">
        <v>3945</v>
      </c>
      <c r="AF1222" s="5" t="s">
        <v>2794</v>
      </c>
      <c r="AK1222" s="31">
        <f t="shared" si="136"/>
        <v>330443.73</v>
      </c>
      <c r="AL1222" s="31"/>
      <c r="AM1222" s="31"/>
      <c r="AN1222" s="33">
        <f t="shared" si="137"/>
        <v>0</v>
      </c>
      <c r="AO1222" s="31"/>
      <c r="AP1222" s="31"/>
    </row>
    <row r="1223" spans="1:42" ht="18" x14ac:dyDescent="0.3">
      <c r="A1223" s="12" t="s">
        <v>3946</v>
      </c>
      <c r="B1223" s="12"/>
      <c r="C1223" s="41" t="s">
        <v>3752</v>
      </c>
      <c r="D1223" s="17"/>
      <c r="E1223" s="17"/>
      <c r="F1223" s="28" t="s">
        <v>102</v>
      </c>
      <c r="G1223" s="29">
        <v>4.2</v>
      </c>
      <c r="H1223" s="29"/>
      <c r="I1223" s="29">
        <v>869.4</v>
      </c>
      <c r="J1223" s="30">
        <v>5</v>
      </c>
      <c r="M1223" s="31">
        <f t="shared" si="148"/>
        <v>4347</v>
      </c>
      <c r="P1223" s="30">
        <v>4.92</v>
      </c>
      <c r="S1223" s="31">
        <f t="shared" si="149"/>
        <v>4277.45</v>
      </c>
      <c r="V1223" s="9">
        <f t="shared" si="150"/>
        <v>4.0999999999999996</v>
      </c>
      <c r="Y1223" s="9">
        <f t="shared" si="151"/>
        <v>3564.54</v>
      </c>
      <c r="AD1223" s="5" t="s">
        <v>3947</v>
      </c>
      <c r="AE1223" s="5" t="s">
        <v>3948</v>
      </c>
      <c r="AF1223" s="5" t="s">
        <v>3755</v>
      </c>
      <c r="AK1223" s="31">
        <f t="shared" si="136"/>
        <v>-69.550000000000182</v>
      </c>
      <c r="AL1223" s="31"/>
      <c r="AM1223" s="31"/>
      <c r="AN1223" s="33">
        <f t="shared" si="137"/>
        <v>-1.5999539912583433E-2</v>
      </c>
      <c r="AO1223" s="31"/>
      <c r="AP1223" s="31"/>
    </row>
    <row r="1224" spans="1:42" ht="18" x14ac:dyDescent="0.3">
      <c r="A1224" s="12" t="s">
        <v>3949</v>
      </c>
      <c r="B1224" s="12"/>
      <c r="C1224" s="27" t="s">
        <v>3742</v>
      </c>
      <c r="D1224" s="17"/>
      <c r="E1224" s="17"/>
      <c r="F1224" s="28" t="s">
        <v>187</v>
      </c>
      <c r="G1224" s="29">
        <v>0.3</v>
      </c>
      <c r="H1224" s="29"/>
      <c r="I1224" s="29">
        <v>62.1</v>
      </c>
      <c r="J1224" s="30">
        <v>44.87</v>
      </c>
      <c r="M1224" s="31">
        <f t="shared" si="148"/>
        <v>2786.43</v>
      </c>
      <c r="P1224" s="30">
        <v>44.13</v>
      </c>
      <c r="S1224" s="31">
        <f t="shared" si="149"/>
        <v>2740.47</v>
      </c>
      <c r="V1224" s="9">
        <f t="shared" si="150"/>
        <v>36.78</v>
      </c>
      <c r="Y1224" s="9">
        <f t="shared" si="151"/>
        <v>2283.73</v>
      </c>
      <c r="AD1224" s="5" t="s">
        <v>3950</v>
      </c>
      <c r="AE1224" s="5" t="s">
        <v>3951</v>
      </c>
      <c r="AF1224" s="5" t="s">
        <v>3745</v>
      </c>
      <c r="AK1224" s="31">
        <f t="shared" si="136"/>
        <v>-45.960000000000036</v>
      </c>
      <c r="AL1224" s="31"/>
      <c r="AM1224" s="31"/>
      <c r="AN1224" s="33">
        <f t="shared" si="137"/>
        <v>-1.6494223791733521E-2</v>
      </c>
      <c r="AO1224" s="31"/>
      <c r="AP1224" s="31"/>
    </row>
    <row r="1225" spans="1:42" ht="18" x14ac:dyDescent="0.3">
      <c r="A1225" s="12" t="s">
        <v>3952</v>
      </c>
      <c r="B1225" s="12"/>
      <c r="C1225" s="27" t="s">
        <v>3747</v>
      </c>
      <c r="D1225" s="17"/>
      <c r="E1225" s="17"/>
      <c r="F1225" s="28" t="s">
        <v>187</v>
      </c>
      <c r="G1225" s="29">
        <v>4.7</v>
      </c>
      <c r="H1225" s="29"/>
      <c r="I1225" s="29">
        <v>972.9</v>
      </c>
      <c r="J1225" s="30">
        <v>68.099999999999994</v>
      </c>
      <c r="M1225" s="31">
        <f t="shared" si="148"/>
        <v>66254.490000000005</v>
      </c>
      <c r="P1225" s="30">
        <v>66.98</v>
      </c>
      <c r="S1225" s="31">
        <f t="shared" si="149"/>
        <v>65164.84</v>
      </c>
      <c r="V1225" s="9">
        <f t="shared" si="150"/>
        <v>55.82</v>
      </c>
      <c r="Y1225" s="9">
        <f t="shared" si="151"/>
        <v>54304.03</v>
      </c>
      <c r="AD1225" s="5" t="s">
        <v>3953</v>
      </c>
      <c r="AE1225" s="5" t="s">
        <v>3954</v>
      </c>
      <c r="AF1225" s="5" t="s">
        <v>3750</v>
      </c>
      <c r="AK1225" s="31">
        <f t="shared" si="136"/>
        <v>-1089.6500000000087</v>
      </c>
      <c r="AL1225" s="31"/>
      <c r="AM1225" s="31"/>
      <c r="AN1225" s="33">
        <f t="shared" si="137"/>
        <v>-1.6446432536119569E-2</v>
      </c>
      <c r="AO1225" s="31"/>
      <c r="AP1225" s="31"/>
    </row>
    <row r="1226" spans="1:42" ht="36" x14ac:dyDescent="0.3">
      <c r="A1226" s="12" t="s">
        <v>3955</v>
      </c>
      <c r="B1226" s="12"/>
      <c r="C1226" s="27" t="s">
        <v>3900</v>
      </c>
      <c r="D1226" s="17"/>
      <c r="E1226" s="17"/>
      <c r="F1226" s="28" t="s">
        <v>102</v>
      </c>
      <c r="G1226" s="29">
        <v>1.5</v>
      </c>
      <c r="H1226" s="29"/>
      <c r="I1226" s="29">
        <v>310.5</v>
      </c>
      <c r="J1226" s="30">
        <v>7.32</v>
      </c>
      <c r="M1226" s="31">
        <f t="shared" si="148"/>
        <v>2272.86</v>
      </c>
      <c r="P1226" s="30">
        <v>15.9</v>
      </c>
      <c r="S1226" s="31">
        <f t="shared" si="149"/>
        <v>4936.95</v>
      </c>
      <c r="V1226" s="9">
        <f t="shared" si="150"/>
        <v>13.25</v>
      </c>
      <c r="Y1226" s="9">
        <f t="shared" si="151"/>
        <v>4114.13</v>
      </c>
      <c r="AD1226" s="5" t="s">
        <v>3956</v>
      </c>
      <c r="AE1226" s="5" t="s">
        <v>3957</v>
      </c>
      <c r="AF1226" s="5" t="s">
        <v>3903</v>
      </c>
      <c r="AK1226" s="31">
        <f t="shared" si="136"/>
        <v>2664.0899999999997</v>
      </c>
      <c r="AL1226" s="31"/>
      <c r="AM1226" s="31"/>
      <c r="AN1226" s="33">
        <f t="shared" si="137"/>
        <v>1.1721311475409835</v>
      </c>
      <c r="AO1226" s="31"/>
      <c r="AP1226" s="31"/>
    </row>
    <row r="1227" spans="1:42" ht="18" x14ac:dyDescent="0.3">
      <c r="A1227" s="12" t="s">
        <v>3958</v>
      </c>
      <c r="B1227" s="12"/>
      <c r="C1227" s="27" t="s">
        <v>3732</v>
      </c>
      <c r="D1227" s="17"/>
      <c r="E1227" s="17"/>
      <c r="F1227" s="28" t="s">
        <v>102</v>
      </c>
      <c r="G1227" s="29">
        <v>0.3</v>
      </c>
      <c r="H1227" s="29"/>
      <c r="I1227" s="29">
        <v>62.1</v>
      </c>
      <c r="J1227" s="30">
        <v>5.7</v>
      </c>
      <c r="M1227" s="31">
        <f t="shared" si="148"/>
        <v>353.97</v>
      </c>
      <c r="P1227" s="30">
        <v>5.6</v>
      </c>
      <c r="S1227" s="31">
        <f t="shared" si="149"/>
        <v>347.76</v>
      </c>
      <c r="V1227" s="9">
        <f t="shared" si="150"/>
        <v>4.67</v>
      </c>
      <c r="Y1227" s="9">
        <f t="shared" si="151"/>
        <v>289.8</v>
      </c>
      <c r="AD1227" s="5" t="s">
        <v>3959</v>
      </c>
      <c r="AE1227" s="5" t="s">
        <v>3960</v>
      </c>
      <c r="AF1227" s="5" t="s">
        <v>3735</v>
      </c>
      <c r="AK1227" s="31">
        <f t="shared" si="136"/>
        <v>-6.2100000000000364</v>
      </c>
      <c r="AL1227" s="31"/>
      <c r="AM1227" s="31"/>
      <c r="AN1227" s="33">
        <f t="shared" si="137"/>
        <v>-1.754385964912291E-2</v>
      </c>
      <c r="AO1227" s="31"/>
      <c r="AP1227" s="31"/>
    </row>
    <row r="1228" spans="1:42" ht="18" x14ac:dyDescent="0.3">
      <c r="A1228" s="12" t="s">
        <v>3961</v>
      </c>
      <c r="B1228" s="12"/>
      <c r="C1228" s="27" t="s">
        <v>2755</v>
      </c>
      <c r="D1228" s="17"/>
      <c r="E1228" s="17"/>
      <c r="F1228" s="28" t="s">
        <v>96</v>
      </c>
      <c r="G1228" s="29">
        <v>0.35</v>
      </c>
      <c r="H1228" s="29"/>
      <c r="I1228" s="29">
        <v>72.45</v>
      </c>
      <c r="J1228" s="30">
        <v>55.91</v>
      </c>
      <c r="M1228" s="31">
        <f t="shared" si="148"/>
        <v>4050.68</v>
      </c>
      <c r="P1228" s="30">
        <v>55</v>
      </c>
      <c r="S1228" s="31">
        <f t="shared" si="149"/>
        <v>3984.75</v>
      </c>
      <c r="V1228" s="9">
        <f t="shared" si="150"/>
        <v>45.83</v>
      </c>
      <c r="Y1228" s="9">
        <f t="shared" si="151"/>
        <v>3320.63</v>
      </c>
      <c r="AD1228" s="5" t="s">
        <v>3962</v>
      </c>
      <c r="AE1228" s="5" t="s">
        <v>3963</v>
      </c>
      <c r="AF1228" s="5" t="s">
        <v>2758</v>
      </c>
      <c r="AK1228" s="31">
        <f t="shared" si="136"/>
        <v>-65.929999999999836</v>
      </c>
      <c r="AL1228" s="31"/>
      <c r="AM1228" s="31"/>
      <c r="AN1228" s="33">
        <f t="shared" si="137"/>
        <v>-1.6276279538250327E-2</v>
      </c>
      <c r="AO1228" s="31"/>
      <c r="AP1228" s="31"/>
    </row>
    <row r="1229" spans="1:42" ht="18" x14ac:dyDescent="0.3">
      <c r="A1229" s="12" t="s">
        <v>3964</v>
      </c>
      <c r="B1229" s="12"/>
      <c r="C1229" s="27" t="s">
        <v>2957</v>
      </c>
      <c r="D1229" s="17"/>
      <c r="E1229" s="17"/>
      <c r="F1229" s="28" t="s">
        <v>102</v>
      </c>
      <c r="G1229" s="29">
        <v>30</v>
      </c>
      <c r="H1229" s="29"/>
      <c r="I1229" s="29">
        <v>6210</v>
      </c>
      <c r="J1229" s="30">
        <v>0.28000000000000003</v>
      </c>
      <c r="M1229" s="31">
        <f t="shared" si="148"/>
        <v>1738.8</v>
      </c>
      <c r="P1229" s="30">
        <v>0.28000000000000003</v>
      </c>
      <c r="S1229" s="31">
        <f t="shared" si="149"/>
        <v>1738.8</v>
      </c>
      <c r="V1229" s="9">
        <f t="shared" si="150"/>
        <v>0.23</v>
      </c>
      <c r="Y1229" s="9">
        <f t="shared" si="151"/>
        <v>1449</v>
      </c>
      <c r="AD1229" s="5" t="s">
        <v>3965</v>
      </c>
      <c r="AE1229" s="5" t="s">
        <v>3966</v>
      </c>
      <c r="AF1229" s="5" t="s">
        <v>2960</v>
      </c>
      <c r="AK1229" s="31">
        <f t="shared" si="136"/>
        <v>0</v>
      </c>
      <c r="AL1229" s="31"/>
      <c r="AM1229" s="31"/>
      <c r="AN1229" s="33">
        <f t="shared" si="137"/>
        <v>0</v>
      </c>
      <c r="AO1229" s="31"/>
      <c r="AP1229" s="31"/>
    </row>
    <row r="1230" spans="1:42" ht="18" x14ac:dyDescent="0.3">
      <c r="A1230" s="12" t="s">
        <v>3967</v>
      </c>
      <c r="B1230" s="12"/>
      <c r="C1230" s="27" t="s">
        <v>3721</v>
      </c>
      <c r="D1230" s="17"/>
      <c r="E1230" s="17"/>
      <c r="F1230" s="28" t="s">
        <v>102</v>
      </c>
      <c r="G1230" s="29">
        <v>15</v>
      </c>
      <c r="H1230" s="29"/>
      <c r="I1230" s="29">
        <v>3105</v>
      </c>
      <c r="J1230" s="30">
        <v>0.96</v>
      </c>
      <c r="M1230" s="31">
        <f t="shared" si="148"/>
        <v>2980.8</v>
      </c>
      <c r="P1230" s="30">
        <v>0.96</v>
      </c>
      <c r="S1230" s="31">
        <f t="shared" si="149"/>
        <v>2980.8</v>
      </c>
      <c r="V1230" s="9">
        <f t="shared" si="150"/>
        <v>0.8</v>
      </c>
      <c r="Y1230" s="9">
        <f t="shared" si="151"/>
        <v>2484</v>
      </c>
      <c r="AD1230" s="5" t="s">
        <v>3968</v>
      </c>
      <c r="AE1230" s="5" t="s">
        <v>3969</v>
      </c>
      <c r="AF1230" s="5" t="s">
        <v>3724</v>
      </c>
      <c r="AK1230" s="31">
        <f t="shared" si="136"/>
        <v>0</v>
      </c>
      <c r="AL1230" s="31"/>
      <c r="AM1230" s="31"/>
      <c r="AN1230" s="33">
        <f t="shared" si="137"/>
        <v>0</v>
      </c>
      <c r="AO1230" s="31"/>
      <c r="AP1230" s="31"/>
    </row>
    <row r="1231" spans="1:42" ht="72" x14ac:dyDescent="0.3">
      <c r="A1231" s="12" t="s">
        <v>3970</v>
      </c>
      <c r="B1231" s="12" t="s">
        <v>3971</v>
      </c>
      <c r="C1231" s="16" t="s">
        <v>3972</v>
      </c>
      <c r="D1231" s="17"/>
      <c r="E1231" s="17" t="s">
        <v>3973</v>
      </c>
      <c r="F1231" s="17" t="s">
        <v>79</v>
      </c>
      <c r="G1231" s="18">
        <v>1</v>
      </c>
      <c r="H1231" s="18"/>
      <c r="I1231" s="18">
        <v>106</v>
      </c>
      <c r="J1231" s="19">
        <v>0</v>
      </c>
      <c r="K1231" s="20">
        <v>1499</v>
      </c>
      <c r="L1231" s="19">
        <f>J1231+ROUND(K1231, 2)</f>
        <v>1499</v>
      </c>
      <c r="M1231" s="19">
        <v>0</v>
      </c>
      <c r="N1231" s="19">
        <v>158894</v>
      </c>
      <c r="O1231" s="19">
        <f>M1231+N1231</f>
        <v>158894</v>
      </c>
      <c r="P1231" s="19">
        <v>8020</v>
      </c>
      <c r="Q1231" s="20">
        <v>903.72</v>
      </c>
      <c r="R1231" s="19">
        <f>P1231+ROUND(Q1231, 2)</f>
        <v>8923.7199999999993</v>
      </c>
      <c r="S1231" s="19">
        <v>850120</v>
      </c>
      <c r="T1231" s="19">
        <v>95794.32</v>
      </c>
      <c r="U1231" s="19">
        <f>S1231+T1231</f>
        <v>945914.32000000007</v>
      </c>
      <c r="V1231" s="9">
        <f>ROUND(P1231 / 1.2, 2)</f>
        <v>6683.33</v>
      </c>
      <c r="W1231" s="9">
        <f>ROUND(Q1231 / 1.2, 2)</f>
        <v>753.1</v>
      </c>
      <c r="X1231" s="9">
        <f>ROUND(R1231 / 1.2, 2)</f>
        <v>7436.43</v>
      </c>
      <c r="Y1231" s="9">
        <f t="shared" si="151"/>
        <v>708433.33</v>
      </c>
      <c r="Z1231" s="9">
        <f>ROUND(T1231 / 1.2, 2)</f>
        <v>79828.600000000006</v>
      </c>
      <c r="AA1231" s="9">
        <f>Y1231+Z1231</f>
        <v>788261.92999999993</v>
      </c>
      <c r="AD1231" s="5">
        <v>355116686</v>
      </c>
      <c r="AE1231" s="5">
        <v>28883547</v>
      </c>
      <c r="AG1231" s="5" t="s">
        <v>3974</v>
      </c>
      <c r="AH1231" s="5" t="s">
        <v>3975</v>
      </c>
      <c r="AI1231" s="5" t="s">
        <v>584</v>
      </c>
      <c r="AK1231" s="19">
        <f t="shared" si="136"/>
        <v>850120</v>
      </c>
      <c r="AL1231" s="19">
        <f>T1231-N1231</f>
        <v>-63099.679999999993</v>
      </c>
      <c r="AM1231" s="19">
        <f>U1231-O1231</f>
        <v>787020.32000000007</v>
      </c>
      <c r="AN1231" s="22">
        <f t="shared" si="137"/>
        <v>0</v>
      </c>
      <c r="AO1231" s="22">
        <f>IFERROR(AL1231/N1231,0)</f>
        <v>-0.39711807871914606</v>
      </c>
      <c r="AP1231" s="22">
        <f>IFERROR(AM1231/O1231,0)</f>
        <v>4.953115410273516</v>
      </c>
    </row>
    <row r="1232" spans="1:42" ht="198" x14ac:dyDescent="0.3">
      <c r="A1232" s="12" t="s">
        <v>3976</v>
      </c>
      <c r="B1232" s="12"/>
      <c r="C1232" s="27" t="s">
        <v>3977</v>
      </c>
      <c r="D1232" s="17"/>
      <c r="E1232" s="17" t="s">
        <v>3978</v>
      </c>
      <c r="F1232" s="28" t="s">
        <v>79</v>
      </c>
      <c r="G1232" s="29">
        <v>1</v>
      </c>
      <c r="H1232" s="29"/>
      <c r="I1232" s="29">
        <v>106</v>
      </c>
      <c r="J1232" s="30">
        <v>0</v>
      </c>
      <c r="M1232" s="31">
        <f>ROUND(ROUND(J1232, 2)*I1232, 2)</f>
        <v>0</v>
      </c>
      <c r="P1232" s="30">
        <v>8020</v>
      </c>
      <c r="S1232" s="31">
        <f>ROUND(ROUND(P1232, 2)*I1232, 2)</f>
        <v>850120</v>
      </c>
      <c r="V1232" s="9">
        <f>ROUND(ROUND(P1232, 2)/1.2, 2)</f>
        <v>6683.33</v>
      </c>
      <c r="Y1232" s="9">
        <f t="shared" si="151"/>
        <v>708433.33</v>
      </c>
      <c r="AD1232" s="5" t="s">
        <v>3979</v>
      </c>
      <c r="AE1232" s="5" t="s">
        <v>3980</v>
      </c>
      <c r="AF1232" s="5" t="s">
        <v>3981</v>
      </c>
      <c r="AK1232" s="31">
        <f t="shared" ref="AK1232:AK1295" si="152">S1232-M1232</f>
        <v>850120</v>
      </c>
      <c r="AL1232" s="31"/>
      <c r="AM1232" s="31"/>
      <c r="AN1232" s="33">
        <f t="shared" ref="AN1232:AN1295" si="153">IFERROR(AK1232/M1232,0)</f>
        <v>0</v>
      </c>
      <c r="AO1232" s="31"/>
      <c r="AP1232" s="31"/>
    </row>
    <row r="1233" spans="1:42" ht="72" x14ac:dyDescent="0.3">
      <c r="A1233" s="12" t="s">
        <v>3982</v>
      </c>
      <c r="B1233" s="12" t="s">
        <v>3971</v>
      </c>
      <c r="C1233" s="16" t="s">
        <v>3972</v>
      </c>
      <c r="D1233" s="17"/>
      <c r="E1233" s="17" t="s">
        <v>3983</v>
      </c>
      <c r="F1233" s="17" t="s">
        <v>79</v>
      </c>
      <c r="G1233" s="18">
        <v>1</v>
      </c>
      <c r="H1233" s="18"/>
      <c r="I1233" s="18">
        <v>87</v>
      </c>
      <c r="J1233" s="19">
        <v>0</v>
      </c>
      <c r="K1233" s="20">
        <v>1499</v>
      </c>
      <c r="L1233" s="19">
        <f>J1233+ROUND(K1233, 2)</f>
        <v>1499</v>
      </c>
      <c r="M1233" s="19">
        <v>0</v>
      </c>
      <c r="N1233" s="19">
        <v>130413</v>
      </c>
      <c r="O1233" s="19">
        <f>M1233+N1233</f>
        <v>130413</v>
      </c>
      <c r="P1233" s="19">
        <v>8130</v>
      </c>
      <c r="Q1233" s="20">
        <v>2032.64</v>
      </c>
      <c r="R1233" s="19">
        <f>P1233+ROUND(Q1233, 2)</f>
        <v>10162.64</v>
      </c>
      <c r="S1233" s="19">
        <v>707310</v>
      </c>
      <c r="T1233" s="19">
        <v>176839.67999999999</v>
      </c>
      <c r="U1233" s="19">
        <f>S1233+T1233</f>
        <v>884149.67999999993</v>
      </c>
      <c r="V1233" s="9">
        <f>ROUND(P1233 / 1.2, 2)</f>
        <v>6775</v>
      </c>
      <c r="W1233" s="9">
        <f>ROUND(Q1233 / 1.2, 2)</f>
        <v>1693.87</v>
      </c>
      <c r="X1233" s="9">
        <f>ROUND(R1233 / 1.2, 2)</f>
        <v>8468.8700000000008</v>
      </c>
      <c r="Y1233" s="9">
        <f t="shared" si="151"/>
        <v>589425</v>
      </c>
      <c r="Z1233" s="9">
        <f>ROUND(T1233 / 1.2, 2)</f>
        <v>147366.39999999999</v>
      </c>
      <c r="AA1233" s="9">
        <f>Y1233+Z1233</f>
        <v>736791.4</v>
      </c>
      <c r="AD1233" s="5">
        <v>355116949</v>
      </c>
      <c r="AE1233" s="5">
        <v>28883548</v>
      </c>
      <c r="AG1233" s="5" t="s">
        <v>3974</v>
      </c>
      <c r="AH1233" s="5" t="s">
        <v>3975</v>
      </c>
      <c r="AI1233" s="5" t="s">
        <v>584</v>
      </c>
      <c r="AK1233" s="19">
        <f t="shared" si="152"/>
        <v>707310</v>
      </c>
      <c r="AL1233" s="19">
        <f>T1233-N1233</f>
        <v>46426.679999999993</v>
      </c>
      <c r="AM1233" s="19">
        <f>U1233-O1233</f>
        <v>753736.67999999993</v>
      </c>
      <c r="AN1233" s="22">
        <f t="shared" si="153"/>
        <v>0</v>
      </c>
      <c r="AO1233" s="22">
        <f>IFERROR(AL1233/N1233,0)</f>
        <v>0.35599733155436952</v>
      </c>
      <c r="AP1233" s="22">
        <f>IFERROR(AM1233/O1233,0)</f>
        <v>5.7796130753835886</v>
      </c>
    </row>
    <row r="1234" spans="1:42" ht="198" x14ac:dyDescent="0.3">
      <c r="A1234" s="12" t="s">
        <v>3984</v>
      </c>
      <c r="B1234" s="12"/>
      <c r="C1234" s="27" t="s">
        <v>3977</v>
      </c>
      <c r="D1234" s="17"/>
      <c r="E1234" s="17" t="s">
        <v>3985</v>
      </c>
      <c r="F1234" s="28" t="s">
        <v>79</v>
      </c>
      <c r="G1234" s="29">
        <v>1</v>
      </c>
      <c r="H1234" s="29"/>
      <c r="I1234" s="29">
        <v>87</v>
      </c>
      <c r="J1234" s="30">
        <v>0</v>
      </c>
      <c r="M1234" s="31">
        <f>ROUND(ROUND(J1234, 2)*I1234, 2)</f>
        <v>0</v>
      </c>
      <c r="P1234" s="30">
        <v>8130</v>
      </c>
      <c r="S1234" s="31">
        <f>ROUND(ROUND(P1234, 2)*I1234, 2)</f>
        <v>707310</v>
      </c>
      <c r="V1234" s="9">
        <f>ROUND(ROUND(P1234, 2)/1.2, 2)</f>
        <v>6775</v>
      </c>
      <c r="Y1234" s="9">
        <f t="shared" si="151"/>
        <v>589425</v>
      </c>
      <c r="AD1234" s="5" t="s">
        <v>3986</v>
      </c>
      <c r="AE1234" s="5" t="s">
        <v>3987</v>
      </c>
      <c r="AF1234" s="5" t="s">
        <v>3981</v>
      </c>
      <c r="AK1234" s="31">
        <f t="shared" si="152"/>
        <v>707310</v>
      </c>
      <c r="AL1234" s="31"/>
      <c r="AM1234" s="31"/>
      <c r="AN1234" s="33">
        <f t="shared" si="153"/>
        <v>0</v>
      </c>
      <c r="AO1234" s="31"/>
      <c r="AP1234" s="31"/>
    </row>
    <row r="1235" spans="1:42" ht="36" x14ac:dyDescent="0.3">
      <c r="A1235" s="12" t="s">
        <v>3988</v>
      </c>
      <c r="B1235" s="12" t="s">
        <v>3971</v>
      </c>
      <c r="C1235" s="16" t="s">
        <v>3972</v>
      </c>
      <c r="D1235" s="17"/>
      <c r="E1235" s="17" t="s">
        <v>3989</v>
      </c>
      <c r="F1235" s="17" t="s">
        <v>79</v>
      </c>
      <c r="G1235" s="18">
        <v>1</v>
      </c>
      <c r="H1235" s="18"/>
      <c r="I1235" s="18">
        <v>5</v>
      </c>
      <c r="J1235" s="19">
        <v>0</v>
      </c>
      <c r="K1235" s="20">
        <v>1499</v>
      </c>
      <c r="L1235" s="19">
        <f>J1235+ROUND(K1235, 2)</f>
        <v>1499</v>
      </c>
      <c r="M1235" s="19">
        <v>0</v>
      </c>
      <c r="N1235" s="19">
        <v>7495</v>
      </c>
      <c r="O1235" s="19">
        <f>M1235+N1235</f>
        <v>7495</v>
      </c>
      <c r="P1235" s="19">
        <v>4230</v>
      </c>
      <c r="Q1235" s="20">
        <v>431.71</v>
      </c>
      <c r="R1235" s="19">
        <f>P1235+ROUND(Q1235, 2)</f>
        <v>4661.71</v>
      </c>
      <c r="S1235" s="19">
        <v>21150</v>
      </c>
      <c r="T1235" s="19">
        <v>2158.5500000000002</v>
      </c>
      <c r="U1235" s="19">
        <f>S1235+T1235</f>
        <v>23308.55</v>
      </c>
      <c r="V1235" s="9">
        <f>ROUND(P1235 / 1.2, 2)</f>
        <v>3525</v>
      </c>
      <c r="W1235" s="9">
        <f>ROUND(Q1235 / 1.2, 2)</f>
        <v>359.76</v>
      </c>
      <c r="X1235" s="9">
        <f>ROUND(R1235 / 1.2, 2)</f>
        <v>3884.76</v>
      </c>
      <c r="Y1235" s="9">
        <f t="shared" si="151"/>
        <v>17625</v>
      </c>
      <c r="Z1235" s="9">
        <f>ROUND(T1235 / 1.2, 2)</f>
        <v>1798.79</v>
      </c>
      <c r="AA1235" s="9">
        <f>Y1235+Z1235</f>
        <v>19423.79</v>
      </c>
      <c r="AD1235" s="5">
        <v>355116950</v>
      </c>
      <c r="AE1235" s="5">
        <v>28892200</v>
      </c>
      <c r="AG1235" s="5" t="s">
        <v>3974</v>
      </c>
      <c r="AH1235" s="5" t="s">
        <v>3975</v>
      </c>
      <c r="AI1235" s="5" t="s">
        <v>584</v>
      </c>
      <c r="AK1235" s="19">
        <f t="shared" si="152"/>
        <v>21150</v>
      </c>
      <c r="AL1235" s="19">
        <f>T1235-N1235</f>
        <v>-5336.45</v>
      </c>
      <c r="AM1235" s="19">
        <f>U1235-O1235</f>
        <v>15813.55</v>
      </c>
      <c r="AN1235" s="22">
        <f t="shared" si="153"/>
        <v>0</v>
      </c>
      <c r="AO1235" s="22">
        <f>IFERROR(AL1235/N1235,0)</f>
        <v>-0.7120013342228152</v>
      </c>
      <c r="AP1235" s="22">
        <f>IFERROR(AM1235/O1235,0)</f>
        <v>2.1098799199466312</v>
      </c>
    </row>
    <row r="1236" spans="1:42" ht="90" x14ac:dyDescent="0.3">
      <c r="A1236" s="12" t="s">
        <v>3990</v>
      </c>
      <c r="B1236" s="12"/>
      <c r="C1236" s="27" t="s">
        <v>3977</v>
      </c>
      <c r="D1236" s="17"/>
      <c r="E1236" s="17" t="s">
        <v>3991</v>
      </c>
      <c r="F1236" s="28" t="s">
        <v>79</v>
      </c>
      <c r="G1236" s="29">
        <v>1</v>
      </c>
      <c r="H1236" s="29"/>
      <c r="I1236" s="29">
        <v>5</v>
      </c>
      <c r="J1236" s="30">
        <v>0</v>
      </c>
      <c r="M1236" s="31">
        <f>ROUND(ROUND(J1236, 2)*I1236, 2)</f>
        <v>0</v>
      </c>
      <c r="P1236" s="30">
        <v>4230</v>
      </c>
      <c r="S1236" s="31">
        <f>ROUND(ROUND(P1236, 2)*I1236, 2)</f>
        <v>21150</v>
      </c>
      <c r="V1236" s="9">
        <f>ROUND(ROUND(P1236, 2)/1.2, 2)</f>
        <v>3525</v>
      </c>
      <c r="Y1236" s="9">
        <f t="shared" si="151"/>
        <v>17625</v>
      </c>
      <c r="AD1236" s="5" t="s">
        <v>3992</v>
      </c>
      <c r="AE1236" s="5" t="s">
        <v>3993</v>
      </c>
      <c r="AF1236" s="5" t="s">
        <v>3981</v>
      </c>
      <c r="AK1236" s="31">
        <f t="shared" si="152"/>
        <v>21150</v>
      </c>
      <c r="AL1236" s="31"/>
      <c r="AM1236" s="31"/>
      <c r="AN1236" s="33">
        <f t="shared" si="153"/>
        <v>0</v>
      </c>
      <c r="AO1236" s="31"/>
      <c r="AP1236" s="31"/>
    </row>
    <row r="1237" spans="1:42" ht="54" x14ac:dyDescent="0.3">
      <c r="A1237" s="12" t="s">
        <v>3994</v>
      </c>
      <c r="B1237" s="12" t="s">
        <v>3995</v>
      </c>
      <c r="C1237" s="16" t="s">
        <v>3996</v>
      </c>
      <c r="D1237" s="17"/>
      <c r="E1237" s="17" t="s">
        <v>597</v>
      </c>
      <c r="F1237" s="17" t="s">
        <v>79</v>
      </c>
      <c r="G1237" s="18">
        <v>1</v>
      </c>
      <c r="H1237" s="18"/>
      <c r="I1237" s="18">
        <v>0</v>
      </c>
      <c r="J1237" s="19">
        <v>0</v>
      </c>
      <c r="K1237" s="20">
        <v>121</v>
      </c>
      <c r="L1237" s="19">
        <f>J1237+ROUND(K1237, 2)</f>
        <v>121</v>
      </c>
      <c r="M1237" s="19">
        <v>0</v>
      </c>
      <c r="N1237" s="19">
        <v>0</v>
      </c>
      <c r="O1237" s="19">
        <f>M1237+N1237</f>
        <v>0</v>
      </c>
      <c r="P1237" s="19">
        <v>0</v>
      </c>
      <c r="Q1237" s="20">
        <v>121</v>
      </c>
      <c r="R1237" s="19">
        <f>P1237+ROUND(Q1237, 2)</f>
        <v>121</v>
      </c>
      <c r="S1237" s="19">
        <v>0</v>
      </c>
      <c r="T1237" s="19">
        <v>0</v>
      </c>
      <c r="U1237" s="19">
        <f>S1237+T1237</f>
        <v>0</v>
      </c>
      <c r="V1237" s="9"/>
      <c r="W1237" s="9">
        <f>ROUND(Q1237 / 1.2, 2)</f>
        <v>100.83</v>
      </c>
      <c r="X1237" s="9">
        <f>ROUND(R1237 / 1.2, 2)</f>
        <v>100.83</v>
      </c>
      <c r="Y1237" s="9"/>
      <c r="Z1237" s="9">
        <f>ROUND(T1237 / 1.2, 2)</f>
        <v>0</v>
      </c>
      <c r="AA1237" s="9">
        <f>Y1237+Z1237</f>
        <v>0</v>
      </c>
      <c r="AD1237" s="5">
        <v>355116688</v>
      </c>
      <c r="AE1237" s="5">
        <v>27137958</v>
      </c>
      <c r="AG1237" s="5" t="s">
        <v>3997</v>
      </c>
      <c r="AH1237" s="5" t="s">
        <v>3998</v>
      </c>
      <c r="AI1237" s="5" t="s">
        <v>584</v>
      </c>
      <c r="AK1237" s="19">
        <f t="shared" si="152"/>
        <v>0</v>
      </c>
      <c r="AL1237" s="19">
        <f t="shared" ref="AL1237:AM1240" si="154">T1237-N1237</f>
        <v>0</v>
      </c>
      <c r="AM1237" s="19">
        <f t="shared" si="154"/>
        <v>0</v>
      </c>
      <c r="AN1237" s="22">
        <f t="shared" si="153"/>
        <v>0</v>
      </c>
      <c r="AO1237" s="22">
        <f t="shared" ref="AO1237:AP1240" si="155">IFERROR(AL1237/N1237,0)</f>
        <v>0</v>
      </c>
      <c r="AP1237" s="22">
        <f t="shared" si="155"/>
        <v>0</v>
      </c>
    </row>
    <row r="1238" spans="1:42" ht="54" x14ac:dyDescent="0.3">
      <c r="A1238" s="12" t="s">
        <v>3999</v>
      </c>
      <c r="B1238" s="12" t="s">
        <v>3995</v>
      </c>
      <c r="C1238" s="16" t="s">
        <v>3996</v>
      </c>
      <c r="D1238" s="17"/>
      <c r="E1238" s="17" t="s">
        <v>4000</v>
      </c>
      <c r="F1238" s="17" t="s">
        <v>79</v>
      </c>
      <c r="G1238" s="18">
        <v>1</v>
      </c>
      <c r="H1238" s="18"/>
      <c r="I1238" s="18">
        <v>4503.3900000000003</v>
      </c>
      <c r="J1238" s="19">
        <v>0</v>
      </c>
      <c r="K1238" s="20">
        <v>121</v>
      </c>
      <c r="L1238" s="19">
        <f>J1238+ROUND(K1238, 2)</f>
        <v>121</v>
      </c>
      <c r="M1238" s="19">
        <v>0</v>
      </c>
      <c r="N1238" s="19">
        <v>544910.18999999994</v>
      </c>
      <c r="O1238" s="19">
        <f>M1238+N1238</f>
        <v>544910.18999999994</v>
      </c>
      <c r="P1238" s="19">
        <v>0</v>
      </c>
      <c r="Q1238" s="20">
        <v>145.19999999999999</v>
      </c>
      <c r="R1238" s="19">
        <f>P1238+ROUND(Q1238, 2)</f>
        <v>145.19999999999999</v>
      </c>
      <c r="S1238" s="19">
        <v>0</v>
      </c>
      <c r="T1238" s="19">
        <v>653892.23</v>
      </c>
      <c r="U1238" s="19">
        <f>S1238+T1238</f>
        <v>653892.23</v>
      </c>
      <c r="V1238" s="9"/>
      <c r="W1238" s="9">
        <f>ROUND(Q1238 / 1.2, 2)</f>
        <v>121</v>
      </c>
      <c r="X1238" s="9">
        <f>ROUND(R1238 / 1.2, 2)</f>
        <v>121</v>
      </c>
      <c r="Y1238" s="9"/>
      <c r="Z1238" s="9">
        <f>ROUND(T1238 / 1.2, 2)</f>
        <v>544910.18999999994</v>
      </c>
      <c r="AA1238" s="9">
        <f>Y1238+Z1238</f>
        <v>544910.18999999994</v>
      </c>
      <c r="AD1238" s="5">
        <v>355116951</v>
      </c>
      <c r="AE1238" s="5">
        <v>28892199</v>
      </c>
      <c r="AG1238" s="5" t="s">
        <v>3997</v>
      </c>
      <c r="AH1238" s="5" t="s">
        <v>3998</v>
      </c>
      <c r="AI1238" s="5" t="s">
        <v>584</v>
      </c>
      <c r="AK1238" s="19">
        <f t="shared" si="152"/>
        <v>0</v>
      </c>
      <c r="AL1238" s="19">
        <f t="shared" si="154"/>
        <v>108982.04000000004</v>
      </c>
      <c r="AM1238" s="19">
        <f t="shared" si="154"/>
        <v>108982.04000000004</v>
      </c>
      <c r="AN1238" s="22">
        <f t="shared" si="153"/>
        <v>0</v>
      </c>
      <c r="AO1238" s="22">
        <f t="shared" si="155"/>
        <v>0.20000000367032969</v>
      </c>
      <c r="AP1238" s="22">
        <f t="shared" si="155"/>
        <v>0.20000000367032969</v>
      </c>
    </row>
    <row r="1239" spans="1:42" ht="16.95" customHeight="1" x14ac:dyDescent="0.3">
      <c r="A1239" s="12" t="s">
        <v>4001</v>
      </c>
      <c r="B1239" s="51" t="s">
        <v>4002</v>
      </c>
      <c r="C1239" s="110" t="s">
        <v>4003</v>
      </c>
      <c r="D1239" s="111"/>
      <c r="E1239" s="111"/>
      <c r="F1239" s="111"/>
      <c r="G1239" s="111"/>
      <c r="H1239" s="111"/>
      <c r="I1239" s="112"/>
      <c r="M1239" s="6">
        <f>SUM(M1240,M1242,M1244,M1246,M1248,M1250,M1252,M1254,M1256,M1258,M1260,M1262,M1264,M1266,M1268,M1270,M1272,M1274,M1276,M1278,M1280,M1282,M1284,M1286,M1288,M1290,M1292,M1294,M1296,M1298,M1300,M1302,M1304,M1306,M1308,M1310,M1312,M1314,M1316,M1318,M1320,M1322,M1324,M1326,M1328,M1330,M1332,M1334,M1336,M1338,M1340,M1342)</f>
        <v>0</v>
      </c>
      <c r="N1239" s="6">
        <f>SUM(N1240,N1242,N1244,N1246,N1248,N1250,N1252,N1254,N1256,N1258,N1260,N1262,N1264,N1266,N1268,N1270,N1272,N1274,N1276,N1278,N1280,N1282,N1284,N1286,N1288,N1290,N1292,N1294,N1296,N1298,N1300,N1302,N1304,N1306,N1308,N1310,N1312,N1314,N1316,N1318,N1320,N1322,N1324,N1326,N1328,N1330,N1332,N1334,N1336,N1338,N1340,N1342)</f>
        <v>323829</v>
      </c>
      <c r="O1239" s="6">
        <f>SUM(O1240,O1242,O1244,O1246,O1248,O1250,O1252,O1254,O1256,O1258,O1260,O1262,O1264,O1266,O1268,O1270,O1272,O1274,O1276,O1278,O1280,O1282,O1284,O1286,O1288,O1290,O1292,O1294,O1296,O1298,O1300,O1302,O1304,O1306,O1308,O1310,O1312,O1314,O1316,O1318,O1320,O1322,O1324,O1326,O1328,O1330,O1332,O1334,O1336,O1338,O1340,O1342)</f>
        <v>323829</v>
      </c>
      <c r="S1239" s="6">
        <f>SUM(S1240,S1242,S1244,S1246,S1248,S1250,S1252,S1254,S1256,S1258,S1260,S1262,S1264,S1266,S1268,S1270,S1272,S1274,S1276,S1278,S1280,S1282,S1284,S1286,S1288,S1290,S1292,S1294,S1296,S1298,S1300,S1302,S1304,S1306,S1308,S1310,S1312,S1314,S1316,S1318,S1320,S1322,S1324,S1326,S1328,S1330,S1332,S1334,S1336,S1338,S1340,S1342)</f>
        <v>4787263.3199999994</v>
      </c>
      <c r="T1239" s="6">
        <f>SUM(T1240,T1242,T1244,T1246,T1248,T1250,T1252,T1254,T1256,T1258,T1260,T1262,T1264,T1266,T1268,T1270,T1272,T1274,T1276,T1278,T1280,T1282,T1284,T1286,T1288,T1290,T1292,T1294,T1296,T1298,T1300,T1302,T1304,T1306,T1308,T1310,T1312,T1314,T1316,T1318,T1320,T1322,T1324,T1326,T1328,T1330,T1332,T1334,T1336,T1338,T1340,T1342)</f>
        <v>1215837.6000000001</v>
      </c>
      <c r="U1239" s="6">
        <f>SUM(U1240,U1242,U1244,U1246,U1248,U1250,U1252,U1254,U1256,U1258,U1260,U1262,U1264,U1266,U1268,U1270,U1272,U1274,U1276,U1278,U1280,U1282,U1284,U1286,U1288,U1290,U1292,U1294,U1296,U1298,U1300,U1302,U1304,U1306,U1308,U1310,U1312,U1314,U1316,U1318,U1320,U1322,U1324,U1326,U1328,U1330,U1332,U1334,U1336,U1338,U1340,U1342)</f>
        <v>6003100.9200000018</v>
      </c>
      <c r="Y1239" s="9">
        <f>SUM(Y1240,Y1242,Y1244,Y1246,Y1248,Y1250,Y1252,Y1254,Y1256,Y1258,Y1260,Y1262,Y1264,Y1266,Y1268,Y1270,Y1272,Y1274,Y1276,Y1278,Y1280,Y1282,Y1284,Y1286,Y1288,Y1290,Y1292,Y1294,Y1296,Y1298,Y1300,Y1302,Y1304,Y1306,Y1308,Y1310,Y1312,Y1314,Y1316,Y1318,Y1320,Y1322,Y1324,Y1326,Y1328,Y1330,Y1332,Y1334,Y1336,Y1338,Y1340,Y1342)</f>
        <v>3989386.1199999996</v>
      </c>
      <c r="Z1239" s="9">
        <f>SUM(Z1240,Z1242,Z1244,Z1246,Z1248,Z1250,Z1252,Z1254,Z1256,Z1258,Z1260,Z1262,Z1264,Z1266,Z1268,Z1270,Z1272,Z1274,Z1276,Z1278,Z1280,Z1282,Z1284,Z1286,Z1288,Z1290,Z1292,Z1294,Z1296,Z1298,Z1300,Z1302,Z1304,Z1306,Z1308,Z1310,Z1312,Z1314,Z1316,Z1318,Z1320,Z1322,Z1324,Z1326,Z1328,Z1330,Z1332,Z1334,Z1336,Z1338,Z1340,Z1342)</f>
        <v>1013198</v>
      </c>
      <c r="AA1239" s="9">
        <f>SUM(AA1240,AA1242,AA1244,AA1246,AA1248,AA1250,AA1252,AA1254,AA1256,AA1258,AA1260,AA1262,AA1264,AA1266,AA1268,AA1270,AA1272,AA1274,AA1276,AA1278,AA1280,AA1282,AA1284,AA1286,AA1288,AA1290,AA1292,AA1294,AA1296,AA1298,AA1300,AA1302,AA1304,AA1306,AA1308,AA1310,AA1312,AA1314,AA1316,AA1318,AA1320,AA1322,AA1324,AA1326,AA1328,AA1330,AA1332,AA1334,AA1336,AA1338,AA1340,AA1342)</f>
        <v>5002584.12</v>
      </c>
      <c r="AD1239" s="5">
        <v>355116689</v>
      </c>
      <c r="AE1239" s="5">
        <v>27137806</v>
      </c>
      <c r="AK1239" s="6">
        <f t="shared" si="152"/>
        <v>4787263.3199999994</v>
      </c>
      <c r="AL1239" s="6">
        <f t="shared" si="154"/>
        <v>892008.60000000009</v>
      </c>
      <c r="AM1239" s="6">
        <f t="shared" si="154"/>
        <v>5679271.9200000018</v>
      </c>
      <c r="AN1239" s="10">
        <f t="shared" si="153"/>
        <v>0</v>
      </c>
      <c r="AO1239" s="10">
        <f t="shared" si="155"/>
        <v>2.7545667620873981</v>
      </c>
      <c r="AP1239" s="10">
        <f t="shared" si="155"/>
        <v>17.537873136748104</v>
      </c>
    </row>
    <row r="1240" spans="1:42" ht="36" x14ac:dyDescent="0.3">
      <c r="A1240" s="12" t="s">
        <v>4004</v>
      </c>
      <c r="B1240" s="12" t="s">
        <v>4005</v>
      </c>
      <c r="C1240" s="16" t="s">
        <v>4006</v>
      </c>
      <c r="D1240" s="17"/>
      <c r="E1240" s="17" t="s">
        <v>4007</v>
      </c>
      <c r="F1240" s="17" t="s">
        <v>102</v>
      </c>
      <c r="G1240" s="18">
        <v>1</v>
      </c>
      <c r="H1240" s="18"/>
      <c r="I1240" s="18">
        <v>0</v>
      </c>
      <c r="J1240" s="19">
        <v>0</v>
      </c>
      <c r="K1240" s="20">
        <v>3271</v>
      </c>
      <c r="L1240" s="19">
        <f>J1240+ROUND(K1240, 2)</f>
        <v>3271</v>
      </c>
      <c r="M1240" s="19">
        <v>0</v>
      </c>
      <c r="N1240" s="19">
        <v>0</v>
      </c>
      <c r="O1240" s="19">
        <f>M1240+N1240</f>
        <v>0</v>
      </c>
      <c r="P1240" s="19">
        <v>39406.67</v>
      </c>
      <c r="Q1240" s="20">
        <v>9309</v>
      </c>
      <c r="R1240" s="19">
        <f>P1240+ROUND(Q1240, 2)</f>
        <v>48715.67</v>
      </c>
      <c r="S1240" s="19">
        <v>0</v>
      </c>
      <c r="T1240" s="19">
        <v>0</v>
      </c>
      <c r="U1240" s="19">
        <f>S1240+T1240</f>
        <v>0</v>
      </c>
      <c r="V1240" s="9">
        <f>ROUND(P1240 / 1.2, 2)</f>
        <v>32838.89</v>
      </c>
      <c r="W1240" s="9">
        <f>ROUND(Q1240 / 1.2, 2)</f>
        <v>7757.5</v>
      </c>
      <c r="X1240" s="9">
        <f>ROUND(R1240 / 1.2, 2)</f>
        <v>40596.39</v>
      </c>
      <c r="Y1240" s="9">
        <f>ROUND(S1240 / 1.2, 2)</f>
        <v>0</v>
      </c>
      <c r="Z1240" s="9">
        <f>ROUND(T1240 / 1.2, 2)</f>
        <v>0</v>
      </c>
      <c r="AA1240" s="9">
        <f>Y1240+Z1240</f>
        <v>0</v>
      </c>
      <c r="AD1240" s="5">
        <v>355116691</v>
      </c>
      <c r="AE1240" s="5">
        <v>27138043</v>
      </c>
      <c r="AG1240" s="5" t="s">
        <v>4008</v>
      </c>
      <c r="AH1240" s="5" t="s">
        <v>4009</v>
      </c>
      <c r="AI1240" s="5" t="s">
        <v>584</v>
      </c>
      <c r="AK1240" s="19">
        <f t="shared" si="152"/>
        <v>0</v>
      </c>
      <c r="AL1240" s="19">
        <f t="shared" si="154"/>
        <v>0</v>
      </c>
      <c r="AM1240" s="19">
        <f t="shared" si="154"/>
        <v>0</v>
      </c>
      <c r="AN1240" s="22">
        <f t="shared" si="153"/>
        <v>0</v>
      </c>
      <c r="AO1240" s="22">
        <f t="shared" si="155"/>
        <v>0</v>
      </c>
      <c r="AP1240" s="22">
        <f t="shared" si="155"/>
        <v>0</v>
      </c>
    </row>
    <row r="1241" spans="1:42" ht="396" x14ac:dyDescent="0.3">
      <c r="A1241" s="12" t="s">
        <v>4010</v>
      </c>
      <c r="B1241" s="12"/>
      <c r="C1241" s="27" t="s">
        <v>4011</v>
      </c>
      <c r="D1241" s="17"/>
      <c r="E1241" s="17" t="s">
        <v>4012</v>
      </c>
      <c r="F1241" s="28" t="s">
        <v>102</v>
      </c>
      <c r="G1241" s="29">
        <v>1</v>
      </c>
      <c r="H1241" s="39"/>
      <c r="I1241" s="39">
        <v>0</v>
      </c>
      <c r="J1241" s="30">
        <v>0</v>
      </c>
      <c r="M1241" s="31">
        <f>ROUND(ROUND(J1241, 2)*I1241, 2)</f>
        <v>0</v>
      </c>
      <c r="P1241" s="30">
        <v>39406.67</v>
      </c>
      <c r="S1241" s="31">
        <f>ROUND(ROUND(P1241, 2)*I1241, 2)</f>
        <v>0</v>
      </c>
      <c r="V1241" s="9">
        <f>ROUND(ROUND(P1241, 2)/1.2, 2)</f>
        <v>32838.89</v>
      </c>
      <c r="Y1241" s="9">
        <f t="shared" ref="Y1241:Y1272" si="156">ROUND(S1241 / 1.2, 2)</f>
        <v>0</v>
      </c>
      <c r="AD1241" s="5" t="s">
        <v>4013</v>
      </c>
      <c r="AE1241" s="5" t="s">
        <v>4014</v>
      </c>
      <c r="AF1241" s="5" t="s">
        <v>4015</v>
      </c>
      <c r="AK1241" s="31">
        <f t="shared" si="152"/>
        <v>0</v>
      </c>
      <c r="AL1241" s="31"/>
      <c r="AM1241" s="31"/>
      <c r="AN1241" s="33">
        <f t="shared" si="153"/>
        <v>0</v>
      </c>
      <c r="AO1241" s="31"/>
      <c r="AP1241" s="31"/>
    </row>
    <row r="1242" spans="1:42" ht="36" x14ac:dyDescent="0.3">
      <c r="A1242" s="12" t="s">
        <v>4016</v>
      </c>
      <c r="B1242" s="12" t="s">
        <v>4005</v>
      </c>
      <c r="C1242" s="16" t="s">
        <v>4006</v>
      </c>
      <c r="D1242" s="17"/>
      <c r="E1242" s="17" t="s">
        <v>4017</v>
      </c>
      <c r="F1242" s="17" t="s">
        <v>102</v>
      </c>
      <c r="G1242" s="18">
        <v>1</v>
      </c>
      <c r="H1242" s="18"/>
      <c r="I1242" s="18">
        <v>0</v>
      </c>
      <c r="J1242" s="19">
        <v>0</v>
      </c>
      <c r="K1242" s="20">
        <v>3271</v>
      </c>
      <c r="L1242" s="19">
        <f>J1242+ROUND(K1242, 2)</f>
        <v>3271</v>
      </c>
      <c r="M1242" s="19">
        <v>0</v>
      </c>
      <c r="N1242" s="19">
        <v>0</v>
      </c>
      <c r="O1242" s="19">
        <f>M1242+N1242</f>
        <v>0</v>
      </c>
      <c r="P1242" s="19">
        <v>39406.67</v>
      </c>
      <c r="Q1242" s="20">
        <v>9309</v>
      </c>
      <c r="R1242" s="19">
        <f>P1242+ROUND(Q1242, 2)</f>
        <v>48715.67</v>
      </c>
      <c r="S1242" s="19">
        <v>0</v>
      </c>
      <c r="T1242" s="19">
        <v>0</v>
      </c>
      <c r="U1242" s="19">
        <f>S1242+T1242</f>
        <v>0</v>
      </c>
      <c r="V1242" s="9">
        <f>ROUND(P1242 / 1.2, 2)</f>
        <v>32838.89</v>
      </c>
      <c r="W1242" s="9">
        <f>ROUND(Q1242 / 1.2, 2)</f>
        <v>7757.5</v>
      </c>
      <c r="X1242" s="9">
        <f>ROUND(R1242 / 1.2, 2)</f>
        <v>40596.39</v>
      </c>
      <c r="Y1242" s="9">
        <f t="shared" si="156"/>
        <v>0</v>
      </c>
      <c r="Z1242" s="9">
        <f>ROUND(T1242 / 1.2, 2)</f>
        <v>0</v>
      </c>
      <c r="AA1242" s="9">
        <f>Y1242+Z1242</f>
        <v>0</v>
      </c>
      <c r="AD1242" s="5">
        <v>355116952</v>
      </c>
      <c r="AE1242" s="5">
        <v>27138044</v>
      </c>
      <c r="AG1242" s="5" t="s">
        <v>4008</v>
      </c>
      <c r="AH1242" s="5" t="s">
        <v>4009</v>
      </c>
      <c r="AI1242" s="5" t="s">
        <v>584</v>
      </c>
      <c r="AK1242" s="19">
        <f t="shared" si="152"/>
        <v>0</v>
      </c>
      <c r="AL1242" s="19">
        <f>T1242-N1242</f>
        <v>0</v>
      </c>
      <c r="AM1242" s="19">
        <f>U1242-O1242</f>
        <v>0</v>
      </c>
      <c r="AN1242" s="22">
        <f t="shared" si="153"/>
        <v>0</v>
      </c>
      <c r="AO1242" s="22">
        <f>IFERROR(AL1242/N1242,0)</f>
        <v>0</v>
      </c>
      <c r="AP1242" s="22">
        <f>IFERROR(AM1242/O1242,0)</f>
        <v>0</v>
      </c>
    </row>
    <row r="1243" spans="1:42" ht="396" x14ac:dyDescent="0.3">
      <c r="A1243" s="12" t="s">
        <v>4018</v>
      </c>
      <c r="B1243" s="12"/>
      <c r="C1243" s="27" t="s">
        <v>4011</v>
      </c>
      <c r="D1243" s="17"/>
      <c r="E1243" s="17" t="s">
        <v>4019</v>
      </c>
      <c r="F1243" s="28" t="s">
        <v>102</v>
      </c>
      <c r="G1243" s="29">
        <v>1</v>
      </c>
      <c r="H1243" s="39"/>
      <c r="I1243" s="39">
        <v>0</v>
      </c>
      <c r="J1243" s="30">
        <v>0</v>
      </c>
      <c r="M1243" s="31">
        <f>ROUND(ROUND(J1243, 2)*I1243, 2)</f>
        <v>0</v>
      </c>
      <c r="P1243" s="30">
        <v>39406.67</v>
      </c>
      <c r="S1243" s="31">
        <f>ROUND(ROUND(P1243, 2)*I1243, 2)</f>
        <v>0</v>
      </c>
      <c r="V1243" s="9">
        <f>ROUND(ROUND(P1243, 2)/1.2, 2)</f>
        <v>32838.89</v>
      </c>
      <c r="Y1243" s="9">
        <f t="shared" si="156"/>
        <v>0</v>
      </c>
      <c r="AD1243" s="5" t="s">
        <v>4020</v>
      </c>
      <c r="AE1243" s="5" t="s">
        <v>4021</v>
      </c>
      <c r="AF1243" s="5" t="s">
        <v>4015</v>
      </c>
      <c r="AK1243" s="31">
        <f t="shared" si="152"/>
        <v>0</v>
      </c>
      <c r="AL1243" s="31"/>
      <c r="AM1243" s="31"/>
      <c r="AN1243" s="33">
        <f t="shared" si="153"/>
        <v>0</v>
      </c>
      <c r="AO1243" s="31"/>
      <c r="AP1243" s="31"/>
    </row>
    <row r="1244" spans="1:42" ht="36" x14ac:dyDescent="0.3">
      <c r="A1244" s="12" t="s">
        <v>4022</v>
      </c>
      <c r="B1244" s="12" t="s">
        <v>4005</v>
      </c>
      <c r="C1244" s="16" t="s">
        <v>4006</v>
      </c>
      <c r="D1244" s="17"/>
      <c r="E1244" s="17" t="s">
        <v>4023</v>
      </c>
      <c r="F1244" s="17" t="s">
        <v>102</v>
      </c>
      <c r="G1244" s="18">
        <v>1</v>
      </c>
      <c r="H1244" s="18"/>
      <c r="I1244" s="18">
        <v>0</v>
      </c>
      <c r="J1244" s="19">
        <v>0</v>
      </c>
      <c r="K1244" s="20">
        <v>3271</v>
      </c>
      <c r="L1244" s="19">
        <f>J1244+ROUND(K1244, 2)</f>
        <v>3271</v>
      </c>
      <c r="M1244" s="19">
        <v>0</v>
      </c>
      <c r="N1244" s="19">
        <v>0</v>
      </c>
      <c r="O1244" s="19">
        <f>M1244+N1244</f>
        <v>0</v>
      </c>
      <c r="P1244" s="19">
        <v>39406.67</v>
      </c>
      <c r="Q1244" s="20">
        <v>9309</v>
      </c>
      <c r="R1244" s="19">
        <f>P1244+ROUND(Q1244, 2)</f>
        <v>48715.67</v>
      </c>
      <c r="S1244" s="19">
        <v>0</v>
      </c>
      <c r="T1244" s="19">
        <v>0</v>
      </c>
      <c r="U1244" s="19">
        <f>S1244+T1244</f>
        <v>0</v>
      </c>
      <c r="V1244" s="9">
        <f>ROUND(P1244 / 1.2, 2)</f>
        <v>32838.89</v>
      </c>
      <c r="W1244" s="9">
        <f>ROUND(Q1244 / 1.2, 2)</f>
        <v>7757.5</v>
      </c>
      <c r="X1244" s="9">
        <f>ROUND(R1244 / 1.2, 2)</f>
        <v>40596.39</v>
      </c>
      <c r="Y1244" s="9">
        <f t="shared" si="156"/>
        <v>0</v>
      </c>
      <c r="Z1244" s="9">
        <f>ROUND(T1244 / 1.2, 2)</f>
        <v>0</v>
      </c>
      <c r="AA1244" s="9">
        <f>Y1244+Z1244</f>
        <v>0</v>
      </c>
      <c r="AD1244" s="5">
        <v>355116953</v>
      </c>
      <c r="AE1244" s="5">
        <v>27138045</v>
      </c>
      <c r="AG1244" s="5" t="s">
        <v>4008</v>
      </c>
      <c r="AH1244" s="5" t="s">
        <v>4009</v>
      </c>
      <c r="AI1244" s="5" t="s">
        <v>584</v>
      </c>
      <c r="AK1244" s="19">
        <f t="shared" si="152"/>
        <v>0</v>
      </c>
      <c r="AL1244" s="19">
        <f>T1244-N1244</f>
        <v>0</v>
      </c>
      <c r="AM1244" s="19">
        <f>U1244-O1244</f>
        <v>0</v>
      </c>
      <c r="AN1244" s="22">
        <f t="shared" si="153"/>
        <v>0</v>
      </c>
      <c r="AO1244" s="22">
        <f>IFERROR(AL1244/N1244,0)</f>
        <v>0</v>
      </c>
      <c r="AP1244" s="22">
        <f>IFERROR(AM1244/O1244,0)</f>
        <v>0</v>
      </c>
    </row>
    <row r="1245" spans="1:42" ht="409.6" x14ac:dyDescent="0.3">
      <c r="A1245" s="12" t="s">
        <v>4024</v>
      </c>
      <c r="B1245" s="12"/>
      <c r="C1245" s="27" t="s">
        <v>4011</v>
      </c>
      <c r="D1245" s="17"/>
      <c r="E1245" s="17" t="s">
        <v>4025</v>
      </c>
      <c r="F1245" s="28" t="s">
        <v>102</v>
      </c>
      <c r="G1245" s="29">
        <v>1</v>
      </c>
      <c r="H1245" s="39"/>
      <c r="I1245" s="39">
        <v>0</v>
      </c>
      <c r="J1245" s="30">
        <v>0</v>
      </c>
      <c r="M1245" s="31">
        <f>ROUND(ROUND(J1245, 2)*I1245, 2)</f>
        <v>0</v>
      </c>
      <c r="P1245" s="30">
        <v>39406.67</v>
      </c>
      <c r="S1245" s="31">
        <f>ROUND(ROUND(P1245, 2)*I1245, 2)</f>
        <v>0</v>
      </c>
      <c r="V1245" s="9">
        <f>ROUND(ROUND(P1245, 2)/1.2, 2)</f>
        <v>32838.89</v>
      </c>
      <c r="Y1245" s="9">
        <f t="shared" si="156"/>
        <v>0</v>
      </c>
      <c r="AD1245" s="5" t="s">
        <v>4026</v>
      </c>
      <c r="AE1245" s="5" t="s">
        <v>4027</v>
      </c>
      <c r="AF1245" s="5" t="s">
        <v>4015</v>
      </c>
      <c r="AK1245" s="31">
        <f t="shared" si="152"/>
        <v>0</v>
      </c>
      <c r="AL1245" s="31"/>
      <c r="AM1245" s="31"/>
      <c r="AN1245" s="33">
        <f t="shared" si="153"/>
        <v>0</v>
      </c>
      <c r="AO1245" s="31"/>
      <c r="AP1245" s="31"/>
    </row>
    <row r="1246" spans="1:42" ht="36" x14ac:dyDescent="0.3">
      <c r="A1246" s="12" t="s">
        <v>4028</v>
      </c>
      <c r="B1246" s="12" t="s">
        <v>4005</v>
      </c>
      <c r="C1246" s="16" t="s">
        <v>4006</v>
      </c>
      <c r="D1246" s="17"/>
      <c r="E1246" s="17" t="s">
        <v>4029</v>
      </c>
      <c r="F1246" s="17" t="s">
        <v>102</v>
      </c>
      <c r="G1246" s="18">
        <v>1</v>
      </c>
      <c r="H1246" s="18"/>
      <c r="I1246" s="18">
        <v>0</v>
      </c>
      <c r="J1246" s="19">
        <v>0</v>
      </c>
      <c r="K1246" s="20">
        <v>3271</v>
      </c>
      <c r="L1246" s="19">
        <f>J1246+ROUND(K1246, 2)</f>
        <v>3271</v>
      </c>
      <c r="M1246" s="19">
        <v>0</v>
      </c>
      <c r="N1246" s="19">
        <v>0</v>
      </c>
      <c r="O1246" s="19">
        <f>M1246+N1246</f>
        <v>0</v>
      </c>
      <c r="P1246" s="19">
        <v>39406.67</v>
      </c>
      <c r="Q1246" s="20">
        <v>9309</v>
      </c>
      <c r="R1246" s="19">
        <f>P1246+ROUND(Q1246, 2)</f>
        <v>48715.67</v>
      </c>
      <c r="S1246" s="19">
        <v>0</v>
      </c>
      <c r="T1246" s="19">
        <v>0</v>
      </c>
      <c r="U1246" s="19">
        <f>S1246+T1246</f>
        <v>0</v>
      </c>
      <c r="V1246" s="9">
        <f>ROUND(P1246 / 1.2, 2)</f>
        <v>32838.89</v>
      </c>
      <c r="W1246" s="9">
        <f>ROUND(Q1246 / 1.2, 2)</f>
        <v>7757.5</v>
      </c>
      <c r="X1246" s="9">
        <f>ROUND(R1246 / 1.2, 2)</f>
        <v>40596.39</v>
      </c>
      <c r="Y1246" s="9">
        <f t="shared" si="156"/>
        <v>0</v>
      </c>
      <c r="Z1246" s="9">
        <f>ROUND(T1246 / 1.2, 2)</f>
        <v>0</v>
      </c>
      <c r="AA1246" s="9">
        <f>Y1246+Z1246</f>
        <v>0</v>
      </c>
      <c r="AD1246" s="5">
        <v>355116954</v>
      </c>
      <c r="AE1246" s="5">
        <v>27138046</v>
      </c>
      <c r="AG1246" s="5" t="s">
        <v>4008</v>
      </c>
      <c r="AH1246" s="5" t="s">
        <v>4009</v>
      </c>
      <c r="AI1246" s="5" t="s">
        <v>584</v>
      </c>
      <c r="AK1246" s="19">
        <f t="shared" si="152"/>
        <v>0</v>
      </c>
      <c r="AL1246" s="19">
        <f>T1246-N1246</f>
        <v>0</v>
      </c>
      <c r="AM1246" s="19">
        <f>U1246-O1246</f>
        <v>0</v>
      </c>
      <c r="AN1246" s="22">
        <f t="shared" si="153"/>
        <v>0</v>
      </c>
      <c r="AO1246" s="22">
        <f>IFERROR(AL1246/N1246,0)</f>
        <v>0</v>
      </c>
      <c r="AP1246" s="22">
        <f>IFERROR(AM1246/O1246,0)</f>
        <v>0</v>
      </c>
    </row>
    <row r="1247" spans="1:42" ht="409.6" x14ac:dyDescent="0.3">
      <c r="A1247" s="12" t="s">
        <v>4030</v>
      </c>
      <c r="B1247" s="12"/>
      <c r="C1247" s="27" t="s">
        <v>4011</v>
      </c>
      <c r="D1247" s="17"/>
      <c r="E1247" s="17" t="s">
        <v>4031</v>
      </c>
      <c r="F1247" s="28" t="s">
        <v>102</v>
      </c>
      <c r="G1247" s="29">
        <v>1</v>
      </c>
      <c r="H1247" s="39"/>
      <c r="I1247" s="39">
        <v>0</v>
      </c>
      <c r="J1247" s="30">
        <v>0</v>
      </c>
      <c r="M1247" s="31">
        <f>ROUND(ROUND(J1247, 2)*I1247, 2)</f>
        <v>0</v>
      </c>
      <c r="P1247" s="30">
        <v>39406.67</v>
      </c>
      <c r="S1247" s="31">
        <f>ROUND(ROUND(P1247, 2)*I1247, 2)</f>
        <v>0</v>
      </c>
      <c r="V1247" s="9">
        <f>ROUND(ROUND(P1247, 2)/1.2, 2)</f>
        <v>32838.89</v>
      </c>
      <c r="Y1247" s="9">
        <f t="shared" si="156"/>
        <v>0</v>
      </c>
      <c r="AD1247" s="5" t="s">
        <v>4032</v>
      </c>
      <c r="AE1247" s="5" t="s">
        <v>4033</v>
      </c>
      <c r="AF1247" s="5" t="s">
        <v>4015</v>
      </c>
      <c r="AK1247" s="31">
        <f t="shared" si="152"/>
        <v>0</v>
      </c>
      <c r="AL1247" s="31"/>
      <c r="AM1247" s="31"/>
      <c r="AN1247" s="33">
        <f t="shared" si="153"/>
        <v>0</v>
      </c>
      <c r="AO1247" s="31"/>
      <c r="AP1247" s="31"/>
    </row>
    <row r="1248" spans="1:42" ht="36" x14ac:dyDescent="0.3">
      <c r="A1248" s="12" t="s">
        <v>4034</v>
      </c>
      <c r="B1248" s="12" t="s">
        <v>4005</v>
      </c>
      <c r="C1248" s="16" t="s">
        <v>4006</v>
      </c>
      <c r="D1248" s="17"/>
      <c r="E1248" s="17" t="s">
        <v>4035</v>
      </c>
      <c r="F1248" s="17" t="s">
        <v>102</v>
      </c>
      <c r="G1248" s="18">
        <v>1</v>
      </c>
      <c r="H1248" s="18"/>
      <c r="I1248" s="18">
        <v>0</v>
      </c>
      <c r="J1248" s="19">
        <v>0</v>
      </c>
      <c r="K1248" s="20">
        <v>3271</v>
      </c>
      <c r="L1248" s="19">
        <f>J1248+ROUND(K1248, 2)</f>
        <v>3271</v>
      </c>
      <c r="M1248" s="19">
        <v>0</v>
      </c>
      <c r="N1248" s="19">
        <v>0</v>
      </c>
      <c r="O1248" s="19">
        <f>M1248+N1248</f>
        <v>0</v>
      </c>
      <c r="P1248" s="19">
        <v>39406.67</v>
      </c>
      <c r="Q1248" s="20">
        <v>9309</v>
      </c>
      <c r="R1248" s="19">
        <f>P1248+ROUND(Q1248, 2)</f>
        <v>48715.67</v>
      </c>
      <c r="S1248" s="19">
        <v>0</v>
      </c>
      <c r="T1248" s="19">
        <v>0</v>
      </c>
      <c r="U1248" s="19">
        <f>S1248+T1248</f>
        <v>0</v>
      </c>
      <c r="V1248" s="9">
        <f>ROUND(P1248 / 1.2, 2)</f>
        <v>32838.89</v>
      </c>
      <c r="W1248" s="9">
        <f>ROUND(Q1248 / 1.2, 2)</f>
        <v>7757.5</v>
      </c>
      <c r="X1248" s="9">
        <f>ROUND(R1248 / 1.2, 2)</f>
        <v>40596.39</v>
      </c>
      <c r="Y1248" s="9">
        <f t="shared" si="156"/>
        <v>0</v>
      </c>
      <c r="Z1248" s="9">
        <f>ROUND(T1248 / 1.2, 2)</f>
        <v>0</v>
      </c>
      <c r="AA1248" s="9">
        <f>Y1248+Z1248</f>
        <v>0</v>
      </c>
      <c r="AD1248" s="5">
        <v>355116955</v>
      </c>
      <c r="AE1248" s="5">
        <v>27138021</v>
      </c>
      <c r="AG1248" s="5" t="s">
        <v>4008</v>
      </c>
      <c r="AH1248" s="5" t="s">
        <v>4009</v>
      </c>
      <c r="AI1248" s="5" t="s">
        <v>584</v>
      </c>
      <c r="AK1248" s="19">
        <f t="shared" si="152"/>
        <v>0</v>
      </c>
      <c r="AL1248" s="19">
        <f>T1248-N1248</f>
        <v>0</v>
      </c>
      <c r="AM1248" s="19">
        <f>U1248-O1248</f>
        <v>0</v>
      </c>
      <c r="AN1248" s="22">
        <f t="shared" si="153"/>
        <v>0</v>
      </c>
      <c r="AO1248" s="22">
        <f>IFERROR(AL1248/N1248,0)</f>
        <v>0</v>
      </c>
      <c r="AP1248" s="22">
        <f>IFERROR(AM1248/O1248,0)</f>
        <v>0</v>
      </c>
    </row>
    <row r="1249" spans="1:42" ht="396" x14ac:dyDescent="0.3">
      <c r="A1249" s="12" t="s">
        <v>4036</v>
      </c>
      <c r="B1249" s="12"/>
      <c r="C1249" s="27" t="s">
        <v>4037</v>
      </c>
      <c r="D1249" s="17"/>
      <c r="E1249" s="17" t="s">
        <v>4038</v>
      </c>
      <c r="F1249" s="28" t="s">
        <v>102</v>
      </c>
      <c r="G1249" s="29">
        <v>1</v>
      </c>
      <c r="H1249" s="39"/>
      <c r="I1249" s="39">
        <v>0</v>
      </c>
      <c r="J1249" s="30">
        <v>0</v>
      </c>
      <c r="M1249" s="31">
        <f>ROUND(ROUND(J1249, 2)*I1249, 2)</f>
        <v>0</v>
      </c>
      <c r="P1249" s="30">
        <v>39406.67</v>
      </c>
      <c r="S1249" s="31">
        <f>ROUND(ROUND(P1249, 2)*I1249, 2)</f>
        <v>0</v>
      </c>
      <c r="V1249" s="9">
        <f>ROUND(ROUND(P1249, 2)/1.2, 2)</f>
        <v>32838.89</v>
      </c>
      <c r="Y1249" s="9">
        <f t="shared" si="156"/>
        <v>0</v>
      </c>
      <c r="AD1249" s="5" t="s">
        <v>4039</v>
      </c>
      <c r="AE1249" s="5" t="s">
        <v>4040</v>
      </c>
      <c r="AF1249" s="5" t="s">
        <v>4041</v>
      </c>
      <c r="AK1249" s="31">
        <f t="shared" si="152"/>
        <v>0</v>
      </c>
      <c r="AL1249" s="31"/>
      <c r="AM1249" s="31"/>
      <c r="AN1249" s="33">
        <f t="shared" si="153"/>
        <v>0</v>
      </c>
      <c r="AO1249" s="31"/>
      <c r="AP1249" s="31"/>
    </row>
    <row r="1250" spans="1:42" ht="36" x14ac:dyDescent="0.3">
      <c r="A1250" s="12" t="s">
        <v>4042</v>
      </c>
      <c r="B1250" s="12" t="s">
        <v>4005</v>
      </c>
      <c r="C1250" s="16" t="s">
        <v>4006</v>
      </c>
      <c r="D1250" s="17"/>
      <c r="E1250" s="17" t="s">
        <v>4043</v>
      </c>
      <c r="F1250" s="17" t="s">
        <v>102</v>
      </c>
      <c r="G1250" s="18">
        <v>1</v>
      </c>
      <c r="H1250" s="18"/>
      <c r="I1250" s="18">
        <v>0</v>
      </c>
      <c r="J1250" s="19">
        <v>0</v>
      </c>
      <c r="K1250" s="20">
        <v>3271</v>
      </c>
      <c r="L1250" s="19">
        <f>J1250+ROUND(K1250, 2)</f>
        <v>3271</v>
      </c>
      <c r="M1250" s="19">
        <v>0</v>
      </c>
      <c r="N1250" s="19">
        <v>0</v>
      </c>
      <c r="O1250" s="19">
        <f>M1250+N1250</f>
        <v>0</v>
      </c>
      <c r="P1250" s="19">
        <v>40386.67</v>
      </c>
      <c r="Q1250" s="20">
        <v>9309</v>
      </c>
      <c r="R1250" s="19">
        <f>P1250+ROUND(Q1250, 2)</f>
        <v>49695.67</v>
      </c>
      <c r="S1250" s="19">
        <v>0</v>
      </c>
      <c r="T1250" s="19">
        <v>0</v>
      </c>
      <c r="U1250" s="19">
        <f>S1250+T1250</f>
        <v>0</v>
      </c>
      <c r="V1250" s="9">
        <f>ROUND(P1250 / 1.2, 2)</f>
        <v>33655.56</v>
      </c>
      <c r="W1250" s="9">
        <f>ROUND(Q1250 / 1.2, 2)</f>
        <v>7757.5</v>
      </c>
      <c r="X1250" s="9">
        <f>ROUND(R1250 / 1.2, 2)</f>
        <v>41413.06</v>
      </c>
      <c r="Y1250" s="9">
        <f t="shared" si="156"/>
        <v>0</v>
      </c>
      <c r="Z1250" s="9">
        <f>ROUND(T1250 / 1.2, 2)</f>
        <v>0</v>
      </c>
      <c r="AA1250" s="9">
        <f>Y1250+Z1250</f>
        <v>0</v>
      </c>
      <c r="AD1250" s="5">
        <v>355116956</v>
      </c>
      <c r="AE1250" s="5">
        <v>27138022</v>
      </c>
      <c r="AG1250" s="5" t="s">
        <v>4008</v>
      </c>
      <c r="AH1250" s="5" t="s">
        <v>4009</v>
      </c>
      <c r="AI1250" s="5" t="s">
        <v>584</v>
      </c>
      <c r="AK1250" s="19">
        <f t="shared" si="152"/>
        <v>0</v>
      </c>
      <c r="AL1250" s="19">
        <f>T1250-N1250</f>
        <v>0</v>
      </c>
      <c r="AM1250" s="19">
        <f>U1250-O1250</f>
        <v>0</v>
      </c>
      <c r="AN1250" s="22">
        <f t="shared" si="153"/>
        <v>0</v>
      </c>
      <c r="AO1250" s="22">
        <f>IFERROR(AL1250/N1250,0)</f>
        <v>0</v>
      </c>
      <c r="AP1250" s="22">
        <f>IFERROR(AM1250/O1250,0)</f>
        <v>0</v>
      </c>
    </row>
    <row r="1251" spans="1:42" ht="396" x14ac:dyDescent="0.3">
      <c r="A1251" s="12" t="s">
        <v>4044</v>
      </c>
      <c r="B1251" s="12"/>
      <c r="C1251" s="27" t="s">
        <v>4011</v>
      </c>
      <c r="D1251" s="17"/>
      <c r="E1251" s="17" t="s">
        <v>4045</v>
      </c>
      <c r="F1251" s="28" t="s">
        <v>102</v>
      </c>
      <c r="G1251" s="29">
        <v>1</v>
      </c>
      <c r="H1251" s="39"/>
      <c r="I1251" s="39">
        <v>0</v>
      </c>
      <c r="J1251" s="30">
        <v>0</v>
      </c>
      <c r="M1251" s="31">
        <f>ROUND(ROUND(J1251, 2)*I1251, 2)</f>
        <v>0</v>
      </c>
      <c r="P1251" s="30">
        <v>40386.67</v>
      </c>
      <c r="S1251" s="31">
        <f>ROUND(ROUND(P1251, 2)*I1251, 2)</f>
        <v>0</v>
      </c>
      <c r="V1251" s="9">
        <f>ROUND(ROUND(P1251, 2)/1.2, 2)</f>
        <v>33655.56</v>
      </c>
      <c r="Y1251" s="9">
        <f t="shared" si="156"/>
        <v>0</v>
      </c>
      <c r="AD1251" s="5" t="s">
        <v>4046</v>
      </c>
      <c r="AE1251" s="5" t="s">
        <v>4047</v>
      </c>
      <c r="AF1251" s="5" t="s">
        <v>4015</v>
      </c>
      <c r="AK1251" s="31">
        <f t="shared" si="152"/>
        <v>0</v>
      </c>
      <c r="AL1251" s="31"/>
      <c r="AM1251" s="31"/>
      <c r="AN1251" s="33">
        <f t="shared" si="153"/>
        <v>0</v>
      </c>
      <c r="AO1251" s="31"/>
      <c r="AP1251" s="31"/>
    </row>
    <row r="1252" spans="1:42" ht="36" x14ac:dyDescent="0.3">
      <c r="A1252" s="12" t="s">
        <v>4048</v>
      </c>
      <c r="B1252" s="12" t="s">
        <v>4005</v>
      </c>
      <c r="C1252" s="16" t="s">
        <v>4006</v>
      </c>
      <c r="D1252" s="17"/>
      <c r="E1252" s="17" t="s">
        <v>4049</v>
      </c>
      <c r="F1252" s="17" t="s">
        <v>102</v>
      </c>
      <c r="G1252" s="18">
        <v>1</v>
      </c>
      <c r="H1252" s="18"/>
      <c r="I1252" s="18">
        <v>0</v>
      </c>
      <c r="J1252" s="19">
        <v>0</v>
      </c>
      <c r="K1252" s="20">
        <v>3271</v>
      </c>
      <c r="L1252" s="19">
        <f>J1252+ROUND(K1252, 2)</f>
        <v>3271</v>
      </c>
      <c r="M1252" s="19">
        <v>0</v>
      </c>
      <c r="N1252" s="19">
        <v>0</v>
      </c>
      <c r="O1252" s="19">
        <f>M1252+N1252</f>
        <v>0</v>
      </c>
      <c r="P1252" s="19">
        <v>38496.67</v>
      </c>
      <c r="Q1252" s="20">
        <v>9309</v>
      </c>
      <c r="R1252" s="19">
        <f>P1252+ROUND(Q1252, 2)</f>
        <v>47805.67</v>
      </c>
      <c r="S1252" s="19">
        <v>0</v>
      </c>
      <c r="T1252" s="19">
        <v>0</v>
      </c>
      <c r="U1252" s="19">
        <f>S1252+T1252</f>
        <v>0</v>
      </c>
      <c r="V1252" s="9">
        <f>ROUND(P1252 / 1.2, 2)</f>
        <v>32080.560000000001</v>
      </c>
      <c r="W1252" s="9">
        <f>ROUND(Q1252 / 1.2, 2)</f>
        <v>7757.5</v>
      </c>
      <c r="X1252" s="9">
        <f>ROUND(R1252 / 1.2, 2)</f>
        <v>39838.06</v>
      </c>
      <c r="Y1252" s="9">
        <f t="shared" si="156"/>
        <v>0</v>
      </c>
      <c r="Z1252" s="9">
        <f>ROUND(T1252 / 1.2, 2)</f>
        <v>0</v>
      </c>
      <c r="AA1252" s="9">
        <f>Y1252+Z1252</f>
        <v>0</v>
      </c>
      <c r="AD1252" s="5">
        <v>355116957</v>
      </c>
      <c r="AE1252" s="5">
        <v>27138023</v>
      </c>
      <c r="AG1252" s="5" t="s">
        <v>4008</v>
      </c>
      <c r="AH1252" s="5" t="s">
        <v>4009</v>
      </c>
      <c r="AI1252" s="5" t="s">
        <v>584</v>
      </c>
      <c r="AK1252" s="19">
        <f t="shared" si="152"/>
        <v>0</v>
      </c>
      <c r="AL1252" s="19">
        <f>T1252-N1252</f>
        <v>0</v>
      </c>
      <c r="AM1252" s="19">
        <f>U1252-O1252</f>
        <v>0</v>
      </c>
      <c r="AN1252" s="22">
        <f t="shared" si="153"/>
        <v>0</v>
      </c>
      <c r="AO1252" s="22">
        <f>IFERROR(AL1252/N1252,0)</f>
        <v>0</v>
      </c>
      <c r="AP1252" s="22">
        <f>IFERROR(AM1252/O1252,0)</f>
        <v>0</v>
      </c>
    </row>
    <row r="1253" spans="1:42" ht="409.6" x14ac:dyDescent="0.3">
      <c r="A1253" s="12" t="s">
        <v>4050</v>
      </c>
      <c r="B1253" s="12"/>
      <c r="C1253" s="27" t="s">
        <v>4011</v>
      </c>
      <c r="D1253" s="17"/>
      <c r="E1253" s="17" t="s">
        <v>4051</v>
      </c>
      <c r="F1253" s="28" t="s">
        <v>102</v>
      </c>
      <c r="G1253" s="29">
        <v>1</v>
      </c>
      <c r="H1253" s="39"/>
      <c r="I1253" s="39">
        <v>0</v>
      </c>
      <c r="J1253" s="30">
        <v>0</v>
      </c>
      <c r="M1253" s="31">
        <f>ROUND(ROUND(J1253, 2)*I1253, 2)</f>
        <v>0</v>
      </c>
      <c r="P1253" s="30">
        <v>38496.67</v>
      </c>
      <c r="S1253" s="31">
        <f>ROUND(ROUND(P1253, 2)*I1253, 2)</f>
        <v>0</v>
      </c>
      <c r="V1253" s="9">
        <f>ROUND(ROUND(P1253, 2)/1.2, 2)</f>
        <v>32080.560000000001</v>
      </c>
      <c r="Y1253" s="9">
        <f t="shared" si="156"/>
        <v>0</v>
      </c>
      <c r="AD1253" s="5" t="s">
        <v>4052</v>
      </c>
      <c r="AE1253" s="5" t="s">
        <v>4053</v>
      </c>
      <c r="AF1253" s="5" t="s">
        <v>4015</v>
      </c>
      <c r="AK1253" s="31">
        <f t="shared" si="152"/>
        <v>0</v>
      </c>
      <c r="AL1253" s="31"/>
      <c r="AM1253" s="31"/>
      <c r="AN1253" s="33">
        <f t="shared" si="153"/>
        <v>0</v>
      </c>
      <c r="AO1253" s="31"/>
      <c r="AP1253" s="31"/>
    </row>
    <row r="1254" spans="1:42" ht="36" x14ac:dyDescent="0.3">
      <c r="A1254" s="12" t="s">
        <v>4054</v>
      </c>
      <c r="B1254" s="12" t="s">
        <v>4005</v>
      </c>
      <c r="C1254" s="16" t="s">
        <v>4006</v>
      </c>
      <c r="D1254" s="17"/>
      <c r="E1254" s="17" t="s">
        <v>4055</v>
      </c>
      <c r="F1254" s="17" t="s">
        <v>102</v>
      </c>
      <c r="G1254" s="18">
        <v>1</v>
      </c>
      <c r="H1254" s="18"/>
      <c r="I1254" s="18">
        <v>0</v>
      </c>
      <c r="J1254" s="19">
        <v>0</v>
      </c>
      <c r="K1254" s="20">
        <v>3271</v>
      </c>
      <c r="L1254" s="19">
        <f>J1254+ROUND(K1254, 2)</f>
        <v>3271</v>
      </c>
      <c r="M1254" s="19">
        <v>0</v>
      </c>
      <c r="N1254" s="19">
        <v>0</v>
      </c>
      <c r="O1254" s="19">
        <f>M1254+N1254</f>
        <v>0</v>
      </c>
      <c r="P1254" s="19">
        <v>38496.67</v>
      </c>
      <c r="Q1254" s="20">
        <v>9309</v>
      </c>
      <c r="R1254" s="19">
        <f>P1254+ROUND(Q1254, 2)</f>
        <v>47805.67</v>
      </c>
      <c r="S1254" s="19">
        <v>0</v>
      </c>
      <c r="T1254" s="19">
        <v>0</v>
      </c>
      <c r="U1254" s="19">
        <f>S1254+T1254</f>
        <v>0</v>
      </c>
      <c r="V1254" s="9">
        <f>ROUND(P1254 / 1.2, 2)</f>
        <v>32080.560000000001</v>
      </c>
      <c r="W1254" s="9">
        <f>ROUND(Q1254 / 1.2, 2)</f>
        <v>7757.5</v>
      </c>
      <c r="X1254" s="9">
        <f>ROUND(R1254 / 1.2, 2)</f>
        <v>39838.06</v>
      </c>
      <c r="Y1254" s="9">
        <f t="shared" si="156"/>
        <v>0</v>
      </c>
      <c r="Z1254" s="9">
        <f>ROUND(T1254 / 1.2, 2)</f>
        <v>0</v>
      </c>
      <c r="AA1254" s="9">
        <f>Y1254+Z1254</f>
        <v>0</v>
      </c>
      <c r="AD1254" s="5">
        <v>355116958</v>
      </c>
      <c r="AE1254" s="5">
        <v>27138024</v>
      </c>
      <c r="AG1254" s="5" t="s">
        <v>4008</v>
      </c>
      <c r="AH1254" s="5" t="s">
        <v>4009</v>
      </c>
      <c r="AI1254" s="5" t="s">
        <v>584</v>
      </c>
      <c r="AK1254" s="19">
        <f t="shared" si="152"/>
        <v>0</v>
      </c>
      <c r="AL1254" s="19">
        <f>T1254-N1254</f>
        <v>0</v>
      </c>
      <c r="AM1254" s="19">
        <f>U1254-O1254</f>
        <v>0</v>
      </c>
      <c r="AN1254" s="22">
        <f t="shared" si="153"/>
        <v>0</v>
      </c>
      <c r="AO1254" s="22">
        <f>IFERROR(AL1254/N1254,0)</f>
        <v>0</v>
      </c>
      <c r="AP1254" s="22">
        <f>IFERROR(AM1254/O1254,0)</f>
        <v>0</v>
      </c>
    </row>
    <row r="1255" spans="1:42" ht="409.6" x14ac:dyDescent="0.3">
      <c r="A1255" s="12" t="s">
        <v>4056</v>
      </c>
      <c r="B1255" s="12"/>
      <c r="C1255" s="27" t="s">
        <v>4011</v>
      </c>
      <c r="D1255" s="17"/>
      <c r="E1255" s="17" t="s">
        <v>4057</v>
      </c>
      <c r="F1255" s="28" t="s">
        <v>102</v>
      </c>
      <c r="G1255" s="29">
        <v>1</v>
      </c>
      <c r="H1255" s="39"/>
      <c r="I1255" s="39">
        <v>0</v>
      </c>
      <c r="J1255" s="30">
        <v>0</v>
      </c>
      <c r="M1255" s="31">
        <f>ROUND(ROUND(J1255, 2)*I1255, 2)</f>
        <v>0</v>
      </c>
      <c r="P1255" s="30">
        <v>38496.67</v>
      </c>
      <c r="S1255" s="31">
        <f>ROUND(ROUND(P1255, 2)*I1255, 2)</f>
        <v>0</v>
      </c>
      <c r="V1255" s="9">
        <f>ROUND(ROUND(P1255, 2)/1.2, 2)</f>
        <v>32080.560000000001</v>
      </c>
      <c r="Y1255" s="9">
        <f t="shared" si="156"/>
        <v>0</v>
      </c>
      <c r="AD1255" s="5" t="s">
        <v>4058</v>
      </c>
      <c r="AE1255" s="5" t="s">
        <v>4059</v>
      </c>
      <c r="AF1255" s="5" t="s">
        <v>4015</v>
      </c>
      <c r="AK1255" s="31">
        <f t="shared" si="152"/>
        <v>0</v>
      </c>
      <c r="AL1255" s="31"/>
      <c r="AM1255" s="31"/>
      <c r="AN1255" s="33">
        <f t="shared" si="153"/>
        <v>0</v>
      </c>
      <c r="AO1255" s="31"/>
      <c r="AP1255" s="31"/>
    </row>
    <row r="1256" spans="1:42" ht="36" x14ac:dyDescent="0.3">
      <c r="A1256" s="12" t="s">
        <v>4060</v>
      </c>
      <c r="B1256" s="12" t="s">
        <v>4005</v>
      </c>
      <c r="C1256" s="16" t="s">
        <v>4006</v>
      </c>
      <c r="D1256" s="17"/>
      <c r="E1256" s="17" t="s">
        <v>4061</v>
      </c>
      <c r="F1256" s="17" t="s">
        <v>102</v>
      </c>
      <c r="G1256" s="18">
        <v>1</v>
      </c>
      <c r="H1256" s="18"/>
      <c r="I1256" s="18">
        <v>0</v>
      </c>
      <c r="J1256" s="19">
        <v>0</v>
      </c>
      <c r="K1256" s="20">
        <v>3271</v>
      </c>
      <c r="L1256" s="19">
        <f>J1256+ROUND(K1256, 2)</f>
        <v>3271</v>
      </c>
      <c r="M1256" s="19">
        <v>0</v>
      </c>
      <c r="N1256" s="19">
        <v>0</v>
      </c>
      <c r="O1256" s="19">
        <f>M1256+N1256</f>
        <v>0</v>
      </c>
      <c r="P1256" s="19">
        <v>37736.67</v>
      </c>
      <c r="Q1256" s="20">
        <v>9309</v>
      </c>
      <c r="R1256" s="19">
        <f>P1256+ROUND(Q1256, 2)</f>
        <v>47045.67</v>
      </c>
      <c r="S1256" s="19">
        <v>0</v>
      </c>
      <c r="T1256" s="19">
        <v>0</v>
      </c>
      <c r="U1256" s="19">
        <f>S1256+T1256</f>
        <v>0</v>
      </c>
      <c r="V1256" s="9">
        <f>ROUND(P1256 / 1.2, 2)</f>
        <v>31447.23</v>
      </c>
      <c r="W1256" s="9">
        <f>ROUND(Q1256 / 1.2, 2)</f>
        <v>7757.5</v>
      </c>
      <c r="X1256" s="9">
        <f>ROUND(R1256 / 1.2, 2)</f>
        <v>39204.730000000003</v>
      </c>
      <c r="Y1256" s="9">
        <f t="shared" si="156"/>
        <v>0</v>
      </c>
      <c r="Z1256" s="9">
        <f>ROUND(T1256 / 1.2, 2)</f>
        <v>0</v>
      </c>
      <c r="AA1256" s="9">
        <f>Y1256+Z1256</f>
        <v>0</v>
      </c>
      <c r="AD1256" s="5">
        <v>355116959</v>
      </c>
      <c r="AE1256" s="5">
        <v>27138025</v>
      </c>
      <c r="AG1256" s="5" t="s">
        <v>4008</v>
      </c>
      <c r="AH1256" s="5" t="s">
        <v>4009</v>
      </c>
      <c r="AI1256" s="5" t="s">
        <v>584</v>
      </c>
      <c r="AK1256" s="19">
        <f t="shared" si="152"/>
        <v>0</v>
      </c>
      <c r="AL1256" s="19">
        <f>T1256-N1256</f>
        <v>0</v>
      </c>
      <c r="AM1256" s="19">
        <f>U1256-O1256</f>
        <v>0</v>
      </c>
      <c r="AN1256" s="22">
        <f t="shared" si="153"/>
        <v>0</v>
      </c>
      <c r="AO1256" s="22">
        <f>IFERROR(AL1256/N1256,0)</f>
        <v>0</v>
      </c>
      <c r="AP1256" s="22">
        <f>IFERROR(AM1256/O1256,0)</f>
        <v>0</v>
      </c>
    </row>
    <row r="1257" spans="1:42" ht="396" x14ac:dyDescent="0.3">
      <c r="A1257" s="12" t="s">
        <v>4062</v>
      </c>
      <c r="B1257" s="12"/>
      <c r="C1257" s="27" t="s">
        <v>4037</v>
      </c>
      <c r="D1257" s="17"/>
      <c r="E1257" s="17" t="s">
        <v>4063</v>
      </c>
      <c r="F1257" s="28" t="s">
        <v>102</v>
      </c>
      <c r="G1257" s="29">
        <v>1</v>
      </c>
      <c r="H1257" s="39"/>
      <c r="I1257" s="39">
        <v>0</v>
      </c>
      <c r="J1257" s="30">
        <v>0</v>
      </c>
      <c r="M1257" s="31">
        <f>ROUND(ROUND(J1257, 2)*I1257, 2)</f>
        <v>0</v>
      </c>
      <c r="P1257" s="30">
        <v>37736.67</v>
      </c>
      <c r="S1257" s="31">
        <f>ROUND(ROUND(P1257, 2)*I1257, 2)</f>
        <v>0</v>
      </c>
      <c r="V1257" s="9">
        <f>ROUND(ROUND(P1257, 2)/1.2, 2)</f>
        <v>31447.23</v>
      </c>
      <c r="Y1257" s="9">
        <f t="shared" si="156"/>
        <v>0</v>
      </c>
      <c r="AD1257" s="5" t="s">
        <v>4064</v>
      </c>
      <c r="AE1257" s="5" t="s">
        <v>4065</v>
      </c>
      <c r="AF1257" s="5" t="s">
        <v>4041</v>
      </c>
      <c r="AK1257" s="31">
        <f t="shared" si="152"/>
        <v>0</v>
      </c>
      <c r="AL1257" s="31"/>
      <c r="AM1257" s="31"/>
      <c r="AN1257" s="33">
        <f t="shared" si="153"/>
        <v>0</v>
      </c>
      <c r="AO1257" s="31"/>
      <c r="AP1257" s="31"/>
    </row>
    <row r="1258" spans="1:42" ht="36" x14ac:dyDescent="0.3">
      <c r="A1258" s="12" t="s">
        <v>4066</v>
      </c>
      <c r="B1258" s="12" t="s">
        <v>4005</v>
      </c>
      <c r="C1258" s="16" t="s">
        <v>4006</v>
      </c>
      <c r="D1258" s="17"/>
      <c r="E1258" s="17" t="s">
        <v>4067</v>
      </c>
      <c r="F1258" s="17" t="s">
        <v>102</v>
      </c>
      <c r="G1258" s="18">
        <v>1</v>
      </c>
      <c r="H1258" s="18"/>
      <c r="I1258" s="18">
        <v>0</v>
      </c>
      <c r="J1258" s="19">
        <v>0</v>
      </c>
      <c r="K1258" s="20">
        <v>3271</v>
      </c>
      <c r="L1258" s="19">
        <f>J1258+ROUND(K1258, 2)</f>
        <v>3271</v>
      </c>
      <c r="M1258" s="19">
        <v>0</v>
      </c>
      <c r="N1258" s="19">
        <v>0</v>
      </c>
      <c r="O1258" s="19">
        <f>M1258+N1258</f>
        <v>0</v>
      </c>
      <c r="P1258" s="19">
        <v>37736.67</v>
      </c>
      <c r="Q1258" s="20">
        <v>9309</v>
      </c>
      <c r="R1258" s="19">
        <f>P1258+ROUND(Q1258, 2)</f>
        <v>47045.67</v>
      </c>
      <c r="S1258" s="19">
        <v>0</v>
      </c>
      <c r="T1258" s="19">
        <v>0</v>
      </c>
      <c r="U1258" s="19">
        <f>S1258+T1258</f>
        <v>0</v>
      </c>
      <c r="V1258" s="9">
        <f>ROUND(P1258 / 1.2, 2)</f>
        <v>31447.23</v>
      </c>
      <c r="W1258" s="9">
        <f>ROUND(Q1258 / 1.2, 2)</f>
        <v>7757.5</v>
      </c>
      <c r="X1258" s="9">
        <f>ROUND(R1258 / 1.2, 2)</f>
        <v>39204.730000000003</v>
      </c>
      <c r="Y1258" s="9">
        <f t="shared" si="156"/>
        <v>0</v>
      </c>
      <c r="Z1258" s="9">
        <f>ROUND(T1258 / 1.2, 2)</f>
        <v>0</v>
      </c>
      <c r="AA1258" s="9">
        <f>Y1258+Z1258</f>
        <v>0</v>
      </c>
      <c r="AD1258" s="5">
        <v>355116960</v>
      </c>
      <c r="AE1258" s="5">
        <v>27138026</v>
      </c>
      <c r="AG1258" s="5" t="s">
        <v>4008</v>
      </c>
      <c r="AH1258" s="5" t="s">
        <v>4009</v>
      </c>
      <c r="AI1258" s="5" t="s">
        <v>584</v>
      </c>
      <c r="AK1258" s="19">
        <f t="shared" si="152"/>
        <v>0</v>
      </c>
      <c r="AL1258" s="19">
        <f>T1258-N1258</f>
        <v>0</v>
      </c>
      <c r="AM1258" s="19">
        <f>U1258-O1258</f>
        <v>0</v>
      </c>
      <c r="AN1258" s="22">
        <f t="shared" si="153"/>
        <v>0</v>
      </c>
      <c r="AO1258" s="22">
        <f>IFERROR(AL1258/N1258,0)</f>
        <v>0</v>
      </c>
      <c r="AP1258" s="22">
        <f>IFERROR(AM1258/O1258,0)</f>
        <v>0</v>
      </c>
    </row>
    <row r="1259" spans="1:42" ht="396" x14ac:dyDescent="0.3">
      <c r="A1259" s="12" t="s">
        <v>4068</v>
      </c>
      <c r="B1259" s="12"/>
      <c r="C1259" s="27" t="s">
        <v>4011</v>
      </c>
      <c r="D1259" s="17"/>
      <c r="E1259" s="17" t="s">
        <v>4069</v>
      </c>
      <c r="F1259" s="28" t="s">
        <v>102</v>
      </c>
      <c r="G1259" s="29">
        <v>1</v>
      </c>
      <c r="H1259" s="39"/>
      <c r="I1259" s="39">
        <v>0</v>
      </c>
      <c r="J1259" s="30">
        <v>0</v>
      </c>
      <c r="M1259" s="31">
        <f>ROUND(ROUND(J1259, 2)*I1259, 2)</f>
        <v>0</v>
      </c>
      <c r="P1259" s="30">
        <v>37736.67</v>
      </c>
      <c r="S1259" s="31">
        <f>ROUND(ROUND(P1259, 2)*I1259, 2)</f>
        <v>0</v>
      </c>
      <c r="V1259" s="9">
        <f>ROUND(ROUND(P1259, 2)/1.2, 2)</f>
        <v>31447.23</v>
      </c>
      <c r="Y1259" s="9">
        <f t="shared" si="156"/>
        <v>0</v>
      </c>
      <c r="AD1259" s="5" t="s">
        <v>4070</v>
      </c>
      <c r="AE1259" s="5" t="s">
        <v>4071</v>
      </c>
      <c r="AF1259" s="5" t="s">
        <v>4015</v>
      </c>
      <c r="AK1259" s="31">
        <f t="shared" si="152"/>
        <v>0</v>
      </c>
      <c r="AL1259" s="31"/>
      <c r="AM1259" s="31"/>
      <c r="AN1259" s="33">
        <f t="shared" si="153"/>
        <v>0</v>
      </c>
      <c r="AO1259" s="31"/>
      <c r="AP1259" s="31"/>
    </row>
    <row r="1260" spans="1:42" ht="36" x14ac:dyDescent="0.3">
      <c r="A1260" s="12" t="s">
        <v>4072</v>
      </c>
      <c r="B1260" s="12" t="s">
        <v>4005</v>
      </c>
      <c r="C1260" s="16" t="s">
        <v>4006</v>
      </c>
      <c r="D1260" s="17"/>
      <c r="E1260" s="17" t="s">
        <v>4073</v>
      </c>
      <c r="F1260" s="17" t="s">
        <v>102</v>
      </c>
      <c r="G1260" s="18">
        <v>1</v>
      </c>
      <c r="H1260" s="18"/>
      <c r="I1260" s="18">
        <v>0</v>
      </c>
      <c r="J1260" s="19">
        <v>0</v>
      </c>
      <c r="K1260" s="20">
        <v>3271</v>
      </c>
      <c r="L1260" s="19">
        <f>J1260+ROUND(K1260, 2)</f>
        <v>3271</v>
      </c>
      <c r="M1260" s="19">
        <v>0</v>
      </c>
      <c r="N1260" s="19">
        <v>0</v>
      </c>
      <c r="O1260" s="19">
        <f>M1260+N1260</f>
        <v>0</v>
      </c>
      <c r="P1260" s="19">
        <v>56520.67</v>
      </c>
      <c r="Q1260" s="20">
        <v>10751</v>
      </c>
      <c r="R1260" s="19">
        <f>P1260+ROUND(Q1260, 2)</f>
        <v>67271.67</v>
      </c>
      <c r="S1260" s="19">
        <v>0</v>
      </c>
      <c r="T1260" s="19">
        <v>0</v>
      </c>
      <c r="U1260" s="19">
        <f>S1260+T1260</f>
        <v>0</v>
      </c>
      <c r="V1260" s="9">
        <f>ROUND(P1260 / 1.2, 2)</f>
        <v>47100.56</v>
      </c>
      <c r="W1260" s="9">
        <f>ROUND(Q1260 / 1.2, 2)</f>
        <v>8959.17</v>
      </c>
      <c r="X1260" s="9">
        <f>ROUND(R1260 / 1.2, 2)</f>
        <v>56059.73</v>
      </c>
      <c r="Y1260" s="9">
        <f t="shared" si="156"/>
        <v>0</v>
      </c>
      <c r="Z1260" s="9">
        <f>ROUND(T1260 / 1.2, 2)</f>
        <v>0</v>
      </c>
      <c r="AA1260" s="9">
        <f>Y1260+Z1260</f>
        <v>0</v>
      </c>
      <c r="AD1260" s="5">
        <v>355116961</v>
      </c>
      <c r="AE1260" s="5">
        <v>27138027</v>
      </c>
      <c r="AG1260" s="5" t="s">
        <v>4008</v>
      </c>
      <c r="AH1260" s="5" t="s">
        <v>4009</v>
      </c>
      <c r="AI1260" s="5" t="s">
        <v>584</v>
      </c>
      <c r="AK1260" s="19">
        <f t="shared" si="152"/>
        <v>0</v>
      </c>
      <c r="AL1260" s="19">
        <f>T1260-N1260</f>
        <v>0</v>
      </c>
      <c r="AM1260" s="19">
        <f>U1260-O1260</f>
        <v>0</v>
      </c>
      <c r="AN1260" s="22">
        <f t="shared" si="153"/>
        <v>0</v>
      </c>
      <c r="AO1260" s="22">
        <f>IFERROR(AL1260/N1260,0)</f>
        <v>0</v>
      </c>
      <c r="AP1260" s="22">
        <f>IFERROR(AM1260/O1260,0)</f>
        <v>0</v>
      </c>
    </row>
    <row r="1261" spans="1:42" ht="378" x14ac:dyDescent="0.3">
      <c r="A1261" s="12" t="s">
        <v>4074</v>
      </c>
      <c r="B1261" s="12"/>
      <c r="C1261" s="27" t="s">
        <v>4037</v>
      </c>
      <c r="D1261" s="17"/>
      <c r="E1261" s="17" t="s">
        <v>4075</v>
      </c>
      <c r="F1261" s="28" t="s">
        <v>102</v>
      </c>
      <c r="G1261" s="29">
        <v>1</v>
      </c>
      <c r="H1261" s="39"/>
      <c r="I1261" s="39">
        <v>0</v>
      </c>
      <c r="J1261" s="30">
        <v>0</v>
      </c>
      <c r="M1261" s="31">
        <f>ROUND(ROUND(J1261, 2)*I1261, 2)</f>
        <v>0</v>
      </c>
      <c r="P1261" s="30">
        <v>56520.67</v>
      </c>
      <c r="S1261" s="31">
        <f>ROUND(ROUND(P1261, 2)*I1261, 2)</f>
        <v>0</v>
      </c>
      <c r="V1261" s="9">
        <f>ROUND(ROUND(P1261, 2)/1.2, 2)</f>
        <v>47100.56</v>
      </c>
      <c r="Y1261" s="9">
        <f t="shared" si="156"/>
        <v>0</v>
      </c>
      <c r="AD1261" s="5" t="s">
        <v>4076</v>
      </c>
      <c r="AE1261" s="5" t="s">
        <v>4077</v>
      </c>
      <c r="AF1261" s="5" t="s">
        <v>4041</v>
      </c>
      <c r="AK1261" s="31">
        <f t="shared" si="152"/>
        <v>0</v>
      </c>
      <c r="AL1261" s="31"/>
      <c r="AM1261" s="31"/>
      <c r="AN1261" s="33">
        <f t="shared" si="153"/>
        <v>0</v>
      </c>
      <c r="AO1261" s="31"/>
      <c r="AP1261" s="31"/>
    </row>
    <row r="1262" spans="1:42" ht="36" x14ac:dyDescent="0.3">
      <c r="A1262" s="12" t="s">
        <v>4078</v>
      </c>
      <c r="B1262" s="12" t="s">
        <v>4005</v>
      </c>
      <c r="C1262" s="16" t="s">
        <v>4006</v>
      </c>
      <c r="D1262" s="17"/>
      <c r="E1262" s="17" t="s">
        <v>4079</v>
      </c>
      <c r="F1262" s="17" t="s">
        <v>102</v>
      </c>
      <c r="G1262" s="18">
        <v>1</v>
      </c>
      <c r="H1262" s="18"/>
      <c r="I1262" s="18">
        <v>0</v>
      </c>
      <c r="J1262" s="19">
        <v>0</v>
      </c>
      <c r="K1262" s="20">
        <v>3271</v>
      </c>
      <c r="L1262" s="19">
        <f>J1262+ROUND(K1262, 2)</f>
        <v>3271</v>
      </c>
      <c r="M1262" s="19">
        <v>0</v>
      </c>
      <c r="N1262" s="19">
        <v>0</v>
      </c>
      <c r="O1262" s="19">
        <f>M1262+N1262</f>
        <v>0</v>
      </c>
      <c r="P1262" s="19">
        <v>56520.67</v>
      </c>
      <c r="Q1262" s="20">
        <v>10751</v>
      </c>
      <c r="R1262" s="19">
        <f>P1262+ROUND(Q1262, 2)</f>
        <v>67271.67</v>
      </c>
      <c r="S1262" s="19">
        <v>0</v>
      </c>
      <c r="T1262" s="19">
        <v>0</v>
      </c>
      <c r="U1262" s="19">
        <f>S1262+T1262</f>
        <v>0</v>
      </c>
      <c r="V1262" s="9">
        <f>ROUND(P1262 / 1.2, 2)</f>
        <v>47100.56</v>
      </c>
      <c r="W1262" s="9">
        <f>ROUND(Q1262 / 1.2, 2)</f>
        <v>8959.17</v>
      </c>
      <c r="X1262" s="9">
        <f>ROUND(R1262 / 1.2, 2)</f>
        <v>56059.73</v>
      </c>
      <c r="Y1262" s="9">
        <f t="shared" si="156"/>
        <v>0</v>
      </c>
      <c r="Z1262" s="9">
        <f>ROUND(T1262 / 1.2, 2)</f>
        <v>0</v>
      </c>
      <c r="AA1262" s="9">
        <f>Y1262+Z1262</f>
        <v>0</v>
      </c>
      <c r="AD1262" s="5">
        <v>355116962</v>
      </c>
      <c r="AE1262" s="5">
        <v>27138028</v>
      </c>
      <c r="AG1262" s="5" t="s">
        <v>4008</v>
      </c>
      <c r="AH1262" s="5" t="s">
        <v>4009</v>
      </c>
      <c r="AI1262" s="5" t="s">
        <v>584</v>
      </c>
      <c r="AK1262" s="19">
        <f t="shared" si="152"/>
        <v>0</v>
      </c>
      <c r="AL1262" s="19">
        <f>T1262-N1262</f>
        <v>0</v>
      </c>
      <c r="AM1262" s="19">
        <f>U1262-O1262</f>
        <v>0</v>
      </c>
      <c r="AN1262" s="22">
        <f t="shared" si="153"/>
        <v>0</v>
      </c>
      <c r="AO1262" s="22">
        <f>IFERROR(AL1262/N1262,0)</f>
        <v>0</v>
      </c>
      <c r="AP1262" s="22">
        <f>IFERROR(AM1262/O1262,0)</f>
        <v>0</v>
      </c>
    </row>
    <row r="1263" spans="1:42" ht="378" x14ac:dyDescent="0.3">
      <c r="A1263" s="12" t="s">
        <v>4080</v>
      </c>
      <c r="B1263" s="12"/>
      <c r="C1263" s="27" t="s">
        <v>4011</v>
      </c>
      <c r="D1263" s="17"/>
      <c r="E1263" s="17" t="s">
        <v>4081</v>
      </c>
      <c r="F1263" s="28" t="s">
        <v>102</v>
      </c>
      <c r="G1263" s="29">
        <v>1</v>
      </c>
      <c r="H1263" s="39"/>
      <c r="I1263" s="39">
        <v>0</v>
      </c>
      <c r="J1263" s="30">
        <v>0</v>
      </c>
      <c r="M1263" s="31">
        <f>ROUND(ROUND(J1263, 2)*I1263, 2)</f>
        <v>0</v>
      </c>
      <c r="P1263" s="30">
        <v>56520.67</v>
      </c>
      <c r="S1263" s="31">
        <f>ROUND(ROUND(P1263, 2)*I1263, 2)</f>
        <v>0</v>
      </c>
      <c r="V1263" s="9">
        <f>ROUND(ROUND(P1263, 2)/1.2, 2)</f>
        <v>47100.56</v>
      </c>
      <c r="Y1263" s="9">
        <f t="shared" si="156"/>
        <v>0</v>
      </c>
      <c r="AD1263" s="5" t="s">
        <v>4082</v>
      </c>
      <c r="AE1263" s="5" t="s">
        <v>4083</v>
      </c>
      <c r="AF1263" s="5" t="s">
        <v>4015</v>
      </c>
      <c r="AK1263" s="31">
        <f t="shared" si="152"/>
        <v>0</v>
      </c>
      <c r="AL1263" s="31"/>
      <c r="AM1263" s="31"/>
      <c r="AN1263" s="33">
        <f t="shared" si="153"/>
        <v>0</v>
      </c>
      <c r="AO1263" s="31"/>
      <c r="AP1263" s="31"/>
    </row>
    <row r="1264" spans="1:42" ht="36" x14ac:dyDescent="0.3">
      <c r="A1264" s="12" t="s">
        <v>4084</v>
      </c>
      <c r="B1264" s="12" t="s">
        <v>4005</v>
      </c>
      <c r="C1264" s="16" t="s">
        <v>4006</v>
      </c>
      <c r="D1264" s="17"/>
      <c r="E1264" s="17" t="s">
        <v>4085</v>
      </c>
      <c r="F1264" s="17" t="s">
        <v>102</v>
      </c>
      <c r="G1264" s="18">
        <v>1</v>
      </c>
      <c r="H1264" s="18"/>
      <c r="I1264" s="18">
        <v>0</v>
      </c>
      <c r="J1264" s="19">
        <v>0</v>
      </c>
      <c r="K1264" s="20">
        <v>3271</v>
      </c>
      <c r="L1264" s="19">
        <f>J1264+ROUND(K1264, 2)</f>
        <v>3271</v>
      </c>
      <c r="M1264" s="19">
        <v>0</v>
      </c>
      <c r="N1264" s="19">
        <v>0</v>
      </c>
      <c r="O1264" s="19">
        <f>M1264+N1264</f>
        <v>0</v>
      </c>
      <c r="P1264" s="19">
        <v>39406.67</v>
      </c>
      <c r="Q1264" s="20">
        <v>9309</v>
      </c>
      <c r="R1264" s="19">
        <f>P1264+ROUND(Q1264, 2)</f>
        <v>48715.67</v>
      </c>
      <c r="S1264" s="19">
        <v>0</v>
      </c>
      <c r="T1264" s="19">
        <v>0</v>
      </c>
      <c r="U1264" s="19">
        <f>S1264+T1264</f>
        <v>0</v>
      </c>
      <c r="V1264" s="9">
        <f>ROUND(P1264 / 1.2, 2)</f>
        <v>32838.89</v>
      </c>
      <c r="W1264" s="9">
        <f>ROUND(Q1264 / 1.2, 2)</f>
        <v>7757.5</v>
      </c>
      <c r="X1264" s="9">
        <f>ROUND(R1264 / 1.2, 2)</f>
        <v>40596.39</v>
      </c>
      <c r="Y1264" s="9">
        <f t="shared" si="156"/>
        <v>0</v>
      </c>
      <c r="Z1264" s="9">
        <f>ROUND(T1264 / 1.2, 2)</f>
        <v>0</v>
      </c>
      <c r="AA1264" s="9">
        <f>Y1264+Z1264</f>
        <v>0</v>
      </c>
      <c r="AD1264" s="5">
        <v>355116963</v>
      </c>
      <c r="AE1264" s="5">
        <v>27138029</v>
      </c>
      <c r="AG1264" s="5" t="s">
        <v>4008</v>
      </c>
      <c r="AH1264" s="5" t="s">
        <v>4009</v>
      </c>
      <c r="AI1264" s="5" t="s">
        <v>584</v>
      </c>
      <c r="AK1264" s="19">
        <f t="shared" si="152"/>
        <v>0</v>
      </c>
      <c r="AL1264" s="19">
        <f>T1264-N1264</f>
        <v>0</v>
      </c>
      <c r="AM1264" s="19">
        <f>U1264-O1264</f>
        <v>0</v>
      </c>
      <c r="AN1264" s="22">
        <f t="shared" si="153"/>
        <v>0</v>
      </c>
      <c r="AO1264" s="22">
        <f>IFERROR(AL1264/N1264,0)</f>
        <v>0</v>
      </c>
      <c r="AP1264" s="22">
        <f>IFERROR(AM1264/O1264,0)</f>
        <v>0</v>
      </c>
    </row>
    <row r="1265" spans="1:42" ht="342" x14ac:dyDescent="0.3">
      <c r="A1265" s="12" t="s">
        <v>4086</v>
      </c>
      <c r="B1265" s="12"/>
      <c r="C1265" s="27" t="s">
        <v>4037</v>
      </c>
      <c r="D1265" s="17"/>
      <c r="E1265" s="17" t="s">
        <v>4087</v>
      </c>
      <c r="F1265" s="28" t="s">
        <v>102</v>
      </c>
      <c r="G1265" s="29">
        <v>1</v>
      </c>
      <c r="H1265" s="39"/>
      <c r="I1265" s="39">
        <v>0</v>
      </c>
      <c r="J1265" s="30">
        <v>0</v>
      </c>
      <c r="M1265" s="31">
        <f>ROUND(ROUND(J1265, 2)*I1265, 2)</f>
        <v>0</v>
      </c>
      <c r="P1265" s="30">
        <v>39406.67</v>
      </c>
      <c r="S1265" s="31">
        <f>ROUND(ROUND(P1265, 2)*I1265, 2)</f>
        <v>0</v>
      </c>
      <c r="V1265" s="9">
        <f>ROUND(ROUND(P1265, 2)/1.2, 2)</f>
        <v>32838.89</v>
      </c>
      <c r="Y1265" s="9">
        <f t="shared" si="156"/>
        <v>0</v>
      </c>
      <c r="AD1265" s="5" t="s">
        <v>4088</v>
      </c>
      <c r="AE1265" s="5" t="s">
        <v>4089</v>
      </c>
      <c r="AF1265" s="5" t="s">
        <v>4041</v>
      </c>
      <c r="AK1265" s="31">
        <f t="shared" si="152"/>
        <v>0</v>
      </c>
      <c r="AL1265" s="31"/>
      <c r="AM1265" s="31"/>
      <c r="AN1265" s="33">
        <f t="shared" si="153"/>
        <v>0</v>
      </c>
      <c r="AO1265" s="31"/>
      <c r="AP1265" s="31"/>
    </row>
    <row r="1266" spans="1:42" ht="36" x14ac:dyDescent="0.3">
      <c r="A1266" s="12" t="s">
        <v>4090</v>
      </c>
      <c r="B1266" s="12" t="s">
        <v>4005</v>
      </c>
      <c r="C1266" s="16" t="s">
        <v>4006</v>
      </c>
      <c r="D1266" s="17"/>
      <c r="E1266" s="17" t="s">
        <v>4091</v>
      </c>
      <c r="F1266" s="17" t="s">
        <v>102</v>
      </c>
      <c r="G1266" s="18">
        <v>1</v>
      </c>
      <c r="H1266" s="18"/>
      <c r="I1266" s="18">
        <v>0</v>
      </c>
      <c r="J1266" s="19">
        <v>3442</v>
      </c>
      <c r="K1266" s="20">
        <v>3271</v>
      </c>
      <c r="L1266" s="19">
        <f>J1266+ROUND(K1266, 2)</f>
        <v>6713</v>
      </c>
      <c r="M1266" s="19">
        <v>0</v>
      </c>
      <c r="N1266" s="19">
        <v>0</v>
      </c>
      <c r="O1266" s="19">
        <f>M1266+N1266</f>
        <v>0</v>
      </c>
      <c r="P1266" s="19">
        <v>39406.67</v>
      </c>
      <c r="Q1266" s="20">
        <v>9309</v>
      </c>
      <c r="R1266" s="19">
        <f>P1266+ROUND(Q1266, 2)</f>
        <v>48715.67</v>
      </c>
      <c r="S1266" s="19">
        <v>0</v>
      </c>
      <c r="T1266" s="19">
        <v>0</v>
      </c>
      <c r="U1266" s="19">
        <f>S1266+T1266</f>
        <v>0</v>
      </c>
      <c r="V1266" s="9">
        <f>ROUND(P1266 / 1.2, 2)</f>
        <v>32838.89</v>
      </c>
      <c r="W1266" s="9">
        <f>ROUND(Q1266 / 1.2, 2)</f>
        <v>7757.5</v>
      </c>
      <c r="X1266" s="9">
        <f>ROUND(R1266 / 1.2, 2)</f>
        <v>40596.39</v>
      </c>
      <c r="Y1266" s="9">
        <f t="shared" si="156"/>
        <v>0</v>
      </c>
      <c r="Z1266" s="9">
        <f>ROUND(T1266 / 1.2, 2)</f>
        <v>0</v>
      </c>
      <c r="AA1266" s="9">
        <f>Y1266+Z1266</f>
        <v>0</v>
      </c>
      <c r="AD1266" s="5">
        <v>355116964</v>
      </c>
      <c r="AE1266" s="5">
        <v>27138030</v>
      </c>
      <c r="AG1266" s="5" t="s">
        <v>4008</v>
      </c>
      <c r="AH1266" s="5" t="s">
        <v>4009</v>
      </c>
      <c r="AI1266" s="5" t="s">
        <v>584</v>
      </c>
      <c r="AK1266" s="19">
        <f t="shared" si="152"/>
        <v>0</v>
      </c>
      <c r="AL1266" s="19">
        <f>T1266-N1266</f>
        <v>0</v>
      </c>
      <c r="AM1266" s="19">
        <f>U1266-O1266</f>
        <v>0</v>
      </c>
      <c r="AN1266" s="22">
        <f t="shared" si="153"/>
        <v>0</v>
      </c>
      <c r="AO1266" s="22">
        <f>IFERROR(AL1266/N1266,0)</f>
        <v>0</v>
      </c>
      <c r="AP1266" s="22">
        <f>IFERROR(AM1266/O1266,0)</f>
        <v>0</v>
      </c>
    </row>
    <row r="1267" spans="1:42" ht="342" x14ac:dyDescent="0.3">
      <c r="A1267" s="12" t="s">
        <v>4092</v>
      </c>
      <c r="B1267" s="12"/>
      <c r="C1267" s="27" t="s">
        <v>4093</v>
      </c>
      <c r="D1267" s="17"/>
      <c r="E1267" s="17" t="s">
        <v>4094</v>
      </c>
      <c r="F1267" s="28" t="s">
        <v>102</v>
      </c>
      <c r="G1267" s="29">
        <v>1</v>
      </c>
      <c r="H1267" s="39"/>
      <c r="I1267" s="39">
        <v>0</v>
      </c>
      <c r="J1267" s="30">
        <v>3442</v>
      </c>
      <c r="M1267" s="31">
        <f>ROUND(ROUND(J1267, 2)*I1267, 2)</f>
        <v>0</v>
      </c>
      <c r="P1267" s="30">
        <v>39406.67</v>
      </c>
      <c r="S1267" s="31">
        <f>ROUND(ROUND(P1267, 2)*I1267, 2)</f>
        <v>0</v>
      </c>
      <c r="V1267" s="9">
        <f>ROUND(ROUND(P1267, 2)/1.2, 2)</f>
        <v>32838.89</v>
      </c>
      <c r="Y1267" s="9">
        <f t="shared" si="156"/>
        <v>0</v>
      </c>
      <c r="AD1267" s="5" t="s">
        <v>4095</v>
      </c>
      <c r="AE1267" s="5" t="s">
        <v>4096</v>
      </c>
      <c r="AF1267" s="5" t="s">
        <v>4097</v>
      </c>
      <c r="AK1267" s="31">
        <f t="shared" si="152"/>
        <v>0</v>
      </c>
      <c r="AL1267" s="31"/>
      <c r="AM1267" s="31"/>
      <c r="AN1267" s="33">
        <f t="shared" si="153"/>
        <v>0</v>
      </c>
      <c r="AO1267" s="31"/>
      <c r="AP1267" s="31"/>
    </row>
    <row r="1268" spans="1:42" ht="36" x14ac:dyDescent="0.3">
      <c r="A1268" s="12" t="s">
        <v>4098</v>
      </c>
      <c r="B1268" s="12" t="s">
        <v>4005</v>
      </c>
      <c r="C1268" s="16" t="s">
        <v>4006</v>
      </c>
      <c r="D1268" s="17"/>
      <c r="E1268" s="17" t="s">
        <v>4099</v>
      </c>
      <c r="F1268" s="17" t="s">
        <v>102</v>
      </c>
      <c r="G1268" s="18">
        <v>1</v>
      </c>
      <c r="H1268" s="18"/>
      <c r="I1268" s="18">
        <v>0</v>
      </c>
      <c r="J1268" s="19">
        <v>0</v>
      </c>
      <c r="K1268" s="20">
        <v>3271</v>
      </c>
      <c r="L1268" s="19">
        <f>J1268+ROUND(K1268, 2)</f>
        <v>3271</v>
      </c>
      <c r="M1268" s="19">
        <v>0</v>
      </c>
      <c r="N1268" s="19">
        <v>0</v>
      </c>
      <c r="O1268" s="19">
        <f>M1268+N1268</f>
        <v>0</v>
      </c>
      <c r="P1268" s="19">
        <v>56520.67</v>
      </c>
      <c r="Q1268" s="20">
        <v>10751</v>
      </c>
      <c r="R1268" s="19">
        <f>P1268+ROUND(Q1268, 2)</f>
        <v>67271.67</v>
      </c>
      <c r="S1268" s="19">
        <v>0</v>
      </c>
      <c r="T1268" s="19">
        <v>0</v>
      </c>
      <c r="U1268" s="19">
        <f>S1268+T1268</f>
        <v>0</v>
      </c>
      <c r="V1268" s="9">
        <f>ROUND(P1268 / 1.2, 2)</f>
        <v>47100.56</v>
      </c>
      <c r="W1268" s="9">
        <f>ROUND(Q1268 / 1.2, 2)</f>
        <v>8959.17</v>
      </c>
      <c r="X1268" s="9">
        <f>ROUND(R1268 / 1.2, 2)</f>
        <v>56059.73</v>
      </c>
      <c r="Y1268" s="9">
        <f t="shared" si="156"/>
        <v>0</v>
      </c>
      <c r="Z1268" s="9">
        <f>ROUND(T1268 / 1.2, 2)</f>
        <v>0</v>
      </c>
      <c r="AA1268" s="9">
        <f>Y1268+Z1268</f>
        <v>0</v>
      </c>
      <c r="AD1268" s="5">
        <v>355116965</v>
      </c>
      <c r="AE1268" s="5">
        <v>27138031</v>
      </c>
      <c r="AG1268" s="5" t="s">
        <v>4008</v>
      </c>
      <c r="AH1268" s="5" t="s">
        <v>4009</v>
      </c>
      <c r="AI1268" s="5" t="s">
        <v>584</v>
      </c>
      <c r="AK1268" s="19">
        <f t="shared" si="152"/>
        <v>0</v>
      </c>
      <c r="AL1268" s="19">
        <f>T1268-N1268</f>
        <v>0</v>
      </c>
      <c r="AM1268" s="19">
        <f>U1268-O1268</f>
        <v>0</v>
      </c>
      <c r="AN1268" s="22">
        <f t="shared" si="153"/>
        <v>0</v>
      </c>
      <c r="AO1268" s="22">
        <f>IFERROR(AL1268/N1268,0)</f>
        <v>0</v>
      </c>
      <c r="AP1268" s="22">
        <f>IFERROR(AM1268/O1268,0)</f>
        <v>0</v>
      </c>
    </row>
    <row r="1269" spans="1:42" ht="360" x14ac:dyDescent="0.3">
      <c r="A1269" s="12" t="s">
        <v>4100</v>
      </c>
      <c r="B1269" s="12"/>
      <c r="C1269" s="27" t="s">
        <v>4037</v>
      </c>
      <c r="D1269" s="17"/>
      <c r="E1269" s="17" t="s">
        <v>4101</v>
      </c>
      <c r="F1269" s="28" t="s">
        <v>102</v>
      </c>
      <c r="G1269" s="29">
        <v>1</v>
      </c>
      <c r="H1269" s="39"/>
      <c r="I1269" s="39">
        <v>0</v>
      </c>
      <c r="J1269" s="30">
        <v>0</v>
      </c>
      <c r="M1269" s="31">
        <f>ROUND(ROUND(J1269, 2)*I1269, 2)</f>
        <v>0</v>
      </c>
      <c r="P1269" s="30">
        <v>56520.67</v>
      </c>
      <c r="S1269" s="31">
        <f>ROUND(ROUND(P1269, 2)*I1269, 2)</f>
        <v>0</v>
      </c>
      <c r="V1269" s="9">
        <f>ROUND(ROUND(P1269, 2)/1.2, 2)</f>
        <v>47100.56</v>
      </c>
      <c r="Y1269" s="9">
        <f t="shared" si="156"/>
        <v>0</v>
      </c>
      <c r="AD1269" s="5" t="s">
        <v>4102</v>
      </c>
      <c r="AE1269" s="5" t="s">
        <v>4103</v>
      </c>
      <c r="AF1269" s="5" t="s">
        <v>4041</v>
      </c>
      <c r="AK1269" s="31">
        <f t="shared" si="152"/>
        <v>0</v>
      </c>
      <c r="AL1269" s="31"/>
      <c r="AM1269" s="31"/>
      <c r="AN1269" s="33">
        <f t="shared" si="153"/>
        <v>0</v>
      </c>
      <c r="AO1269" s="31"/>
      <c r="AP1269" s="31"/>
    </row>
    <row r="1270" spans="1:42" ht="36" x14ac:dyDescent="0.3">
      <c r="A1270" s="12" t="s">
        <v>4104</v>
      </c>
      <c r="B1270" s="12" t="s">
        <v>4005</v>
      </c>
      <c r="C1270" s="16" t="s">
        <v>4006</v>
      </c>
      <c r="D1270" s="17"/>
      <c r="E1270" s="17" t="s">
        <v>4105</v>
      </c>
      <c r="F1270" s="17" t="s">
        <v>102</v>
      </c>
      <c r="G1270" s="18">
        <v>1</v>
      </c>
      <c r="H1270" s="18"/>
      <c r="I1270" s="18">
        <v>0</v>
      </c>
      <c r="J1270" s="19">
        <v>0</v>
      </c>
      <c r="K1270" s="20">
        <v>3271</v>
      </c>
      <c r="L1270" s="19">
        <f>J1270+ROUND(K1270, 2)</f>
        <v>3271</v>
      </c>
      <c r="M1270" s="19">
        <v>0</v>
      </c>
      <c r="N1270" s="19">
        <v>0</v>
      </c>
      <c r="O1270" s="19">
        <f>M1270+N1270</f>
        <v>0</v>
      </c>
      <c r="P1270" s="19">
        <v>56520.67</v>
      </c>
      <c r="Q1270" s="20">
        <v>10751</v>
      </c>
      <c r="R1270" s="19">
        <f>P1270+ROUND(Q1270, 2)</f>
        <v>67271.67</v>
      </c>
      <c r="S1270" s="19">
        <v>0</v>
      </c>
      <c r="T1270" s="19">
        <v>0</v>
      </c>
      <c r="U1270" s="19">
        <f>S1270+T1270</f>
        <v>0</v>
      </c>
      <c r="V1270" s="9">
        <f>ROUND(P1270 / 1.2, 2)</f>
        <v>47100.56</v>
      </c>
      <c r="W1270" s="9">
        <f>ROUND(Q1270 / 1.2, 2)</f>
        <v>8959.17</v>
      </c>
      <c r="X1270" s="9">
        <f>ROUND(R1270 / 1.2, 2)</f>
        <v>56059.73</v>
      </c>
      <c r="Y1270" s="9">
        <f t="shared" si="156"/>
        <v>0</v>
      </c>
      <c r="Z1270" s="9">
        <f>ROUND(T1270 / 1.2, 2)</f>
        <v>0</v>
      </c>
      <c r="AA1270" s="9">
        <f>Y1270+Z1270</f>
        <v>0</v>
      </c>
      <c r="AD1270" s="5">
        <v>355116966</v>
      </c>
      <c r="AE1270" s="5">
        <v>27138032</v>
      </c>
      <c r="AG1270" s="5" t="s">
        <v>4008</v>
      </c>
      <c r="AH1270" s="5" t="s">
        <v>4009</v>
      </c>
      <c r="AI1270" s="5" t="s">
        <v>584</v>
      </c>
      <c r="AK1270" s="19">
        <f t="shared" si="152"/>
        <v>0</v>
      </c>
      <c r="AL1270" s="19">
        <f>T1270-N1270</f>
        <v>0</v>
      </c>
      <c r="AM1270" s="19">
        <f>U1270-O1270</f>
        <v>0</v>
      </c>
      <c r="AN1270" s="22">
        <f t="shared" si="153"/>
        <v>0</v>
      </c>
      <c r="AO1270" s="22">
        <f>IFERROR(AL1270/N1270,0)</f>
        <v>0</v>
      </c>
      <c r="AP1270" s="22">
        <f>IFERROR(AM1270/O1270,0)</f>
        <v>0</v>
      </c>
    </row>
    <row r="1271" spans="1:42" ht="360" x14ac:dyDescent="0.3">
      <c r="A1271" s="12" t="s">
        <v>4106</v>
      </c>
      <c r="B1271" s="12"/>
      <c r="C1271" s="27" t="s">
        <v>4011</v>
      </c>
      <c r="D1271" s="17"/>
      <c r="E1271" s="17" t="s">
        <v>4107</v>
      </c>
      <c r="F1271" s="28" t="s">
        <v>102</v>
      </c>
      <c r="G1271" s="29">
        <v>1</v>
      </c>
      <c r="H1271" s="39"/>
      <c r="I1271" s="39">
        <v>0</v>
      </c>
      <c r="J1271" s="30">
        <v>0</v>
      </c>
      <c r="M1271" s="31">
        <f>ROUND(ROUND(J1271, 2)*I1271, 2)</f>
        <v>0</v>
      </c>
      <c r="P1271" s="30">
        <v>56520.67</v>
      </c>
      <c r="S1271" s="31">
        <f>ROUND(ROUND(P1271, 2)*I1271, 2)</f>
        <v>0</v>
      </c>
      <c r="V1271" s="9">
        <f>ROUND(ROUND(P1271, 2)/1.2, 2)</f>
        <v>47100.56</v>
      </c>
      <c r="Y1271" s="9">
        <f t="shared" si="156"/>
        <v>0</v>
      </c>
      <c r="AD1271" s="5" t="s">
        <v>4108</v>
      </c>
      <c r="AE1271" s="5" t="s">
        <v>4109</v>
      </c>
      <c r="AF1271" s="5" t="s">
        <v>4015</v>
      </c>
      <c r="AK1271" s="31">
        <f t="shared" si="152"/>
        <v>0</v>
      </c>
      <c r="AL1271" s="31"/>
      <c r="AM1271" s="31"/>
      <c r="AN1271" s="33">
        <f t="shared" si="153"/>
        <v>0</v>
      </c>
      <c r="AO1271" s="31"/>
      <c r="AP1271" s="31"/>
    </row>
    <row r="1272" spans="1:42" ht="36" x14ac:dyDescent="0.3">
      <c r="A1272" s="12" t="s">
        <v>4110</v>
      </c>
      <c r="B1272" s="12" t="s">
        <v>4005</v>
      </c>
      <c r="C1272" s="16" t="s">
        <v>4006</v>
      </c>
      <c r="D1272" s="17"/>
      <c r="E1272" s="17" t="s">
        <v>4111</v>
      </c>
      <c r="F1272" s="17" t="s">
        <v>102</v>
      </c>
      <c r="G1272" s="18">
        <v>1</v>
      </c>
      <c r="H1272" s="18"/>
      <c r="I1272" s="18">
        <v>0</v>
      </c>
      <c r="J1272" s="19">
        <v>0</v>
      </c>
      <c r="K1272" s="20">
        <v>3271</v>
      </c>
      <c r="L1272" s="19">
        <f>J1272+ROUND(K1272, 2)</f>
        <v>3271</v>
      </c>
      <c r="M1272" s="19">
        <v>0</v>
      </c>
      <c r="N1272" s="19">
        <v>0</v>
      </c>
      <c r="O1272" s="19">
        <f>M1272+N1272</f>
        <v>0</v>
      </c>
      <c r="P1272" s="19">
        <v>63045</v>
      </c>
      <c r="Q1272" s="20">
        <v>10751</v>
      </c>
      <c r="R1272" s="19">
        <f>P1272+ROUND(Q1272, 2)</f>
        <v>73796</v>
      </c>
      <c r="S1272" s="19">
        <v>0</v>
      </c>
      <c r="T1272" s="19">
        <v>0</v>
      </c>
      <c r="U1272" s="19">
        <f>S1272+T1272</f>
        <v>0</v>
      </c>
      <c r="V1272" s="9">
        <f>ROUND(P1272 / 1.2, 2)</f>
        <v>52537.5</v>
      </c>
      <c r="W1272" s="9">
        <f>ROUND(Q1272 / 1.2, 2)</f>
        <v>8959.17</v>
      </c>
      <c r="X1272" s="9">
        <f>ROUND(R1272 / 1.2, 2)</f>
        <v>61496.67</v>
      </c>
      <c r="Y1272" s="9">
        <f t="shared" si="156"/>
        <v>0</v>
      </c>
      <c r="Z1272" s="9">
        <f>ROUND(T1272 / 1.2, 2)</f>
        <v>0</v>
      </c>
      <c r="AA1272" s="9">
        <f>Y1272+Z1272</f>
        <v>0</v>
      </c>
      <c r="AD1272" s="5">
        <v>355116967</v>
      </c>
      <c r="AE1272" s="5">
        <v>27138033</v>
      </c>
      <c r="AG1272" s="5" t="s">
        <v>4008</v>
      </c>
      <c r="AH1272" s="5" t="s">
        <v>4009</v>
      </c>
      <c r="AI1272" s="5" t="s">
        <v>584</v>
      </c>
      <c r="AK1272" s="19">
        <f t="shared" si="152"/>
        <v>0</v>
      </c>
      <c r="AL1272" s="19">
        <f>T1272-N1272</f>
        <v>0</v>
      </c>
      <c r="AM1272" s="19">
        <f>U1272-O1272</f>
        <v>0</v>
      </c>
      <c r="AN1272" s="22">
        <f t="shared" si="153"/>
        <v>0</v>
      </c>
      <c r="AO1272" s="22">
        <f>IFERROR(AL1272/N1272,0)</f>
        <v>0</v>
      </c>
      <c r="AP1272" s="22">
        <f>IFERROR(AM1272/O1272,0)</f>
        <v>0</v>
      </c>
    </row>
    <row r="1273" spans="1:42" ht="342" x14ac:dyDescent="0.3">
      <c r="A1273" s="12" t="s">
        <v>4112</v>
      </c>
      <c r="B1273" s="12"/>
      <c r="C1273" s="27" t="s">
        <v>4037</v>
      </c>
      <c r="D1273" s="17"/>
      <c r="E1273" s="17" t="s">
        <v>4113</v>
      </c>
      <c r="F1273" s="28" t="s">
        <v>102</v>
      </c>
      <c r="G1273" s="29">
        <v>1</v>
      </c>
      <c r="H1273" s="39"/>
      <c r="I1273" s="39">
        <v>0</v>
      </c>
      <c r="J1273" s="30">
        <v>0</v>
      </c>
      <c r="M1273" s="31">
        <f>ROUND(ROUND(J1273, 2)*I1273, 2)</f>
        <v>0</v>
      </c>
      <c r="P1273" s="30">
        <v>63045</v>
      </c>
      <c r="S1273" s="31">
        <f>ROUND(ROUND(P1273, 2)*I1273, 2)</f>
        <v>0</v>
      </c>
      <c r="V1273" s="9">
        <f>ROUND(ROUND(P1273, 2)/1.2, 2)</f>
        <v>52537.5</v>
      </c>
      <c r="Y1273" s="9">
        <f t="shared" ref="Y1273:Y1304" si="157">ROUND(S1273 / 1.2, 2)</f>
        <v>0</v>
      </c>
      <c r="AD1273" s="5" t="s">
        <v>4114</v>
      </c>
      <c r="AE1273" s="5" t="s">
        <v>4115</v>
      </c>
      <c r="AF1273" s="5" t="s">
        <v>4041</v>
      </c>
      <c r="AK1273" s="31">
        <f t="shared" si="152"/>
        <v>0</v>
      </c>
      <c r="AL1273" s="31"/>
      <c r="AM1273" s="31"/>
      <c r="AN1273" s="33">
        <f t="shared" si="153"/>
        <v>0</v>
      </c>
      <c r="AO1273" s="31"/>
      <c r="AP1273" s="31"/>
    </row>
    <row r="1274" spans="1:42" ht="36" x14ac:dyDescent="0.3">
      <c r="A1274" s="12" t="s">
        <v>4116</v>
      </c>
      <c r="B1274" s="12" t="s">
        <v>4005</v>
      </c>
      <c r="C1274" s="16" t="s">
        <v>4006</v>
      </c>
      <c r="D1274" s="17"/>
      <c r="E1274" s="17" t="s">
        <v>4117</v>
      </c>
      <c r="F1274" s="17" t="s">
        <v>102</v>
      </c>
      <c r="G1274" s="18">
        <v>1</v>
      </c>
      <c r="H1274" s="18"/>
      <c r="I1274" s="18">
        <v>0</v>
      </c>
      <c r="J1274" s="19">
        <v>0</v>
      </c>
      <c r="K1274" s="20">
        <v>3271</v>
      </c>
      <c r="L1274" s="19">
        <f>J1274+ROUND(K1274, 2)</f>
        <v>3271</v>
      </c>
      <c r="M1274" s="19">
        <v>0</v>
      </c>
      <c r="N1274" s="19">
        <v>0</v>
      </c>
      <c r="O1274" s="19">
        <f>M1274+N1274</f>
        <v>0</v>
      </c>
      <c r="P1274" s="19">
        <v>39406.67</v>
      </c>
      <c r="Q1274" s="20">
        <v>9309</v>
      </c>
      <c r="R1274" s="19">
        <f>P1274+ROUND(Q1274, 2)</f>
        <v>48715.67</v>
      </c>
      <c r="S1274" s="19">
        <v>0</v>
      </c>
      <c r="T1274" s="19">
        <v>0</v>
      </c>
      <c r="U1274" s="19">
        <f>S1274+T1274</f>
        <v>0</v>
      </c>
      <c r="V1274" s="9">
        <f>ROUND(P1274 / 1.2, 2)</f>
        <v>32838.89</v>
      </c>
      <c r="W1274" s="9">
        <f>ROUND(Q1274 / 1.2, 2)</f>
        <v>7757.5</v>
      </c>
      <c r="X1274" s="9">
        <f>ROUND(R1274 / 1.2, 2)</f>
        <v>40596.39</v>
      </c>
      <c r="Y1274" s="9">
        <f t="shared" si="157"/>
        <v>0</v>
      </c>
      <c r="Z1274" s="9">
        <f>ROUND(T1274 / 1.2, 2)</f>
        <v>0</v>
      </c>
      <c r="AA1274" s="9">
        <f>Y1274+Z1274</f>
        <v>0</v>
      </c>
      <c r="AD1274" s="5">
        <v>355116968</v>
      </c>
      <c r="AE1274" s="5">
        <v>27138034</v>
      </c>
      <c r="AG1274" s="5" t="s">
        <v>4008</v>
      </c>
      <c r="AH1274" s="5" t="s">
        <v>4009</v>
      </c>
      <c r="AI1274" s="5" t="s">
        <v>584</v>
      </c>
      <c r="AK1274" s="19">
        <f t="shared" si="152"/>
        <v>0</v>
      </c>
      <c r="AL1274" s="19">
        <f>T1274-N1274</f>
        <v>0</v>
      </c>
      <c r="AM1274" s="19">
        <f>U1274-O1274</f>
        <v>0</v>
      </c>
      <c r="AN1274" s="22">
        <f t="shared" si="153"/>
        <v>0</v>
      </c>
      <c r="AO1274" s="22">
        <f>IFERROR(AL1274/N1274,0)</f>
        <v>0</v>
      </c>
      <c r="AP1274" s="22">
        <f>IFERROR(AM1274/O1274,0)</f>
        <v>0</v>
      </c>
    </row>
    <row r="1275" spans="1:42" ht="324" x14ac:dyDescent="0.3">
      <c r="A1275" s="12" t="s">
        <v>4118</v>
      </c>
      <c r="B1275" s="12"/>
      <c r="C1275" s="27" t="s">
        <v>4037</v>
      </c>
      <c r="D1275" s="17"/>
      <c r="E1275" s="17" t="s">
        <v>4119</v>
      </c>
      <c r="F1275" s="28" t="s">
        <v>102</v>
      </c>
      <c r="G1275" s="29">
        <v>1</v>
      </c>
      <c r="H1275" s="39"/>
      <c r="I1275" s="39">
        <v>0</v>
      </c>
      <c r="J1275" s="30">
        <v>0</v>
      </c>
      <c r="M1275" s="31">
        <f>ROUND(ROUND(J1275, 2)*I1275, 2)</f>
        <v>0</v>
      </c>
      <c r="P1275" s="30">
        <v>39406.67</v>
      </c>
      <c r="S1275" s="31">
        <f>ROUND(ROUND(P1275, 2)*I1275, 2)</f>
        <v>0</v>
      </c>
      <c r="V1275" s="9">
        <f>ROUND(ROUND(P1275, 2)/1.2, 2)</f>
        <v>32838.89</v>
      </c>
      <c r="Y1275" s="9">
        <f t="shared" si="157"/>
        <v>0</v>
      </c>
      <c r="AD1275" s="5" t="s">
        <v>4120</v>
      </c>
      <c r="AE1275" s="5" t="s">
        <v>4121</v>
      </c>
      <c r="AF1275" s="5" t="s">
        <v>4041</v>
      </c>
      <c r="AK1275" s="31">
        <f t="shared" si="152"/>
        <v>0</v>
      </c>
      <c r="AL1275" s="31"/>
      <c r="AM1275" s="31"/>
      <c r="AN1275" s="33">
        <f t="shared" si="153"/>
        <v>0</v>
      </c>
      <c r="AO1275" s="31"/>
      <c r="AP1275" s="31"/>
    </row>
    <row r="1276" spans="1:42" ht="36" x14ac:dyDescent="0.3">
      <c r="A1276" s="12" t="s">
        <v>4122</v>
      </c>
      <c r="B1276" s="12" t="s">
        <v>4005</v>
      </c>
      <c r="C1276" s="16" t="s">
        <v>4006</v>
      </c>
      <c r="D1276" s="17"/>
      <c r="E1276" s="17" t="s">
        <v>4123</v>
      </c>
      <c r="F1276" s="17" t="s">
        <v>102</v>
      </c>
      <c r="G1276" s="18">
        <v>1</v>
      </c>
      <c r="H1276" s="18"/>
      <c r="I1276" s="18">
        <v>0</v>
      </c>
      <c r="J1276" s="19">
        <v>0</v>
      </c>
      <c r="K1276" s="20">
        <v>3271</v>
      </c>
      <c r="L1276" s="19">
        <f>J1276+ROUND(K1276, 2)</f>
        <v>3271</v>
      </c>
      <c r="M1276" s="19">
        <v>0</v>
      </c>
      <c r="N1276" s="19">
        <v>0</v>
      </c>
      <c r="O1276" s="19">
        <f>M1276+N1276</f>
        <v>0</v>
      </c>
      <c r="P1276" s="19">
        <v>56520.67</v>
      </c>
      <c r="Q1276" s="20">
        <v>10751</v>
      </c>
      <c r="R1276" s="19">
        <f>P1276+ROUND(Q1276, 2)</f>
        <v>67271.67</v>
      </c>
      <c r="S1276" s="19">
        <v>0</v>
      </c>
      <c r="T1276" s="19">
        <v>0</v>
      </c>
      <c r="U1276" s="19">
        <f>S1276+T1276</f>
        <v>0</v>
      </c>
      <c r="V1276" s="9">
        <f>ROUND(P1276 / 1.2, 2)</f>
        <v>47100.56</v>
      </c>
      <c r="W1276" s="9">
        <f>ROUND(Q1276 / 1.2, 2)</f>
        <v>8959.17</v>
      </c>
      <c r="X1276" s="9">
        <f>ROUND(R1276 / 1.2, 2)</f>
        <v>56059.73</v>
      </c>
      <c r="Y1276" s="9">
        <f t="shared" si="157"/>
        <v>0</v>
      </c>
      <c r="Z1276" s="9">
        <f>ROUND(T1276 / 1.2, 2)</f>
        <v>0</v>
      </c>
      <c r="AA1276" s="9">
        <f>Y1276+Z1276</f>
        <v>0</v>
      </c>
      <c r="AD1276" s="5">
        <v>355116969</v>
      </c>
      <c r="AE1276" s="5">
        <v>27138035</v>
      </c>
      <c r="AG1276" s="5" t="s">
        <v>4008</v>
      </c>
      <c r="AH1276" s="5" t="s">
        <v>4009</v>
      </c>
      <c r="AI1276" s="5" t="s">
        <v>584</v>
      </c>
      <c r="AK1276" s="19">
        <f t="shared" si="152"/>
        <v>0</v>
      </c>
      <c r="AL1276" s="19">
        <f>T1276-N1276</f>
        <v>0</v>
      </c>
      <c r="AM1276" s="19">
        <f>U1276-O1276</f>
        <v>0</v>
      </c>
      <c r="AN1276" s="22">
        <f t="shared" si="153"/>
        <v>0</v>
      </c>
      <c r="AO1276" s="22">
        <f>IFERROR(AL1276/N1276,0)</f>
        <v>0</v>
      </c>
      <c r="AP1276" s="22">
        <f>IFERROR(AM1276/O1276,0)</f>
        <v>0</v>
      </c>
    </row>
    <row r="1277" spans="1:42" ht="324" x14ac:dyDescent="0.3">
      <c r="A1277" s="12" t="s">
        <v>4124</v>
      </c>
      <c r="B1277" s="12"/>
      <c r="C1277" s="27" t="s">
        <v>4037</v>
      </c>
      <c r="D1277" s="17"/>
      <c r="E1277" s="17" t="s">
        <v>4125</v>
      </c>
      <c r="F1277" s="28" t="s">
        <v>102</v>
      </c>
      <c r="G1277" s="29">
        <v>1</v>
      </c>
      <c r="H1277" s="39"/>
      <c r="I1277" s="39">
        <v>0</v>
      </c>
      <c r="J1277" s="30">
        <v>0</v>
      </c>
      <c r="M1277" s="31">
        <f>ROUND(ROUND(J1277, 2)*I1277, 2)</f>
        <v>0</v>
      </c>
      <c r="P1277" s="30">
        <v>56520.67</v>
      </c>
      <c r="S1277" s="31">
        <f>ROUND(ROUND(P1277, 2)*I1277, 2)</f>
        <v>0</v>
      </c>
      <c r="V1277" s="9">
        <f>ROUND(ROUND(P1277, 2)/1.2, 2)</f>
        <v>47100.56</v>
      </c>
      <c r="Y1277" s="9">
        <f t="shared" si="157"/>
        <v>0</v>
      </c>
      <c r="AD1277" s="5" t="s">
        <v>4126</v>
      </c>
      <c r="AE1277" s="5" t="s">
        <v>4127</v>
      </c>
      <c r="AF1277" s="5" t="s">
        <v>4041</v>
      </c>
      <c r="AK1277" s="31">
        <f t="shared" si="152"/>
        <v>0</v>
      </c>
      <c r="AL1277" s="31"/>
      <c r="AM1277" s="31"/>
      <c r="AN1277" s="33">
        <f t="shared" si="153"/>
        <v>0</v>
      </c>
      <c r="AO1277" s="31"/>
      <c r="AP1277" s="31"/>
    </row>
    <row r="1278" spans="1:42" ht="36" x14ac:dyDescent="0.3">
      <c r="A1278" s="12" t="s">
        <v>4128</v>
      </c>
      <c r="B1278" s="12" t="s">
        <v>4005</v>
      </c>
      <c r="C1278" s="16" t="s">
        <v>4006</v>
      </c>
      <c r="D1278" s="17"/>
      <c r="E1278" s="17" t="s">
        <v>4129</v>
      </c>
      <c r="F1278" s="17" t="s">
        <v>102</v>
      </c>
      <c r="G1278" s="18">
        <v>1</v>
      </c>
      <c r="H1278" s="18"/>
      <c r="I1278" s="18">
        <v>0</v>
      </c>
      <c r="J1278" s="19">
        <v>0</v>
      </c>
      <c r="K1278" s="20">
        <v>3271</v>
      </c>
      <c r="L1278" s="19">
        <f>J1278+ROUND(K1278, 2)</f>
        <v>3271</v>
      </c>
      <c r="M1278" s="19">
        <v>0</v>
      </c>
      <c r="N1278" s="19">
        <v>0</v>
      </c>
      <c r="O1278" s="19">
        <f>M1278+N1278</f>
        <v>0</v>
      </c>
      <c r="P1278" s="19">
        <v>56520.67</v>
      </c>
      <c r="Q1278" s="20">
        <v>10751</v>
      </c>
      <c r="R1278" s="19">
        <f>P1278+ROUND(Q1278, 2)</f>
        <v>67271.67</v>
      </c>
      <c r="S1278" s="19">
        <v>0</v>
      </c>
      <c r="T1278" s="19">
        <v>0</v>
      </c>
      <c r="U1278" s="19">
        <f>S1278+T1278</f>
        <v>0</v>
      </c>
      <c r="V1278" s="9">
        <f>ROUND(P1278 / 1.2, 2)</f>
        <v>47100.56</v>
      </c>
      <c r="W1278" s="9">
        <f>ROUND(Q1278 / 1.2, 2)</f>
        <v>8959.17</v>
      </c>
      <c r="X1278" s="9">
        <f>ROUND(R1278 / 1.2, 2)</f>
        <v>56059.73</v>
      </c>
      <c r="Y1278" s="9">
        <f t="shared" si="157"/>
        <v>0</v>
      </c>
      <c r="Z1278" s="9">
        <f>ROUND(T1278 / 1.2, 2)</f>
        <v>0</v>
      </c>
      <c r="AA1278" s="9">
        <f>Y1278+Z1278</f>
        <v>0</v>
      </c>
      <c r="AD1278" s="5">
        <v>355116970</v>
      </c>
      <c r="AE1278" s="5">
        <v>27138036</v>
      </c>
      <c r="AG1278" s="5" t="s">
        <v>4008</v>
      </c>
      <c r="AH1278" s="5" t="s">
        <v>4009</v>
      </c>
      <c r="AI1278" s="5" t="s">
        <v>584</v>
      </c>
      <c r="AK1278" s="19">
        <f t="shared" si="152"/>
        <v>0</v>
      </c>
      <c r="AL1278" s="19">
        <f>T1278-N1278</f>
        <v>0</v>
      </c>
      <c r="AM1278" s="19">
        <f>U1278-O1278</f>
        <v>0</v>
      </c>
      <c r="AN1278" s="22">
        <f t="shared" si="153"/>
        <v>0</v>
      </c>
      <c r="AO1278" s="22">
        <f>IFERROR(AL1278/N1278,0)</f>
        <v>0</v>
      </c>
      <c r="AP1278" s="22">
        <f>IFERROR(AM1278/O1278,0)</f>
        <v>0</v>
      </c>
    </row>
    <row r="1279" spans="1:42" ht="342" x14ac:dyDescent="0.3">
      <c r="A1279" s="12" t="s">
        <v>4130</v>
      </c>
      <c r="B1279" s="12"/>
      <c r="C1279" s="27" t="s">
        <v>4011</v>
      </c>
      <c r="D1279" s="17"/>
      <c r="E1279" s="17" t="s">
        <v>4131</v>
      </c>
      <c r="F1279" s="28" t="s">
        <v>102</v>
      </c>
      <c r="G1279" s="29">
        <v>1</v>
      </c>
      <c r="H1279" s="39"/>
      <c r="I1279" s="39">
        <v>0</v>
      </c>
      <c r="J1279" s="30">
        <v>0</v>
      </c>
      <c r="M1279" s="31">
        <f>ROUND(ROUND(J1279, 2)*I1279, 2)</f>
        <v>0</v>
      </c>
      <c r="P1279" s="30">
        <v>56520.67</v>
      </c>
      <c r="S1279" s="31">
        <f>ROUND(ROUND(P1279, 2)*I1279, 2)</f>
        <v>0</v>
      </c>
      <c r="V1279" s="9">
        <f>ROUND(ROUND(P1279, 2)/1.2, 2)</f>
        <v>47100.56</v>
      </c>
      <c r="Y1279" s="9">
        <f t="shared" si="157"/>
        <v>0</v>
      </c>
      <c r="AD1279" s="5" t="s">
        <v>4132</v>
      </c>
      <c r="AE1279" s="5" t="s">
        <v>4133</v>
      </c>
      <c r="AF1279" s="5" t="s">
        <v>4015</v>
      </c>
      <c r="AK1279" s="31">
        <f t="shared" si="152"/>
        <v>0</v>
      </c>
      <c r="AL1279" s="31"/>
      <c r="AM1279" s="31"/>
      <c r="AN1279" s="33">
        <f t="shared" si="153"/>
        <v>0</v>
      </c>
      <c r="AO1279" s="31"/>
      <c r="AP1279" s="31"/>
    </row>
    <row r="1280" spans="1:42" ht="36" x14ac:dyDescent="0.3">
      <c r="A1280" s="12" t="s">
        <v>4134</v>
      </c>
      <c r="B1280" s="12" t="s">
        <v>4005</v>
      </c>
      <c r="C1280" s="16" t="s">
        <v>4006</v>
      </c>
      <c r="D1280" s="17"/>
      <c r="E1280" s="17" t="s">
        <v>4135</v>
      </c>
      <c r="F1280" s="17" t="s">
        <v>102</v>
      </c>
      <c r="G1280" s="18">
        <v>1</v>
      </c>
      <c r="H1280" s="18"/>
      <c r="I1280" s="18">
        <v>0</v>
      </c>
      <c r="J1280" s="19">
        <v>0</v>
      </c>
      <c r="K1280" s="20">
        <v>3271</v>
      </c>
      <c r="L1280" s="19">
        <f>J1280+ROUND(K1280, 2)</f>
        <v>3271</v>
      </c>
      <c r="M1280" s="19">
        <v>0</v>
      </c>
      <c r="N1280" s="19">
        <v>0</v>
      </c>
      <c r="O1280" s="19">
        <f>M1280+N1280</f>
        <v>0</v>
      </c>
      <c r="P1280" s="19">
        <v>39406.67</v>
      </c>
      <c r="Q1280" s="20">
        <v>9309</v>
      </c>
      <c r="R1280" s="19">
        <f>P1280+ROUND(Q1280, 2)</f>
        <v>48715.67</v>
      </c>
      <c r="S1280" s="19">
        <v>0</v>
      </c>
      <c r="T1280" s="19">
        <v>0</v>
      </c>
      <c r="U1280" s="19">
        <f>S1280+T1280</f>
        <v>0</v>
      </c>
      <c r="V1280" s="9">
        <f>ROUND(P1280 / 1.2, 2)</f>
        <v>32838.89</v>
      </c>
      <c r="W1280" s="9">
        <f>ROUND(Q1280 / 1.2, 2)</f>
        <v>7757.5</v>
      </c>
      <c r="X1280" s="9">
        <f>ROUND(R1280 / 1.2, 2)</f>
        <v>40596.39</v>
      </c>
      <c r="Y1280" s="9">
        <f t="shared" si="157"/>
        <v>0</v>
      </c>
      <c r="Z1280" s="9">
        <f>ROUND(T1280 / 1.2, 2)</f>
        <v>0</v>
      </c>
      <c r="AA1280" s="9">
        <f>Y1280+Z1280</f>
        <v>0</v>
      </c>
      <c r="AD1280" s="5">
        <v>355116971</v>
      </c>
      <c r="AE1280" s="5">
        <v>27138037</v>
      </c>
      <c r="AG1280" s="5" t="s">
        <v>4008</v>
      </c>
      <c r="AH1280" s="5" t="s">
        <v>4009</v>
      </c>
      <c r="AI1280" s="5" t="s">
        <v>584</v>
      </c>
      <c r="AK1280" s="19">
        <f t="shared" si="152"/>
        <v>0</v>
      </c>
      <c r="AL1280" s="19">
        <f>T1280-N1280</f>
        <v>0</v>
      </c>
      <c r="AM1280" s="19">
        <f>U1280-O1280</f>
        <v>0</v>
      </c>
      <c r="AN1280" s="22">
        <f t="shared" si="153"/>
        <v>0</v>
      </c>
      <c r="AO1280" s="22">
        <f>IFERROR(AL1280/N1280,0)</f>
        <v>0</v>
      </c>
      <c r="AP1280" s="22">
        <f>IFERROR(AM1280/O1280,0)</f>
        <v>0</v>
      </c>
    </row>
    <row r="1281" spans="1:42" ht="409.6" x14ac:dyDescent="0.3">
      <c r="A1281" s="12" t="s">
        <v>4136</v>
      </c>
      <c r="B1281" s="12"/>
      <c r="C1281" s="27" t="s">
        <v>4037</v>
      </c>
      <c r="D1281" s="17"/>
      <c r="E1281" s="17" t="s">
        <v>4137</v>
      </c>
      <c r="F1281" s="28" t="s">
        <v>102</v>
      </c>
      <c r="G1281" s="29">
        <v>1</v>
      </c>
      <c r="H1281" s="39"/>
      <c r="I1281" s="39">
        <v>0</v>
      </c>
      <c r="J1281" s="30">
        <v>0</v>
      </c>
      <c r="M1281" s="31">
        <f>ROUND(ROUND(J1281, 2)*I1281, 2)</f>
        <v>0</v>
      </c>
      <c r="P1281" s="30">
        <v>39406.67</v>
      </c>
      <c r="S1281" s="31">
        <f>ROUND(ROUND(P1281, 2)*I1281, 2)</f>
        <v>0</v>
      </c>
      <c r="V1281" s="9">
        <f>ROUND(ROUND(P1281, 2)/1.2, 2)</f>
        <v>32838.89</v>
      </c>
      <c r="Y1281" s="9">
        <f t="shared" si="157"/>
        <v>0</v>
      </c>
      <c r="AD1281" s="5" t="s">
        <v>4138</v>
      </c>
      <c r="AE1281" s="5" t="s">
        <v>4139</v>
      </c>
      <c r="AF1281" s="5" t="s">
        <v>4041</v>
      </c>
      <c r="AK1281" s="31">
        <f t="shared" si="152"/>
        <v>0</v>
      </c>
      <c r="AL1281" s="31"/>
      <c r="AM1281" s="31"/>
      <c r="AN1281" s="33">
        <f t="shared" si="153"/>
        <v>0</v>
      </c>
      <c r="AO1281" s="31"/>
      <c r="AP1281" s="31"/>
    </row>
    <row r="1282" spans="1:42" ht="36" x14ac:dyDescent="0.3">
      <c r="A1282" s="12" t="s">
        <v>4140</v>
      </c>
      <c r="B1282" s="12" t="s">
        <v>4005</v>
      </c>
      <c r="C1282" s="16" t="s">
        <v>4006</v>
      </c>
      <c r="D1282" s="17"/>
      <c r="E1282" s="17" t="s">
        <v>4141</v>
      </c>
      <c r="F1282" s="17" t="s">
        <v>102</v>
      </c>
      <c r="G1282" s="18">
        <v>1</v>
      </c>
      <c r="H1282" s="18"/>
      <c r="I1282" s="18">
        <v>0</v>
      </c>
      <c r="J1282" s="19">
        <v>0</v>
      </c>
      <c r="K1282" s="20">
        <v>3271</v>
      </c>
      <c r="L1282" s="19">
        <f>J1282+ROUND(K1282, 2)</f>
        <v>3271</v>
      </c>
      <c r="M1282" s="19">
        <v>0</v>
      </c>
      <c r="N1282" s="19">
        <v>0</v>
      </c>
      <c r="O1282" s="19">
        <f>M1282+N1282</f>
        <v>0</v>
      </c>
      <c r="P1282" s="19">
        <v>39406.67</v>
      </c>
      <c r="Q1282" s="20">
        <v>9309</v>
      </c>
      <c r="R1282" s="19">
        <f>P1282+ROUND(Q1282, 2)</f>
        <v>48715.67</v>
      </c>
      <c r="S1282" s="19">
        <v>0</v>
      </c>
      <c r="T1282" s="19">
        <v>0</v>
      </c>
      <c r="U1282" s="19">
        <f>S1282+T1282</f>
        <v>0</v>
      </c>
      <c r="V1282" s="9">
        <f>ROUND(P1282 / 1.2, 2)</f>
        <v>32838.89</v>
      </c>
      <c r="W1282" s="9">
        <f>ROUND(Q1282 / 1.2, 2)</f>
        <v>7757.5</v>
      </c>
      <c r="X1282" s="9">
        <f>ROUND(R1282 / 1.2, 2)</f>
        <v>40596.39</v>
      </c>
      <c r="Y1282" s="9">
        <f t="shared" si="157"/>
        <v>0</v>
      </c>
      <c r="Z1282" s="9">
        <f>ROUND(T1282 / 1.2, 2)</f>
        <v>0</v>
      </c>
      <c r="AA1282" s="9">
        <f>Y1282+Z1282</f>
        <v>0</v>
      </c>
      <c r="AD1282" s="5">
        <v>355116972</v>
      </c>
      <c r="AE1282" s="5">
        <v>27138038</v>
      </c>
      <c r="AG1282" s="5" t="s">
        <v>4008</v>
      </c>
      <c r="AH1282" s="5" t="s">
        <v>4009</v>
      </c>
      <c r="AI1282" s="5" t="s">
        <v>584</v>
      </c>
      <c r="AK1282" s="19">
        <f t="shared" si="152"/>
        <v>0</v>
      </c>
      <c r="AL1282" s="19">
        <f>T1282-N1282</f>
        <v>0</v>
      </c>
      <c r="AM1282" s="19">
        <f>U1282-O1282</f>
        <v>0</v>
      </c>
      <c r="AN1282" s="22">
        <f t="shared" si="153"/>
        <v>0</v>
      </c>
      <c r="AO1282" s="22">
        <f>IFERROR(AL1282/N1282,0)</f>
        <v>0</v>
      </c>
      <c r="AP1282" s="22">
        <f>IFERROR(AM1282/O1282,0)</f>
        <v>0</v>
      </c>
    </row>
    <row r="1283" spans="1:42" ht="324" x14ac:dyDescent="0.3">
      <c r="A1283" s="12" t="s">
        <v>4142</v>
      </c>
      <c r="B1283" s="12"/>
      <c r="C1283" s="27" t="s">
        <v>4037</v>
      </c>
      <c r="D1283" s="17"/>
      <c r="E1283" s="17" t="s">
        <v>4143</v>
      </c>
      <c r="F1283" s="28" t="s">
        <v>102</v>
      </c>
      <c r="G1283" s="29">
        <v>1</v>
      </c>
      <c r="H1283" s="39"/>
      <c r="I1283" s="39">
        <v>0</v>
      </c>
      <c r="J1283" s="30">
        <v>0</v>
      </c>
      <c r="M1283" s="31">
        <f>ROUND(ROUND(J1283, 2)*I1283, 2)</f>
        <v>0</v>
      </c>
      <c r="P1283" s="30">
        <v>39406.67</v>
      </c>
      <c r="S1283" s="31">
        <f>ROUND(ROUND(P1283, 2)*I1283, 2)</f>
        <v>0</v>
      </c>
      <c r="V1283" s="9">
        <f>ROUND(ROUND(P1283, 2)/1.2, 2)</f>
        <v>32838.89</v>
      </c>
      <c r="Y1283" s="9">
        <f t="shared" si="157"/>
        <v>0</v>
      </c>
      <c r="AD1283" s="5" t="s">
        <v>4144</v>
      </c>
      <c r="AE1283" s="5" t="s">
        <v>4145</v>
      </c>
      <c r="AF1283" s="5" t="s">
        <v>4041</v>
      </c>
      <c r="AK1283" s="31">
        <f t="shared" si="152"/>
        <v>0</v>
      </c>
      <c r="AL1283" s="31"/>
      <c r="AM1283" s="31"/>
      <c r="AN1283" s="33">
        <f t="shared" si="153"/>
        <v>0</v>
      </c>
      <c r="AO1283" s="31"/>
      <c r="AP1283" s="31"/>
    </row>
    <row r="1284" spans="1:42" ht="36" x14ac:dyDescent="0.3">
      <c r="A1284" s="12" t="s">
        <v>4146</v>
      </c>
      <c r="B1284" s="12" t="s">
        <v>4005</v>
      </c>
      <c r="C1284" s="16" t="s">
        <v>4006</v>
      </c>
      <c r="D1284" s="17"/>
      <c r="E1284" s="17" t="s">
        <v>4147</v>
      </c>
      <c r="F1284" s="17" t="s">
        <v>102</v>
      </c>
      <c r="G1284" s="18">
        <v>1</v>
      </c>
      <c r="H1284" s="18"/>
      <c r="I1284" s="18">
        <v>0</v>
      </c>
      <c r="J1284" s="19">
        <v>0</v>
      </c>
      <c r="K1284" s="20">
        <v>3271</v>
      </c>
      <c r="L1284" s="19">
        <f>J1284+ROUND(K1284, 2)</f>
        <v>3271</v>
      </c>
      <c r="M1284" s="19">
        <v>0</v>
      </c>
      <c r="N1284" s="19">
        <v>0</v>
      </c>
      <c r="O1284" s="19">
        <f>M1284+N1284</f>
        <v>0</v>
      </c>
      <c r="P1284" s="19">
        <v>39406.67</v>
      </c>
      <c r="Q1284" s="20">
        <v>9309</v>
      </c>
      <c r="R1284" s="19">
        <f>P1284+ROUND(Q1284, 2)</f>
        <v>48715.67</v>
      </c>
      <c r="S1284" s="19">
        <v>0</v>
      </c>
      <c r="T1284" s="19">
        <v>0</v>
      </c>
      <c r="U1284" s="19">
        <f>S1284+T1284</f>
        <v>0</v>
      </c>
      <c r="V1284" s="9">
        <f>ROUND(P1284 / 1.2, 2)</f>
        <v>32838.89</v>
      </c>
      <c r="W1284" s="9">
        <f>ROUND(Q1284 / 1.2, 2)</f>
        <v>7757.5</v>
      </c>
      <c r="X1284" s="9">
        <f>ROUND(R1284 / 1.2, 2)</f>
        <v>40596.39</v>
      </c>
      <c r="Y1284" s="9">
        <f t="shared" si="157"/>
        <v>0</v>
      </c>
      <c r="Z1284" s="9">
        <f>ROUND(T1284 / 1.2, 2)</f>
        <v>0</v>
      </c>
      <c r="AA1284" s="9">
        <f>Y1284+Z1284</f>
        <v>0</v>
      </c>
      <c r="AD1284" s="5">
        <v>355116973</v>
      </c>
      <c r="AE1284" s="5">
        <v>27138039</v>
      </c>
      <c r="AG1284" s="5" t="s">
        <v>4008</v>
      </c>
      <c r="AH1284" s="5" t="s">
        <v>4009</v>
      </c>
      <c r="AI1284" s="5" t="s">
        <v>584</v>
      </c>
      <c r="AK1284" s="19">
        <f t="shared" si="152"/>
        <v>0</v>
      </c>
      <c r="AL1284" s="19">
        <f>T1284-N1284</f>
        <v>0</v>
      </c>
      <c r="AM1284" s="19">
        <f>U1284-O1284</f>
        <v>0</v>
      </c>
      <c r="AN1284" s="22">
        <f t="shared" si="153"/>
        <v>0</v>
      </c>
      <c r="AO1284" s="22">
        <f>IFERROR(AL1284/N1284,0)</f>
        <v>0</v>
      </c>
      <c r="AP1284" s="22">
        <f>IFERROR(AM1284/O1284,0)</f>
        <v>0</v>
      </c>
    </row>
    <row r="1285" spans="1:42" ht="324" x14ac:dyDescent="0.3">
      <c r="A1285" s="12" t="s">
        <v>4148</v>
      </c>
      <c r="B1285" s="12"/>
      <c r="C1285" s="27" t="s">
        <v>4037</v>
      </c>
      <c r="D1285" s="17"/>
      <c r="E1285" s="17" t="s">
        <v>4149</v>
      </c>
      <c r="F1285" s="28" t="s">
        <v>102</v>
      </c>
      <c r="G1285" s="29">
        <v>1</v>
      </c>
      <c r="H1285" s="39"/>
      <c r="I1285" s="39">
        <v>0</v>
      </c>
      <c r="J1285" s="30">
        <v>0</v>
      </c>
      <c r="M1285" s="31">
        <f>ROUND(ROUND(J1285, 2)*I1285, 2)</f>
        <v>0</v>
      </c>
      <c r="P1285" s="30">
        <v>39406.67</v>
      </c>
      <c r="S1285" s="31">
        <f>ROUND(ROUND(P1285, 2)*I1285, 2)</f>
        <v>0</v>
      </c>
      <c r="V1285" s="9">
        <f>ROUND(ROUND(P1285, 2)/1.2, 2)</f>
        <v>32838.89</v>
      </c>
      <c r="Y1285" s="9">
        <f t="shared" si="157"/>
        <v>0</v>
      </c>
      <c r="AD1285" s="5" t="s">
        <v>4150</v>
      </c>
      <c r="AE1285" s="5" t="s">
        <v>4151</v>
      </c>
      <c r="AF1285" s="5" t="s">
        <v>4041</v>
      </c>
      <c r="AK1285" s="31">
        <f t="shared" si="152"/>
        <v>0</v>
      </c>
      <c r="AL1285" s="31"/>
      <c r="AM1285" s="31"/>
      <c r="AN1285" s="33">
        <f t="shared" si="153"/>
        <v>0</v>
      </c>
      <c r="AO1285" s="31"/>
      <c r="AP1285" s="31"/>
    </row>
    <row r="1286" spans="1:42" ht="36" x14ac:dyDescent="0.3">
      <c r="A1286" s="12" t="s">
        <v>4152</v>
      </c>
      <c r="B1286" s="12" t="s">
        <v>4005</v>
      </c>
      <c r="C1286" s="16" t="s">
        <v>4006</v>
      </c>
      <c r="D1286" s="17"/>
      <c r="E1286" s="17" t="s">
        <v>4153</v>
      </c>
      <c r="F1286" s="17" t="s">
        <v>102</v>
      </c>
      <c r="G1286" s="18">
        <v>1</v>
      </c>
      <c r="H1286" s="18"/>
      <c r="I1286" s="18">
        <v>0</v>
      </c>
      <c r="J1286" s="19">
        <v>0</v>
      </c>
      <c r="K1286" s="20">
        <v>3271</v>
      </c>
      <c r="L1286" s="19">
        <f>J1286+ROUND(K1286, 2)</f>
        <v>3271</v>
      </c>
      <c r="M1286" s="19">
        <v>0</v>
      </c>
      <c r="N1286" s="19">
        <v>0</v>
      </c>
      <c r="O1286" s="19">
        <f>M1286+N1286</f>
        <v>0</v>
      </c>
      <c r="P1286" s="19">
        <v>97185</v>
      </c>
      <c r="Q1286" s="20">
        <v>12606</v>
      </c>
      <c r="R1286" s="19">
        <f>P1286+ROUND(Q1286, 2)</f>
        <v>109791</v>
      </c>
      <c r="S1286" s="19">
        <v>0</v>
      </c>
      <c r="T1286" s="19">
        <v>0</v>
      </c>
      <c r="U1286" s="19">
        <f>S1286+T1286</f>
        <v>0</v>
      </c>
      <c r="V1286" s="9">
        <f>ROUND(P1286 / 1.2, 2)</f>
        <v>80987.5</v>
      </c>
      <c r="W1286" s="9">
        <f>ROUND(Q1286 / 1.2, 2)</f>
        <v>10505</v>
      </c>
      <c r="X1286" s="9">
        <f>ROUND(R1286 / 1.2, 2)</f>
        <v>91492.5</v>
      </c>
      <c r="Y1286" s="9">
        <f t="shared" si="157"/>
        <v>0</v>
      </c>
      <c r="Z1286" s="9">
        <f>ROUND(T1286 / 1.2, 2)</f>
        <v>0</v>
      </c>
      <c r="AA1286" s="9">
        <f>Y1286+Z1286</f>
        <v>0</v>
      </c>
      <c r="AD1286" s="5">
        <v>355116974</v>
      </c>
      <c r="AE1286" s="5">
        <v>27138040</v>
      </c>
      <c r="AG1286" s="5" t="s">
        <v>4008</v>
      </c>
      <c r="AH1286" s="5" t="s">
        <v>4009</v>
      </c>
      <c r="AI1286" s="5" t="s">
        <v>584</v>
      </c>
      <c r="AK1286" s="19">
        <f t="shared" si="152"/>
        <v>0</v>
      </c>
      <c r="AL1286" s="19">
        <f>T1286-N1286</f>
        <v>0</v>
      </c>
      <c r="AM1286" s="19">
        <f>U1286-O1286</f>
        <v>0</v>
      </c>
      <c r="AN1286" s="22">
        <f t="shared" si="153"/>
        <v>0</v>
      </c>
      <c r="AO1286" s="22">
        <f>IFERROR(AL1286/N1286,0)</f>
        <v>0</v>
      </c>
      <c r="AP1286" s="22">
        <f>IFERROR(AM1286/O1286,0)</f>
        <v>0</v>
      </c>
    </row>
    <row r="1287" spans="1:42" ht="396" x14ac:dyDescent="0.3">
      <c r="A1287" s="12" t="s">
        <v>4154</v>
      </c>
      <c r="B1287" s="12"/>
      <c r="C1287" s="27" t="s">
        <v>4011</v>
      </c>
      <c r="D1287" s="17"/>
      <c r="E1287" s="17" t="s">
        <v>4155</v>
      </c>
      <c r="F1287" s="28" t="s">
        <v>102</v>
      </c>
      <c r="G1287" s="29">
        <v>1</v>
      </c>
      <c r="H1287" s="39"/>
      <c r="I1287" s="39">
        <v>0</v>
      </c>
      <c r="J1287" s="30">
        <v>0</v>
      </c>
      <c r="M1287" s="31">
        <f>ROUND(ROUND(J1287, 2)*I1287, 2)</f>
        <v>0</v>
      </c>
      <c r="P1287" s="30">
        <v>97185</v>
      </c>
      <c r="S1287" s="31">
        <f>ROUND(ROUND(P1287, 2)*I1287, 2)</f>
        <v>0</v>
      </c>
      <c r="V1287" s="9">
        <f>ROUND(ROUND(P1287, 2)/1.2, 2)</f>
        <v>80987.5</v>
      </c>
      <c r="Y1287" s="9">
        <f t="shared" si="157"/>
        <v>0</v>
      </c>
      <c r="AD1287" s="5" t="s">
        <v>4156</v>
      </c>
      <c r="AE1287" s="5" t="s">
        <v>4157</v>
      </c>
      <c r="AF1287" s="5" t="s">
        <v>4015</v>
      </c>
      <c r="AK1287" s="31">
        <f t="shared" si="152"/>
        <v>0</v>
      </c>
      <c r="AL1287" s="31"/>
      <c r="AM1287" s="31"/>
      <c r="AN1287" s="33">
        <f t="shared" si="153"/>
        <v>0</v>
      </c>
      <c r="AO1287" s="31"/>
      <c r="AP1287" s="31"/>
    </row>
    <row r="1288" spans="1:42" ht="36" x14ac:dyDescent="0.3">
      <c r="A1288" s="12" t="s">
        <v>4158</v>
      </c>
      <c r="B1288" s="12" t="s">
        <v>4005</v>
      </c>
      <c r="C1288" s="16" t="s">
        <v>4006</v>
      </c>
      <c r="D1288" s="17"/>
      <c r="E1288" s="17" t="s">
        <v>4159</v>
      </c>
      <c r="F1288" s="17" t="s">
        <v>102</v>
      </c>
      <c r="G1288" s="18">
        <v>1</v>
      </c>
      <c r="H1288" s="18"/>
      <c r="I1288" s="18">
        <v>0</v>
      </c>
      <c r="J1288" s="19">
        <v>0</v>
      </c>
      <c r="K1288" s="20">
        <v>3271</v>
      </c>
      <c r="L1288" s="19">
        <f>J1288+ROUND(K1288, 2)</f>
        <v>3271</v>
      </c>
      <c r="M1288" s="19">
        <v>0</v>
      </c>
      <c r="N1288" s="19">
        <v>0</v>
      </c>
      <c r="O1288" s="19">
        <f>M1288+N1288</f>
        <v>0</v>
      </c>
      <c r="P1288" s="19">
        <v>170750.67</v>
      </c>
      <c r="Q1288" s="20">
        <v>23845</v>
      </c>
      <c r="R1288" s="19">
        <f>P1288+ROUND(Q1288, 2)</f>
        <v>194595.67</v>
      </c>
      <c r="S1288" s="19">
        <v>0</v>
      </c>
      <c r="T1288" s="19">
        <v>0</v>
      </c>
      <c r="U1288" s="19">
        <f>S1288+T1288</f>
        <v>0</v>
      </c>
      <c r="V1288" s="9">
        <f>ROUND(P1288 / 1.2, 2)</f>
        <v>142292.23000000001</v>
      </c>
      <c r="W1288" s="9">
        <f>ROUND(Q1288 / 1.2, 2)</f>
        <v>19870.830000000002</v>
      </c>
      <c r="X1288" s="9">
        <f>ROUND(R1288 / 1.2, 2)</f>
        <v>162163.06</v>
      </c>
      <c r="Y1288" s="9">
        <f t="shared" si="157"/>
        <v>0</v>
      </c>
      <c r="Z1288" s="9">
        <f>ROUND(T1288 / 1.2, 2)</f>
        <v>0</v>
      </c>
      <c r="AA1288" s="9">
        <f>Y1288+Z1288</f>
        <v>0</v>
      </c>
      <c r="AD1288" s="5">
        <v>355116975</v>
      </c>
      <c r="AE1288" s="5">
        <v>27138041</v>
      </c>
      <c r="AG1288" s="5" t="s">
        <v>4008</v>
      </c>
      <c r="AH1288" s="5" t="s">
        <v>4009</v>
      </c>
      <c r="AI1288" s="5" t="s">
        <v>584</v>
      </c>
      <c r="AK1288" s="19">
        <f t="shared" si="152"/>
        <v>0</v>
      </c>
      <c r="AL1288" s="19">
        <f>T1288-N1288</f>
        <v>0</v>
      </c>
      <c r="AM1288" s="19">
        <f>U1288-O1288</f>
        <v>0</v>
      </c>
      <c r="AN1288" s="22">
        <f t="shared" si="153"/>
        <v>0</v>
      </c>
      <c r="AO1288" s="22">
        <f>IFERROR(AL1288/N1288,0)</f>
        <v>0</v>
      </c>
      <c r="AP1288" s="22">
        <f>IFERROR(AM1288/O1288,0)</f>
        <v>0</v>
      </c>
    </row>
    <row r="1289" spans="1:42" ht="409.6" x14ac:dyDescent="0.3">
      <c r="A1289" s="12" t="s">
        <v>4160</v>
      </c>
      <c r="B1289" s="12"/>
      <c r="C1289" s="27" t="s">
        <v>4037</v>
      </c>
      <c r="D1289" s="17"/>
      <c r="E1289" s="17" t="s">
        <v>4161</v>
      </c>
      <c r="F1289" s="28" t="s">
        <v>102</v>
      </c>
      <c r="G1289" s="29">
        <v>1</v>
      </c>
      <c r="H1289" s="39"/>
      <c r="I1289" s="39">
        <v>0</v>
      </c>
      <c r="J1289" s="30">
        <v>0</v>
      </c>
      <c r="M1289" s="31">
        <f>ROUND(ROUND(J1289, 2)*I1289, 2)</f>
        <v>0</v>
      </c>
      <c r="P1289" s="30">
        <v>170750.67</v>
      </c>
      <c r="S1289" s="31">
        <f>ROUND(ROUND(P1289, 2)*I1289, 2)</f>
        <v>0</v>
      </c>
      <c r="V1289" s="9">
        <f>ROUND(ROUND(P1289, 2)/1.2, 2)</f>
        <v>142292.23000000001</v>
      </c>
      <c r="Y1289" s="9">
        <f t="shared" si="157"/>
        <v>0</v>
      </c>
      <c r="AD1289" s="5" t="s">
        <v>4162</v>
      </c>
      <c r="AE1289" s="5" t="s">
        <v>4163</v>
      </c>
      <c r="AF1289" s="5" t="s">
        <v>4041</v>
      </c>
      <c r="AK1289" s="31">
        <f t="shared" si="152"/>
        <v>0</v>
      </c>
      <c r="AL1289" s="31"/>
      <c r="AM1289" s="31"/>
      <c r="AN1289" s="33">
        <f t="shared" si="153"/>
        <v>0</v>
      </c>
      <c r="AO1289" s="31"/>
      <c r="AP1289" s="31"/>
    </row>
    <row r="1290" spans="1:42" ht="36" x14ac:dyDescent="0.3">
      <c r="A1290" s="12" t="s">
        <v>4164</v>
      </c>
      <c r="B1290" s="12" t="s">
        <v>4005</v>
      </c>
      <c r="C1290" s="16" t="s">
        <v>4006</v>
      </c>
      <c r="D1290" s="17"/>
      <c r="E1290" s="17" t="s">
        <v>4165</v>
      </c>
      <c r="F1290" s="17" t="s">
        <v>102</v>
      </c>
      <c r="G1290" s="18">
        <v>1</v>
      </c>
      <c r="H1290" s="18"/>
      <c r="I1290" s="18">
        <v>0</v>
      </c>
      <c r="J1290" s="19">
        <v>0</v>
      </c>
      <c r="K1290" s="20">
        <v>3271</v>
      </c>
      <c r="L1290" s="19">
        <f>J1290+ROUND(K1290, 2)</f>
        <v>3271</v>
      </c>
      <c r="M1290" s="19">
        <v>0</v>
      </c>
      <c r="N1290" s="19">
        <v>0</v>
      </c>
      <c r="O1290" s="19">
        <f>M1290+N1290</f>
        <v>0</v>
      </c>
      <c r="P1290" s="19">
        <v>130825.67</v>
      </c>
      <c r="Q1290" s="20">
        <v>23845</v>
      </c>
      <c r="R1290" s="19">
        <f>P1290+ROUND(Q1290, 2)</f>
        <v>154670.66999999998</v>
      </c>
      <c r="S1290" s="19">
        <v>0</v>
      </c>
      <c r="T1290" s="19">
        <v>0</v>
      </c>
      <c r="U1290" s="19">
        <f>S1290+T1290</f>
        <v>0</v>
      </c>
      <c r="V1290" s="9">
        <f>ROUND(P1290 / 1.2, 2)</f>
        <v>109021.39</v>
      </c>
      <c r="W1290" s="9">
        <f>ROUND(Q1290 / 1.2, 2)</f>
        <v>19870.830000000002</v>
      </c>
      <c r="X1290" s="9">
        <f>ROUND(R1290 / 1.2, 2)</f>
        <v>128892.23</v>
      </c>
      <c r="Y1290" s="9">
        <f t="shared" si="157"/>
        <v>0</v>
      </c>
      <c r="Z1290" s="9">
        <f>ROUND(T1290 / 1.2, 2)</f>
        <v>0</v>
      </c>
      <c r="AA1290" s="9">
        <f>Y1290+Z1290</f>
        <v>0</v>
      </c>
      <c r="AD1290" s="5">
        <v>355116976</v>
      </c>
      <c r="AE1290" s="5">
        <v>27138042</v>
      </c>
      <c r="AG1290" s="5" t="s">
        <v>4008</v>
      </c>
      <c r="AH1290" s="5" t="s">
        <v>4009</v>
      </c>
      <c r="AI1290" s="5" t="s">
        <v>584</v>
      </c>
      <c r="AK1290" s="19">
        <f t="shared" si="152"/>
        <v>0</v>
      </c>
      <c r="AL1290" s="19">
        <f>T1290-N1290</f>
        <v>0</v>
      </c>
      <c r="AM1290" s="19">
        <f>U1290-O1290</f>
        <v>0</v>
      </c>
      <c r="AN1290" s="22">
        <f t="shared" si="153"/>
        <v>0</v>
      </c>
      <c r="AO1290" s="22">
        <f>IFERROR(AL1290/N1290,0)</f>
        <v>0</v>
      </c>
      <c r="AP1290" s="22">
        <f>IFERROR(AM1290/O1290,0)</f>
        <v>0</v>
      </c>
    </row>
    <row r="1291" spans="1:42" ht="409.6" x14ac:dyDescent="0.3">
      <c r="A1291" s="12" t="s">
        <v>4166</v>
      </c>
      <c r="B1291" s="12"/>
      <c r="C1291" s="27" t="s">
        <v>4037</v>
      </c>
      <c r="D1291" s="17"/>
      <c r="E1291" s="17" t="s">
        <v>4167</v>
      </c>
      <c r="F1291" s="28" t="s">
        <v>102</v>
      </c>
      <c r="G1291" s="29">
        <v>1</v>
      </c>
      <c r="H1291" s="39"/>
      <c r="I1291" s="39">
        <v>0</v>
      </c>
      <c r="J1291" s="30">
        <v>0</v>
      </c>
      <c r="M1291" s="31">
        <f>ROUND(ROUND(J1291, 2)*I1291, 2)</f>
        <v>0</v>
      </c>
      <c r="P1291" s="30">
        <v>130825.67</v>
      </c>
      <c r="S1291" s="31">
        <f>ROUND(ROUND(P1291, 2)*I1291, 2)</f>
        <v>0</v>
      </c>
      <c r="V1291" s="9">
        <f>ROUND(ROUND(P1291, 2)/1.2, 2)</f>
        <v>109021.39</v>
      </c>
      <c r="Y1291" s="9">
        <f t="shared" si="157"/>
        <v>0</v>
      </c>
      <c r="AD1291" s="5" t="s">
        <v>4168</v>
      </c>
      <c r="AE1291" s="5" t="s">
        <v>4169</v>
      </c>
      <c r="AF1291" s="5" t="s">
        <v>4041</v>
      </c>
      <c r="AK1291" s="31">
        <f t="shared" si="152"/>
        <v>0</v>
      </c>
      <c r="AL1291" s="31"/>
      <c r="AM1291" s="31"/>
      <c r="AN1291" s="33">
        <f t="shared" si="153"/>
        <v>0</v>
      </c>
      <c r="AO1291" s="31"/>
      <c r="AP1291" s="31"/>
    </row>
    <row r="1292" spans="1:42" ht="36" x14ac:dyDescent="0.3">
      <c r="A1292" s="12" t="s">
        <v>4170</v>
      </c>
      <c r="B1292" s="12" t="s">
        <v>4005</v>
      </c>
      <c r="C1292" s="16" t="s">
        <v>4006</v>
      </c>
      <c r="D1292" s="17"/>
      <c r="E1292" s="17" t="s">
        <v>4007</v>
      </c>
      <c r="F1292" s="17" t="s">
        <v>102</v>
      </c>
      <c r="G1292" s="18">
        <v>1</v>
      </c>
      <c r="H1292" s="18"/>
      <c r="I1292" s="18">
        <v>10</v>
      </c>
      <c r="J1292" s="19">
        <v>0</v>
      </c>
      <c r="K1292" s="20">
        <v>3271</v>
      </c>
      <c r="L1292" s="19">
        <f>J1292+ROUND(K1292, 2)</f>
        <v>3271</v>
      </c>
      <c r="M1292" s="19">
        <v>0</v>
      </c>
      <c r="N1292" s="19">
        <v>32710</v>
      </c>
      <c r="O1292" s="19">
        <f>M1292+N1292</f>
        <v>32710</v>
      </c>
      <c r="P1292" s="19">
        <v>39406.67</v>
      </c>
      <c r="Q1292" s="20">
        <v>11170.8</v>
      </c>
      <c r="R1292" s="19">
        <f>P1292+ROUND(Q1292, 2)</f>
        <v>50577.47</v>
      </c>
      <c r="S1292" s="19">
        <v>394066.7</v>
      </c>
      <c r="T1292" s="19">
        <v>111708</v>
      </c>
      <c r="U1292" s="19">
        <f>S1292+T1292</f>
        <v>505774.7</v>
      </c>
      <c r="V1292" s="9">
        <f>ROUND(P1292 / 1.2, 2)</f>
        <v>32838.89</v>
      </c>
      <c r="W1292" s="9">
        <f>ROUND(Q1292 / 1.2, 2)</f>
        <v>9309</v>
      </c>
      <c r="X1292" s="9">
        <f>ROUND(R1292 / 1.2, 2)</f>
        <v>42147.89</v>
      </c>
      <c r="Y1292" s="9">
        <f t="shared" si="157"/>
        <v>328388.92</v>
      </c>
      <c r="Z1292" s="9">
        <f>ROUND(T1292 / 1.2, 2)</f>
        <v>93090</v>
      </c>
      <c r="AA1292" s="9">
        <f>Y1292+Z1292</f>
        <v>421478.92</v>
      </c>
      <c r="AD1292" s="5">
        <v>355116977</v>
      </c>
      <c r="AE1292" s="5">
        <v>28892247</v>
      </c>
      <c r="AG1292" s="5" t="s">
        <v>4008</v>
      </c>
      <c r="AH1292" s="5" t="s">
        <v>4009</v>
      </c>
      <c r="AI1292" s="5" t="s">
        <v>584</v>
      </c>
      <c r="AK1292" s="19">
        <f t="shared" si="152"/>
        <v>394066.7</v>
      </c>
      <c r="AL1292" s="19">
        <f>T1292-N1292</f>
        <v>78998</v>
      </c>
      <c r="AM1292" s="19">
        <f>U1292-O1292</f>
        <v>473064.7</v>
      </c>
      <c r="AN1292" s="22">
        <f t="shared" si="153"/>
        <v>0</v>
      </c>
      <c r="AO1292" s="22">
        <f>IFERROR(AL1292/N1292,0)</f>
        <v>2.4151024151635587</v>
      </c>
      <c r="AP1292" s="22">
        <f>IFERROR(AM1292/O1292,0)</f>
        <v>14.462387649036993</v>
      </c>
    </row>
    <row r="1293" spans="1:42" ht="396" x14ac:dyDescent="0.3">
      <c r="A1293" s="12" t="s">
        <v>4171</v>
      </c>
      <c r="B1293" s="12"/>
      <c r="C1293" s="27" t="s">
        <v>4037</v>
      </c>
      <c r="D1293" s="17"/>
      <c r="E1293" s="17" t="s">
        <v>4012</v>
      </c>
      <c r="F1293" s="28" t="s">
        <v>102</v>
      </c>
      <c r="G1293" s="29">
        <v>1</v>
      </c>
      <c r="H1293" s="39"/>
      <c r="I1293" s="39">
        <v>10</v>
      </c>
      <c r="J1293" s="30">
        <v>0</v>
      </c>
      <c r="M1293" s="31">
        <f>ROUND(ROUND(J1293, 2)*I1293, 2)</f>
        <v>0</v>
      </c>
      <c r="P1293" s="30">
        <v>39406.67</v>
      </c>
      <c r="S1293" s="31">
        <f>ROUND(ROUND(P1293, 2)*I1293, 2)</f>
        <v>394066.7</v>
      </c>
      <c r="V1293" s="9">
        <f>ROUND(ROUND(P1293, 2)/1.2, 2)</f>
        <v>32838.89</v>
      </c>
      <c r="Y1293" s="9">
        <f t="shared" si="157"/>
        <v>328388.92</v>
      </c>
      <c r="AD1293" s="5" t="s">
        <v>4172</v>
      </c>
      <c r="AE1293" s="5" t="s">
        <v>4173</v>
      </c>
      <c r="AF1293" s="5" t="s">
        <v>4041</v>
      </c>
      <c r="AK1293" s="31">
        <f t="shared" si="152"/>
        <v>394066.7</v>
      </c>
      <c r="AL1293" s="31"/>
      <c r="AM1293" s="31"/>
      <c r="AN1293" s="33">
        <f t="shared" si="153"/>
        <v>0</v>
      </c>
      <c r="AO1293" s="31"/>
      <c r="AP1293" s="31"/>
    </row>
    <row r="1294" spans="1:42" ht="36" x14ac:dyDescent="0.3">
      <c r="A1294" s="12" t="s">
        <v>4174</v>
      </c>
      <c r="B1294" s="12" t="s">
        <v>4005</v>
      </c>
      <c r="C1294" s="16" t="s">
        <v>4006</v>
      </c>
      <c r="D1294" s="17"/>
      <c r="E1294" s="17" t="s">
        <v>4017</v>
      </c>
      <c r="F1294" s="17" t="s">
        <v>102</v>
      </c>
      <c r="G1294" s="18">
        <v>1</v>
      </c>
      <c r="H1294" s="18"/>
      <c r="I1294" s="18">
        <v>4</v>
      </c>
      <c r="J1294" s="19">
        <v>0</v>
      </c>
      <c r="K1294" s="20">
        <v>3271</v>
      </c>
      <c r="L1294" s="19">
        <f>J1294+ROUND(K1294, 2)</f>
        <v>3271</v>
      </c>
      <c r="M1294" s="19">
        <v>0</v>
      </c>
      <c r="N1294" s="19">
        <v>13084</v>
      </c>
      <c r="O1294" s="19">
        <f>M1294+N1294</f>
        <v>13084</v>
      </c>
      <c r="P1294" s="19">
        <v>39406.67</v>
      </c>
      <c r="Q1294" s="20">
        <v>11170.8</v>
      </c>
      <c r="R1294" s="19">
        <f>P1294+ROUND(Q1294, 2)</f>
        <v>50577.47</v>
      </c>
      <c r="S1294" s="19">
        <v>157626.68</v>
      </c>
      <c r="T1294" s="19">
        <v>44683.199999999997</v>
      </c>
      <c r="U1294" s="19">
        <f>S1294+T1294</f>
        <v>202309.88</v>
      </c>
      <c r="V1294" s="9">
        <f>ROUND(P1294 / 1.2, 2)</f>
        <v>32838.89</v>
      </c>
      <c r="W1294" s="9">
        <f>ROUND(Q1294 / 1.2, 2)</f>
        <v>9309</v>
      </c>
      <c r="X1294" s="9">
        <f>ROUND(R1294 / 1.2, 2)</f>
        <v>42147.89</v>
      </c>
      <c r="Y1294" s="9">
        <f t="shared" si="157"/>
        <v>131355.57</v>
      </c>
      <c r="Z1294" s="9">
        <f>ROUND(T1294 / 1.2, 2)</f>
        <v>37236</v>
      </c>
      <c r="AA1294" s="9">
        <f>Y1294+Z1294</f>
        <v>168591.57</v>
      </c>
      <c r="AD1294" s="5">
        <v>355116978</v>
      </c>
      <c r="AE1294" s="5">
        <v>28892249</v>
      </c>
      <c r="AG1294" s="5" t="s">
        <v>4008</v>
      </c>
      <c r="AH1294" s="5" t="s">
        <v>4009</v>
      </c>
      <c r="AI1294" s="5" t="s">
        <v>584</v>
      </c>
      <c r="AK1294" s="19">
        <f t="shared" si="152"/>
        <v>157626.68</v>
      </c>
      <c r="AL1294" s="19">
        <f>T1294-N1294</f>
        <v>31599.199999999997</v>
      </c>
      <c r="AM1294" s="19">
        <f>U1294-O1294</f>
        <v>189225.88</v>
      </c>
      <c r="AN1294" s="22">
        <f t="shared" si="153"/>
        <v>0</v>
      </c>
      <c r="AO1294" s="22">
        <f>IFERROR(AL1294/N1294,0)</f>
        <v>2.4151024151635583</v>
      </c>
      <c r="AP1294" s="22">
        <f>IFERROR(AM1294/O1294,0)</f>
        <v>14.462387649036993</v>
      </c>
    </row>
    <row r="1295" spans="1:42" ht="396" x14ac:dyDescent="0.3">
      <c r="A1295" s="12" t="s">
        <v>4175</v>
      </c>
      <c r="B1295" s="12"/>
      <c r="C1295" s="27" t="s">
        <v>4011</v>
      </c>
      <c r="D1295" s="17"/>
      <c r="E1295" s="17" t="s">
        <v>4019</v>
      </c>
      <c r="F1295" s="28" t="s">
        <v>102</v>
      </c>
      <c r="G1295" s="29">
        <v>1</v>
      </c>
      <c r="H1295" s="39"/>
      <c r="I1295" s="39">
        <v>4</v>
      </c>
      <c r="J1295" s="30">
        <v>0</v>
      </c>
      <c r="M1295" s="31">
        <f>ROUND(ROUND(J1295, 2)*I1295, 2)</f>
        <v>0</v>
      </c>
      <c r="P1295" s="30">
        <v>39406.67</v>
      </c>
      <c r="S1295" s="31">
        <f>ROUND(ROUND(P1295, 2)*I1295, 2)</f>
        <v>157626.68</v>
      </c>
      <c r="V1295" s="9">
        <f>ROUND(ROUND(P1295, 2)/1.2, 2)</f>
        <v>32838.89</v>
      </c>
      <c r="Y1295" s="9">
        <f t="shared" si="157"/>
        <v>131355.57</v>
      </c>
      <c r="AD1295" s="5" t="s">
        <v>4176</v>
      </c>
      <c r="AE1295" s="5" t="s">
        <v>4177</v>
      </c>
      <c r="AF1295" s="5" t="s">
        <v>4015</v>
      </c>
      <c r="AK1295" s="31">
        <f t="shared" si="152"/>
        <v>157626.68</v>
      </c>
      <c r="AL1295" s="31"/>
      <c r="AM1295" s="31"/>
      <c r="AN1295" s="33">
        <f t="shared" si="153"/>
        <v>0</v>
      </c>
      <c r="AO1295" s="31"/>
      <c r="AP1295" s="31"/>
    </row>
    <row r="1296" spans="1:42" ht="36" x14ac:dyDescent="0.3">
      <c r="A1296" s="12" t="s">
        <v>4178</v>
      </c>
      <c r="B1296" s="12" t="s">
        <v>4005</v>
      </c>
      <c r="C1296" s="16" t="s">
        <v>4006</v>
      </c>
      <c r="D1296" s="17"/>
      <c r="E1296" s="17" t="s">
        <v>4023</v>
      </c>
      <c r="F1296" s="17" t="s">
        <v>102</v>
      </c>
      <c r="G1296" s="18">
        <v>1</v>
      </c>
      <c r="H1296" s="18"/>
      <c r="I1296" s="18">
        <v>1</v>
      </c>
      <c r="J1296" s="19">
        <v>0</v>
      </c>
      <c r="K1296" s="20">
        <v>3271</v>
      </c>
      <c r="L1296" s="19">
        <f>J1296+ROUND(K1296, 2)</f>
        <v>3271</v>
      </c>
      <c r="M1296" s="19">
        <v>0</v>
      </c>
      <c r="N1296" s="19">
        <v>3271</v>
      </c>
      <c r="O1296" s="19">
        <f>M1296+N1296</f>
        <v>3271</v>
      </c>
      <c r="P1296" s="19">
        <v>39406.67</v>
      </c>
      <c r="Q1296" s="20">
        <v>11170.8</v>
      </c>
      <c r="R1296" s="19">
        <f>P1296+ROUND(Q1296, 2)</f>
        <v>50577.47</v>
      </c>
      <c r="S1296" s="19">
        <v>39406.67</v>
      </c>
      <c r="T1296" s="19">
        <v>11170.8</v>
      </c>
      <c r="U1296" s="19">
        <f>S1296+T1296</f>
        <v>50577.47</v>
      </c>
      <c r="V1296" s="9">
        <f>ROUND(P1296 / 1.2, 2)</f>
        <v>32838.89</v>
      </c>
      <c r="W1296" s="9">
        <f>ROUND(Q1296 / 1.2, 2)</f>
        <v>9309</v>
      </c>
      <c r="X1296" s="9">
        <f>ROUND(R1296 / 1.2, 2)</f>
        <v>42147.89</v>
      </c>
      <c r="Y1296" s="9">
        <f t="shared" si="157"/>
        <v>32838.89</v>
      </c>
      <c r="Z1296" s="9">
        <f>ROUND(T1296 / 1.2, 2)</f>
        <v>9309</v>
      </c>
      <c r="AA1296" s="9">
        <f>Y1296+Z1296</f>
        <v>42147.89</v>
      </c>
      <c r="AD1296" s="5">
        <v>355116979</v>
      </c>
      <c r="AE1296" s="5">
        <v>28892251</v>
      </c>
      <c r="AG1296" s="5" t="s">
        <v>4008</v>
      </c>
      <c r="AH1296" s="5" t="s">
        <v>4009</v>
      </c>
      <c r="AI1296" s="5" t="s">
        <v>584</v>
      </c>
      <c r="AK1296" s="19">
        <f t="shared" ref="AK1296:AK1354" si="158">S1296-M1296</f>
        <v>39406.67</v>
      </c>
      <c r="AL1296" s="19">
        <f>T1296-N1296</f>
        <v>7899.7999999999993</v>
      </c>
      <c r="AM1296" s="19">
        <f>U1296-O1296</f>
        <v>47306.47</v>
      </c>
      <c r="AN1296" s="22">
        <f t="shared" ref="AN1296:AN1354" si="159">IFERROR(AK1296/M1296,0)</f>
        <v>0</v>
      </c>
      <c r="AO1296" s="22">
        <f>IFERROR(AL1296/N1296,0)</f>
        <v>2.4151024151635583</v>
      </c>
      <c r="AP1296" s="22">
        <f>IFERROR(AM1296/O1296,0)</f>
        <v>14.462387649036993</v>
      </c>
    </row>
    <row r="1297" spans="1:42" ht="409.6" x14ac:dyDescent="0.3">
      <c r="A1297" s="12" t="s">
        <v>4179</v>
      </c>
      <c r="B1297" s="12"/>
      <c r="C1297" s="27" t="s">
        <v>4011</v>
      </c>
      <c r="D1297" s="17"/>
      <c r="E1297" s="17" t="s">
        <v>4180</v>
      </c>
      <c r="F1297" s="28" t="s">
        <v>102</v>
      </c>
      <c r="G1297" s="29">
        <v>1</v>
      </c>
      <c r="H1297" s="39"/>
      <c r="I1297" s="39">
        <v>1</v>
      </c>
      <c r="J1297" s="30">
        <v>0</v>
      </c>
      <c r="M1297" s="31">
        <f>ROUND(ROUND(J1297, 2)*I1297, 2)</f>
        <v>0</v>
      </c>
      <c r="P1297" s="30">
        <v>39406.67</v>
      </c>
      <c r="S1297" s="31">
        <f>ROUND(ROUND(P1297, 2)*I1297, 2)</f>
        <v>39406.67</v>
      </c>
      <c r="V1297" s="9">
        <f>ROUND(ROUND(P1297, 2)/1.2, 2)</f>
        <v>32838.89</v>
      </c>
      <c r="Y1297" s="9">
        <f t="shared" si="157"/>
        <v>32838.89</v>
      </c>
      <c r="AD1297" s="5" t="s">
        <v>4181</v>
      </c>
      <c r="AE1297" s="5" t="s">
        <v>4182</v>
      </c>
      <c r="AF1297" s="5" t="s">
        <v>4015</v>
      </c>
      <c r="AK1297" s="31">
        <f t="shared" si="158"/>
        <v>39406.67</v>
      </c>
      <c r="AL1297" s="31"/>
      <c r="AM1297" s="31"/>
      <c r="AN1297" s="33">
        <f t="shared" si="159"/>
        <v>0</v>
      </c>
      <c r="AO1297" s="31"/>
      <c r="AP1297" s="31"/>
    </row>
    <row r="1298" spans="1:42" ht="36" x14ac:dyDescent="0.3">
      <c r="A1298" s="12" t="s">
        <v>4183</v>
      </c>
      <c r="B1298" s="12" t="s">
        <v>4005</v>
      </c>
      <c r="C1298" s="16" t="s">
        <v>4006</v>
      </c>
      <c r="D1298" s="17"/>
      <c r="E1298" s="17" t="s">
        <v>4029</v>
      </c>
      <c r="F1298" s="17" t="s">
        <v>102</v>
      </c>
      <c r="G1298" s="18">
        <v>1</v>
      </c>
      <c r="H1298" s="18"/>
      <c r="I1298" s="18">
        <v>1</v>
      </c>
      <c r="J1298" s="19">
        <v>0</v>
      </c>
      <c r="K1298" s="20">
        <v>3271</v>
      </c>
      <c r="L1298" s="19">
        <f>J1298+ROUND(K1298, 2)</f>
        <v>3271</v>
      </c>
      <c r="M1298" s="19">
        <v>0</v>
      </c>
      <c r="N1298" s="19">
        <v>3271</v>
      </c>
      <c r="O1298" s="19">
        <f>M1298+N1298</f>
        <v>3271</v>
      </c>
      <c r="P1298" s="19">
        <v>39406.67</v>
      </c>
      <c r="Q1298" s="20">
        <v>11170.8</v>
      </c>
      <c r="R1298" s="19">
        <f>P1298+ROUND(Q1298, 2)</f>
        <v>50577.47</v>
      </c>
      <c r="S1298" s="19">
        <v>39406.67</v>
      </c>
      <c r="T1298" s="19">
        <v>11170.8</v>
      </c>
      <c r="U1298" s="19">
        <f>S1298+T1298</f>
        <v>50577.47</v>
      </c>
      <c r="V1298" s="9">
        <f>ROUND(P1298 / 1.2, 2)</f>
        <v>32838.89</v>
      </c>
      <c r="W1298" s="9">
        <f>ROUND(Q1298 / 1.2, 2)</f>
        <v>9309</v>
      </c>
      <c r="X1298" s="9">
        <f>ROUND(R1298 / 1.2, 2)</f>
        <v>42147.89</v>
      </c>
      <c r="Y1298" s="9">
        <f t="shared" si="157"/>
        <v>32838.89</v>
      </c>
      <c r="Z1298" s="9">
        <f>ROUND(T1298 / 1.2, 2)</f>
        <v>9309</v>
      </c>
      <c r="AA1298" s="9">
        <f>Y1298+Z1298</f>
        <v>42147.89</v>
      </c>
      <c r="AD1298" s="5">
        <v>355116980</v>
      </c>
      <c r="AE1298" s="5">
        <v>28892253</v>
      </c>
      <c r="AG1298" s="5" t="s">
        <v>4008</v>
      </c>
      <c r="AH1298" s="5" t="s">
        <v>4009</v>
      </c>
      <c r="AI1298" s="5" t="s">
        <v>584</v>
      </c>
      <c r="AK1298" s="19">
        <f t="shared" si="158"/>
        <v>39406.67</v>
      </c>
      <c r="AL1298" s="19">
        <f>T1298-N1298</f>
        <v>7899.7999999999993</v>
      </c>
      <c r="AM1298" s="19">
        <f>U1298-O1298</f>
        <v>47306.47</v>
      </c>
      <c r="AN1298" s="22">
        <f t="shared" si="159"/>
        <v>0</v>
      </c>
      <c r="AO1298" s="22">
        <f>IFERROR(AL1298/N1298,0)</f>
        <v>2.4151024151635583</v>
      </c>
      <c r="AP1298" s="22">
        <f>IFERROR(AM1298/O1298,0)</f>
        <v>14.462387649036993</v>
      </c>
    </row>
    <row r="1299" spans="1:42" ht="409.6" x14ac:dyDescent="0.3">
      <c r="A1299" s="12" t="s">
        <v>4184</v>
      </c>
      <c r="B1299" s="12"/>
      <c r="C1299" s="27" t="s">
        <v>4011</v>
      </c>
      <c r="D1299" s="17"/>
      <c r="E1299" s="17" t="s">
        <v>4185</v>
      </c>
      <c r="F1299" s="28" t="s">
        <v>102</v>
      </c>
      <c r="G1299" s="29">
        <v>1</v>
      </c>
      <c r="H1299" s="39"/>
      <c r="I1299" s="39">
        <v>1</v>
      </c>
      <c r="J1299" s="30">
        <v>0</v>
      </c>
      <c r="M1299" s="31">
        <f>ROUND(ROUND(J1299, 2)*I1299, 2)</f>
        <v>0</v>
      </c>
      <c r="P1299" s="30">
        <v>39406.67</v>
      </c>
      <c r="S1299" s="31">
        <f>ROUND(ROUND(P1299, 2)*I1299, 2)</f>
        <v>39406.67</v>
      </c>
      <c r="V1299" s="9">
        <f>ROUND(ROUND(P1299, 2)/1.2, 2)</f>
        <v>32838.89</v>
      </c>
      <c r="Y1299" s="9">
        <f t="shared" si="157"/>
        <v>32838.89</v>
      </c>
      <c r="AD1299" s="5" t="s">
        <v>4186</v>
      </c>
      <c r="AE1299" s="5" t="s">
        <v>4187</v>
      </c>
      <c r="AF1299" s="5" t="s">
        <v>4015</v>
      </c>
      <c r="AK1299" s="31">
        <f t="shared" si="158"/>
        <v>39406.67</v>
      </c>
      <c r="AL1299" s="31"/>
      <c r="AM1299" s="31"/>
      <c r="AN1299" s="33">
        <f t="shared" si="159"/>
        <v>0</v>
      </c>
      <c r="AO1299" s="31"/>
      <c r="AP1299" s="31"/>
    </row>
    <row r="1300" spans="1:42" ht="36" x14ac:dyDescent="0.3">
      <c r="A1300" s="12" t="s">
        <v>4188</v>
      </c>
      <c r="B1300" s="12" t="s">
        <v>4005</v>
      </c>
      <c r="C1300" s="16" t="s">
        <v>4006</v>
      </c>
      <c r="D1300" s="17"/>
      <c r="E1300" s="17" t="s">
        <v>4035</v>
      </c>
      <c r="F1300" s="17" t="s">
        <v>102</v>
      </c>
      <c r="G1300" s="18">
        <v>1</v>
      </c>
      <c r="H1300" s="18"/>
      <c r="I1300" s="18">
        <v>5</v>
      </c>
      <c r="J1300" s="19">
        <v>0</v>
      </c>
      <c r="K1300" s="20">
        <v>3271</v>
      </c>
      <c r="L1300" s="19">
        <f>J1300+ROUND(K1300, 2)</f>
        <v>3271</v>
      </c>
      <c r="M1300" s="19">
        <v>0</v>
      </c>
      <c r="N1300" s="19">
        <v>16355</v>
      </c>
      <c r="O1300" s="19">
        <f>M1300+N1300</f>
        <v>16355</v>
      </c>
      <c r="P1300" s="19">
        <v>39406.67</v>
      </c>
      <c r="Q1300" s="20">
        <v>11170.8</v>
      </c>
      <c r="R1300" s="19">
        <f>P1300+ROUND(Q1300, 2)</f>
        <v>50577.47</v>
      </c>
      <c r="S1300" s="19">
        <v>197033.35</v>
      </c>
      <c r="T1300" s="19">
        <v>55854</v>
      </c>
      <c r="U1300" s="19">
        <f>S1300+T1300</f>
        <v>252887.35</v>
      </c>
      <c r="V1300" s="9">
        <f>ROUND(P1300 / 1.2, 2)</f>
        <v>32838.89</v>
      </c>
      <c r="W1300" s="9">
        <f>ROUND(Q1300 / 1.2, 2)</f>
        <v>9309</v>
      </c>
      <c r="X1300" s="9">
        <f>ROUND(R1300 / 1.2, 2)</f>
        <v>42147.89</v>
      </c>
      <c r="Y1300" s="9">
        <f t="shared" si="157"/>
        <v>164194.46</v>
      </c>
      <c r="Z1300" s="9">
        <f>ROUND(T1300 / 1.2, 2)</f>
        <v>46545</v>
      </c>
      <c r="AA1300" s="9">
        <f>Y1300+Z1300</f>
        <v>210739.46</v>
      </c>
      <c r="AD1300" s="5">
        <v>355116981</v>
      </c>
      <c r="AE1300" s="5">
        <v>28892203</v>
      </c>
      <c r="AG1300" s="5" t="s">
        <v>4008</v>
      </c>
      <c r="AH1300" s="5" t="s">
        <v>4009</v>
      </c>
      <c r="AI1300" s="5" t="s">
        <v>584</v>
      </c>
      <c r="AK1300" s="19">
        <f t="shared" si="158"/>
        <v>197033.35</v>
      </c>
      <c r="AL1300" s="19">
        <f>T1300-N1300</f>
        <v>39499</v>
      </c>
      <c r="AM1300" s="19">
        <f>U1300-O1300</f>
        <v>236532.35</v>
      </c>
      <c r="AN1300" s="22">
        <f t="shared" si="159"/>
        <v>0</v>
      </c>
      <c r="AO1300" s="22">
        <f>IFERROR(AL1300/N1300,0)</f>
        <v>2.4151024151635587</v>
      </c>
      <c r="AP1300" s="22">
        <f>IFERROR(AM1300/O1300,0)</f>
        <v>14.462387649036993</v>
      </c>
    </row>
    <row r="1301" spans="1:42" ht="396" x14ac:dyDescent="0.3">
      <c r="A1301" s="12" t="s">
        <v>4189</v>
      </c>
      <c r="B1301" s="12"/>
      <c r="C1301" s="27" t="s">
        <v>4037</v>
      </c>
      <c r="D1301" s="17"/>
      <c r="E1301" s="17" t="s">
        <v>4190</v>
      </c>
      <c r="F1301" s="28" t="s">
        <v>102</v>
      </c>
      <c r="G1301" s="29">
        <v>1</v>
      </c>
      <c r="H1301" s="39"/>
      <c r="I1301" s="39">
        <v>5</v>
      </c>
      <c r="J1301" s="30">
        <v>0</v>
      </c>
      <c r="M1301" s="31">
        <f>ROUND(ROUND(J1301, 2)*I1301, 2)</f>
        <v>0</v>
      </c>
      <c r="P1301" s="30">
        <v>39406.67</v>
      </c>
      <c r="S1301" s="31">
        <f>ROUND(ROUND(P1301, 2)*I1301, 2)</f>
        <v>197033.35</v>
      </c>
      <c r="V1301" s="9">
        <f>ROUND(ROUND(P1301, 2)/1.2, 2)</f>
        <v>32838.89</v>
      </c>
      <c r="Y1301" s="9">
        <f t="shared" si="157"/>
        <v>164194.46</v>
      </c>
      <c r="AD1301" s="5" t="s">
        <v>4191</v>
      </c>
      <c r="AE1301" s="5" t="s">
        <v>4192</v>
      </c>
      <c r="AF1301" s="5" t="s">
        <v>4041</v>
      </c>
      <c r="AK1301" s="31">
        <f t="shared" si="158"/>
        <v>197033.35</v>
      </c>
      <c r="AL1301" s="31"/>
      <c r="AM1301" s="31"/>
      <c r="AN1301" s="33">
        <f t="shared" si="159"/>
        <v>0</v>
      </c>
      <c r="AO1301" s="31"/>
      <c r="AP1301" s="31"/>
    </row>
    <row r="1302" spans="1:42" ht="36" x14ac:dyDescent="0.3">
      <c r="A1302" s="12" t="s">
        <v>4193</v>
      </c>
      <c r="B1302" s="12" t="s">
        <v>4005</v>
      </c>
      <c r="C1302" s="16" t="s">
        <v>4006</v>
      </c>
      <c r="D1302" s="17"/>
      <c r="E1302" s="17" t="s">
        <v>4043</v>
      </c>
      <c r="F1302" s="17" t="s">
        <v>102</v>
      </c>
      <c r="G1302" s="18">
        <v>1</v>
      </c>
      <c r="H1302" s="18"/>
      <c r="I1302" s="18">
        <v>3</v>
      </c>
      <c r="J1302" s="19">
        <v>0</v>
      </c>
      <c r="K1302" s="20">
        <v>3271</v>
      </c>
      <c r="L1302" s="19">
        <f>J1302+ROUND(K1302, 2)</f>
        <v>3271</v>
      </c>
      <c r="M1302" s="19">
        <v>0</v>
      </c>
      <c r="N1302" s="19">
        <v>9813</v>
      </c>
      <c r="O1302" s="19">
        <f>M1302+N1302</f>
        <v>9813</v>
      </c>
      <c r="P1302" s="19">
        <v>40386.67</v>
      </c>
      <c r="Q1302" s="20">
        <v>11170.8</v>
      </c>
      <c r="R1302" s="19">
        <f>P1302+ROUND(Q1302, 2)</f>
        <v>51557.47</v>
      </c>
      <c r="S1302" s="19">
        <v>121160.01</v>
      </c>
      <c r="T1302" s="19">
        <v>33512.400000000001</v>
      </c>
      <c r="U1302" s="19">
        <f>S1302+T1302</f>
        <v>154672.41</v>
      </c>
      <c r="V1302" s="9">
        <f>ROUND(P1302 / 1.2, 2)</f>
        <v>33655.56</v>
      </c>
      <c r="W1302" s="9">
        <f>ROUND(Q1302 / 1.2, 2)</f>
        <v>9309</v>
      </c>
      <c r="X1302" s="9">
        <f>ROUND(R1302 / 1.2, 2)</f>
        <v>42964.56</v>
      </c>
      <c r="Y1302" s="9">
        <f t="shared" si="157"/>
        <v>100966.68</v>
      </c>
      <c r="Z1302" s="9">
        <f>ROUND(T1302 / 1.2, 2)</f>
        <v>27927</v>
      </c>
      <c r="AA1302" s="9">
        <f>Y1302+Z1302</f>
        <v>128893.68</v>
      </c>
      <c r="AD1302" s="5">
        <v>355116982</v>
      </c>
      <c r="AE1302" s="5">
        <v>28892205</v>
      </c>
      <c r="AG1302" s="5" t="s">
        <v>4008</v>
      </c>
      <c r="AH1302" s="5" t="s">
        <v>4009</v>
      </c>
      <c r="AI1302" s="5" t="s">
        <v>584</v>
      </c>
      <c r="AK1302" s="19">
        <f t="shared" si="158"/>
        <v>121160.01</v>
      </c>
      <c r="AL1302" s="19">
        <f>T1302-N1302</f>
        <v>23699.4</v>
      </c>
      <c r="AM1302" s="19">
        <f>U1302-O1302</f>
        <v>144859.41</v>
      </c>
      <c r="AN1302" s="22">
        <f t="shared" si="159"/>
        <v>0</v>
      </c>
      <c r="AO1302" s="22">
        <f>IFERROR(AL1302/N1302,0)</f>
        <v>2.4151024151635587</v>
      </c>
      <c r="AP1302" s="22">
        <f>IFERROR(AM1302/O1302,0)</f>
        <v>14.761990217059004</v>
      </c>
    </row>
    <row r="1303" spans="1:42" ht="396" x14ac:dyDescent="0.3">
      <c r="A1303" s="12" t="s">
        <v>4194</v>
      </c>
      <c r="B1303" s="12"/>
      <c r="C1303" s="27" t="s">
        <v>4011</v>
      </c>
      <c r="D1303" s="17"/>
      <c r="E1303" s="17" t="s">
        <v>4045</v>
      </c>
      <c r="F1303" s="28" t="s">
        <v>102</v>
      </c>
      <c r="G1303" s="29">
        <v>1</v>
      </c>
      <c r="H1303" s="39"/>
      <c r="I1303" s="39">
        <v>3</v>
      </c>
      <c r="J1303" s="30">
        <v>0</v>
      </c>
      <c r="M1303" s="31">
        <f>ROUND(ROUND(J1303, 2)*I1303, 2)</f>
        <v>0</v>
      </c>
      <c r="P1303" s="30">
        <v>40386.67</v>
      </c>
      <c r="S1303" s="31">
        <f>ROUND(ROUND(P1303, 2)*I1303, 2)</f>
        <v>121160.01</v>
      </c>
      <c r="V1303" s="9">
        <f>ROUND(ROUND(P1303, 2)/1.2, 2)</f>
        <v>33655.56</v>
      </c>
      <c r="Y1303" s="9">
        <f t="shared" si="157"/>
        <v>100966.68</v>
      </c>
      <c r="AD1303" s="5" t="s">
        <v>4195</v>
      </c>
      <c r="AE1303" s="5" t="s">
        <v>4196</v>
      </c>
      <c r="AF1303" s="5" t="s">
        <v>4015</v>
      </c>
      <c r="AK1303" s="31">
        <f t="shared" si="158"/>
        <v>121160.01</v>
      </c>
      <c r="AL1303" s="31"/>
      <c r="AM1303" s="31"/>
      <c r="AN1303" s="33">
        <f t="shared" si="159"/>
        <v>0</v>
      </c>
      <c r="AO1303" s="31"/>
      <c r="AP1303" s="31"/>
    </row>
    <row r="1304" spans="1:42" ht="36" x14ac:dyDescent="0.3">
      <c r="A1304" s="12" t="s">
        <v>4197</v>
      </c>
      <c r="B1304" s="12" t="s">
        <v>4005</v>
      </c>
      <c r="C1304" s="16" t="s">
        <v>4006</v>
      </c>
      <c r="D1304" s="17"/>
      <c r="E1304" s="17" t="s">
        <v>4049</v>
      </c>
      <c r="F1304" s="17" t="s">
        <v>102</v>
      </c>
      <c r="G1304" s="18">
        <v>1</v>
      </c>
      <c r="H1304" s="18"/>
      <c r="I1304" s="18">
        <v>6</v>
      </c>
      <c r="J1304" s="19">
        <v>0</v>
      </c>
      <c r="K1304" s="20">
        <v>3271</v>
      </c>
      <c r="L1304" s="19">
        <f>J1304+ROUND(K1304, 2)</f>
        <v>3271</v>
      </c>
      <c r="M1304" s="19">
        <v>0</v>
      </c>
      <c r="N1304" s="19">
        <v>19626</v>
      </c>
      <c r="O1304" s="19">
        <f>M1304+N1304</f>
        <v>19626</v>
      </c>
      <c r="P1304" s="19">
        <v>38496.67</v>
      </c>
      <c r="Q1304" s="20">
        <v>11170.8</v>
      </c>
      <c r="R1304" s="19">
        <f>P1304+ROUND(Q1304, 2)</f>
        <v>49667.47</v>
      </c>
      <c r="S1304" s="19">
        <v>230980.02</v>
      </c>
      <c r="T1304" s="19">
        <v>67024.800000000003</v>
      </c>
      <c r="U1304" s="19">
        <f>S1304+T1304</f>
        <v>298004.82</v>
      </c>
      <c r="V1304" s="9">
        <f>ROUND(P1304 / 1.2, 2)</f>
        <v>32080.560000000001</v>
      </c>
      <c r="W1304" s="9">
        <f>ROUND(Q1304 / 1.2, 2)</f>
        <v>9309</v>
      </c>
      <c r="X1304" s="9">
        <f>ROUND(R1304 / 1.2, 2)</f>
        <v>41389.56</v>
      </c>
      <c r="Y1304" s="9">
        <f t="shared" si="157"/>
        <v>192483.35</v>
      </c>
      <c r="Z1304" s="9">
        <f>ROUND(T1304 / 1.2, 2)</f>
        <v>55854</v>
      </c>
      <c r="AA1304" s="9">
        <f>Y1304+Z1304</f>
        <v>248337.35</v>
      </c>
      <c r="AD1304" s="5">
        <v>355116983</v>
      </c>
      <c r="AE1304" s="5">
        <v>28892207</v>
      </c>
      <c r="AG1304" s="5" t="s">
        <v>4008</v>
      </c>
      <c r="AH1304" s="5" t="s">
        <v>4009</v>
      </c>
      <c r="AI1304" s="5" t="s">
        <v>584</v>
      </c>
      <c r="AK1304" s="19">
        <f t="shared" si="158"/>
        <v>230980.02</v>
      </c>
      <c r="AL1304" s="19">
        <f>T1304-N1304</f>
        <v>47398.8</v>
      </c>
      <c r="AM1304" s="19">
        <f>U1304-O1304</f>
        <v>278378.82</v>
      </c>
      <c r="AN1304" s="22">
        <f t="shared" si="159"/>
        <v>0</v>
      </c>
      <c r="AO1304" s="22">
        <f>IFERROR(AL1304/N1304,0)</f>
        <v>2.4151024151635587</v>
      </c>
      <c r="AP1304" s="22">
        <f>IFERROR(AM1304/O1304,0)</f>
        <v>14.184185264445125</v>
      </c>
    </row>
    <row r="1305" spans="1:42" ht="409.6" x14ac:dyDescent="0.3">
      <c r="A1305" s="12" t="s">
        <v>4198</v>
      </c>
      <c r="B1305" s="12"/>
      <c r="C1305" s="27" t="s">
        <v>4037</v>
      </c>
      <c r="D1305" s="17"/>
      <c r="E1305" s="17" t="s">
        <v>4051</v>
      </c>
      <c r="F1305" s="28" t="s">
        <v>102</v>
      </c>
      <c r="G1305" s="29">
        <v>1</v>
      </c>
      <c r="H1305" s="39"/>
      <c r="I1305" s="39">
        <v>6</v>
      </c>
      <c r="J1305" s="30">
        <v>0</v>
      </c>
      <c r="M1305" s="31">
        <f>ROUND(ROUND(J1305, 2)*I1305, 2)</f>
        <v>0</v>
      </c>
      <c r="P1305" s="30">
        <v>38496.67</v>
      </c>
      <c r="S1305" s="31">
        <f>ROUND(ROUND(P1305, 2)*I1305, 2)</f>
        <v>230980.02</v>
      </c>
      <c r="V1305" s="9">
        <f>ROUND(ROUND(P1305, 2)/1.2, 2)</f>
        <v>32080.560000000001</v>
      </c>
      <c r="Y1305" s="9">
        <f t="shared" ref="Y1305:Y1336" si="160">ROUND(S1305 / 1.2, 2)</f>
        <v>192483.35</v>
      </c>
      <c r="AD1305" s="5" t="s">
        <v>4199</v>
      </c>
      <c r="AE1305" s="5" t="s">
        <v>4200</v>
      </c>
      <c r="AF1305" s="5" t="s">
        <v>4041</v>
      </c>
      <c r="AK1305" s="31">
        <f t="shared" si="158"/>
        <v>230980.02</v>
      </c>
      <c r="AL1305" s="31"/>
      <c r="AM1305" s="31"/>
      <c r="AN1305" s="33">
        <f t="shared" si="159"/>
        <v>0</v>
      </c>
      <c r="AO1305" s="31"/>
      <c r="AP1305" s="31"/>
    </row>
    <row r="1306" spans="1:42" ht="36" x14ac:dyDescent="0.3">
      <c r="A1306" s="12" t="s">
        <v>4201</v>
      </c>
      <c r="B1306" s="12" t="s">
        <v>4005</v>
      </c>
      <c r="C1306" s="16" t="s">
        <v>4006</v>
      </c>
      <c r="D1306" s="17"/>
      <c r="E1306" s="17" t="s">
        <v>4055</v>
      </c>
      <c r="F1306" s="17" t="s">
        <v>102</v>
      </c>
      <c r="G1306" s="18">
        <v>1</v>
      </c>
      <c r="H1306" s="18"/>
      <c r="I1306" s="18">
        <v>4</v>
      </c>
      <c r="J1306" s="19">
        <v>0</v>
      </c>
      <c r="K1306" s="20">
        <v>3271</v>
      </c>
      <c r="L1306" s="19">
        <f>J1306+ROUND(K1306, 2)</f>
        <v>3271</v>
      </c>
      <c r="M1306" s="19">
        <v>0</v>
      </c>
      <c r="N1306" s="19">
        <v>13084</v>
      </c>
      <c r="O1306" s="19">
        <f>M1306+N1306</f>
        <v>13084</v>
      </c>
      <c r="P1306" s="19">
        <v>38496.67</v>
      </c>
      <c r="Q1306" s="20">
        <v>11170.8</v>
      </c>
      <c r="R1306" s="19">
        <f>P1306+ROUND(Q1306, 2)</f>
        <v>49667.47</v>
      </c>
      <c r="S1306" s="19">
        <v>153986.68</v>
      </c>
      <c r="T1306" s="19">
        <v>44683.199999999997</v>
      </c>
      <c r="U1306" s="19">
        <f>S1306+T1306</f>
        <v>198669.88</v>
      </c>
      <c r="V1306" s="9">
        <f>ROUND(P1306 / 1.2, 2)</f>
        <v>32080.560000000001</v>
      </c>
      <c r="W1306" s="9">
        <f>ROUND(Q1306 / 1.2, 2)</f>
        <v>9309</v>
      </c>
      <c r="X1306" s="9">
        <f>ROUND(R1306 / 1.2, 2)</f>
        <v>41389.56</v>
      </c>
      <c r="Y1306" s="9">
        <f t="shared" si="160"/>
        <v>128322.23</v>
      </c>
      <c r="Z1306" s="9">
        <f>ROUND(T1306 / 1.2, 2)</f>
        <v>37236</v>
      </c>
      <c r="AA1306" s="9">
        <f>Y1306+Z1306</f>
        <v>165558.22999999998</v>
      </c>
      <c r="AD1306" s="5">
        <v>355116984</v>
      </c>
      <c r="AE1306" s="5">
        <v>28892209</v>
      </c>
      <c r="AG1306" s="5" t="s">
        <v>4008</v>
      </c>
      <c r="AH1306" s="5" t="s">
        <v>4009</v>
      </c>
      <c r="AI1306" s="5" t="s">
        <v>584</v>
      </c>
      <c r="AK1306" s="19">
        <f t="shared" si="158"/>
        <v>153986.68</v>
      </c>
      <c r="AL1306" s="19">
        <f>T1306-N1306</f>
        <v>31599.199999999997</v>
      </c>
      <c r="AM1306" s="19">
        <f>U1306-O1306</f>
        <v>185585.88</v>
      </c>
      <c r="AN1306" s="22">
        <f t="shared" si="159"/>
        <v>0</v>
      </c>
      <c r="AO1306" s="22">
        <f>IFERROR(AL1306/N1306,0)</f>
        <v>2.4151024151635583</v>
      </c>
      <c r="AP1306" s="22">
        <f>IFERROR(AM1306/O1306,0)</f>
        <v>14.184185264445125</v>
      </c>
    </row>
    <row r="1307" spans="1:42" ht="409.6" x14ac:dyDescent="0.3">
      <c r="A1307" s="12" t="s">
        <v>4202</v>
      </c>
      <c r="B1307" s="12"/>
      <c r="C1307" s="27" t="s">
        <v>4011</v>
      </c>
      <c r="D1307" s="17"/>
      <c r="E1307" s="17" t="s">
        <v>4057</v>
      </c>
      <c r="F1307" s="28" t="s">
        <v>102</v>
      </c>
      <c r="G1307" s="29">
        <v>1</v>
      </c>
      <c r="H1307" s="39"/>
      <c r="I1307" s="39">
        <v>4</v>
      </c>
      <c r="J1307" s="30">
        <v>0</v>
      </c>
      <c r="M1307" s="31">
        <f>ROUND(ROUND(J1307, 2)*I1307, 2)</f>
        <v>0</v>
      </c>
      <c r="P1307" s="30">
        <v>38496.67</v>
      </c>
      <c r="S1307" s="31">
        <f>ROUND(ROUND(P1307, 2)*I1307, 2)</f>
        <v>153986.68</v>
      </c>
      <c r="V1307" s="9">
        <f>ROUND(ROUND(P1307, 2)/1.2, 2)</f>
        <v>32080.560000000001</v>
      </c>
      <c r="Y1307" s="9">
        <f t="shared" si="160"/>
        <v>128322.23</v>
      </c>
      <c r="AD1307" s="5" t="s">
        <v>4203</v>
      </c>
      <c r="AE1307" s="5" t="s">
        <v>4204</v>
      </c>
      <c r="AF1307" s="5" t="s">
        <v>4015</v>
      </c>
      <c r="AK1307" s="31">
        <f t="shared" si="158"/>
        <v>153986.68</v>
      </c>
      <c r="AL1307" s="31"/>
      <c r="AM1307" s="31"/>
      <c r="AN1307" s="33">
        <f t="shared" si="159"/>
        <v>0</v>
      </c>
      <c r="AO1307" s="31"/>
      <c r="AP1307" s="31"/>
    </row>
    <row r="1308" spans="1:42" ht="36" x14ac:dyDescent="0.3">
      <c r="A1308" s="12" t="s">
        <v>4205</v>
      </c>
      <c r="B1308" s="12" t="s">
        <v>4005</v>
      </c>
      <c r="C1308" s="16" t="s">
        <v>4006</v>
      </c>
      <c r="D1308" s="17"/>
      <c r="E1308" s="17" t="s">
        <v>4061</v>
      </c>
      <c r="F1308" s="17" t="s">
        <v>102</v>
      </c>
      <c r="G1308" s="18">
        <v>1</v>
      </c>
      <c r="H1308" s="18"/>
      <c r="I1308" s="18">
        <v>10</v>
      </c>
      <c r="J1308" s="19">
        <v>0</v>
      </c>
      <c r="K1308" s="20">
        <v>3271</v>
      </c>
      <c r="L1308" s="19">
        <f>J1308+ROUND(K1308, 2)</f>
        <v>3271</v>
      </c>
      <c r="M1308" s="19">
        <v>0</v>
      </c>
      <c r="N1308" s="19">
        <v>32710</v>
      </c>
      <c r="O1308" s="19">
        <f>M1308+N1308</f>
        <v>32710</v>
      </c>
      <c r="P1308" s="19">
        <v>37736.67</v>
      </c>
      <c r="Q1308" s="20">
        <v>11170.8</v>
      </c>
      <c r="R1308" s="19">
        <f>P1308+ROUND(Q1308, 2)</f>
        <v>48907.47</v>
      </c>
      <c r="S1308" s="19">
        <v>377366.7</v>
      </c>
      <c r="T1308" s="19">
        <v>111708</v>
      </c>
      <c r="U1308" s="19">
        <f>S1308+T1308</f>
        <v>489074.7</v>
      </c>
      <c r="V1308" s="9">
        <f>ROUND(P1308 / 1.2, 2)</f>
        <v>31447.23</v>
      </c>
      <c r="W1308" s="9">
        <f>ROUND(Q1308 / 1.2, 2)</f>
        <v>9309</v>
      </c>
      <c r="X1308" s="9">
        <f>ROUND(R1308 / 1.2, 2)</f>
        <v>40756.230000000003</v>
      </c>
      <c r="Y1308" s="9">
        <f t="shared" si="160"/>
        <v>314472.25</v>
      </c>
      <c r="Z1308" s="9">
        <f>ROUND(T1308 / 1.2, 2)</f>
        <v>93090</v>
      </c>
      <c r="AA1308" s="9">
        <f>Y1308+Z1308</f>
        <v>407562.25</v>
      </c>
      <c r="AD1308" s="5">
        <v>355116985</v>
      </c>
      <c r="AE1308" s="5">
        <v>28892211</v>
      </c>
      <c r="AG1308" s="5" t="s">
        <v>4008</v>
      </c>
      <c r="AH1308" s="5" t="s">
        <v>4009</v>
      </c>
      <c r="AI1308" s="5" t="s">
        <v>584</v>
      </c>
      <c r="AK1308" s="19">
        <f t="shared" si="158"/>
        <v>377366.7</v>
      </c>
      <c r="AL1308" s="19">
        <f>T1308-N1308</f>
        <v>78998</v>
      </c>
      <c r="AM1308" s="19">
        <f>U1308-O1308</f>
        <v>456364.7</v>
      </c>
      <c r="AN1308" s="22">
        <f t="shared" si="159"/>
        <v>0</v>
      </c>
      <c r="AO1308" s="22">
        <f>IFERROR(AL1308/N1308,0)</f>
        <v>2.4151024151635587</v>
      </c>
      <c r="AP1308" s="22">
        <f>IFERROR(AM1308/O1308,0)</f>
        <v>13.951840415774992</v>
      </c>
    </row>
    <row r="1309" spans="1:42" ht="396" x14ac:dyDescent="0.3">
      <c r="A1309" s="12" t="s">
        <v>4206</v>
      </c>
      <c r="B1309" s="12"/>
      <c r="C1309" s="27" t="s">
        <v>4037</v>
      </c>
      <c r="D1309" s="17"/>
      <c r="E1309" s="17" t="s">
        <v>4063</v>
      </c>
      <c r="F1309" s="28" t="s">
        <v>102</v>
      </c>
      <c r="G1309" s="29">
        <v>1</v>
      </c>
      <c r="H1309" s="39"/>
      <c r="I1309" s="39">
        <v>10</v>
      </c>
      <c r="J1309" s="30">
        <v>0</v>
      </c>
      <c r="M1309" s="31">
        <f>ROUND(ROUND(J1309, 2)*I1309, 2)</f>
        <v>0</v>
      </c>
      <c r="P1309" s="30">
        <v>37736.67</v>
      </c>
      <c r="S1309" s="31">
        <f>ROUND(ROUND(P1309, 2)*I1309, 2)</f>
        <v>377366.7</v>
      </c>
      <c r="V1309" s="9">
        <f>ROUND(ROUND(P1309, 2)/1.2, 2)</f>
        <v>31447.23</v>
      </c>
      <c r="Y1309" s="9">
        <f t="shared" si="160"/>
        <v>314472.25</v>
      </c>
      <c r="AD1309" s="5" t="s">
        <v>4207</v>
      </c>
      <c r="AE1309" s="5" t="s">
        <v>4208</v>
      </c>
      <c r="AF1309" s="5" t="s">
        <v>4041</v>
      </c>
      <c r="AK1309" s="31">
        <f t="shared" si="158"/>
        <v>377366.7</v>
      </c>
      <c r="AL1309" s="31"/>
      <c r="AM1309" s="31"/>
      <c r="AN1309" s="33">
        <f t="shared" si="159"/>
        <v>0</v>
      </c>
      <c r="AO1309" s="31"/>
      <c r="AP1309" s="31"/>
    </row>
    <row r="1310" spans="1:42" ht="36" x14ac:dyDescent="0.3">
      <c r="A1310" s="12" t="s">
        <v>4209</v>
      </c>
      <c r="B1310" s="12" t="s">
        <v>4005</v>
      </c>
      <c r="C1310" s="16" t="s">
        <v>4006</v>
      </c>
      <c r="D1310" s="17"/>
      <c r="E1310" s="17" t="s">
        <v>4067</v>
      </c>
      <c r="F1310" s="17" t="s">
        <v>102</v>
      </c>
      <c r="G1310" s="18">
        <v>1</v>
      </c>
      <c r="H1310" s="18"/>
      <c r="I1310" s="18">
        <v>4</v>
      </c>
      <c r="J1310" s="19">
        <v>0</v>
      </c>
      <c r="K1310" s="20">
        <v>3271</v>
      </c>
      <c r="L1310" s="19">
        <f>J1310+ROUND(K1310, 2)</f>
        <v>3271</v>
      </c>
      <c r="M1310" s="19">
        <v>0</v>
      </c>
      <c r="N1310" s="19">
        <v>13084</v>
      </c>
      <c r="O1310" s="19">
        <f>M1310+N1310</f>
        <v>13084</v>
      </c>
      <c r="P1310" s="19">
        <v>37736.67</v>
      </c>
      <c r="Q1310" s="20">
        <v>11170.8</v>
      </c>
      <c r="R1310" s="19">
        <f>P1310+ROUND(Q1310, 2)</f>
        <v>48907.47</v>
      </c>
      <c r="S1310" s="19">
        <v>150946.68</v>
      </c>
      <c r="T1310" s="19">
        <v>44683.199999999997</v>
      </c>
      <c r="U1310" s="19">
        <f>S1310+T1310</f>
        <v>195629.88</v>
      </c>
      <c r="V1310" s="9">
        <f>ROUND(P1310 / 1.2, 2)</f>
        <v>31447.23</v>
      </c>
      <c r="W1310" s="9">
        <f>ROUND(Q1310 / 1.2, 2)</f>
        <v>9309</v>
      </c>
      <c r="X1310" s="9">
        <f>ROUND(R1310 / 1.2, 2)</f>
        <v>40756.230000000003</v>
      </c>
      <c r="Y1310" s="9">
        <f t="shared" si="160"/>
        <v>125788.9</v>
      </c>
      <c r="Z1310" s="9">
        <f>ROUND(T1310 / 1.2, 2)</f>
        <v>37236</v>
      </c>
      <c r="AA1310" s="9">
        <f>Y1310+Z1310</f>
        <v>163024.9</v>
      </c>
      <c r="AD1310" s="5">
        <v>355116986</v>
      </c>
      <c r="AE1310" s="5">
        <v>28892213</v>
      </c>
      <c r="AG1310" s="5" t="s">
        <v>4008</v>
      </c>
      <c r="AH1310" s="5" t="s">
        <v>4009</v>
      </c>
      <c r="AI1310" s="5" t="s">
        <v>584</v>
      </c>
      <c r="AK1310" s="19">
        <f t="shared" si="158"/>
        <v>150946.68</v>
      </c>
      <c r="AL1310" s="19">
        <f>T1310-N1310</f>
        <v>31599.199999999997</v>
      </c>
      <c r="AM1310" s="19">
        <f>U1310-O1310</f>
        <v>182545.88</v>
      </c>
      <c r="AN1310" s="22">
        <f t="shared" si="159"/>
        <v>0</v>
      </c>
      <c r="AO1310" s="22">
        <f>IFERROR(AL1310/N1310,0)</f>
        <v>2.4151024151635583</v>
      </c>
      <c r="AP1310" s="22">
        <f>IFERROR(AM1310/O1310,0)</f>
        <v>13.951840415774992</v>
      </c>
    </row>
    <row r="1311" spans="1:42" ht="396" x14ac:dyDescent="0.3">
      <c r="A1311" s="12" t="s">
        <v>4210</v>
      </c>
      <c r="B1311" s="12"/>
      <c r="C1311" s="27" t="s">
        <v>4011</v>
      </c>
      <c r="D1311" s="17"/>
      <c r="E1311" s="17" t="s">
        <v>4069</v>
      </c>
      <c r="F1311" s="28" t="s">
        <v>102</v>
      </c>
      <c r="G1311" s="29">
        <v>1</v>
      </c>
      <c r="H1311" s="39"/>
      <c r="I1311" s="39">
        <v>4</v>
      </c>
      <c r="J1311" s="30">
        <v>0</v>
      </c>
      <c r="M1311" s="31">
        <f>ROUND(ROUND(J1311, 2)*I1311, 2)</f>
        <v>0</v>
      </c>
      <c r="P1311" s="30">
        <v>37736.67</v>
      </c>
      <c r="S1311" s="31">
        <f>ROUND(ROUND(P1311, 2)*I1311, 2)</f>
        <v>150946.68</v>
      </c>
      <c r="V1311" s="9">
        <f>ROUND(ROUND(P1311, 2)/1.2, 2)</f>
        <v>31447.23</v>
      </c>
      <c r="Y1311" s="9">
        <f t="shared" si="160"/>
        <v>125788.9</v>
      </c>
      <c r="AD1311" s="5" t="s">
        <v>4211</v>
      </c>
      <c r="AE1311" s="5" t="s">
        <v>4212</v>
      </c>
      <c r="AF1311" s="5" t="s">
        <v>4015</v>
      </c>
      <c r="AK1311" s="31">
        <f t="shared" si="158"/>
        <v>150946.68</v>
      </c>
      <c r="AL1311" s="31"/>
      <c r="AM1311" s="31"/>
      <c r="AN1311" s="33">
        <f t="shared" si="159"/>
        <v>0</v>
      </c>
      <c r="AO1311" s="31"/>
      <c r="AP1311" s="31"/>
    </row>
    <row r="1312" spans="1:42" ht="36" x14ac:dyDescent="0.3">
      <c r="A1312" s="12" t="s">
        <v>4213</v>
      </c>
      <c r="B1312" s="12" t="s">
        <v>4005</v>
      </c>
      <c r="C1312" s="16" t="s">
        <v>4006</v>
      </c>
      <c r="D1312" s="17"/>
      <c r="E1312" s="17" t="s">
        <v>4073</v>
      </c>
      <c r="F1312" s="17" t="s">
        <v>102</v>
      </c>
      <c r="G1312" s="18">
        <v>1</v>
      </c>
      <c r="H1312" s="18"/>
      <c r="I1312" s="18">
        <v>5</v>
      </c>
      <c r="J1312" s="19">
        <v>0</v>
      </c>
      <c r="K1312" s="20">
        <v>3271</v>
      </c>
      <c r="L1312" s="19">
        <f>J1312+ROUND(K1312, 2)</f>
        <v>3271</v>
      </c>
      <c r="M1312" s="19">
        <v>0</v>
      </c>
      <c r="N1312" s="19">
        <v>16355</v>
      </c>
      <c r="O1312" s="19">
        <f>M1312+N1312</f>
        <v>16355</v>
      </c>
      <c r="P1312" s="19">
        <v>56520.67</v>
      </c>
      <c r="Q1312" s="20">
        <v>12901.2</v>
      </c>
      <c r="R1312" s="19">
        <f>P1312+ROUND(Q1312, 2)</f>
        <v>69421.87</v>
      </c>
      <c r="S1312" s="19">
        <v>282603.34999999998</v>
      </c>
      <c r="T1312" s="19">
        <v>64506</v>
      </c>
      <c r="U1312" s="19">
        <f>S1312+T1312</f>
        <v>347109.35</v>
      </c>
      <c r="V1312" s="9">
        <f>ROUND(P1312 / 1.2, 2)</f>
        <v>47100.56</v>
      </c>
      <c r="W1312" s="9">
        <f>ROUND(Q1312 / 1.2, 2)</f>
        <v>10751</v>
      </c>
      <c r="X1312" s="9">
        <f>ROUND(R1312 / 1.2, 2)</f>
        <v>57851.56</v>
      </c>
      <c r="Y1312" s="9">
        <f t="shared" si="160"/>
        <v>235502.79</v>
      </c>
      <c r="Z1312" s="9">
        <f>ROUND(T1312 / 1.2, 2)</f>
        <v>53755</v>
      </c>
      <c r="AA1312" s="9">
        <f>Y1312+Z1312</f>
        <v>289257.79000000004</v>
      </c>
      <c r="AD1312" s="5">
        <v>355116987</v>
      </c>
      <c r="AE1312" s="5">
        <v>28892215</v>
      </c>
      <c r="AG1312" s="5" t="s">
        <v>4008</v>
      </c>
      <c r="AH1312" s="5" t="s">
        <v>4009</v>
      </c>
      <c r="AI1312" s="5" t="s">
        <v>584</v>
      </c>
      <c r="AK1312" s="19">
        <f t="shared" si="158"/>
        <v>282603.34999999998</v>
      </c>
      <c r="AL1312" s="19">
        <f>T1312-N1312</f>
        <v>48151</v>
      </c>
      <c r="AM1312" s="19">
        <f>U1312-O1312</f>
        <v>330754.34999999998</v>
      </c>
      <c r="AN1312" s="22">
        <f t="shared" si="159"/>
        <v>0</v>
      </c>
      <c r="AO1312" s="22">
        <f>IFERROR(AL1312/N1312,0)</f>
        <v>2.9441149495567105</v>
      </c>
      <c r="AP1312" s="22">
        <f>IFERROR(AM1312/O1312,0)</f>
        <v>20.223439315194128</v>
      </c>
    </row>
    <row r="1313" spans="1:42" ht="378" x14ac:dyDescent="0.3">
      <c r="A1313" s="12" t="s">
        <v>4214</v>
      </c>
      <c r="B1313" s="12"/>
      <c r="C1313" s="27" t="s">
        <v>4037</v>
      </c>
      <c r="D1313" s="17"/>
      <c r="E1313" s="17" t="s">
        <v>4075</v>
      </c>
      <c r="F1313" s="28" t="s">
        <v>102</v>
      </c>
      <c r="G1313" s="29">
        <v>1</v>
      </c>
      <c r="H1313" s="39"/>
      <c r="I1313" s="39">
        <v>5</v>
      </c>
      <c r="J1313" s="30">
        <v>0</v>
      </c>
      <c r="M1313" s="31">
        <f>ROUND(ROUND(J1313, 2)*I1313, 2)</f>
        <v>0</v>
      </c>
      <c r="P1313" s="30">
        <v>56520.67</v>
      </c>
      <c r="S1313" s="31">
        <f>ROUND(ROUND(P1313, 2)*I1313, 2)</f>
        <v>282603.34999999998</v>
      </c>
      <c r="V1313" s="9">
        <f>ROUND(ROUND(P1313, 2)/1.2, 2)</f>
        <v>47100.56</v>
      </c>
      <c r="Y1313" s="9">
        <f t="shared" si="160"/>
        <v>235502.79</v>
      </c>
      <c r="AD1313" s="5" t="s">
        <v>4215</v>
      </c>
      <c r="AE1313" s="5" t="s">
        <v>4216</v>
      </c>
      <c r="AF1313" s="5" t="s">
        <v>4041</v>
      </c>
      <c r="AK1313" s="31">
        <f t="shared" si="158"/>
        <v>282603.34999999998</v>
      </c>
      <c r="AL1313" s="31"/>
      <c r="AM1313" s="31"/>
      <c r="AN1313" s="33">
        <f t="shared" si="159"/>
        <v>0</v>
      </c>
      <c r="AO1313" s="31"/>
      <c r="AP1313" s="31"/>
    </row>
    <row r="1314" spans="1:42" ht="36" x14ac:dyDescent="0.3">
      <c r="A1314" s="12" t="s">
        <v>4217</v>
      </c>
      <c r="B1314" s="12" t="s">
        <v>4005</v>
      </c>
      <c r="C1314" s="16" t="s">
        <v>4006</v>
      </c>
      <c r="D1314" s="17"/>
      <c r="E1314" s="17" t="s">
        <v>4079</v>
      </c>
      <c r="F1314" s="17" t="s">
        <v>102</v>
      </c>
      <c r="G1314" s="18">
        <v>1</v>
      </c>
      <c r="H1314" s="18"/>
      <c r="I1314" s="18">
        <v>1</v>
      </c>
      <c r="J1314" s="19">
        <v>0</v>
      </c>
      <c r="K1314" s="20">
        <v>3271</v>
      </c>
      <c r="L1314" s="19">
        <f>J1314+ROUND(K1314, 2)</f>
        <v>3271</v>
      </c>
      <c r="M1314" s="19">
        <v>0</v>
      </c>
      <c r="N1314" s="19">
        <v>3271</v>
      </c>
      <c r="O1314" s="19">
        <f>M1314+N1314</f>
        <v>3271</v>
      </c>
      <c r="P1314" s="19">
        <v>56520.67</v>
      </c>
      <c r="Q1314" s="20">
        <v>12901.2</v>
      </c>
      <c r="R1314" s="19">
        <f>P1314+ROUND(Q1314, 2)</f>
        <v>69421.87</v>
      </c>
      <c r="S1314" s="19">
        <v>56520.67</v>
      </c>
      <c r="T1314" s="19">
        <v>12901.2</v>
      </c>
      <c r="U1314" s="19">
        <f>S1314+T1314</f>
        <v>69421.87</v>
      </c>
      <c r="V1314" s="9">
        <f>ROUND(P1314 / 1.2, 2)</f>
        <v>47100.56</v>
      </c>
      <c r="W1314" s="9">
        <f>ROUND(Q1314 / 1.2, 2)</f>
        <v>10751</v>
      </c>
      <c r="X1314" s="9">
        <f>ROUND(R1314 / 1.2, 2)</f>
        <v>57851.56</v>
      </c>
      <c r="Y1314" s="9">
        <f t="shared" si="160"/>
        <v>47100.56</v>
      </c>
      <c r="Z1314" s="9">
        <f>ROUND(T1314 / 1.2, 2)</f>
        <v>10751</v>
      </c>
      <c r="AA1314" s="9">
        <f>Y1314+Z1314</f>
        <v>57851.56</v>
      </c>
      <c r="AD1314" s="5">
        <v>355116988</v>
      </c>
      <c r="AE1314" s="5">
        <v>28892217</v>
      </c>
      <c r="AG1314" s="5" t="s">
        <v>4008</v>
      </c>
      <c r="AH1314" s="5" t="s">
        <v>4009</v>
      </c>
      <c r="AI1314" s="5" t="s">
        <v>584</v>
      </c>
      <c r="AK1314" s="19">
        <f t="shared" si="158"/>
        <v>56520.67</v>
      </c>
      <c r="AL1314" s="19">
        <f>T1314-N1314</f>
        <v>9630.2000000000007</v>
      </c>
      <c r="AM1314" s="19">
        <f>U1314-O1314</f>
        <v>66150.87</v>
      </c>
      <c r="AN1314" s="22">
        <f t="shared" si="159"/>
        <v>0</v>
      </c>
      <c r="AO1314" s="22">
        <f>IFERROR(AL1314/N1314,0)</f>
        <v>2.9441149495567105</v>
      </c>
      <c r="AP1314" s="22">
        <f>IFERROR(AM1314/O1314,0)</f>
        <v>20.223439315194128</v>
      </c>
    </row>
    <row r="1315" spans="1:42" ht="378" x14ac:dyDescent="0.3">
      <c r="A1315" s="12" t="s">
        <v>4218</v>
      </c>
      <c r="B1315" s="12"/>
      <c r="C1315" s="27" t="s">
        <v>4011</v>
      </c>
      <c r="D1315" s="17"/>
      <c r="E1315" s="17" t="s">
        <v>4081</v>
      </c>
      <c r="F1315" s="28" t="s">
        <v>102</v>
      </c>
      <c r="G1315" s="29">
        <v>1</v>
      </c>
      <c r="H1315" s="39"/>
      <c r="I1315" s="39">
        <v>1</v>
      </c>
      <c r="J1315" s="30">
        <v>0</v>
      </c>
      <c r="M1315" s="31">
        <f>ROUND(ROUND(J1315, 2)*I1315, 2)</f>
        <v>0</v>
      </c>
      <c r="P1315" s="30">
        <v>56520.67</v>
      </c>
      <c r="S1315" s="31">
        <f>ROUND(ROUND(P1315, 2)*I1315, 2)</f>
        <v>56520.67</v>
      </c>
      <c r="V1315" s="9">
        <f>ROUND(ROUND(P1315, 2)/1.2, 2)</f>
        <v>47100.56</v>
      </c>
      <c r="Y1315" s="9">
        <f t="shared" si="160"/>
        <v>47100.56</v>
      </c>
      <c r="AD1315" s="5" t="s">
        <v>4219</v>
      </c>
      <c r="AE1315" s="5" t="s">
        <v>4220</v>
      </c>
      <c r="AF1315" s="5" t="s">
        <v>4015</v>
      </c>
      <c r="AK1315" s="31">
        <f t="shared" si="158"/>
        <v>56520.67</v>
      </c>
      <c r="AL1315" s="31"/>
      <c r="AM1315" s="31"/>
      <c r="AN1315" s="33">
        <f t="shared" si="159"/>
        <v>0</v>
      </c>
      <c r="AO1315" s="31"/>
      <c r="AP1315" s="31"/>
    </row>
    <row r="1316" spans="1:42" ht="36" x14ac:dyDescent="0.3">
      <c r="A1316" s="12" t="s">
        <v>4221</v>
      </c>
      <c r="B1316" s="12" t="s">
        <v>4005</v>
      </c>
      <c r="C1316" s="16" t="s">
        <v>4006</v>
      </c>
      <c r="D1316" s="17"/>
      <c r="E1316" s="17" t="s">
        <v>4085</v>
      </c>
      <c r="F1316" s="17" t="s">
        <v>102</v>
      </c>
      <c r="G1316" s="18">
        <v>1</v>
      </c>
      <c r="H1316" s="18"/>
      <c r="I1316" s="18">
        <v>5</v>
      </c>
      <c r="J1316" s="19">
        <v>0</v>
      </c>
      <c r="K1316" s="20">
        <v>3271</v>
      </c>
      <c r="L1316" s="19">
        <f>J1316+ROUND(K1316, 2)</f>
        <v>3271</v>
      </c>
      <c r="M1316" s="19">
        <v>0</v>
      </c>
      <c r="N1316" s="19">
        <v>16355</v>
      </c>
      <c r="O1316" s="19">
        <f>M1316+N1316</f>
        <v>16355</v>
      </c>
      <c r="P1316" s="19">
        <v>39406.67</v>
      </c>
      <c r="Q1316" s="20">
        <v>11170.8</v>
      </c>
      <c r="R1316" s="19">
        <f>P1316+ROUND(Q1316, 2)</f>
        <v>50577.47</v>
      </c>
      <c r="S1316" s="19">
        <v>197033.35</v>
      </c>
      <c r="T1316" s="19">
        <v>55854</v>
      </c>
      <c r="U1316" s="19">
        <f>S1316+T1316</f>
        <v>252887.35</v>
      </c>
      <c r="V1316" s="9">
        <f>ROUND(P1316 / 1.2, 2)</f>
        <v>32838.89</v>
      </c>
      <c r="W1316" s="9">
        <f>ROUND(Q1316 / 1.2, 2)</f>
        <v>9309</v>
      </c>
      <c r="X1316" s="9">
        <f>ROUND(R1316 / 1.2, 2)</f>
        <v>42147.89</v>
      </c>
      <c r="Y1316" s="9">
        <f t="shared" si="160"/>
        <v>164194.46</v>
      </c>
      <c r="Z1316" s="9">
        <f>ROUND(T1316 / 1.2, 2)</f>
        <v>46545</v>
      </c>
      <c r="AA1316" s="9">
        <f>Y1316+Z1316</f>
        <v>210739.46</v>
      </c>
      <c r="AD1316" s="5">
        <v>355116989</v>
      </c>
      <c r="AE1316" s="5">
        <v>28892219</v>
      </c>
      <c r="AG1316" s="5" t="s">
        <v>4008</v>
      </c>
      <c r="AH1316" s="5" t="s">
        <v>4009</v>
      </c>
      <c r="AI1316" s="5" t="s">
        <v>584</v>
      </c>
      <c r="AK1316" s="19">
        <f t="shared" si="158"/>
        <v>197033.35</v>
      </c>
      <c r="AL1316" s="19">
        <f>T1316-N1316</f>
        <v>39499</v>
      </c>
      <c r="AM1316" s="19">
        <f>U1316-O1316</f>
        <v>236532.35</v>
      </c>
      <c r="AN1316" s="22">
        <f t="shared" si="159"/>
        <v>0</v>
      </c>
      <c r="AO1316" s="22">
        <f>IFERROR(AL1316/N1316,0)</f>
        <v>2.4151024151635587</v>
      </c>
      <c r="AP1316" s="22">
        <f>IFERROR(AM1316/O1316,0)</f>
        <v>14.462387649036993</v>
      </c>
    </row>
    <row r="1317" spans="1:42" ht="342" x14ac:dyDescent="0.3">
      <c r="A1317" s="12" t="s">
        <v>4222</v>
      </c>
      <c r="B1317" s="12"/>
      <c r="C1317" s="27" t="s">
        <v>4037</v>
      </c>
      <c r="D1317" s="17"/>
      <c r="E1317" s="17" t="s">
        <v>4087</v>
      </c>
      <c r="F1317" s="28" t="s">
        <v>102</v>
      </c>
      <c r="G1317" s="29">
        <v>1</v>
      </c>
      <c r="H1317" s="39"/>
      <c r="I1317" s="39">
        <v>5</v>
      </c>
      <c r="J1317" s="30">
        <v>0</v>
      </c>
      <c r="M1317" s="31">
        <f>ROUND(ROUND(J1317, 2)*I1317, 2)</f>
        <v>0</v>
      </c>
      <c r="P1317" s="30">
        <v>39406.67</v>
      </c>
      <c r="S1317" s="31">
        <f>ROUND(ROUND(P1317, 2)*I1317, 2)</f>
        <v>197033.35</v>
      </c>
      <c r="V1317" s="9">
        <f>ROUND(ROUND(P1317, 2)/1.2, 2)</f>
        <v>32838.89</v>
      </c>
      <c r="Y1317" s="9">
        <f t="shared" si="160"/>
        <v>164194.46</v>
      </c>
      <c r="AD1317" s="5" t="s">
        <v>4223</v>
      </c>
      <c r="AE1317" s="5" t="s">
        <v>4224</v>
      </c>
      <c r="AF1317" s="5" t="s">
        <v>4041</v>
      </c>
      <c r="AK1317" s="31">
        <f t="shared" si="158"/>
        <v>197033.35</v>
      </c>
      <c r="AL1317" s="31"/>
      <c r="AM1317" s="31"/>
      <c r="AN1317" s="33">
        <f t="shared" si="159"/>
        <v>0</v>
      </c>
      <c r="AO1317" s="31"/>
      <c r="AP1317" s="31"/>
    </row>
    <row r="1318" spans="1:42" ht="36" x14ac:dyDescent="0.3">
      <c r="A1318" s="12" t="s">
        <v>4225</v>
      </c>
      <c r="B1318" s="12" t="s">
        <v>4005</v>
      </c>
      <c r="C1318" s="16" t="s">
        <v>4006</v>
      </c>
      <c r="D1318" s="17"/>
      <c r="E1318" s="17" t="s">
        <v>4091</v>
      </c>
      <c r="F1318" s="17" t="s">
        <v>102</v>
      </c>
      <c r="G1318" s="18">
        <v>1</v>
      </c>
      <c r="H1318" s="18"/>
      <c r="I1318" s="18">
        <v>3</v>
      </c>
      <c r="J1318" s="19">
        <v>0</v>
      </c>
      <c r="K1318" s="20">
        <v>3271</v>
      </c>
      <c r="L1318" s="19">
        <f>J1318+ROUND(K1318, 2)</f>
        <v>3271</v>
      </c>
      <c r="M1318" s="19">
        <v>0</v>
      </c>
      <c r="N1318" s="19">
        <v>9813</v>
      </c>
      <c r="O1318" s="19">
        <f>M1318+N1318</f>
        <v>9813</v>
      </c>
      <c r="P1318" s="19">
        <v>39406.67</v>
      </c>
      <c r="Q1318" s="20">
        <v>11170.8</v>
      </c>
      <c r="R1318" s="19">
        <f>P1318+ROUND(Q1318, 2)</f>
        <v>50577.47</v>
      </c>
      <c r="S1318" s="19">
        <v>118220.01</v>
      </c>
      <c r="T1318" s="19">
        <v>33512.400000000001</v>
      </c>
      <c r="U1318" s="19">
        <f>S1318+T1318</f>
        <v>151732.41</v>
      </c>
      <c r="V1318" s="9">
        <f>ROUND(P1318 / 1.2, 2)</f>
        <v>32838.89</v>
      </c>
      <c r="W1318" s="9">
        <f>ROUND(Q1318 / 1.2, 2)</f>
        <v>9309</v>
      </c>
      <c r="X1318" s="9">
        <f>ROUND(R1318 / 1.2, 2)</f>
        <v>42147.89</v>
      </c>
      <c r="Y1318" s="9">
        <f t="shared" si="160"/>
        <v>98516.68</v>
      </c>
      <c r="Z1318" s="9">
        <f>ROUND(T1318 / 1.2, 2)</f>
        <v>27927</v>
      </c>
      <c r="AA1318" s="9">
        <f>Y1318+Z1318</f>
        <v>126443.68</v>
      </c>
      <c r="AD1318" s="5">
        <v>355116990</v>
      </c>
      <c r="AE1318" s="5">
        <v>28892221</v>
      </c>
      <c r="AG1318" s="5" t="s">
        <v>4008</v>
      </c>
      <c r="AH1318" s="5" t="s">
        <v>4009</v>
      </c>
      <c r="AI1318" s="5" t="s">
        <v>584</v>
      </c>
      <c r="AK1318" s="19">
        <f t="shared" si="158"/>
        <v>118220.01</v>
      </c>
      <c r="AL1318" s="19">
        <f>T1318-N1318</f>
        <v>23699.4</v>
      </c>
      <c r="AM1318" s="19">
        <f>U1318-O1318</f>
        <v>141919.41</v>
      </c>
      <c r="AN1318" s="22">
        <f t="shared" si="159"/>
        <v>0</v>
      </c>
      <c r="AO1318" s="22">
        <f>IFERROR(AL1318/N1318,0)</f>
        <v>2.4151024151635587</v>
      </c>
      <c r="AP1318" s="22">
        <f>IFERROR(AM1318/O1318,0)</f>
        <v>14.462387649036993</v>
      </c>
    </row>
    <row r="1319" spans="1:42" ht="342" x14ac:dyDescent="0.3">
      <c r="A1319" s="12" t="s">
        <v>4226</v>
      </c>
      <c r="B1319" s="12"/>
      <c r="C1319" s="27" t="s">
        <v>4011</v>
      </c>
      <c r="D1319" s="17"/>
      <c r="E1319" s="17" t="s">
        <v>4094</v>
      </c>
      <c r="F1319" s="28" t="s">
        <v>102</v>
      </c>
      <c r="G1319" s="29">
        <v>1</v>
      </c>
      <c r="H1319" s="39"/>
      <c r="I1319" s="39">
        <v>3</v>
      </c>
      <c r="J1319" s="30">
        <v>0</v>
      </c>
      <c r="M1319" s="31">
        <f>ROUND(ROUND(J1319, 2)*I1319, 2)</f>
        <v>0</v>
      </c>
      <c r="P1319" s="30">
        <v>39406.67</v>
      </c>
      <c r="S1319" s="31">
        <f>ROUND(ROUND(P1319, 2)*I1319, 2)</f>
        <v>118220.01</v>
      </c>
      <c r="V1319" s="9">
        <f>ROUND(ROUND(P1319, 2)/1.2, 2)</f>
        <v>32838.89</v>
      </c>
      <c r="Y1319" s="9">
        <f t="shared" si="160"/>
        <v>98516.68</v>
      </c>
      <c r="AD1319" s="5" t="s">
        <v>4227</v>
      </c>
      <c r="AE1319" s="5" t="s">
        <v>4228</v>
      </c>
      <c r="AF1319" s="5" t="s">
        <v>4015</v>
      </c>
      <c r="AK1319" s="31">
        <f t="shared" si="158"/>
        <v>118220.01</v>
      </c>
      <c r="AL1319" s="31"/>
      <c r="AM1319" s="31"/>
      <c r="AN1319" s="33">
        <f t="shared" si="159"/>
        <v>0</v>
      </c>
      <c r="AO1319" s="31"/>
      <c r="AP1319" s="31"/>
    </row>
    <row r="1320" spans="1:42" ht="36" x14ac:dyDescent="0.3">
      <c r="A1320" s="12" t="s">
        <v>4229</v>
      </c>
      <c r="B1320" s="12" t="s">
        <v>4005</v>
      </c>
      <c r="C1320" s="16" t="s">
        <v>4006</v>
      </c>
      <c r="D1320" s="17"/>
      <c r="E1320" s="17" t="s">
        <v>4099</v>
      </c>
      <c r="F1320" s="17" t="s">
        <v>102</v>
      </c>
      <c r="G1320" s="18">
        <v>1</v>
      </c>
      <c r="H1320" s="18"/>
      <c r="I1320" s="18">
        <v>15</v>
      </c>
      <c r="J1320" s="19">
        <v>0</v>
      </c>
      <c r="K1320" s="20">
        <v>3271</v>
      </c>
      <c r="L1320" s="19">
        <f>J1320+ROUND(K1320, 2)</f>
        <v>3271</v>
      </c>
      <c r="M1320" s="19">
        <v>0</v>
      </c>
      <c r="N1320" s="19">
        <v>49065</v>
      </c>
      <c r="O1320" s="19">
        <f>M1320+N1320</f>
        <v>49065</v>
      </c>
      <c r="P1320" s="19">
        <v>56520.67</v>
      </c>
      <c r="Q1320" s="20">
        <v>12901.2</v>
      </c>
      <c r="R1320" s="19">
        <f>P1320+ROUND(Q1320, 2)</f>
        <v>69421.87</v>
      </c>
      <c r="S1320" s="19">
        <v>847810.05</v>
      </c>
      <c r="T1320" s="19">
        <v>193518</v>
      </c>
      <c r="U1320" s="19">
        <f>S1320+T1320</f>
        <v>1041328.05</v>
      </c>
      <c r="V1320" s="9">
        <f>ROUND(P1320 / 1.2, 2)</f>
        <v>47100.56</v>
      </c>
      <c r="W1320" s="9">
        <f>ROUND(Q1320 / 1.2, 2)</f>
        <v>10751</v>
      </c>
      <c r="X1320" s="9">
        <f>ROUND(R1320 / 1.2, 2)</f>
        <v>57851.56</v>
      </c>
      <c r="Y1320" s="9">
        <f t="shared" si="160"/>
        <v>706508.38</v>
      </c>
      <c r="Z1320" s="9">
        <f>ROUND(T1320 / 1.2, 2)</f>
        <v>161265</v>
      </c>
      <c r="AA1320" s="9">
        <f>Y1320+Z1320</f>
        <v>867773.38</v>
      </c>
      <c r="AD1320" s="5">
        <v>355116991</v>
      </c>
      <c r="AE1320" s="5">
        <v>28892223</v>
      </c>
      <c r="AG1320" s="5" t="s">
        <v>4008</v>
      </c>
      <c r="AH1320" s="5" t="s">
        <v>4009</v>
      </c>
      <c r="AI1320" s="5" t="s">
        <v>584</v>
      </c>
      <c r="AK1320" s="19">
        <f t="shared" si="158"/>
        <v>847810.05</v>
      </c>
      <c r="AL1320" s="19">
        <f>T1320-N1320</f>
        <v>144453</v>
      </c>
      <c r="AM1320" s="19">
        <f>U1320-O1320</f>
        <v>992263.05</v>
      </c>
      <c r="AN1320" s="22">
        <f t="shared" si="159"/>
        <v>0</v>
      </c>
      <c r="AO1320" s="22">
        <f>IFERROR(AL1320/N1320,0)</f>
        <v>2.9441149495567105</v>
      </c>
      <c r="AP1320" s="22">
        <f>IFERROR(AM1320/O1320,0)</f>
        <v>20.223439315194131</v>
      </c>
    </row>
    <row r="1321" spans="1:42" ht="360" x14ac:dyDescent="0.3">
      <c r="A1321" s="12" t="s">
        <v>4230</v>
      </c>
      <c r="B1321" s="12"/>
      <c r="C1321" s="27" t="s">
        <v>4037</v>
      </c>
      <c r="D1321" s="17"/>
      <c r="E1321" s="17" t="s">
        <v>4101</v>
      </c>
      <c r="F1321" s="28" t="s">
        <v>102</v>
      </c>
      <c r="G1321" s="29">
        <v>1</v>
      </c>
      <c r="H1321" s="39"/>
      <c r="I1321" s="39">
        <v>15</v>
      </c>
      <c r="J1321" s="30">
        <v>0</v>
      </c>
      <c r="M1321" s="31">
        <f>ROUND(ROUND(J1321, 2)*I1321, 2)</f>
        <v>0</v>
      </c>
      <c r="P1321" s="30">
        <v>56520.67</v>
      </c>
      <c r="S1321" s="31">
        <f>ROUND(ROUND(P1321, 2)*I1321, 2)</f>
        <v>847810.05</v>
      </c>
      <c r="V1321" s="9">
        <f>ROUND(ROUND(P1321, 2)/1.2, 2)</f>
        <v>47100.56</v>
      </c>
      <c r="Y1321" s="9">
        <f t="shared" si="160"/>
        <v>706508.38</v>
      </c>
      <c r="AD1321" s="5" t="s">
        <v>4231</v>
      </c>
      <c r="AE1321" s="5" t="s">
        <v>4232</v>
      </c>
      <c r="AF1321" s="5" t="s">
        <v>4041</v>
      </c>
      <c r="AK1321" s="31">
        <f t="shared" si="158"/>
        <v>847810.05</v>
      </c>
      <c r="AL1321" s="31"/>
      <c r="AM1321" s="31"/>
      <c r="AN1321" s="33">
        <f t="shared" si="159"/>
        <v>0</v>
      </c>
      <c r="AO1321" s="31"/>
      <c r="AP1321" s="31"/>
    </row>
    <row r="1322" spans="1:42" ht="36" x14ac:dyDescent="0.3">
      <c r="A1322" s="12" t="s">
        <v>4233</v>
      </c>
      <c r="B1322" s="12" t="s">
        <v>4005</v>
      </c>
      <c r="C1322" s="16" t="s">
        <v>4006</v>
      </c>
      <c r="D1322" s="17"/>
      <c r="E1322" s="17" t="s">
        <v>4105</v>
      </c>
      <c r="F1322" s="17" t="s">
        <v>102</v>
      </c>
      <c r="G1322" s="18">
        <v>1</v>
      </c>
      <c r="H1322" s="18"/>
      <c r="I1322" s="18">
        <v>4</v>
      </c>
      <c r="J1322" s="19">
        <v>0</v>
      </c>
      <c r="K1322" s="20">
        <v>3271</v>
      </c>
      <c r="L1322" s="19">
        <f>J1322+ROUND(K1322, 2)</f>
        <v>3271</v>
      </c>
      <c r="M1322" s="19">
        <v>0</v>
      </c>
      <c r="N1322" s="19">
        <v>13084</v>
      </c>
      <c r="O1322" s="19">
        <f>M1322+N1322</f>
        <v>13084</v>
      </c>
      <c r="P1322" s="19">
        <v>56520.67</v>
      </c>
      <c r="Q1322" s="20">
        <v>12901.2</v>
      </c>
      <c r="R1322" s="19">
        <f>P1322+ROUND(Q1322, 2)</f>
        <v>69421.87</v>
      </c>
      <c r="S1322" s="19">
        <v>226082.68</v>
      </c>
      <c r="T1322" s="19">
        <v>51604.800000000003</v>
      </c>
      <c r="U1322" s="19">
        <f>S1322+T1322</f>
        <v>277687.48</v>
      </c>
      <c r="V1322" s="9">
        <f>ROUND(P1322 / 1.2, 2)</f>
        <v>47100.56</v>
      </c>
      <c r="W1322" s="9">
        <f>ROUND(Q1322 / 1.2, 2)</f>
        <v>10751</v>
      </c>
      <c r="X1322" s="9">
        <f>ROUND(R1322 / 1.2, 2)</f>
        <v>57851.56</v>
      </c>
      <c r="Y1322" s="9">
        <f t="shared" si="160"/>
        <v>188402.23</v>
      </c>
      <c r="Z1322" s="9">
        <f>ROUND(T1322 / 1.2, 2)</f>
        <v>43004</v>
      </c>
      <c r="AA1322" s="9">
        <f>Y1322+Z1322</f>
        <v>231406.23</v>
      </c>
      <c r="AD1322" s="5">
        <v>355116992</v>
      </c>
      <c r="AE1322" s="5">
        <v>28892225</v>
      </c>
      <c r="AG1322" s="5" t="s">
        <v>4008</v>
      </c>
      <c r="AH1322" s="5" t="s">
        <v>4009</v>
      </c>
      <c r="AI1322" s="5" t="s">
        <v>584</v>
      </c>
      <c r="AK1322" s="19">
        <f t="shared" si="158"/>
        <v>226082.68</v>
      </c>
      <c r="AL1322" s="19">
        <f>T1322-N1322</f>
        <v>38520.800000000003</v>
      </c>
      <c r="AM1322" s="19">
        <f>U1322-O1322</f>
        <v>264603.48</v>
      </c>
      <c r="AN1322" s="22">
        <f t="shared" si="159"/>
        <v>0</v>
      </c>
      <c r="AO1322" s="22">
        <f>IFERROR(AL1322/N1322,0)</f>
        <v>2.9441149495567105</v>
      </c>
      <c r="AP1322" s="22">
        <f>IFERROR(AM1322/O1322,0)</f>
        <v>20.223439315194128</v>
      </c>
    </row>
    <row r="1323" spans="1:42" ht="360" x14ac:dyDescent="0.3">
      <c r="A1323" s="12" t="s">
        <v>4234</v>
      </c>
      <c r="B1323" s="12"/>
      <c r="C1323" s="27" t="s">
        <v>4011</v>
      </c>
      <c r="D1323" s="17"/>
      <c r="E1323" s="17" t="s">
        <v>4107</v>
      </c>
      <c r="F1323" s="28" t="s">
        <v>102</v>
      </c>
      <c r="G1323" s="29">
        <v>1</v>
      </c>
      <c r="H1323" s="39"/>
      <c r="I1323" s="39">
        <v>4</v>
      </c>
      <c r="J1323" s="30">
        <v>0</v>
      </c>
      <c r="M1323" s="31">
        <f>ROUND(ROUND(J1323, 2)*I1323, 2)</f>
        <v>0</v>
      </c>
      <c r="P1323" s="30">
        <v>56520.67</v>
      </c>
      <c r="S1323" s="31">
        <f>ROUND(ROUND(P1323, 2)*I1323, 2)</f>
        <v>226082.68</v>
      </c>
      <c r="V1323" s="9">
        <f>ROUND(ROUND(P1323, 2)/1.2, 2)</f>
        <v>47100.56</v>
      </c>
      <c r="Y1323" s="9">
        <f t="shared" si="160"/>
        <v>188402.23</v>
      </c>
      <c r="AD1323" s="5" t="s">
        <v>4235</v>
      </c>
      <c r="AE1323" s="5" t="s">
        <v>4236</v>
      </c>
      <c r="AF1323" s="5" t="s">
        <v>4015</v>
      </c>
      <c r="AK1323" s="31">
        <f t="shared" si="158"/>
        <v>226082.68</v>
      </c>
      <c r="AL1323" s="31"/>
      <c r="AM1323" s="31"/>
      <c r="AN1323" s="33">
        <f t="shared" si="159"/>
        <v>0</v>
      </c>
      <c r="AO1323" s="31"/>
      <c r="AP1323" s="31"/>
    </row>
    <row r="1324" spans="1:42" ht="36" x14ac:dyDescent="0.3">
      <c r="A1324" s="12" t="s">
        <v>4237</v>
      </c>
      <c r="B1324" s="12" t="s">
        <v>4005</v>
      </c>
      <c r="C1324" s="16" t="s">
        <v>4006</v>
      </c>
      <c r="D1324" s="17"/>
      <c r="E1324" s="17" t="s">
        <v>4111</v>
      </c>
      <c r="F1324" s="17" t="s">
        <v>102</v>
      </c>
      <c r="G1324" s="18">
        <v>1</v>
      </c>
      <c r="H1324" s="18"/>
      <c r="I1324" s="18">
        <v>2</v>
      </c>
      <c r="J1324" s="19">
        <v>0</v>
      </c>
      <c r="K1324" s="20">
        <v>3271</v>
      </c>
      <c r="L1324" s="19">
        <f>J1324+ROUND(K1324, 2)</f>
        <v>3271</v>
      </c>
      <c r="M1324" s="19">
        <v>0</v>
      </c>
      <c r="N1324" s="19">
        <v>6542</v>
      </c>
      <c r="O1324" s="19">
        <f>M1324+N1324</f>
        <v>6542</v>
      </c>
      <c r="P1324" s="19">
        <v>63045</v>
      </c>
      <c r="Q1324" s="20">
        <v>12901.2</v>
      </c>
      <c r="R1324" s="19">
        <f>P1324+ROUND(Q1324, 2)</f>
        <v>75946.2</v>
      </c>
      <c r="S1324" s="19">
        <v>126090</v>
      </c>
      <c r="T1324" s="19">
        <v>25802.400000000001</v>
      </c>
      <c r="U1324" s="19">
        <f>S1324+T1324</f>
        <v>151892.4</v>
      </c>
      <c r="V1324" s="9">
        <f>ROUND(P1324 / 1.2, 2)</f>
        <v>52537.5</v>
      </c>
      <c r="W1324" s="9">
        <f>ROUND(Q1324 / 1.2, 2)</f>
        <v>10751</v>
      </c>
      <c r="X1324" s="9">
        <f>ROUND(R1324 / 1.2, 2)</f>
        <v>63288.5</v>
      </c>
      <c r="Y1324" s="9">
        <f t="shared" si="160"/>
        <v>105075</v>
      </c>
      <c r="Z1324" s="9">
        <f>ROUND(T1324 / 1.2, 2)</f>
        <v>21502</v>
      </c>
      <c r="AA1324" s="9">
        <f>Y1324+Z1324</f>
        <v>126577</v>
      </c>
      <c r="AD1324" s="5">
        <v>355116993</v>
      </c>
      <c r="AE1324" s="5">
        <v>28892227</v>
      </c>
      <c r="AG1324" s="5" t="s">
        <v>4008</v>
      </c>
      <c r="AH1324" s="5" t="s">
        <v>4009</v>
      </c>
      <c r="AI1324" s="5" t="s">
        <v>584</v>
      </c>
      <c r="AK1324" s="19">
        <f t="shared" si="158"/>
        <v>126090</v>
      </c>
      <c r="AL1324" s="19">
        <f>T1324-N1324</f>
        <v>19260.400000000001</v>
      </c>
      <c r="AM1324" s="19">
        <f>U1324-O1324</f>
        <v>145350.39999999999</v>
      </c>
      <c r="AN1324" s="22">
        <f t="shared" si="159"/>
        <v>0</v>
      </c>
      <c r="AO1324" s="22">
        <f>IFERROR(AL1324/N1324,0)</f>
        <v>2.9441149495567105</v>
      </c>
      <c r="AP1324" s="22">
        <f>IFERROR(AM1324/O1324,0)</f>
        <v>22.218037297462548</v>
      </c>
    </row>
    <row r="1325" spans="1:42" ht="342" x14ac:dyDescent="0.3">
      <c r="A1325" s="12" t="s">
        <v>4238</v>
      </c>
      <c r="B1325" s="12"/>
      <c r="C1325" s="27" t="s">
        <v>4037</v>
      </c>
      <c r="D1325" s="17"/>
      <c r="E1325" s="17" t="s">
        <v>4113</v>
      </c>
      <c r="F1325" s="28" t="s">
        <v>102</v>
      </c>
      <c r="G1325" s="29">
        <v>1</v>
      </c>
      <c r="H1325" s="39"/>
      <c r="I1325" s="39">
        <v>2</v>
      </c>
      <c r="J1325" s="30">
        <v>0</v>
      </c>
      <c r="M1325" s="31">
        <f>ROUND(ROUND(J1325, 2)*I1325, 2)</f>
        <v>0</v>
      </c>
      <c r="P1325" s="30">
        <v>63045</v>
      </c>
      <c r="S1325" s="31">
        <f>ROUND(ROUND(P1325, 2)*I1325, 2)</f>
        <v>126090</v>
      </c>
      <c r="V1325" s="9">
        <f>ROUND(ROUND(P1325, 2)/1.2, 2)</f>
        <v>52537.5</v>
      </c>
      <c r="Y1325" s="9">
        <f t="shared" si="160"/>
        <v>105075</v>
      </c>
      <c r="AD1325" s="5" t="s">
        <v>4239</v>
      </c>
      <c r="AE1325" s="5" t="s">
        <v>4240</v>
      </c>
      <c r="AF1325" s="5" t="s">
        <v>4041</v>
      </c>
      <c r="AK1325" s="31">
        <f t="shared" si="158"/>
        <v>126090</v>
      </c>
      <c r="AL1325" s="31"/>
      <c r="AM1325" s="31"/>
      <c r="AN1325" s="33">
        <f t="shared" si="159"/>
        <v>0</v>
      </c>
      <c r="AO1325" s="31"/>
      <c r="AP1325" s="31"/>
    </row>
    <row r="1326" spans="1:42" ht="36" x14ac:dyDescent="0.3">
      <c r="A1326" s="12" t="s">
        <v>4241</v>
      </c>
      <c r="B1326" s="12" t="s">
        <v>4005</v>
      </c>
      <c r="C1326" s="16" t="s">
        <v>4006</v>
      </c>
      <c r="D1326" s="17"/>
      <c r="E1326" s="17" t="s">
        <v>4117</v>
      </c>
      <c r="F1326" s="17" t="s">
        <v>102</v>
      </c>
      <c r="G1326" s="18">
        <v>1</v>
      </c>
      <c r="H1326" s="18"/>
      <c r="I1326" s="18">
        <v>2</v>
      </c>
      <c r="J1326" s="19">
        <v>0</v>
      </c>
      <c r="K1326" s="20">
        <v>3271</v>
      </c>
      <c r="L1326" s="19">
        <f>J1326+ROUND(K1326, 2)</f>
        <v>3271</v>
      </c>
      <c r="M1326" s="19">
        <v>0</v>
      </c>
      <c r="N1326" s="19">
        <v>6542</v>
      </c>
      <c r="O1326" s="19">
        <f>M1326+N1326</f>
        <v>6542</v>
      </c>
      <c r="P1326" s="19">
        <v>39406.67</v>
      </c>
      <c r="Q1326" s="20">
        <v>11170.8</v>
      </c>
      <c r="R1326" s="19">
        <f>P1326+ROUND(Q1326, 2)</f>
        <v>50577.47</v>
      </c>
      <c r="S1326" s="19">
        <v>78813.34</v>
      </c>
      <c r="T1326" s="19">
        <v>22341.599999999999</v>
      </c>
      <c r="U1326" s="19">
        <f>S1326+T1326</f>
        <v>101154.94</v>
      </c>
      <c r="V1326" s="9">
        <f>ROUND(P1326 / 1.2, 2)</f>
        <v>32838.89</v>
      </c>
      <c r="W1326" s="9">
        <f>ROUND(Q1326 / 1.2, 2)</f>
        <v>9309</v>
      </c>
      <c r="X1326" s="9">
        <f>ROUND(R1326 / 1.2, 2)</f>
        <v>42147.89</v>
      </c>
      <c r="Y1326" s="9">
        <f t="shared" si="160"/>
        <v>65677.78</v>
      </c>
      <c r="Z1326" s="9">
        <f>ROUND(T1326 / 1.2, 2)</f>
        <v>18618</v>
      </c>
      <c r="AA1326" s="9">
        <f>Y1326+Z1326</f>
        <v>84295.78</v>
      </c>
      <c r="AD1326" s="5">
        <v>355116994</v>
      </c>
      <c r="AE1326" s="5">
        <v>28892229</v>
      </c>
      <c r="AG1326" s="5" t="s">
        <v>4008</v>
      </c>
      <c r="AH1326" s="5" t="s">
        <v>4009</v>
      </c>
      <c r="AI1326" s="5" t="s">
        <v>584</v>
      </c>
      <c r="AK1326" s="19">
        <f t="shared" si="158"/>
        <v>78813.34</v>
      </c>
      <c r="AL1326" s="19">
        <f>T1326-N1326</f>
        <v>15799.599999999999</v>
      </c>
      <c r="AM1326" s="19">
        <f>U1326-O1326</f>
        <v>94612.94</v>
      </c>
      <c r="AN1326" s="22">
        <f t="shared" si="159"/>
        <v>0</v>
      </c>
      <c r="AO1326" s="22">
        <f>IFERROR(AL1326/N1326,0)</f>
        <v>2.4151024151635583</v>
      </c>
      <c r="AP1326" s="22">
        <f>IFERROR(AM1326/O1326,0)</f>
        <v>14.462387649036993</v>
      </c>
    </row>
    <row r="1327" spans="1:42" ht="324" x14ac:dyDescent="0.3">
      <c r="A1327" s="12" t="s">
        <v>4242</v>
      </c>
      <c r="B1327" s="12"/>
      <c r="C1327" s="27" t="s">
        <v>4037</v>
      </c>
      <c r="D1327" s="17"/>
      <c r="E1327" s="17" t="s">
        <v>4119</v>
      </c>
      <c r="F1327" s="28" t="s">
        <v>102</v>
      </c>
      <c r="G1327" s="29">
        <v>1</v>
      </c>
      <c r="H1327" s="39"/>
      <c r="I1327" s="39">
        <v>2</v>
      </c>
      <c r="J1327" s="30">
        <v>0</v>
      </c>
      <c r="M1327" s="31">
        <f>ROUND(ROUND(J1327, 2)*I1327, 2)</f>
        <v>0</v>
      </c>
      <c r="P1327" s="30">
        <v>39406.67</v>
      </c>
      <c r="S1327" s="31">
        <f>ROUND(ROUND(P1327, 2)*I1327, 2)</f>
        <v>78813.34</v>
      </c>
      <c r="V1327" s="9">
        <f>ROUND(ROUND(P1327, 2)/1.2, 2)</f>
        <v>32838.89</v>
      </c>
      <c r="Y1327" s="9">
        <f t="shared" si="160"/>
        <v>65677.78</v>
      </c>
      <c r="AD1327" s="5" t="s">
        <v>4243</v>
      </c>
      <c r="AE1327" s="5" t="s">
        <v>4244</v>
      </c>
      <c r="AF1327" s="5" t="s">
        <v>4041</v>
      </c>
      <c r="AK1327" s="31">
        <f t="shared" si="158"/>
        <v>78813.34</v>
      </c>
      <c r="AL1327" s="31"/>
      <c r="AM1327" s="31"/>
      <c r="AN1327" s="33">
        <f t="shared" si="159"/>
        <v>0</v>
      </c>
      <c r="AO1327" s="31"/>
      <c r="AP1327" s="31"/>
    </row>
    <row r="1328" spans="1:42" ht="36" x14ac:dyDescent="0.3">
      <c r="A1328" s="12" t="s">
        <v>4245</v>
      </c>
      <c r="B1328" s="12" t="s">
        <v>4005</v>
      </c>
      <c r="C1328" s="16" t="s">
        <v>4006</v>
      </c>
      <c r="D1328" s="17"/>
      <c r="E1328" s="17" t="s">
        <v>4123</v>
      </c>
      <c r="F1328" s="17" t="s">
        <v>102</v>
      </c>
      <c r="G1328" s="18">
        <v>1</v>
      </c>
      <c r="H1328" s="18"/>
      <c r="I1328" s="18">
        <v>2</v>
      </c>
      <c r="J1328" s="19">
        <v>0</v>
      </c>
      <c r="K1328" s="20">
        <v>3271</v>
      </c>
      <c r="L1328" s="19">
        <f>J1328+ROUND(K1328, 2)</f>
        <v>3271</v>
      </c>
      <c r="M1328" s="19">
        <v>0</v>
      </c>
      <c r="N1328" s="19">
        <v>6542</v>
      </c>
      <c r="O1328" s="19">
        <f>M1328+N1328</f>
        <v>6542</v>
      </c>
      <c r="P1328" s="19">
        <v>56520.67</v>
      </c>
      <c r="Q1328" s="20">
        <v>12901.2</v>
      </c>
      <c r="R1328" s="19">
        <f>P1328+ROUND(Q1328, 2)</f>
        <v>69421.87</v>
      </c>
      <c r="S1328" s="19">
        <v>113041.34</v>
      </c>
      <c r="T1328" s="19">
        <v>25802.400000000001</v>
      </c>
      <c r="U1328" s="19">
        <f>S1328+T1328</f>
        <v>138843.74</v>
      </c>
      <c r="V1328" s="9">
        <f>ROUND(P1328 / 1.2, 2)</f>
        <v>47100.56</v>
      </c>
      <c r="W1328" s="9">
        <f>ROUND(Q1328 / 1.2, 2)</f>
        <v>10751</v>
      </c>
      <c r="X1328" s="9">
        <f>ROUND(R1328 / 1.2, 2)</f>
        <v>57851.56</v>
      </c>
      <c r="Y1328" s="9">
        <f t="shared" si="160"/>
        <v>94201.12</v>
      </c>
      <c r="Z1328" s="9">
        <f>ROUND(T1328 / 1.2, 2)</f>
        <v>21502</v>
      </c>
      <c r="AA1328" s="9">
        <f>Y1328+Z1328</f>
        <v>115703.12</v>
      </c>
      <c r="AD1328" s="5">
        <v>355116995</v>
      </c>
      <c r="AE1328" s="5">
        <v>28892231</v>
      </c>
      <c r="AG1328" s="5" t="s">
        <v>4008</v>
      </c>
      <c r="AH1328" s="5" t="s">
        <v>4009</v>
      </c>
      <c r="AI1328" s="5" t="s">
        <v>584</v>
      </c>
      <c r="AK1328" s="19">
        <f t="shared" si="158"/>
        <v>113041.34</v>
      </c>
      <c r="AL1328" s="19">
        <f>T1328-N1328</f>
        <v>19260.400000000001</v>
      </c>
      <c r="AM1328" s="19">
        <f>U1328-O1328</f>
        <v>132301.74</v>
      </c>
      <c r="AN1328" s="22">
        <f t="shared" si="159"/>
        <v>0</v>
      </c>
      <c r="AO1328" s="22">
        <f>IFERROR(AL1328/N1328,0)</f>
        <v>2.9441149495567105</v>
      </c>
      <c r="AP1328" s="22">
        <f>IFERROR(AM1328/O1328,0)</f>
        <v>20.223439315194128</v>
      </c>
    </row>
    <row r="1329" spans="1:42" ht="324" x14ac:dyDescent="0.3">
      <c r="A1329" s="12" t="s">
        <v>4246</v>
      </c>
      <c r="B1329" s="12"/>
      <c r="C1329" s="27" t="s">
        <v>4037</v>
      </c>
      <c r="D1329" s="17"/>
      <c r="E1329" s="17" t="s">
        <v>4125</v>
      </c>
      <c r="F1329" s="28" t="s">
        <v>102</v>
      </c>
      <c r="G1329" s="29">
        <v>1</v>
      </c>
      <c r="H1329" s="39"/>
      <c r="I1329" s="39">
        <v>2</v>
      </c>
      <c r="J1329" s="30">
        <v>0</v>
      </c>
      <c r="M1329" s="31">
        <f>ROUND(ROUND(J1329, 2)*I1329, 2)</f>
        <v>0</v>
      </c>
      <c r="P1329" s="30">
        <v>56520.67</v>
      </c>
      <c r="S1329" s="31">
        <f>ROUND(ROUND(P1329, 2)*I1329, 2)</f>
        <v>113041.34</v>
      </c>
      <c r="V1329" s="9">
        <f>ROUND(ROUND(P1329, 2)/1.2, 2)</f>
        <v>47100.56</v>
      </c>
      <c r="Y1329" s="9">
        <f t="shared" si="160"/>
        <v>94201.12</v>
      </c>
      <c r="AD1329" s="5" t="s">
        <v>4247</v>
      </c>
      <c r="AE1329" s="5" t="s">
        <v>4248</v>
      </c>
      <c r="AF1329" s="5" t="s">
        <v>4041</v>
      </c>
      <c r="AK1329" s="31">
        <f t="shared" si="158"/>
        <v>113041.34</v>
      </c>
      <c r="AL1329" s="31"/>
      <c r="AM1329" s="31"/>
      <c r="AN1329" s="33">
        <f t="shared" si="159"/>
        <v>0</v>
      </c>
      <c r="AO1329" s="31"/>
      <c r="AP1329" s="31"/>
    </row>
    <row r="1330" spans="1:42" ht="36" x14ac:dyDescent="0.3">
      <c r="A1330" s="12" t="s">
        <v>4249</v>
      </c>
      <c r="B1330" s="12" t="s">
        <v>4005</v>
      </c>
      <c r="C1330" s="16" t="s">
        <v>4006</v>
      </c>
      <c r="D1330" s="17"/>
      <c r="E1330" s="17" t="s">
        <v>4129</v>
      </c>
      <c r="F1330" s="17" t="s">
        <v>102</v>
      </c>
      <c r="G1330" s="18">
        <v>1</v>
      </c>
      <c r="H1330" s="18"/>
      <c r="I1330" s="18">
        <v>2</v>
      </c>
      <c r="J1330" s="19">
        <v>0</v>
      </c>
      <c r="K1330" s="20">
        <v>3271</v>
      </c>
      <c r="L1330" s="19">
        <f>J1330+ROUND(K1330, 2)</f>
        <v>3271</v>
      </c>
      <c r="M1330" s="19">
        <v>0</v>
      </c>
      <c r="N1330" s="19">
        <v>6542</v>
      </c>
      <c r="O1330" s="19">
        <f>M1330+N1330</f>
        <v>6542</v>
      </c>
      <c r="P1330" s="19">
        <v>56520.67</v>
      </c>
      <c r="Q1330" s="20">
        <v>12901.2</v>
      </c>
      <c r="R1330" s="19">
        <f>P1330+ROUND(Q1330, 2)</f>
        <v>69421.87</v>
      </c>
      <c r="S1330" s="19">
        <v>113041.34</v>
      </c>
      <c r="T1330" s="19">
        <v>25802.400000000001</v>
      </c>
      <c r="U1330" s="19">
        <f>S1330+T1330</f>
        <v>138843.74</v>
      </c>
      <c r="V1330" s="9">
        <f>ROUND(P1330 / 1.2, 2)</f>
        <v>47100.56</v>
      </c>
      <c r="W1330" s="9">
        <f>ROUND(Q1330 / 1.2, 2)</f>
        <v>10751</v>
      </c>
      <c r="X1330" s="9">
        <f>ROUND(R1330 / 1.2, 2)</f>
        <v>57851.56</v>
      </c>
      <c r="Y1330" s="9">
        <f t="shared" si="160"/>
        <v>94201.12</v>
      </c>
      <c r="Z1330" s="9">
        <f>ROUND(T1330 / 1.2, 2)</f>
        <v>21502</v>
      </c>
      <c r="AA1330" s="9">
        <f>Y1330+Z1330</f>
        <v>115703.12</v>
      </c>
      <c r="AD1330" s="5">
        <v>355116996</v>
      </c>
      <c r="AE1330" s="5">
        <v>28892233</v>
      </c>
      <c r="AG1330" s="5" t="s">
        <v>4008</v>
      </c>
      <c r="AH1330" s="5" t="s">
        <v>4009</v>
      </c>
      <c r="AI1330" s="5" t="s">
        <v>584</v>
      </c>
      <c r="AK1330" s="19">
        <f t="shared" si="158"/>
        <v>113041.34</v>
      </c>
      <c r="AL1330" s="19">
        <f>T1330-N1330</f>
        <v>19260.400000000001</v>
      </c>
      <c r="AM1330" s="19">
        <f>U1330-O1330</f>
        <v>132301.74</v>
      </c>
      <c r="AN1330" s="22">
        <f t="shared" si="159"/>
        <v>0</v>
      </c>
      <c r="AO1330" s="22">
        <f>IFERROR(AL1330/N1330,0)</f>
        <v>2.9441149495567105</v>
      </c>
      <c r="AP1330" s="22">
        <f>IFERROR(AM1330/O1330,0)</f>
        <v>20.223439315194128</v>
      </c>
    </row>
    <row r="1331" spans="1:42" ht="342" x14ac:dyDescent="0.3">
      <c r="A1331" s="12" t="s">
        <v>4250</v>
      </c>
      <c r="B1331" s="12"/>
      <c r="C1331" s="27" t="s">
        <v>4011</v>
      </c>
      <c r="D1331" s="17"/>
      <c r="E1331" s="17" t="s">
        <v>4131</v>
      </c>
      <c r="F1331" s="28" t="s">
        <v>102</v>
      </c>
      <c r="G1331" s="29">
        <v>1</v>
      </c>
      <c r="H1331" s="39"/>
      <c r="I1331" s="39">
        <v>2</v>
      </c>
      <c r="J1331" s="30">
        <v>0</v>
      </c>
      <c r="M1331" s="31">
        <f>ROUND(ROUND(J1331, 2)*I1331, 2)</f>
        <v>0</v>
      </c>
      <c r="P1331" s="30">
        <v>56520.67</v>
      </c>
      <c r="S1331" s="31">
        <f>ROUND(ROUND(P1331, 2)*I1331, 2)</f>
        <v>113041.34</v>
      </c>
      <c r="V1331" s="9">
        <f>ROUND(ROUND(P1331, 2)/1.2, 2)</f>
        <v>47100.56</v>
      </c>
      <c r="Y1331" s="9">
        <f t="shared" si="160"/>
        <v>94201.12</v>
      </c>
      <c r="AD1331" s="5" t="s">
        <v>4251</v>
      </c>
      <c r="AE1331" s="5" t="s">
        <v>4252</v>
      </c>
      <c r="AF1331" s="5" t="s">
        <v>4015</v>
      </c>
      <c r="AK1331" s="31">
        <f t="shared" si="158"/>
        <v>113041.34</v>
      </c>
      <c r="AL1331" s="31"/>
      <c r="AM1331" s="31"/>
      <c r="AN1331" s="33">
        <f t="shared" si="159"/>
        <v>0</v>
      </c>
      <c r="AO1331" s="31"/>
      <c r="AP1331" s="31"/>
    </row>
    <row r="1332" spans="1:42" ht="36" x14ac:dyDescent="0.3">
      <c r="A1332" s="12" t="s">
        <v>4253</v>
      </c>
      <c r="B1332" s="12" t="s">
        <v>4005</v>
      </c>
      <c r="C1332" s="16" t="s">
        <v>4006</v>
      </c>
      <c r="D1332" s="17"/>
      <c r="E1332" s="17" t="s">
        <v>4135</v>
      </c>
      <c r="F1332" s="17" t="s">
        <v>102</v>
      </c>
      <c r="G1332" s="18">
        <v>1</v>
      </c>
      <c r="H1332" s="18"/>
      <c r="I1332" s="18">
        <v>3</v>
      </c>
      <c r="J1332" s="19">
        <v>0</v>
      </c>
      <c r="K1332" s="20">
        <v>3271</v>
      </c>
      <c r="L1332" s="19">
        <f>J1332+ROUND(K1332, 2)</f>
        <v>3271</v>
      </c>
      <c r="M1332" s="19">
        <v>0</v>
      </c>
      <c r="N1332" s="19">
        <v>9813</v>
      </c>
      <c r="O1332" s="19">
        <f>M1332+N1332</f>
        <v>9813</v>
      </c>
      <c r="P1332" s="19">
        <v>39406.67</v>
      </c>
      <c r="Q1332" s="20">
        <v>11170.8</v>
      </c>
      <c r="R1332" s="19">
        <f>P1332+ROUND(Q1332, 2)</f>
        <v>50577.47</v>
      </c>
      <c r="S1332" s="19">
        <v>118220.01</v>
      </c>
      <c r="T1332" s="19">
        <v>33512.400000000001</v>
      </c>
      <c r="U1332" s="19">
        <f>S1332+T1332</f>
        <v>151732.41</v>
      </c>
      <c r="V1332" s="9">
        <f>ROUND(P1332 / 1.2, 2)</f>
        <v>32838.89</v>
      </c>
      <c r="W1332" s="9">
        <f>ROUND(Q1332 / 1.2, 2)</f>
        <v>9309</v>
      </c>
      <c r="X1332" s="9">
        <f>ROUND(R1332 / 1.2, 2)</f>
        <v>42147.89</v>
      </c>
      <c r="Y1332" s="9">
        <f t="shared" si="160"/>
        <v>98516.68</v>
      </c>
      <c r="Z1332" s="9">
        <f>ROUND(T1332 / 1.2, 2)</f>
        <v>27927</v>
      </c>
      <c r="AA1332" s="9">
        <f>Y1332+Z1332</f>
        <v>126443.68</v>
      </c>
      <c r="AD1332" s="5">
        <v>355116997</v>
      </c>
      <c r="AE1332" s="5">
        <v>28892235</v>
      </c>
      <c r="AG1332" s="5" t="s">
        <v>4008</v>
      </c>
      <c r="AH1332" s="5" t="s">
        <v>4009</v>
      </c>
      <c r="AI1332" s="5" t="s">
        <v>584</v>
      </c>
      <c r="AK1332" s="19">
        <f t="shared" si="158"/>
        <v>118220.01</v>
      </c>
      <c r="AL1332" s="19">
        <f>T1332-N1332</f>
        <v>23699.4</v>
      </c>
      <c r="AM1332" s="19">
        <f>U1332-O1332</f>
        <v>141919.41</v>
      </c>
      <c r="AN1332" s="22">
        <f t="shared" si="159"/>
        <v>0</v>
      </c>
      <c r="AO1332" s="22">
        <f>IFERROR(AL1332/N1332,0)</f>
        <v>2.4151024151635587</v>
      </c>
      <c r="AP1332" s="22">
        <f>IFERROR(AM1332/O1332,0)</f>
        <v>14.462387649036993</v>
      </c>
    </row>
    <row r="1333" spans="1:42" ht="409.6" x14ac:dyDescent="0.3">
      <c r="A1333" s="12" t="s">
        <v>4254</v>
      </c>
      <c r="B1333" s="12"/>
      <c r="C1333" s="27" t="s">
        <v>4037</v>
      </c>
      <c r="D1333" s="17"/>
      <c r="E1333" s="17" t="s">
        <v>4137</v>
      </c>
      <c r="F1333" s="28" t="s">
        <v>102</v>
      </c>
      <c r="G1333" s="29">
        <v>1</v>
      </c>
      <c r="H1333" s="39"/>
      <c r="I1333" s="39">
        <v>3</v>
      </c>
      <c r="J1333" s="30">
        <v>0</v>
      </c>
      <c r="M1333" s="31">
        <f>ROUND(ROUND(J1333, 2)*I1333, 2)</f>
        <v>0</v>
      </c>
      <c r="P1333" s="30">
        <v>39406.67</v>
      </c>
      <c r="S1333" s="31">
        <f>ROUND(ROUND(P1333, 2)*I1333, 2)</f>
        <v>118220.01</v>
      </c>
      <c r="V1333" s="9">
        <f>ROUND(ROUND(P1333, 2)/1.2, 2)</f>
        <v>32838.89</v>
      </c>
      <c r="Y1333" s="9">
        <f t="shared" si="160"/>
        <v>98516.68</v>
      </c>
      <c r="AD1333" s="5" t="s">
        <v>4255</v>
      </c>
      <c r="AE1333" s="5" t="s">
        <v>4256</v>
      </c>
      <c r="AF1333" s="5" t="s">
        <v>4041</v>
      </c>
      <c r="AK1333" s="31">
        <f t="shared" si="158"/>
        <v>118220.01</v>
      </c>
      <c r="AL1333" s="31"/>
      <c r="AM1333" s="31"/>
      <c r="AN1333" s="33">
        <f t="shared" si="159"/>
        <v>0</v>
      </c>
      <c r="AO1333" s="31"/>
      <c r="AP1333" s="31"/>
    </row>
    <row r="1334" spans="1:42" ht="36" x14ac:dyDescent="0.3">
      <c r="A1334" s="12" t="s">
        <v>4257</v>
      </c>
      <c r="B1334" s="12" t="s">
        <v>4005</v>
      </c>
      <c r="C1334" s="16" t="s">
        <v>4006</v>
      </c>
      <c r="D1334" s="17"/>
      <c r="E1334" s="17" t="s">
        <v>4141</v>
      </c>
      <c r="F1334" s="17" t="s">
        <v>102</v>
      </c>
      <c r="G1334" s="18">
        <v>1</v>
      </c>
      <c r="H1334" s="18"/>
      <c r="I1334" s="18">
        <v>2</v>
      </c>
      <c r="J1334" s="19">
        <v>0</v>
      </c>
      <c r="K1334" s="20">
        <v>3271</v>
      </c>
      <c r="L1334" s="19">
        <f>J1334+ROUND(K1334, 2)</f>
        <v>3271</v>
      </c>
      <c r="M1334" s="19">
        <v>0</v>
      </c>
      <c r="N1334" s="19">
        <v>6542</v>
      </c>
      <c r="O1334" s="19">
        <f>M1334+N1334</f>
        <v>6542</v>
      </c>
      <c r="P1334" s="19">
        <v>39406.67</v>
      </c>
      <c r="Q1334" s="20">
        <v>11170.8</v>
      </c>
      <c r="R1334" s="19">
        <f>P1334+ROUND(Q1334, 2)</f>
        <v>50577.47</v>
      </c>
      <c r="S1334" s="19">
        <v>78813.34</v>
      </c>
      <c r="T1334" s="19">
        <v>22341.599999999999</v>
      </c>
      <c r="U1334" s="19">
        <f>S1334+T1334</f>
        <v>101154.94</v>
      </c>
      <c r="V1334" s="9">
        <f>ROUND(P1334 / 1.2, 2)</f>
        <v>32838.89</v>
      </c>
      <c r="W1334" s="9">
        <f>ROUND(Q1334 / 1.2, 2)</f>
        <v>9309</v>
      </c>
      <c r="X1334" s="9">
        <f>ROUND(R1334 / 1.2, 2)</f>
        <v>42147.89</v>
      </c>
      <c r="Y1334" s="9">
        <f t="shared" si="160"/>
        <v>65677.78</v>
      </c>
      <c r="Z1334" s="9">
        <f>ROUND(T1334 / 1.2, 2)</f>
        <v>18618</v>
      </c>
      <c r="AA1334" s="9">
        <f>Y1334+Z1334</f>
        <v>84295.78</v>
      </c>
      <c r="AD1334" s="5">
        <v>355116998</v>
      </c>
      <c r="AE1334" s="5">
        <v>28892237</v>
      </c>
      <c r="AG1334" s="5" t="s">
        <v>4008</v>
      </c>
      <c r="AH1334" s="5" t="s">
        <v>4009</v>
      </c>
      <c r="AI1334" s="5" t="s">
        <v>584</v>
      </c>
      <c r="AK1334" s="19">
        <f t="shared" si="158"/>
        <v>78813.34</v>
      </c>
      <c r="AL1334" s="19">
        <f>T1334-N1334</f>
        <v>15799.599999999999</v>
      </c>
      <c r="AM1334" s="19">
        <f>U1334-O1334</f>
        <v>94612.94</v>
      </c>
      <c r="AN1334" s="22">
        <f t="shared" si="159"/>
        <v>0</v>
      </c>
      <c r="AO1334" s="22">
        <f>IFERROR(AL1334/N1334,0)</f>
        <v>2.4151024151635583</v>
      </c>
      <c r="AP1334" s="22">
        <f>IFERROR(AM1334/O1334,0)</f>
        <v>14.462387649036993</v>
      </c>
    </row>
    <row r="1335" spans="1:42" ht="324" x14ac:dyDescent="0.3">
      <c r="A1335" s="12" t="s">
        <v>4258</v>
      </c>
      <c r="B1335" s="12"/>
      <c r="C1335" s="27" t="s">
        <v>4037</v>
      </c>
      <c r="D1335" s="17"/>
      <c r="E1335" s="17" t="s">
        <v>4143</v>
      </c>
      <c r="F1335" s="28" t="s">
        <v>102</v>
      </c>
      <c r="G1335" s="29">
        <v>1</v>
      </c>
      <c r="H1335" s="39"/>
      <c r="I1335" s="39">
        <v>2</v>
      </c>
      <c r="J1335" s="30">
        <v>0</v>
      </c>
      <c r="M1335" s="31">
        <f>ROUND(ROUND(J1335, 2)*I1335, 2)</f>
        <v>0</v>
      </c>
      <c r="P1335" s="30">
        <v>39406.67</v>
      </c>
      <c r="S1335" s="31">
        <f>ROUND(ROUND(P1335, 2)*I1335, 2)</f>
        <v>78813.34</v>
      </c>
      <c r="V1335" s="9">
        <f>ROUND(ROUND(P1335, 2)/1.2, 2)</f>
        <v>32838.89</v>
      </c>
      <c r="Y1335" s="9">
        <f t="shared" si="160"/>
        <v>65677.78</v>
      </c>
      <c r="AD1335" s="5" t="s">
        <v>4259</v>
      </c>
      <c r="AE1335" s="5" t="s">
        <v>4260</v>
      </c>
      <c r="AF1335" s="5" t="s">
        <v>4041</v>
      </c>
      <c r="AK1335" s="31">
        <f t="shared" si="158"/>
        <v>78813.34</v>
      </c>
      <c r="AL1335" s="31"/>
      <c r="AM1335" s="31"/>
      <c r="AN1335" s="33">
        <f t="shared" si="159"/>
        <v>0</v>
      </c>
      <c r="AO1335" s="31"/>
      <c r="AP1335" s="31"/>
    </row>
    <row r="1336" spans="1:42" ht="36" x14ac:dyDescent="0.3">
      <c r="A1336" s="12" t="s">
        <v>4261</v>
      </c>
      <c r="B1336" s="12" t="s">
        <v>4005</v>
      </c>
      <c r="C1336" s="16" t="s">
        <v>4006</v>
      </c>
      <c r="D1336" s="17"/>
      <c r="E1336" s="17" t="s">
        <v>4147</v>
      </c>
      <c r="F1336" s="17" t="s">
        <v>102</v>
      </c>
      <c r="G1336" s="18">
        <v>1</v>
      </c>
      <c r="H1336" s="18"/>
      <c r="I1336" s="18">
        <v>1</v>
      </c>
      <c r="J1336" s="19">
        <v>0</v>
      </c>
      <c r="K1336" s="20">
        <v>3271</v>
      </c>
      <c r="L1336" s="19">
        <f>J1336+ROUND(K1336, 2)</f>
        <v>3271</v>
      </c>
      <c r="M1336" s="19">
        <v>0</v>
      </c>
      <c r="N1336" s="19">
        <v>3271</v>
      </c>
      <c r="O1336" s="19">
        <f>M1336+N1336</f>
        <v>3271</v>
      </c>
      <c r="P1336" s="19">
        <v>39406.67</v>
      </c>
      <c r="Q1336" s="20">
        <v>11170.8</v>
      </c>
      <c r="R1336" s="19">
        <f>P1336+ROUND(Q1336, 2)</f>
        <v>50577.47</v>
      </c>
      <c r="S1336" s="19">
        <v>39406.67</v>
      </c>
      <c r="T1336" s="19">
        <v>11170.8</v>
      </c>
      <c r="U1336" s="19">
        <f>S1336+T1336</f>
        <v>50577.47</v>
      </c>
      <c r="V1336" s="9">
        <f>ROUND(P1336 / 1.2, 2)</f>
        <v>32838.89</v>
      </c>
      <c r="W1336" s="9">
        <f>ROUND(Q1336 / 1.2, 2)</f>
        <v>9309</v>
      </c>
      <c r="X1336" s="9">
        <f>ROUND(R1336 / 1.2, 2)</f>
        <v>42147.89</v>
      </c>
      <c r="Y1336" s="9">
        <f t="shared" si="160"/>
        <v>32838.89</v>
      </c>
      <c r="Z1336" s="9">
        <f>ROUND(T1336 / 1.2, 2)</f>
        <v>9309</v>
      </c>
      <c r="AA1336" s="9">
        <f>Y1336+Z1336</f>
        <v>42147.89</v>
      </c>
      <c r="AD1336" s="5">
        <v>355116999</v>
      </c>
      <c r="AE1336" s="5">
        <v>28892239</v>
      </c>
      <c r="AG1336" s="5" t="s">
        <v>4008</v>
      </c>
      <c r="AH1336" s="5" t="s">
        <v>4009</v>
      </c>
      <c r="AI1336" s="5" t="s">
        <v>584</v>
      </c>
      <c r="AK1336" s="19">
        <f t="shared" si="158"/>
        <v>39406.67</v>
      </c>
      <c r="AL1336" s="19">
        <f>T1336-N1336</f>
        <v>7899.7999999999993</v>
      </c>
      <c r="AM1336" s="19">
        <f>U1336-O1336</f>
        <v>47306.47</v>
      </c>
      <c r="AN1336" s="22">
        <f t="shared" si="159"/>
        <v>0</v>
      </c>
      <c r="AO1336" s="22">
        <f>IFERROR(AL1336/N1336,0)</f>
        <v>2.4151024151635583</v>
      </c>
      <c r="AP1336" s="22">
        <f>IFERROR(AM1336/O1336,0)</f>
        <v>14.462387649036993</v>
      </c>
    </row>
    <row r="1337" spans="1:42" ht="324" x14ac:dyDescent="0.3">
      <c r="A1337" s="12" t="s">
        <v>4262</v>
      </c>
      <c r="B1337" s="12"/>
      <c r="C1337" s="27" t="s">
        <v>4037</v>
      </c>
      <c r="D1337" s="17"/>
      <c r="E1337" s="17" t="s">
        <v>4149</v>
      </c>
      <c r="F1337" s="28" t="s">
        <v>102</v>
      </c>
      <c r="G1337" s="29">
        <v>1</v>
      </c>
      <c r="H1337" s="39"/>
      <c r="I1337" s="39">
        <v>1</v>
      </c>
      <c r="J1337" s="30">
        <v>0</v>
      </c>
      <c r="M1337" s="31">
        <f>ROUND(ROUND(J1337, 2)*I1337, 2)</f>
        <v>0</v>
      </c>
      <c r="P1337" s="30">
        <v>39406.67</v>
      </c>
      <c r="S1337" s="31">
        <f>ROUND(ROUND(P1337, 2)*I1337, 2)</f>
        <v>39406.67</v>
      </c>
      <c r="V1337" s="9">
        <f>ROUND(ROUND(P1337, 2)/1.2, 2)</f>
        <v>32838.89</v>
      </c>
      <c r="Y1337" s="9">
        <f t="shared" ref="Y1337:Y1343" si="161">ROUND(S1337 / 1.2, 2)</f>
        <v>32838.89</v>
      </c>
      <c r="AD1337" s="5" t="s">
        <v>4263</v>
      </c>
      <c r="AE1337" s="5" t="s">
        <v>4264</v>
      </c>
      <c r="AF1337" s="5" t="s">
        <v>4041</v>
      </c>
      <c r="AK1337" s="31">
        <f t="shared" si="158"/>
        <v>39406.67</v>
      </c>
      <c r="AL1337" s="31"/>
      <c r="AM1337" s="31"/>
      <c r="AN1337" s="33">
        <f t="shared" si="159"/>
        <v>0</v>
      </c>
      <c r="AO1337" s="31"/>
      <c r="AP1337" s="31"/>
    </row>
    <row r="1338" spans="1:42" ht="36" x14ac:dyDescent="0.3">
      <c r="A1338" s="12" t="s">
        <v>4265</v>
      </c>
      <c r="B1338" s="12" t="s">
        <v>4005</v>
      </c>
      <c r="C1338" s="16" t="s">
        <v>4006</v>
      </c>
      <c r="D1338" s="17"/>
      <c r="E1338" s="17" t="s">
        <v>4153</v>
      </c>
      <c r="F1338" s="17" t="s">
        <v>102</v>
      </c>
      <c r="G1338" s="18">
        <v>1</v>
      </c>
      <c r="H1338" s="18"/>
      <c r="I1338" s="18">
        <v>1</v>
      </c>
      <c r="J1338" s="19">
        <v>0</v>
      </c>
      <c r="K1338" s="20">
        <v>3271</v>
      </c>
      <c r="L1338" s="19">
        <f>J1338+ROUND(K1338, 2)</f>
        <v>3271</v>
      </c>
      <c r="M1338" s="19">
        <v>0</v>
      </c>
      <c r="N1338" s="19">
        <v>3271</v>
      </c>
      <c r="O1338" s="19">
        <f>M1338+N1338</f>
        <v>3271</v>
      </c>
      <c r="P1338" s="19">
        <v>97185</v>
      </c>
      <c r="Q1338" s="20">
        <v>15127.2</v>
      </c>
      <c r="R1338" s="19">
        <f>P1338+ROUND(Q1338, 2)</f>
        <v>112312.2</v>
      </c>
      <c r="S1338" s="19">
        <v>97185</v>
      </c>
      <c r="T1338" s="19">
        <v>15127.2</v>
      </c>
      <c r="U1338" s="19">
        <f>S1338+T1338</f>
        <v>112312.2</v>
      </c>
      <c r="V1338" s="9">
        <f>ROUND(P1338 / 1.2, 2)</f>
        <v>80987.5</v>
      </c>
      <c r="W1338" s="9">
        <f>ROUND(Q1338 / 1.2, 2)</f>
        <v>12606</v>
      </c>
      <c r="X1338" s="9">
        <f>ROUND(R1338 / 1.2, 2)</f>
        <v>93593.5</v>
      </c>
      <c r="Y1338" s="9">
        <f t="shared" si="161"/>
        <v>80987.5</v>
      </c>
      <c r="Z1338" s="9">
        <f>ROUND(T1338 / 1.2, 2)</f>
        <v>12606</v>
      </c>
      <c r="AA1338" s="9">
        <f>Y1338+Z1338</f>
        <v>93593.5</v>
      </c>
      <c r="AD1338" s="5">
        <v>355117000</v>
      </c>
      <c r="AE1338" s="5">
        <v>28892241</v>
      </c>
      <c r="AG1338" s="5" t="s">
        <v>4008</v>
      </c>
      <c r="AH1338" s="5" t="s">
        <v>4009</v>
      </c>
      <c r="AI1338" s="5" t="s">
        <v>584</v>
      </c>
      <c r="AK1338" s="19">
        <f t="shared" si="158"/>
        <v>97185</v>
      </c>
      <c r="AL1338" s="19">
        <f>T1338-N1338</f>
        <v>11856.2</v>
      </c>
      <c r="AM1338" s="19">
        <f>U1338-O1338</f>
        <v>109041.2</v>
      </c>
      <c r="AN1338" s="22">
        <f t="shared" si="159"/>
        <v>0</v>
      </c>
      <c r="AO1338" s="22">
        <f>IFERROR(AL1338/N1338,0)</f>
        <v>3.62464078263528</v>
      </c>
      <c r="AP1338" s="22">
        <f>IFERROR(AM1338/O1338,0)</f>
        <v>33.335738306328338</v>
      </c>
    </row>
    <row r="1339" spans="1:42" ht="396" x14ac:dyDescent="0.3">
      <c r="A1339" s="12" t="s">
        <v>4266</v>
      </c>
      <c r="B1339" s="12"/>
      <c r="C1339" s="27" t="s">
        <v>4011</v>
      </c>
      <c r="D1339" s="17"/>
      <c r="E1339" s="17" t="s">
        <v>4155</v>
      </c>
      <c r="F1339" s="28" t="s">
        <v>102</v>
      </c>
      <c r="G1339" s="29">
        <v>1</v>
      </c>
      <c r="H1339" s="39"/>
      <c r="I1339" s="39">
        <v>1</v>
      </c>
      <c r="J1339" s="30">
        <v>0</v>
      </c>
      <c r="M1339" s="31">
        <f>ROUND(ROUND(J1339, 2)*I1339, 2)</f>
        <v>0</v>
      </c>
      <c r="P1339" s="30">
        <v>97185</v>
      </c>
      <c r="S1339" s="31">
        <f>ROUND(ROUND(P1339, 2)*I1339, 2)</f>
        <v>97185</v>
      </c>
      <c r="V1339" s="9">
        <f>ROUND(ROUND(P1339, 2)/1.2, 2)</f>
        <v>80987.5</v>
      </c>
      <c r="Y1339" s="9">
        <f t="shared" si="161"/>
        <v>80987.5</v>
      </c>
      <c r="AD1339" s="5" t="s">
        <v>4267</v>
      </c>
      <c r="AE1339" s="5" t="s">
        <v>4268</v>
      </c>
      <c r="AF1339" s="5" t="s">
        <v>4015</v>
      </c>
      <c r="AK1339" s="31">
        <f t="shared" si="158"/>
        <v>97185</v>
      </c>
      <c r="AL1339" s="31"/>
      <c r="AM1339" s="31"/>
      <c r="AN1339" s="33">
        <f t="shared" si="159"/>
        <v>0</v>
      </c>
      <c r="AO1339" s="31"/>
      <c r="AP1339" s="31"/>
    </row>
    <row r="1340" spans="1:42" ht="36" x14ac:dyDescent="0.3">
      <c r="A1340" s="12" t="s">
        <v>4269</v>
      </c>
      <c r="B1340" s="12" t="s">
        <v>4005</v>
      </c>
      <c r="C1340" s="16" t="s">
        <v>4006</v>
      </c>
      <c r="D1340" s="17"/>
      <c r="E1340" s="17" t="s">
        <v>4159</v>
      </c>
      <c r="F1340" s="17" t="s">
        <v>102</v>
      </c>
      <c r="G1340" s="18">
        <v>1</v>
      </c>
      <c r="H1340" s="18"/>
      <c r="I1340" s="18">
        <v>1</v>
      </c>
      <c r="J1340" s="19">
        <v>0</v>
      </c>
      <c r="K1340" s="20">
        <v>3271</v>
      </c>
      <c r="L1340" s="19">
        <f>J1340+ROUND(K1340, 2)</f>
        <v>3271</v>
      </c>
      <c r="M1340" s="19">
        <v>0</v>
      </c>
      <c r="N1340" s="19">
        <v>3271</v>
      </c>
      <c r="O1340" s="19">
        <f>M1340+N1340</f>
        <v>3271</v>
      </c>
      <c r="P1340" s="19">
        <v>170750.67</v>
      </c>
      <c r="Q1340" s="20">
        <v>28614</v>
      </c>
      <c r="R1340" s="19">
        <f>P1340+ROUND(Q1340, 2)</f>
        <v>199364.67</v>
      </c>
      <c r="S1340" s="19">
        <v>170750.67</v>
      </c>
      <c r="T1340" s="19">
        <v>28614</v>
      </c>
      <c r="U1340" s="19">
        <f>S1340+T1340</f>
        <v>199364.67</v>
      </c>
      <c r="V1340" s="9">
        <f>ROUND(P1340 / 1.2, 2)</f>
        <v>142292.23000000001</v>
      </c>
      <c r="W1340" s="9">
        <f>ROUND(Q1340 / 1.2, 2)</f>
        <v>23845</v>
      </c>
      <c r="X1340" s="9">
        <f>ROUND(R1340 / 1.2, 2)</f>
        <v>166137.23000000001</v>
      </c>
      <c r="Y1340" s="9">
        <f t="shared" si="161"/>
        <v>142292.23000000001</v>
      </c>
      <c r="Z1340" s="9">
        <f>ROUND(T1340 / 1.2, 2)</f>
        <v>23845</v>
      </c>
      <c r="AA1340" s="9">
        <f>Y1340+Z1340</f>
        <v>166137.23000000001</v>
      </c>
      <c r="AD1340" s="5">
        <v>355117001</v>
      </c>
      <c r="AE1340" s="5">
        <v>28892243</v>
      </c>
      <c r="AG1340" s="5" t="s">
        <v>4008</v>
      </c>
      <c r="AH1340" s="5" t="s">
        <v>4009</v>
      </c>
      <c r="AI1340" s="5" t="s">
        <v>584</v>
      </c>
      <c r="AK1340" s="19">
        <f t="shared" si="158"/>
        <v>170750.67</v>
      </c>
      <c r="AL1340" s="19">
        <f>T1340-N1340</f>
        <v>25343</v>
      </c>
      <c r="AM1340" s="19">
        <f>U1340-O1340</f>
        <v>196093.67</v>
      </c>
      <c r="AN1340" s="22">
        <f t="shared" si="159"/>
        <v>0</v>
      </c>
      <c r="AO1340" s="22">
        <f>IFERROR(AL1340/N1340,0)</f>
        <v>7.747783552430449</v>
      </c>
      <c r="AP1340" s="22">
        <f>IFERROR(AM1340/O1340,0)</f>
        <v>59.949150107000918</v>
      </c>
    </row>
    <row r="1341" spans="1:42" ht="409.6" x14ac:dyDescent="0.3">
      <c r="A1341" s="12" t="s">
        <v>4270</v>
      </c>
      <c r="B1341" s="12"/>
      <c r="C1341" s="27" t="s">
        <v>4037</v>
      </c>
      <c r="D1341" s="17"/>
      <c r="E1341" s="17" t="s">
        <v>4161</v>
      </c>
      <c r="F1341" s="28" t="s">
        <v>102</v>
      </c>
      <c r="G1341" s="29">
        <v>1</v>
      </c>
      <c r="H1341" s="39"/>
      <c r="I1341" s="39">
        <v>1</v>
      </c>
      <c r="J1341" s="30">
        <v>0</v>
      </c>
      <c r="M1341" s="31">
        <f>ROUND(ROUND(J1341, 2)*I1341, 2)</f>
        <v>0</v>
      </c>
      <c r="P1341" s="30">
        <v>170750.67</v>
      </c>
      <c r="S1341" s="31">
        <f>ROUND(ROUND(P1341, 2)*I1341, 2)</f>
        <v>170750.67</v>
      </c>
      <c r="V1341" s="9">
        <f>ROUND(ROUND(P1341, 2)/1.2, 2)</f>
        <v>142292.23000000001</v>
      </c>
      <c r="Y1341" s="9">
        <f t="shared" si="161"/>
        <v>142292.23000000001</v>
      </c>
      <c r="AD1341" s="5" t="s">
        <v>4271</v>
      </c>
      <c r="AE1341" s="5" t="s">
        <v>4272</v>
      </c>
      <c r="AF1341" s="5" t="s">
        <v>4041</v>
      </c>
      <c r="AK1341" s="31">
        <f t="shared" si="158"/>
        <v>170750.67</v>
      </c>
      <c r="AL1341" s="31"/>
      <c r="AM1341" s="31"/>
      <c r="AN1341" s="33">
        <f t="shared" si="159"/>
        <v>0</v>
      </c>
      <c r="AO1341" s="31"/>
      <c r="AP1341" s="31"/>
    </row>
    <row r="1342" spans="1:42" ht="36" x14ac:dyDescent="0.3">
      <c r="A1342" s="12" t="s">
        <v>4273</v>
      </c>
      <c r="B1342" s="12" t="s">
        <v>4005</v>
      </c>
      <c r="C1342" s="16" t="s">
        <v>4006</v>
      </c>
      <c r="D1342" s="17"/>
      <c r="E1342" s="17" t="s">
        <v>4165</v>
      </c>
      <c r="F1342" s="17" t="s">
        <v>102</v>
      </c>
      <c r="G1342" s="18">
        <v>1</v>
      </c>
      <c r="H1342" s="18"/>
      <c r="I1342" s="18">
        <v>2</v>
      </c>
      <c r="J1342" s="19">
        <v>0</v>
      </c>
      <c r="K1342" s="20">
        <v>3271</v>
      </c>
      <c r="L1342" s="19">
        <f>J1342+ROUND(K1342, 2)</f>
        <v>3271</v>
      </c>
      <c r="M1342" s="19">
        <v>0</v>
      </c>
      <c r="N1342" s="19">
        <v>6542</v>
      </c>
      <c r="O1342" s="19">
        <f>M1342+N1342</f>
        <v>6542</v>
      </c>
      <c r="P1342" s="19">
        <v>130825.67</v>
      </c>
      <c r="Q1342" s="20">
        <v>28614</v>
      </c>
      <c r="R1342" s="19">
        <f>P1342+ROUND(Q1342, 2)</f>
        <v>159439.66999999998</v>
      </c>
      <c r="S1342" s="19">
        <v>261651.34</v>
      </c>
      <c r="T1342" s="19">
        <v>57228</v>
      </c>
      <c r="U1342" s="19">
        <f>S1342+T1342</f>
        <v>318879.33999999997</v>
      </c>
      <c r="V1342" s="9">
        <f>ROUND(P1342 / 1.2, 2)</f>
        <v>109021.39</v>
      </c>
      <c r="W1342" s="9">
        <f>ROUND(Q1342 / 1.2, 2)</f>
        <v>23845</v>
      </c>
      <c r="X1342" s="9">
        <f>ROUND(R1342 / 1.2, 2)</f>
        <v>132866.39000000001</v>
      </c>
      <c r="Y1342" s="9">
        <f t="shared" si="161"/>
        <v>218042.78</v>
      </c>
      <c r="Z1342" s="9">
        <f>ROUND(T1342 / 1.2, 2)</f>
        <v>47690</v>
      </c>
      <c r="AA1342" s="9">
        <f>Y1342+Z1342</f>
        <v>265732.78000000003</v>
      </c>
      <c r="AD1342" s="5">
        <v>355117002</v>
      </c>
      <c r="AE1342" s="5">
        <v>28892245</v>
      </c>
      <c r="AG1342" s="5" t="s">
        <v>4008</v>
      </c>
      <c r="AH1342" s="5" t="s">
        <v>4009</v>
      </c>
      <c r="AI1342" s="5" t="s">
        <v>584</v>
      </c>
      <c r="AK1342" s="19">
        <f t="shared" si="158"/>
        <v>261651.34</v>
      </c>
      <c r="AL1342" s="19">
        <f>T1342-N1342</f>
        <v>50686</v>
      </c>
      <c r="AM1342" s="19">
        <f>U1342-O1342</f>
        <v>312337.33999999997</v>
      </c>
      <c r="AN1342" s="22">
        <f t="shared" si="159"/>
        <v>0</v>
      </c>
      <c r="AO1342" s="22">
        <f>IFERROR(AL1342/N1342,0)</f>
        <v>7.747783552430449</v>
      </c>
      <c r="AP1342" s="22">
        <f>IFERROR(AM1342/O1342,0)</f>
        <v>47.743402629165388</v>
      </c>
    </row>
    <row r="1343" spans="1:42" ht="409.6" x14ac:dyDescent="0.3">
      <c r="A1343" s="12" t="s">
        <v>4274</v>
      </c>
      <c r="B1343" s="12"/>
      <c r="C1343" s="27" t="s">
        <v>4037</v>
      </c>
      <c r="D1343" s="17"/>
      <c r="E1343" s="17" t="s">
        <v>4167</v>
      </c>
      <c r="F1343" s="28" t="s">
        <v>102</v>
      </c>
      <c r="G1343" s="29">
        <v>1</v>
      </c>
      <c r="H1343" s="39"/>
      <c r="I1343" s="39">
        <v>2</v>
      </c>
      <c r="J1343" s="30">
        <v>0</v>
      </c>
      <c r="M1343" s="31">
        <f>ROUND(ROUND(J1343, 2)*I1343, 2)</f>
        <v>0</v>
      </c>
      <c r="P1343" s="30">
        <v>130825.67</v>
      </c>
      <c r="S1343" s="31">
        <f>ROUND(ROUND(P1343, 2)*I1343, 2)</f>
        <v>261651.34</v>
      </c>
      <c r="V1343" s="9">
        <f>ROUND(ROUND(P1343, 2)/1.2, 2)</f>
        <v>109021.39</v>
      </c>
      <c r="Y1343" s="9">
        <f t="shared" si="161"/>
        <v>218042.78</v>
      </c>
      <c r="AD1343" s="5" t="s">
        <v>4275</v>
      </c>
      <c r="AE1343" s="5" t="s">
        <v>4276</v>
      </c>
      <c r="AF1343" s="5" t="s">
        <v>4041</v>
      </c>
      <c r="AK1343" s="31">
        <f t="shared" si="158"/>
        <v>261651.34</v>
      </c>
      <c r="AL1343" s="31"/>
      <c r="AM1343" s="31"/>
      <c r="AN1343" s="33">
        <f t="shared" si="159"/>
        <v>0</v>
      </c>
      <c r="AO1343" s="31"/>
      <c r="AP1343" s="31"/>
    </row>
    <row r="1344" spans="1:42" ht="16.95" customHeight="1" x14ac:dyDescent="0.3">
      <c r="A1344" s="12" t="s">
        <v>4277</v>
      </c>
      <c r="B1344" s="51" t="s">
        <v>4278</v>
      </c>
      <c r="C1344" s="110" t="s">
        <v>540</v>
      </c>
      <c r="D1344" s="111"/>
      <c r="E1344" s="111"/>
      <c r="F1344" s="111"/>
      <c r="G1344" s="111"/>
      <c r="H1344" s="111"/>
      <c r="I1344" s="112"/>
      <c r="M1344" s="6">
        <f>SUM(M1345)</f>
        <v>0</v>
      </c>
      <c r="N1344" s="6">
        <f>SUM(N1345)</f>
        <v>761345.91</v>
      </c>
      <c r="O1344" s="6">
        <f>SUM(O1345)</f>
        <v>761345.91</v>
      </c>
      <c r="S1344" s="6">
        <f>SUM(S1345)</f>
        <v>0</v>
      </c>
      <c r="T1344" s="6">
        <f>SUM(T1345)</f>
        <v>913615.02</v>
      </c>
      <c r="U1344" s="6">
        <f>SUM(U1345)</f>
        <v>913615.02</v>
      </c>
      <c r="Y1344" s="9">
        <f>SUM(Y1345)</f>
        <v>0</v>
      </c>
      <c r="Z1344" s="9">
        <f>SUM(Z1345)</f>
        <v>761345.85</v>
      </c>
      <c r="AA1344" s="9">
        <f>SUM(AA1345)</f>
        <v>761345.85</v>
      </c>
      <c r="AD1344" s="5">
        <v>355116692</v>
      </c>
      <c r="AE1344" s="5">
        <v>28895626</v>
      </c>
      <c r="AK1344" s="6">
        <f t="shared" si="158"/>
        <v>0</v>
      </c>
      <c r="AL1344" s="6">
        <f t="shared" ref="AL1344:AL1354" si="162">T1344-N1344</f>
        <v>152269.10999999999</v>
      </c>
      <c r="AM1344" s="6">
        <f t="shared" ref="AM1344:AM1354" si="163">U1344-O1344</f>
        <v>152269.10999999999</v>
      </c>
      <c r="AN1344" s="10">
        <f t="shared" si="159"/>
        <v>0</v>
      </c>
      <c r="AO1344" s="10">
        <f t="shared" ref="AO1344:AO1354" si="164">IFERROR(AL1344/N1344,0)</f>
        <v>0.19999990543063401</v>
      </c>
      <c r="AP1344" s="10">
        <f t="shared" ref="AP1344:AP1354" si="165">IFERROR(AM1344/O1344,0)</f>
        <v>0.19999990543063401</v>
      </c>
    </row>
    <row r="1345" spans="1:42" ht="54" x14ac:dyDescent="0.3">
      <c r="A1345" s="12" t="s">
        <v>4279</v>
      </c>
      <c r="B1345" s="12" t="s">
        <v>4280</v>
      </c>
      <c r="C1345" s="16" t="s">
        <v>4281</v>
      </c>
      <c r="D1345" s="17" t="s">
        <v>4282</v>
      </c>
      <c r="E1345" s="17" t="s">
        <v>4283</v>
      </c>
      <c r="F1345" s="17" t="s">
        <v>4284</v>
      </c>
      <c r="G1345" s="18">
        <v>1</v>
      </c>
      <c r="H1345" s="18"/>
      <c r="I1345" s="18">
        <v>9</v>
      </c>
      <c r="J1345" s="19">
        <v>0</v>
      </c>
      <c r="K1345" s="20">
        <v>84593.99</v>
      </c>
      <c r="L1345" s="19">
        <f>J1345+ROUND(K1345, 2)</f>
        <v>84593.99</v>
      </c>
      <c r="M1345" s="19">
        <v>0</v>
      </c>
      <c r="N1345" s="19">
        <v>761345.91</v>
      </c>
      <c r="O1345" s="19">
        <f>M1345+N1345</f>
        <v>761345.91</v>
      </c>
      <c r="P1345" s="19">
        <v>0</v>
      </c>
      <c r="Q1345" s="20">
        <v>101512.78</v>
      </c>
      <c r="R1345" s="19">
        <f>P1345+ROUND(Q1345, 2)</f>
        <v>101512.78</v>
      </c>
      <c r="S1345" s="19">
        <v>0</v>
      </c>
      <c r="T1345" s="19">
        <v>913615.02</v>
      </c>
      <c r="U1345" s="19">
        <f>S1345+T1345</f>
        <v>913615.02</v>
      </c>
      <c r="V1345" s="9"/>
      <c r="W1345" s="9">
        <f>ROUND(Q1345 / 1.2, 2)</f>
        <v>84593.98</v>
      </c>
      <c r="X1345" s="9">
        <f>ROUND(R1345 / 1.2, 2)</f>
        <v>84593.98</v>
      </c>
      <c r="Y1345" s="9"/>
      <c r="Z1345" s="9">
        <f>ROUND(T1345 / 1.2, 2)</f>
        <v>761345.85</v>
      </c>
      <c r="AA1345" s="9">
        <f>Y1345+Z1345</f>
        <v>761345.85</v>
      </c>
      <c r="AD1345" s="5">
        <v>355116694</v>
      </c>
      <c r="AE1345" s="5">
        <v>29593931</v>
      </c>
      <c r="AG1345" s="5" t="s">
        <v>4285</v>
      </c>
      <c r="AH1345" s="5" t="s">
        <v>4286</v>
      </c>
      <c r="AI1345" s="5" t="s">
        <v>584</v>
      </c>
      <c r="AK1345" s="19">
        <f t="shared" si="158"/>
        <v>0</v>
      </c>
      <c r="AL1345" s="19">
        <f t="shared" si="162"/>
        <v>152269.10999999999</v>
      </c>
      <c r="AM1345" s="19">
        <f t="shared" si="163"/>
        <v>152269.10999999999</v>
      </c>
      <c r="AN1345" s="22">
        <f t="shared" si="159"/>
        <v>0</v>
      </c>
      <c r="AO1345" s="22">
        <f t="shared" si="164"/>
        <v>0.19999990543063401</v>
      </c>
      <c r="AP1345" s="22">
        <f t="shared" si="165"/>
        <v>0.19999990543063401</v>
      </c>
    </row>
    <row r="1346" spans="1:42" ht="16.95" customHeight="1" x14ac:dyDescent="0.3">
      <c r="A1346" s="12" t="s">
        <v>4287</v>
      </c>
      <c r="B1346" s="48" t="s">
        <v>4288</v>
      </c>
      <c r="C1346" s="107" t="s">
        <v>4289</v>
      </c>
      <c r="D1346" s="108"/>
      <c r="E1346" s="108"/>
      <c r="F1346" s="108"/>
      <c r="G1346" s="108"/>
      <c r="H1346" s="108"/>
      <c r="I1346" s="109"/>
      <c r="M1346" s="6">
        <f t="shared" ref="M1346:O1347" si="166">SUM(M1347)</f>
        <v>0</v>
      </c>
      <c r="N1346" s="6">
        <f t="shared" si="166"/>
        <v>0</v>
      </c>
      <c r="O1346" s="6">
        <f t="shared" si="166"/>
        <v>0</v>
      </c>
      <c r="S1346" s="6">
        <f t="shared" ref="S1346:U1347" si="167">SUM(S1347)</f>
        <v>0</v>
      </c>
      <c r="T1346" s="6">
        <f t="shared" si="167"/>
        <v>61455123</v>
      </c>
      <c r="U1346" s="6">
        <f t="shared" si="167"/>
        <v>61455123</v>
      </c>
      <c r="Y1346" s="9">
        <f t="shared" ref="Y1346:AA1347" si="168">SUM(Y1347)</f>
        <v>0</v>
      </c>
      <c r="Z1346" s="9">
        <f t="shared" si="168"/>
        <v>51212602.5</v>
      </c>
      <c r="AA1346" s="9">
        <f t="shared" si="168"/>
        <v>51212602.5</v>
      </c>
      <c r="AD1346" s="5">
        <v>355116695</v>
      </c>
      <c r="AE1346" s="5">
        <v>29226256</v>
      </c>
      <c r="AK1346" s="6">
        <f t="shared" si="158"/>
        <v>0</v>
      </c>
      <c r="AL1346" s="6">
        <f t="shared" si="162"/>
        <v>61455123</v>
      </c>
      <c r="AM1346" s="6">
        <f t="shared" si="163"/>
        <v>61455123</v>
      </c>
      <c r="AN1346" s="10">
        <f t="shared" si="159"/>
        <v>0</v>
      </c>
      <c r="AO1346" s="10">
        <f t="shared" si="164"/>
        <v>0</v>
      </c>
      <c r="AP1346" s="10">
        <f t="shared" si="165"/>
        <v>0</v>
      </c>
    </row>
    <row r="1347" spans="1:42" ht="16.95" customHeight="1" x14ac:dyDescent="0.3">
      <c r="A1347" s="12" t="s">
        <v>4290</v>
      </c>
      <c r="B1347" s="49" t="s">
        <v>4291</v>
      </c>
      <c r="C1347" s="101" t="s">
        <v>4292</v>
      </c>
      <c r="D1347" s="102"/>
      <c r="E1347" s="102"/>
      <c r="F1347" s="102"/>
      <c r="G1347" s="102"/>
      <c r="H1347" s="102"/>
      <c r="I1347" s="103"/>
      <c r="M1347" s="6">
        <f t="shared" si="166"/>
        <v>0</v>
      </c>
      <c r="N1347" s="6">
        <f t="shared" si="166"/>
        <v>0</v>
      </c>
      <c r="O1347" s="6">
        <f t="shared" si="166"/>
        <v>0</v>
      </c>
      <c r="S1347" s="6">
        <f t="shared" si="167"/>
        <v>0</v>
      </c>
      <c r="T1347" s="6">
        <f t="shared" si="167"/>
        <v>61455123</v>
      </c>
      <c r="U1347" s="6">
        <f t="shared" si="167"/>
        <v>61455123</v>
      </c>
      <c r="Y1347" s="9">
        <f t="shared" si="168"/>
        <v>0</v>
      </c>
      <c r="Z1347" s="9">
        <f t="shared" si="168"/>
        <v>51212602.5</v>
      </c>
      <c r="AA1347" s="9">
        <f t="shared" si="168"/>
        <v>51212602.5</v>
      </c>
      <c r="AD1347" s="5">
        <v>355116696</v>
      </c>
      <c r="AE1347" s="5">
        <v>29226257</v>
      </c>
      <c r="AK1347" s="6">
        <f t="shared" si="158"/>
        <v>0</v>
      </c>
      <c r="AL1347" s="6">
        <f t="shared" si="162"/>
        <v>61455123</v>
      </c>
      <c r="AM1347" s="6">
        <f t="shared" si="163"/>
        <v>61455123</v>
      </c>
      <c r="AN1347" s="10">
        <f t="shared" si="159"/>
        <v>0</v>
      </c>
      <c r="AO1347" s="10">
        <f t="shared" si="164"/>
        <v>0</v>
      </c>
      <c r="AP1347" s="10">
        <f t="shared" si="165"/>
        <v>0</v>
      </c>
    </row>
    <row r="1348" spans="1:42" ht="36" x14ac:dyDescent="0.3">
      <c r="A1348" s="12" t="s">
        <v>4293</v>
      </c>
      <c r="B1348" s="12" t="s">
        <v>4294</v>
      </c>
      <c r="C1348" s="16" t="s">
        <v>4295</v>
      </c>
      <c r="D1348" s="17" t="s">
        <v>4296</v>
      </c>
      <c r="E1348" s="17" t="s">
        <v>4297</v>
      </c>
      <c r="F1348" s="17" t="s">
        <v>79</v>
      </c>
      <c r="G1348" s="18">
        <v>1</v>
      </c>
      <c r="H1348" s="18"/>
      <c r="I1348" s="18">
        <v>13140</v>
      </c>
      <c r="J1348" s="19">
        <v>0</v>
      </c>
      <c r="K1348" s="20">
        <v>0</v>
      </c>
      <c r="L1348" s="19">
        <f>J1348+ROUND(K1348, 2)</f>
        <v>0</v>
      </c>
      <c r="M1348" s="19">
        <v>0</v>
      </c>
      <c r="N1348" s="19">
        <v>0</v>
      </c>
      <c r="O1348" s="19">
        <f>M1348+N1348</f>
        <v>0</v>
      </c>
      <c r="P1348" s="19">
        <v>0</v>
      </c>
      <c r="Q1348" s="20">
        <v>4676.95</v>
      </c>
      <c r="R1348" s="19">
        <f>P1348+ROUND(Q1348, 2)</f>
        <v>4676.95</v>
      </c>
      <c r="S1348" s="19">
        <v>0</v>
      </c>
      <c r="T1348" s="19">
        <v>61455123</v>
      </c>
      <c r="U1348" s="19">
        <f>S1348+T1348</f>
        <v>61455123</v>
      </c>
      <c r="V1348" s="9"/>
      <c r="W1348" s="9">
        <f>ROUND(Q1348 / 1.2, 2)</f>
        <v>3897.46</v>
      </c>
      <c r="X1348" s="9">
        <f>ROUND(R1348 / 1.2, 2)</f>
        <v>3897.46</v>
      </c>
      <c r="Y1348" s="9"/>
      <c r="Z1348" s="9">
        <f>ROUND(T1348 / 1.2, 2)</f>
        <v>51212602.5</v>
      </c>
      <c r="AA1348" s="9">
        <f>Y1348+Z1348</f>
        <v>51212602.5</v>
      </c>
      <c r="AD1348" s="5">
        <v>355116698</v>
      </c>
      <c r="AE1348" s="5">
        <v>29226288</v>
      </c>
      <c r="AG1348" s="5" t="s">
        <v>4298</v>
      </c>
      <c r="AH1348" s="5" t="s">
        <v>4299</v>
      </c>
      <c r="AI1348" s="5" t="s">
        <v>4300</v>
      </c>
      <c r="AK1348" s="19">
        <f t="shared" si="158"/>
        <v>0</v>
      </c>
      <c r="AL1348" s="19">
        <f t="shared" si="162"/>
        <v>61455123</v>
      </c>
      <c r="AM1348" s="19">
        <f t="shared" si="163"/>
        <v>61455123</v>
      </c>
      <c r="AN1348" s="22">
        <f t="shared" si="159"/>
        <v>0</v>
      </c>
      <c r="AO1348" s="22">
        <f t="shared" si="164"/>
        <v>0</v>
      </c>
      <c r="AP1348" s="22">
        <f t="shared" si="165"/>
        <v>0</v>
      </c>
    </row>
    <row r="1349" spans="1:42" ht="16.95" customHeight="1" x14ac:dyDescent="0.3">
      <c r="A1349" s="12" t="s">
        <v>4301</v>
      </c>
      <c r="B1349" s="47" t="s">
        <v>4302</v>
      </c>
      <c r="C1349" s="104" t="s">
        <v>4303</v>
      </c>
      <c r="D1349" s="105"/>
      <c r="E1349" s="105"/>
      <c r="F1349" s="105"/>
      <c r="G1349" s="105"/>
      <c r="H1349" s="105"/>
      <c r="I1349" s="106"/>
      <c r="M1349" s="6">
        <f t="shared" ref="M1349:O1350" si="169">SUM(M1350)</f>
        <v>0</v>
      </c>
      <c r="N1349" s="6">
        <f t="shared" si="169"/>
        <v>1057341.6000000001</v>
      </c>
      <c r="O1349" s="6">
        <f t="shared" si="169"/>
        <v>1057341.6000000001</v>
      </c>
      <c r="S1349" s="6">
        <f t="shared" ref="S1349:U1350" si="170">SUM(S1350)</f>
        <v>0</v>
      </c>
      <c r="T1349" s="6">
        <f t="shared" si="170"/>
        <v>1268809.92</v>
      </c>
      <c r="U1349" s="6">
        <f t="shared" si="170"/>
        <v>1268809.92</v>
      </c>
      <c r="Y1349" s="9">
        <f t="shared" ref="Y1349:AA1350" si="171">SUM(Y1350)</f>
        <v>0</v>
      </c>
      <c r="Z1349" s="9">
        <f t="shared" si="171"/>
        <v>1057341.6000000001</v>
      </c>
      <c r="AA1349" s="9">
        <f t="shared" si="171"/>
        <v>1057341.6000000001</v>
      </c>
      <c r="AD1349" s="5">
        <v>355116699</v>
      </c>
      <c r="AE1349" s="5">
        <v>27137798</v>
      </c>
      <c r="AK1349" s="6">
        <f t="shared" si="158"/>
        <v>0</v>
      </c>
      <c r="AL1349" s="6">
        <f t="shared" si="162"/>
        <v>211468.31999999983</v>
      </c>
      <c r="AM1349" s="6">
        <f t="shared" si="163"/>
        <v>211468.31999999983</v>
      </c>
      <c r="AN1349" s="10">
        <f t="shared" si="159"/>
        <v>0</v>
      </c>
      <c r="AO1349" s="10">
        <f t="shared" si="164"/>
        <v>0.19999999999999982</v>
      </c>
      <c r="AP1349" s="10">
        <f t="shared" si="165"/>
        <v>0.19999999999999982</v>
      </c>
    </row>
    <row r="1350" spans="1:42" ht="16.95" customHeight="1" x14ac:dyDescent="0.3">
      <c r="A1350" s="12" t="s">
        <v>4304</v>
      </c>
      <c r="B1350" s="48" t="s">
        <v>4305</v>
      </c>
      <c r="C1350" s="107" t="s">
        <v>4306</v>
      </c>
      <c r="D1350" s="108"/>
      <c r="E1350" s="108"/>
      <c r="F1350" s="108"/>
      <c r="G1350" s="108"/>
      <c r="H1350" s="108"/>
      <c r="I1350" s="109"/>
      <c r="M1350" s="6">
        <f t="shared" si="169"/>
        <v>0</v>
      </c>
      <c r="N1350" s="6">
        <f t="shared" si="169"/>
        <v>1057341.6000000001</v>
      </c>
      <c r="O1350" s="6">
        <f t="shared" si="169"/>
        <v>1057341.6000000001</v>
      </c>
      <c r="S1350" s="6">
        <f t="shared" si="170"/>
        <v>0</v>
      </c>
      <c r="T1350" s="6">
        <f t="shared" si="170"/>
        <v>1268809.92</v>
      </c>
      <c r="U1350" s="6">
        <f t="shared" si="170"/>
        <v>1268809.92</v>
      </c>
      <c r="Y1350" s="9">
        <f t="shared" si="171"/>
        <v>0</v>
      </c>
      <c r="Z1350" s="9">
        <f t="shared" si="171"/>
        <v>1057341.6000000001</v>
      </c>
      <c r="AA1350" s="9">
        <f t="shared" si="171"/>
        <v>1057341.6000000001</v>
      </c>
      <c r="AD1350" s="5">
        <v>355116700</v>
      </c>
      <c r="AE1350" s="5">
        <v>27137805</v>
      </c>
      <c r="AK1350" s="6">
        <f t="shared" si="158"/>
        <v>0</v>
      </c>
      <c r="AL1350" s="6">
        <f t="shared" si="162"/>
        <v>211468.31999999983</v>
      </c>
      <c r="AM1350" s="6">
        <f t="shared" si="163"/>
        <v>211468.31999999983</v>
      </c>
      <c r="AN1350" s="10">
        <f t="shared" si="159"/>
        <v>0</v>
      </c>
      <c r="AO1350" s="10">
        <f t="shared" si="164"/>
        <v>0.19999999999999982</v>
      </c>
      <c r="AP1350" s="10">
        <f t="shared" si="165"/>
        <v>0.19999999999999982</v>
      </c>
    </row>
    <row r="1351" spans="1:42" ht="16.95" customHeight="1" x14ac:dyDescent="0.3">
      <c r="A1351" s="12" t="s">
        <v>4307</v>
      </c>
      <c r="B1351" s="51" t="s">
        <v>4308</v>
      </c>
      <c r="C1351" s="110" t="s">
        <v>540</v>
      </c>
      <c r="D1351" s="111"/>
      <c r="E1351" s="111"/>
      <c r="F1351" s="111"/>
      <c r="G1351" s="111"/>
      <c r="H1351" s="111"/>
      <c r="I1351" s="112"/>
      <c r="M1351" s="6">
        <f>SUM(M1352,M1353)</f>
        <v>0</v>
      </c>
      <c r="N1351" s="6">
        <f>SUM(N1352,N1353)</f>
        <v>1057341.6000000001</v>
      </c>
      <c r="O1351" s="6">
        <f>SUM(O1352,O1353)</f>
        <v>1057341.6000000001</v>
      </c>
      <c r="S1351" s="6">
        <f>SUM(S1352,S1353)</f>
        <v>0</v>
      </c>
      <c r="T1351" s="6">
        <f>SUM(T1352,T1353)</f>
        <v>1268809.92</v>
      </c>
      <c r="U1351" s="6">
        <f>SUM(U1352,U1353)</f>
        <v>1268809.92</v>
      </c>
      <c r="Y1351" s="9">
        <f>SUM(Y1352,Y1353)</f>
        <v>0</v>
      </c>
      <c r="Z1351" s="9">
        <f>SUM(Z1352,Z1353)</f>
        <v>1057341.6000000001</v>
      </c>
      <c r="AA1351" s="9">
        <f>SUM(AA1352,AA1353)</f>
        <v>1057341.6000000001</v>
      </c>
      <c r="AD1351" s="5">
        <v>355116701</v>
      </c>
      <c r="AE1351" s="5">
        <v>27137802</v>
      </c>
      <c r="AK1351" s="6">
        <f t="shared" si="158"/>
        <v>0</v>
      </c>
      <c r="AL1351" s="6">
        <f t="shared" si="162"/>
        <v>211468.31999999983</v>
      </c>
      <c r="AM1351" s="6">
        <f t="shared" si="163"/>
        <v>211468.31999999983</v>
      </c>
      <c r="AN1351" s="10">
        <f t="shared" si="159"/>
        <v>0</v>
      </c>
      <c r="AO1351" s="10">
        <f t="shared" si="164"/>
        <v>0.19999999999999982</v>
      </c>
      <c r="AP1351" s="10">
        <f t="shared" si="165"/>
        <v>0.19999999999999982</v>
      </c>
    </row>
    <row r="1352" spans="1:42" ht="90" x14ac:dyDescent="0.3">
      <c r="A1352" s="12" t="s">
        <v>4309</v>
      </c>
      <c r="B1352" s="12" t="s">
        <v>4310</v>
      </c>
      <c r="C1352" s="16" t="s">
        <v>4311</v>
      </c>
      <c r="D1352" s="17"/>
      <c r="E1352" s="17" t="s">
        <v>4312</v>
      </c>
      <c r="F1352" s="17" t="s">
        <v>79</v>
      </c>
      <c r="G1352" s="18">
        <v>1</v>
      </c>
      <c r="H1352" s="18"/>
      <c r="I1352" s="18">
        <v>0</v>
      </c>
      <c r="J1352" s="19">
        <v>0</v>
      </c>
      <c r="K1352" s="20">
        <v>784.29</v>
      </c>
      <c r="L1352" s="19">
        <f>J1352+ROUND(K1352, 2)</f>
        <v>784.29</v>
      </c>
      <c r="M1352" s="19">
        <v>0</v>
      </c>
      <c r="N1352" s="19">
        <v>0</v>
      </c>
      <c r="O1352" s="19">
        <f>M1352+N1352</f>
        <v>0</v>
      </c>
      <c r="P1352" s="19">
        <v>0</v>
      </c>
      <c r="Q1352" s="20">
        <v>784.29</v>
      </c>
      <c r="R1352" s="19">
        <f>P1352+ROUND(Q1352, 2)</f>
        <v>784.29</v>
      </c>
      <c r="S1352" s="19">
        <v>0</v>
      </c>
      <c r="T1352" s="19">
        <v>0</v>
      </c>
      <c r="U1352" s="19">
        <f>S1352+T1352</f>
        <v>0</v>
      </c>
      <c r="V1352" s="9"/>
      <c r="W1352" s="9">
        <f>ROUND(Q1352 / 1.2, 2)</f>
        <v>653.58000000000004</v>
      </c>
      <c r="X1352" s="9">
        <f>ROUND(R1352 / 1.2, 2)</f>
        <v>653.58000000000004</v>
      </c>
      <c r="Y1352" s="9"/>
      <c r="Z1352" s="9">
        <f>ROUND(T1352 / 1.2, 2)</f>
        <v>0</v>
      </c>
      <c r="AA1352" s="9">
        <f>Y1352+Z1352</f>
        <v>0</v>
      </c>
      <c r="AD1352" s="5">
        <v>355116703</v>
      </c>
      <c r="AE1352" s="5">
        <v>27138048</v>
      </c>
      <c r="AG1352" s="5" t="s">
        <v>4313</v>
      </c>
      <c r="AH1352" s="5" t="s">
        <v>4314</v>
      </c>
      <c r="AI1352" s="5" t="s">
        <v>4315</v>
      </c>
      <c r="AK1352" s="19">
        <f t="shared" si="158"/>
        <v>0</v>
      </c>
      <c r="AL1352" s="19">
        <f t="shared" si="162"/>
        <v>0</v>
      </c>
      <c r="AM1352" s="19">
        <f t="shared" si="163"/>
        <v>0</v>
      </c>
      <c r="AN1352" s="22">
        <f t="shared" si="159"/>
        <v>0</v>
      </c>
      <c r="AO1352" s="22">
        <f t="shared" si="164"/>
        <v>0</v>
      </c>
      <c r="AP1352" s="22">
        <f t="shared" si="165"/>
        <v>0</v>
      </c>
    </row>
    <row r="1353" spans="1:42" ht="90" x14ac:dyDescent="0.3">
      <c r="A1353" s="12" t="s">
        <v>4316</v>
      </c>
      <c r="B1353" s="12" t="s">
        <v>4310</v>
      </c>
      <c r="C1353" s="16" t="s">
        <v>4311</v>
      </c>
      <c r="D1353" s="17"/>
      <c r="E1353" s="17" t="s">
        <v>4317</v>
      </c>
      <c r="F1353" s="17" t="s">
        <v>79</v>
      </c>
      <c r="G1353" s="18">
        <v>1</v>
      </c>
      <c r="H1353" s="18"/>
      <c r="I1353" s="18">
        <v>1348.65</v>
      </c>
      <c r="J1353" s="19">
        <v>0</v>
      </c>
      <c r="K1353" s="20">
        <v>784</v>
      </c>
      <c r="L1353" s="19">
        <f>J1353+ROUND(K1353, 2)</f>
        <v>784</v>
      </c>
      <c r="M1353" s="19">
        <v>0</v>
      </c>
      <c r="N1353" s="19">
        <v>1057341.6000000001</v>
      </c>
      <c r="O1353" s="19">
        <f>M1353+N1353</f>
        <v>1057341.6000000001</v>
      </c>
      <c r="P1353" s="19">
        <v>0</v>
      </c>
      <c r="Q1353" s="20">
        <v>940.8</v>
      </c>
      <c r="R1353" s="19">
        <f>P1353+ROUND(Q1353, 2)</f>
        <v>940.8</v>
      </c>
      <c r="S1353" s="19">
        <v>0</v>
      </c>
      <c r="T1353" s="19">
        <v>1268809.92</v>
      </c>
      <c r="U1353" s="19">
        <f>S1353+T1353</f>
        <v>1268809.92</v>
      </c>
      <c r="V1353" s="9"/>
      <c r="W1353" s="9">
        <f>ROUND(Q1353 / 1.2, 2)</f>
        <v>784</v>
      </c>
      <c r="X1353" s="9">
        <f>ROUND(R1353 / 1.2, 2)</f>
        <v>784</v>
      </c>
      <c r="Y1353" s="9"/>
      <c r="Z1353" s="9">
        <f>ROUND(T1353 / 1.2, 2)</f>
        <v>1057341.6000000001</v>
      </c>
      <c r="AA1353" s="9">
        <f>Y1353+Z1353</f>
        <v>1057341.6000000001</v>
      </c>
      <c r="AD1353" s="5">
        <v>355117003</v>
      </c>
      <c r="AE1353" s="5">
        <v>28895645</v>
      </c>
      <c r="AG1353" s="5" t="s">
        <v>4313</v>
      </c>
      <c r="AH1353" s="5" t="s">
        <v>4314</v>
      </c>
      <c r="AI1353" s="5" t="s">
        <v>4315</v>
      </c>
      <c r="AK1353" s="19">
        <f t="shared" si="158"/>
        <v>0</v>
      </c>
      <c r="AL1353" s="19">
        <f t="shared" si="162"/>
        <v>211468.31999999983</v>
      </c>
      <c r="AM1353" s="19">
        <f t="shared" si="163"/>
        <v>211468.31999999983</v>
      </c>
      <c r="AN1353" s="22">
        <f t="shared" si="159"/>
        <v>0</v>
      </c>
      <c r="AO1353" s="22">
        <f t="shared" si="164"/>
        <v>0.19999999999999982</v>
      </c>
      <c r="AP1353" s="22">
        <f t="shared" si="165"/>
        <v>0.19999999999999982</v>
      </c>
    </row>
    <row r="1354" spans="1:42" ht="24" customHeight="1" x14ac:dyDescent="0.3">
      <c r="A1354" s="43"/>
      <c r="B1354" s="43"/>
      <c r="C1354" s="43"/>
      <c r="D1354" s="44" t="s">
        <v>4318</v>
      </c>
      <c r="E1354" s="43"/>
      <c r="F1354" s="43"/>
      <c r="G1354" s="43"/>
      <c r="H1354" s="43"/>
      <c r="I1354" s="43"/>
      <c r="J1354" s="43"/>
      <c r="K1354" s="43"/>
      <c r="L1354" s="43"/>
      <c r="M1354" s="45">
        <f>SUM(M8)</f>
        <v>54686104.059999987</v>
      </c>
      <c r="N1354" s="45">
        <f>SUM(N8)</f>
        <v>93577329.779999971</v>
      </c>
      <c r="O1354" s="45">
        <f>M1354+N1354</f>
        <v>148263433.83999997</v>
      </c>
      <c r="P1354" s="43"/>
      <c r="Q1354" s="43"/>
      <c r="R1354" s="43"/>
      <c r="S1354" s="45">
        <f>SUM(S8)</f>
        <v>70995583.349999994</v>
      </c>
      <c r="T1354" s="45">
        <f>SUM(T8)</f>
        <v>174981356.49999997</v>
      </c>
      <c r="U1354" s="45">
        <f>S1354+T1354</f>
        <v>245976939.84999996</v>
      </c>
      <c r="Y1354" s="9">
        <f>SUM(Y8)</f>
        <v>59162986.259999983</v>
      </c>
      <c r="Z1354" s="9">
        <f>SUM(Z8)</f>
        <v>145817797.11999997</v>
      </c>
      <c r="AA1354" s="9">
        <f>Y1354+Z1354</f>
        <v>204980783.37999997</v>
      </c>
      <c r="AK1354" s="45">
        <f t="shared" si="158"/>
        <v>16309479.290000007</v>
      </c>
      <c r="AL1354" s="45">
        <f t="shared" si="162"/>
        <v>81404026.719999999</v>
      </c>
      <c r="AM1354" s="45">
        <f t="shared" si="163"/>
        <v>97713506.00999999</v>
      </c>
      <c r="AN1354" s="46">
        <f t="shared" si="159"/>
        <v>0.29823809119965328</v>
      </c>
      <c r="AO1354" s="46">
        <f t="shared" si="164"/>
        <v>0.86991183560570307</v>
      </c>
      <c r="AP1354" s="46">
        <f t="shared" si="165"/>
        <v>0.65905330450830202</v>
      </c>
    </row>
    <row r="1355" spans="1:42" ht="22.8" x14ac:dyDescent="0.3">
      <c r="A1355" s="84" t="s">
        <v>4332</v>
      </c>
      <c r="B1355" s="85"/>
      <c r="C1355" s="85"/>
      <c r="D1355" s="85"/>
      <c r="E1355" s="85"/>
      <c r="F1355" s="85"/>
      <c r="G1355" s="85"/>
      <c r="H1355" s="85"/>
      <c r="I1355" s="85"/>
      <c r="J1355" s="85"/>
      <c r="K1355" s="85"/>
      <c r="L1355" s="85"/>
      <c r="M1355" s="85"/>
      <c r="N1355" s="85"/>
      <c r="O1355" s="85"/>
      <c r="P1355" s="85"/>
      <c r="Q1355" s="85"/>
      <c r="R1355" s="85"/>
      <c r="S1355" s="85"/>
      <c r="T1355" s="85"/>
      <c r="U1355" s="86"/>
    </row>
    <row r="1356" spans="1:42" ht="15.6" x14ac:dyDescent="0.3">
      <c r="A1356" s="54"/>
      <c r="B1356" s="3" t="s">
        <v>4333</v>
      </c>
      <c r="C1356" s="53" t="s">
        <v>4334</v>
      </c>
      <c r="D1356" s="53" t="s">
        <v>4335</v>
      </c>
      <c r="E1356" s="55"/>
      <c r="F1356" s="55"/>
      <c r="G1356" s="55"/>
      <c r="H1356" s="80"/>
      <c r="I1356" s="100"/>
      <c r="J1356" s="100"/>
      <c r="K1356" s="100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81"/>
    </row>
    <row r="1357" spans="1:42" ht="15.6" x14ac:dyDescent="0.3">
      <c r="A1357" s="54"/>
      <c r="B1357" s="3" t="s">
        <v>4336</v>
      </c>
      <c r="C1357" s="53" t="s">
        <v>4337</v>
      </c>
      <c r="D1357" s="53" t="s">
        <v>4338</v>
      </c>
      <c r="E1357" s="55"/>
      <c r="F1357" s="55"/>
      <c r="G1357" s="55"/>
      <c r="H1357" s="80"/>
      <c r="I1357" s="100"/>
      <c r="J1357" s="100"/>
      <c r="K1357" s="100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81"/>
    </row>
    <row r="1358" spans="1:42" ht="31.2" x14ac:dyDescent="0.3">
      <c r="A1358" s="54"/>
      <c r="B1358" s="3" t="s">
        <v>4339</v>
      </c>
      <c r="C1358" s="53" t="s">
        <v>4340</v>
      </c>
      <c r="D1358" s="53" t="s">
        <v>4341</v>
      </c>
      <c r="E1358" s="55"/>
      <c r="F1358" s="55"/>
      <c r="G1358" s="55"/>
      <c r="H1358" s="80"/>
      <c r="I1358" s="100"/>
      <c r="J1358" s="100"/>
      <c r="K1358" s="100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81"/>
    </row>
    <row r="1359" spans="1:42" ht="15.6" x14ac:dyDescent="0.3">
      <c r="A1359" s="54"/>
      <c r="B1359" s="3" t="s">
        <v>4342</v>
      </c>
      <c r="C1359" s="53" t="s">
        <v>4343</v>
      </c>
      <c r="D1359" s="53" t="s">
        <v>4344</v>
      </c>
      <c r="E1359" s="55"/>
      <c r="F1359" s="55"/>
      <c r="G1359" s="55"/>
      <c r="H1359" s="80"/>
      <c r="I1359" s="100"/>
      <c r="J1359" s="100"/>
      <c r="K1359" s="100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81"/>
    </row>
    <row r="1360" spans="1:42" ht="15.6" x14ac:dyDescent="0.3">
      <c r="A1360" s="54"/>
      <c r="B1360" s="3" t="s">
        <v>4345</v>
      </c>
      <c r="C1360" s="53" t="s">
        <v>4346</v>
      </c>
      <c r="D1360" s="53" t="s">
        <v>4338</v>
      </c>
      <c r="E1360" s="55"/>
      <c r="F1360" s="55"/>
      <c r="G1360" s="55"/>
      <c r="H1360" s="80"/>
      <c r="I1360" s="100"/>
      <c r="J1360" s="100"/>
      <c r="K1360" s="100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81"/>
    </row>
    <row r="1361" spans="1:21" ht="31.2" x14ac:dyDescent="0.3">
      <c r="A1361" s="54"/>
      <c r="B1361" s="3" t="s">
        <v>4347</v>
      </c>
      <c r="C1361" s="53" t="s">
        <v>4348</v>
      </c>
      <c r="D1361" s="53" t="s">
        <v>4349</v>
      </c>
      <c r="E1361" s="55"/>
      <c r="F1361" s="55"/>
      <c r="G1361" s="55"/>
      <c r="H1361" s="80"/>
      <c r="I1361" s="100"/>
      <c r="J1361" s="100"/>
      <c r="K1361" s="100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81"/>
    </row>
    <row r="1362" spans="1:21" ht="31.2" x14ac:dyDescent="0.3">
      <c r="A1362" s="54"/>
      <c r="B1362" s="3" t="s">
        <v>4350</v>
      </c>
      <c r="C1362" s="53" t="s">
        <v>4351</v>
      </c>
      <c r="D1362" s="53" t="s">
        <v>4352</v>
      </c>
      <c r="E1362" s="55"/>
      <c r="F1362" s="55"/>
      <c r="G1362" s="55"/>
      <c r="H1362" s="80"/>
      <c r="I1362" s="100"/>
      <c r="J1362" s="100"/>
      <c r="K1362" s="100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81"/>
    </row>
    <row r="1363" spans="1:21" ht="15.6" x14ac:dyDescent="0.3">
      <c r="A1363" s="54"/>
      <c r="B1363" s="3" t="s">
        <v>4353</v>
      </c>
      <c r="C1363" s="53" t="s">
        <v>4354</v>
      </c>
      <c r="D1363" s="53" t="s">
        <v>4355</v>
      </c>
      <c r="E1363" s="55"/>
      <c r="F1363" s="55"/>
      <c r="G1363" s="55"/>
      <c r="H1363" s="80"/>
      <c r="I1363" s="100"/>
      <c r="J1363" s="100"/>
      <c r="K1363" s="100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81"/>
    </row>
    <row r="1364" spans="1:21" ht="15.6" x14ac:dyDescent="0.3">
      <c r="A1364" s="54"/>
      <c r="B1364" s="3" t="s">
        <v>4356</v>
      </c>
      <c r="C1364" s="53" t="s">
        <v>4357</v>
      </c>
      <c r="D1364" s="53" t="s">
        <v>4358</v>
      </c>
      <c r="E1364" s="55"/>
      <c r="F1364" s="55"/>
      <c r="G1364" s="55"/>
      <c r="H1364" s="80"/>
      <c r="I1364" s="100"/>
      <c r="J1364" s="100"/>
      <c r="K1364" s="100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81"/>
    </row>
    <row r="1365" spans="1:21" ht="31.2" x14ac:dyDescent="0.3">
      <c r="A1365" s="54"/>
      <c r="B1365" s="3" t="s">
        <v>4359</v>
      </c>
      <c r="C1365" s="53" t="s">
        <v>4360</v>
      </c>
      <c r="D1365" s="53" t="s">
        <v>4361</v>
      </c>
      <c r="E1365" s="55"/>
      <c r="F1365" s="55"/>
      <c r="G1365" s="55"/>
      <c r="H1365" s="80"/>
      <c r="I1365" s="100"/>
      <c r="J1365" s="100"/>
      <c r="K1365" s="100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81"/>
    </row>
    <row r="1366" spans="1:21" ht="46.8" x14ac:dyDescent="0.3">
      <c r="A1366" s="54"/>
      <c r="B1366" s="3" t="s">
        <v>4362</v>
      </c>
      <c r="C1366" s="53" t="s">
        <v>4363</v>
      </c>
      <c r="D1366" s="53" t="s">
        <v>4364</v>
      </c>
      <c r="E1366" s="55"/>
      <c r="F1366" s="55"/>
      <c r="G1366" s="55"/>
      <c r="H1366" s="80"/>
      <c r="I1366" s="100"/>
      <c r="J1366" s="100"/>
      <c r="K1366" s="100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81"/>
    </row>
    <row r="1367" spans="1:21" ht="31.2" x14ac:dyDescent="0.3">
      <c r="A1367" s="54"/>
      <c r="B1367" s="3" t="s">
        <v>4365</v>
      </c>
      <c r="C1367" s="53" t="s">
        <v>4366</v>
      </c>
      <c r="D1367" s="53" t="s">
        <v>4367</v>
      </c>
      <c r="E1367" s="55"/>
      <c r="F1367" s="55"/>
      <c r="G1367" s="55"/>
      <c r="H1367" s="80"/>
      <c r="I1367" s="100"/>
      <c r="J1367" s="100"/>
      <c r="K1367" s="100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81"/>
    </row>
    <row r="1368" spans="1:21" ht="15.6" x14ac:dyDescent="0.3">
      <c r="A1368" s="54"/>
      <c r="B1368" s="3" t="s">
        <v>4368</v>
      </c>
      <c r="C1368" s="53" t="s">
        <v>4369</v>
      </c>
      <c r="D1368" s="53" t="s">
        <v>4370</v>
      </c>
      <c r="E1368" s="55"/>
      <c r="F1368" s="55"/>
      <c r="G1368" s="55"/>
      <c r="H1368" s="80"/>
      <c r="I1368" s="100"/>
      <c r="J1368" s="100"/>
      <c r="K1368" s="100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81"/>
    </row>
    <row r="1369" spans="1:21" ht="48" customHeight="1" x14ac:dyDescent="0.3">
      <c r="A1369" s="54"/>
      <c r="B1369" s="3" t="s">
        <v>4371</v>
      </c>
      <c r="C1369" s="53" t="s">
        <v>4372</v>
      </c>
      <c r="D1369" s="53" t="s">
        <v>4373</v>
      </c>
      <c r="E1369" s="55"/>
      <c r="F1369" s="55"/>
      <c r="G1369" s="55"/>
      <c r="H1369" s="80" t="s">
        <v>4374</v>
      </c>
      <c r="I1369" s="100"/>
      <c r="J1369" s="100"/>
      <c r="K1369" s="100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81"/>
    </row>
    <row r="1370" spans="1:21" ht="15.6" x14ac:dyDescent="0.3">
      <c r="A1370" s="54"/>
      <c r="B1370" s="3" t="s">
        <v>4375</v>
      </c>
      <c r="C1370" s="53" t="s">
        <v>4376</v>
      </c>
      <c r="D1370" s="53" t="s">
        <v>4377</v>
      </c>
      <c r="E1370" s="55"/>
      <c r="F1370" s="55"/>
      <c r="G1370" s="55"/>
      <c r="H1370" s="80"/>
      <c r="I1370" s="100"/>
      <c r="J1370" s="100"/>
      <c r="K1370" s="100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81"/>
    </row>
    <row r="1371" spans="1:21" ht="31.2" x14ac:dyDescent="0.3">
      <c r="A1371" s="54"/>
      <c r="B1371" s="3" t="s">
        <v>4378</v>
      </c>
      <c r="C1371" s="53" t="s">
        <v>4379</v>
      </c>
      <c r="D1371" s="55"/>
      <c r="E1371" s="55"/>
      <c r="F1371" s="55"/>
      <c r="G1371" s="55"/>
      <c r="H1371" s="80"/>
      <c r="I1371" s="100"/>
      <c r="J1371" s="100"/>
      <c r="K1371" s="100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81"/>
    </row>
    <row r="1372" spans="1:21" ht="15.6" x14ac:dyDescent="0.3">
      <c r="A1372" s="54"/>
      <c r="B1372" s="3" t="s">
        <v>4380</v>
      </c>
      <c r="C1372" s="53" t="s">
        <v>4381</v>
      </c>
      <c r="D1372" s="55"/>
      <c r="E1372" s="55"/>
      <c r="F1372" s="55"/>
      <c r="G1372" s="55"/>
      <c r="H1372" s="80"/>
      <c r="I1372" s="100"/>
      <c r="J1372" s="100"/>
      <c r="K1372" s="100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81"/>
    </row>
    <row r="1373" spans="1:21" ht="15.6" x14ac:dyDescent="0.3">
      <c r="A1373" s="54"/>
      <c r="B1373" s="3" t="s">
        <v>4382</v>
      </c>
      <c r="C1373" s="53" t="s">
        <v>4383</v>
      </c>
      <c r="D1373" s="55"/>
      <c r="E1373" s="55"/>
      <c r="F1373" s="55"/>
      <c r="G1373" s="55"/>
      <c r="H1373" s="80"/>
      <c r="I1373" s="100"/>
      <c r="J1373" s="100"/>
      <c r="K1373" s="100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81"/>
    </row>
  </sheetData>
  <sheetProtection password="C644" sheet="1" formatColumns="0" autoFilter="0"/>
  <autoFilter ref="A7:U7"/>
  <mergeCells count="89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AK5:AP5"/>
    <mergeCell ref="AK6:AL6"/>
    <mergeCell ref="AM6:AM7"/>
    <mergeCell ref="AN6:AO6"/>
    <mergeCell ref="AP6:AP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21:I21"/>
    <mergeCell ref="C26:I26"/>
    <mergeCell ref="C27:I27"/>
    <mergeCell ref="C28:I28"/>
    <mergeCell ref="C70:I70"/>
    <mergeCell ref="C71:I71"/>
    <mergeCell ref="C108:I108"/>
    <mergeCell ref="C124:I124"/>
    <mergeCell ref="C125:I125"/>
    <mergeCell ref="C147:I147"/>
    <mergeCell ref="C154:I154"/>
    <mergeCell ref="C155:I155"/>
    <mergeCell ref="C160:I160"/>
    <mergeCell ref="C161:I161"/>
    <mergeCell ref="C162:I162"/>
    <mergeCell ref="C163:I163"/>
    <mergeCell ref="C164:I164"/>
    <mergeCell ref="C266:I266"/>
    <mergeCell ref="C305:I305"/>
    <mergeCell ref="C434:I434"/>
    <mergeCell ref="C435:I435"/>
    <mergeCell ref="C555:I555"/>
    <mergeCell ref="C806:I806"/>
    <mergeCell ref="C920:I920"/>
    <mergeCell ref="C929:I929"/>
    <mergeCell ref="C930:I930"/>
    <mergeCell ref="C958:I958"/>
    <mergeCell ref="C1121:I1121"/>
    <mergeCell ref="C1239:I1239"/>
    <mergeCell ref="C1344:I1344"/>
    <mergeCell ref="C1346:I1346"/>
    <mergeCell ref="C1347:I1347"/>
    <mergeCell ref="C1349:I1349"/>
    <mergeCell ref="C1350:I1350"/>
    <mergeCell ref="C1351:I1351"/>
    <mergeCell ref="A1355:U1355"/>
    <mergeCell ref="H1356:U1356"/>
    <mergeCell ref="H1357:U1357"/>
    <mergeCell ref="H1358:U1358"/>
    <mergeCell ref="H1359:U1359"/>
    <mergeCell ref="H1360:U1360"/>
    <mergeCell ref="H1361:U1361"/>
    <mergeCell ref="H1362:U1362"/>
    <mergeCell ref="H1363:U1363"/>
    <mergeCell ref="H1364:U1364"/>
    <mergeCell ref="H1365:U1365"/>
    <mergeCell ref="H1371:U1371"/>
    <mergeCell ref="H1372:U1372"/>
    <mergeCell ref="H1373:U1373"/>
    <mergeCell ref="H1366:U1366"/>
    <mergeCell ref="H1367:U1367"/>
    <mergeCell ref="H1368:U1368"/>
    <mergeCell ref="H1369:U1369"/>
    <mergeCell ref="H1370:U13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1373"/>
  <sheetViews>
    <sheetView tabSelected="1" view="pageBreakPreview" topLeftCell="A914" zoomScale="55" zoomScaleNormal="100" zoomScaleSheetLayoutView="55" workbookViewId="0">
      <selection activeCell="C921" sqref="C921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21" ht="15" customHeight="1" x14ac:dyDescent="0.3">
      <c r="A1" s="1" t="s">
        <v>0</v>
      </c>
      <c r="B1" s="4"/>
      <c r="C1" s="4"/>
      <c r="D1" s="2" t="s">
        <v>1</v>
      </c>
      <c r="E1" s="2"/>
      <c r="F1" s="2" t="s">
        <v>2</v>
      </c>
      <c r="G1" s="2" t="s">
        <v>4319</v>
      </c>
      <c r="H1" s="2" t="s">
        <v>4320</v>
      </c>
      <c r="I1" s="2" t="s">
        <v>4321</v>
      </c>
      <c r="J1" s="2" t="s">
        <v>4322</v>
      </c>
      <c r="K1" s="2" t="s">
        <v>4323</v>
      </c>
      <c r="L1" s="2" t="s">
        <v>4324</v>
      </c>
      <c r="M1" s="2" t="s">
        <v>4325</v>
      </c>
      <c r="N1" s="2" t="s">
        <v>4326</v>
      </c>
      <c r="O1" s="2" t="s">
        <v>4327</v>
      </c>
      <c r="P1" s="2" t="s">
        <v>4328</v>
      </c>
      <c r="Q1" s="2" t="s">
        <v>4329</v>
      </c>
      <c r="R1" s="2" t="s">
        <v>4330</v>
      </c>
      <c r="S1" s="2" t="s">
        <v>4331</v>
      </c>
      <c r="T1" s="4"/>
      <c r="U1" s="4"/>
    </row>
    <row r="2" spans="1:21" ht="30.75" customHeight="1" x14ac:dyDescent="0.3">
      <c r="A2" s="90" t="s">
        <v>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</row>
    <row r="3" spans="1:21" ht="15" customHeight="1" x14ac:dyDescent="0.3">
      <c r="A3" s="91" t="s">
        <v>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21" ht="15" customHeight="1" x14ac:dyDescent="0.3">
      <c r="A4" s="92" t="s">
        <v>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21" ht="40.799999999999997" customHeight="1" x14ac:dyDescent="0.3">
      <c r="A5" s="82" t="s">
        <v>36</v>
      </c>
      <c r="B5" s="82" t="s">
        <v>37</v>
      </c>
      <c r="C5" s="82" t="s">
        <v>38</v>
      </c>
      <c r="D5" s="82" t="s">
        <v>39</v>
      </c>
      <c r="E5" s="82" t="s">
        <v>40</v>
      </c>
      <c r="F5" s="82" t="s">
        <v>41</v>
      </c>
      <c r="G5" s="82" t="s">
        <v>42</v>
      </c>
      <c r="H5" s="82" t="s">
        <v>43</v>
      </c>
      <c r="I5" s="82" t="s">
        <v>44</v>
      </c>
      <c r="J5" s="123"/>
      <c r="K5" s="124"/>
      <c r="L5" s="124"/>
      <c r="M5" s="124"/>
      <c r="N5" s="124"/>
      <c r="O5" s="125"/>
      <c r="P5" s="96" t="s">
        <v>8</v>
      </c>
      <c r="Q5" s="97"/>
      <c r="R5" s="98"/>
      <c r="S5" s="96" t="s">
        <v>9</v>
      </c>
      <c r="T5" s="97"/>
      <c r="U5" s="98"/>
    </row>
    <row r="6" spans="1:21" ht="15.75" customHeight="1" x14ac:dyDescent="0.3">
      <c r="A6" s="99"/>
      <c r="B6" s="99"/>
      <c r="C6" s="99"/>
      <c r="D6" s="99"/>
      <c r="E6" s="99"/>
      <c r="F6" s="99"/>
      <c r="G6" s="99"/>
      <c r="H6" s="99"/>
      <c r="I6" s="99"/>
      <c r="J6" s="119"/>
      <c r="K6" s="120"/>
      <c r="L6" s="121"/>
      <c r="M6" s="119"/>
      <c r="N6" s="120"/>
      <c r="O6" s="121"/>
      <c r="P6" s="80" t="s">
        <v>45</v>
      </c>
      <c r="Q6" s="81"/>
      <c r="R6" s="82" t="s">
        <v>45</v>
      </c>
      <c r="S6" s="80" t="s">
        <v>46</v>
      </c>
      <c r="T6" s="81"/>
      <c r="U6" s="82" t="s">
        <v>47</v>
      </c>
    </row>
    <row r="7" spans="1:21" ht="31.2" customHeight="1" x14ac:dyDescent="0.3">
      <c r="A7" s="83"/>
      <c r="B7" s="83"/>
      <c r="C7" s="83"/>
      <c r="D7" s="83"/>
      <c r="E7" s="83"/>
      <c r="F7" s="83"/>
      <c r="G7" s="83"/>
      <c r="H7" s="83"/>
      <c r="I7" s="83"/>
      <c r="J7" s="56"/>
      <c r="K7" s="56"/>
      <c r="L7" s="122"/>
      <c r="M7" s="56"/>
      <c r="N7" s="56"/>
      <c r="O7" s="122"/>
      <c r="P7" s="3" t="s">
        <v>12</v>
      </c>
      <c r="Q7" s="3" t="s">
        <v>13</v>
      </c>
      <c r="R7" s="83"/>
      <c r="S7" s="3" t="s">
        <v>12</v>
      </c>
      <c r="T7" s="3" t="s">
        <v>13</v>
      </c>
      <c r="U7" s="83"/>
    </row>
    <row r="8" spans="1:21" ht="30" customHeight="1" x14ac:dyDescent="0.3">
      <c r="A8" s="84" t="s">
        <v>48</v>
      </c>
      <c r="B8" s="85"/>
      <c r="C8" s="85"/>
      <c r="D8" s="85"/>
      <c r="E8" s="85"/>
      <c r="F8" s="85"/>
      <c r="G8" s="85"/>
      <c r="H8" s="85"/>
      <c r="I8" s="86"/>
      <c r="J8" s="57"/>
      <c r="K8" s="57"/>
      <c r="L8" s="57"/>
      <c r="M8" s="58"/>
      <c r="N8" s="58"/>
      <c r="O8" s="58"/>
      <c r="P8" s="7"/>
      <c r="Q8" s="7"/>
      <c r="R8" s="7"/>
      <c r="S8" s="8">
        <f>SUM(S9,S1349)</f>
        <v>70995583.349999994</v>
      </c>
      <c r="T8" s="8">
        <f>SUM(T9,T1349)</f>
        <v>174981356.49999997</v>
      </c>
      <c r="U8" s="8">
        <f>SUM(U9,U1349)</f>
        <v>245976939.85000002</v>
      </c>
    </row>
    <row r="9" spans="1:21" ht="16.95" customHeight="1" x14ac:dyDescent="0.3">
      <c r="A9" s="12" t="s">
        <v>50</v>
      </c>
      <c r="B9" s="47" t="s">
        <v>51</v>
      </c>
      <c r="C9" s="104" t="s">
        <v>52</v>
      </c>
      <c r="D9" s="105"/>
      <c r="E9" s="105"/>
      <c r="F9" s="105"/>
      <c r="G9" s="105"/>
      <c r="H9" s="105"/>
      <c r="I9" s="106"/>
      <c r="J9" s="59"/>
      <c r="K9" s="59"/>
      <c r="L9" s="59"/>
      <c r="M9" s="60"/>
      <c r="N9" s="60"/>
      <c r="O9" s="60"/>
      <c r="S9" s="6">
        <f>SUM(S10,S160,S1346)</f>
        <v>70995583.349999994</v>
      </c>
      <c r="T9" s="6">
        <f>SUM(T10,T160,T1346)</f>
        <v>173712546.57999998</v>
      </c>
      <c r="U9" s="6">
        <f>SUM(U10,U160,U1346)</f>
        <v>244708129.93000004</v>
      </c>
    </row>
    <row r="10" spans="1:21" ht="16.95" customHeight="1" x14ac:dyDescent="0.3">
      <c r="A10" s="12" t="s">
        <v>53</v>
      </c>
      <c r="B10" s="48" t="s">
        <v>54</v>
      </c>
      <c r="C10" s="107" t="s">
        <v>55</v>
      </c>
      <c r="D10" s="108"/>
      <c r="E10" s="108"/>
      <c r="F10" s="108"/>
      <c r="G10" s="108"/>
      <c r="H10" s="108"/>
      <c r="I10" s="109"/>
      <c r="J10" s="59"/>
      <c r="K10" s="59"/>
      <c r="L10" s="59"/>
      <c r="M10" s="60"/>
      <c r="N10" s="60"/>
      <c r="O10" s="60"/>
      <c r="S10" s="6">
        <f>SUM(S11,S26)</f>
        <v>7633123.2400000002</v>
      </c>
      <c r="T10" s="6">
        <f>SUM(T11,T26)</f>
        <v>8770771.3699999992</v>
      </c>
      <c r="U10" s="6">
        <f>SUM(U11,U26)</f>
        <v>16403894.610000001</v>
      </c>
    </row>
    <row r="11" spans="1:21" ht="16.95" customHeight="1" x14ac:dyDescent="0.3">
      <c r="A11" s="12" t="s">
        <v>56</v>
      </c>
      <c r="B11" s="49" t="s">
        <v>57</v>
      </c>
      <c r="C11" s="101" t="s">
        <v>58</v>
      </c>
      <c r="D11" s="102"/>
      <c r="E11" s="102"/>
      <c r="F11" s="102"/>
      <c r="G11" s="102"/>
      <c r="H11" s="102"/>
      <c r="I11" s="103"/>
      <c r="J11" s="59"/>
      <c r="K11" s="59"/>
      <c r="L11" s="59"/>
      <c r="M11" s="60"/>
      <c r="N11" s="60"/>
      <c r="O11" s="60"/>
      <c r="S11" s="6">
        <f t="shared" ref="S11:U12" si="0">SUM(S12)</f>
        <v>260179.32</v>
      </c>
      <c r="T11" s="6">
        <f t="shared" si="0"/>
        <v>225931.12</v>
      </c>
      <c r="U11" s="6">
        <f t="shared" si="0"/>
        <v>486110.44000000006</v>
      </c>
    </row>
    <row r="12" spans="1:21" ht="16.95" customHeight="1" x14ac:dyDescent="0.3">
      <c r="A12" s="12" t="s">
        <v>59</v>
      </c>
      <c r="B12" s="50" t="s">
        <v>60</v>
      </c>
      <c r="C12" s="116" t="s">
        <v>61</v>
      </c>
      <c r="D12" s="117"/>
      <c r="E12" s="117"/>
      <c r="F12" s="117"/>
      <c r="G12" s="117"/>
      <c r="H12" s="117"/>
      <c r="I12" s="118"/>
      <c r="J12" s="59"/>
      <c r="K12" s="59"/>
      <c r="L12" s="59"/>
      <c r="M12" s="60"/>
      <c r="N12" s="60"/>
      <c r="O12" s="60"/>
      <c r="S12" s="6">
        <f t="shared" si="0"/>
        <v>260179.32</v>
      </c>
      <c r="T12" s="6">
        <f t="shared" si="0"/>
        <v>225931.12</v>
      </c>
      <c r="U12" s="6">
        <f t="shared" si="0"/>
        <v>486110.44000000006</v>
      </c>
    </row>
    <row r="13" spans="1:21" ht="16.95" customHeight="1" x14ac:dyDescent="0.3">
      <c r="A13" s="12" t="s">
        <v>62</v>
      </c>
      <c r="B13" s="51" t="s">
        <v>63</v>
      </c>
      <c r="C13" s="110" t="s">
        <v>64</v>
      </c>
      <c r="D13" s="111"/>
      <c r="E13" s="111"/>
      <c r="F13" s="111"/>
      <c r="G13" s="111"/>
      <c r="H13" s="111"/>
      <c r="I13" s="112"/>
      <c r="J13" s="59"/>
      <c r="K13" s="59"/>
      <c r="L13" s="59"/>
      <c r="M13" s="60"/>
      <c r="N13" s="60"/>
      <c r="O13" s="60"/>
      <c r="S13" s="6">
        <f>SUM(S14,S21)</f>
        <v>260179.32</v>
      </c>
      <c r="T13" s="6">
        <f>SUM(T14,T21)</f>
        <v>225931.12</v>
      </c>
      <c r="U13" s="6">
        <f>SUM(U14,U21)</f>
        <v>486110.44000000006</v>
      </c>
    </row>
    <row r="14" spans="1:21" ht="16.95" customHeight="1" x14ac:dyDescent="0.3">
      <c r="A14" s="12" t="s">
        <v>65</v>
      </c>
      <c r="B14" s="52" t="s">
        <v>66</v>
      </c>
      <c r="C14" s="113" t="s">
        <v>67</v>
      </c>
      <c r="D14" s="114"/>
      <c r="E14" s="114"/>
      <c r="F14" s="114"/>
      <c r="G14" s="114"/>
      <c r="H14" s="114"/>
      <c r="I14" s="115"/>
      <c r="J14" s="59"/>
      <c r="K14" s="59"/>
      <c r="L14" s="59"/>
      <c r="M14" s="60"/>
      <c r="N14" s="60"/>
      <c r="O14" s="60"/>
      <c r="S14" s="6">
        <f>SUM(S15)</f>
        <v>258074.64</v>
      </c>
      <c r="T14" s="6">
        <f>SUM(T15)</f>
        <v>224273.52</v>
      </c>
      <c r="U14" s="6">
        <f>SUM(U15)</f>
        <v>482348.16000000003</v>
      </c>
    </row>
    <row r="15" spans="1:21" ht="54" x14ac:dyDescent="0.3">
      <c r="A15" s="12" t="s">
        <v>68</v>
      </c>
      <c r="B15" s="12" t="s">
        <v>69</v>
      </c>
      <c r="C15" s="16" t="s">
        <v>70</v>
      </c>
      <c r="D15" s="17" t="s">
        <v>71</v>
      </c>
      <c r="E15" s="17" t="s">
        <v>72</v>
      </c>
      <c r="F15" s="17" t="s">
        <v>73</v>
      </c>
      <c r="G15" s="18">
        <v>1</v>
      </c>
      <c r="H15" s="18"/>
      <c r="I15" s="18">
        <v>21.9</v>
      </c>
      <c r="J15" s="61"/>
      <c r="K15" s="62"/>
      <c r="L15" s="61"/>
      <c r="M15" s="61"/>
      <c r="N15" s="61"/>
      <c r="O15" s="61"/>
      <c r="P15" s="19">
        <v>11784.23</v>
      </c>
      <c r="Q15" s="20">
        <v>10240.799999999999</v>
      </c>
      <c r="R15" s="19">
        <f>P15+ROUND(Q15, 2)</f>
        <v>22025.03</v>
      </c>
      <c r="S15" s="19">
        <v>258074.64</v>
      </c>
      <c r="T15" s="19">
        <v>224273.52</v>
      </c>
      <c r="U15" s="19">
        <f>S15+T15</f>
        <v>482348.16000000003</v>
      </c>
    </row>
    <row r="16" spans="1:21" ht="18" x14ac:dyDescent="0.3">
      <c r="A16" s="12" t="s">
        <v>77</v>
      </c>
      <c r="B16" s="12"/>
      <c r="C16" s="27" t="s">
        <v>78</v>
      </c>
      <c r="D16" s="17"/>
      <c r="E16" s="17"/>
      <c r="F16" s="28" t="s">
        <v>79</v>
      </c>
      <c r="G16" s="29">
        <v>4.2</v>
      </c>
      <c r="H16" s="29"/>
      <c r="I16" s="29">
        <v>91.98</v>
      </c>
      <c r="J16" s="63"/>
      <c r="K16" s="59"/>
      <c r="L16" s="59"/>
      <c r="M16" s="64"/>
      <c r="N16" s="59"/>
      <c r="O16" s="59"/>
      <c r="P16" s="30">
        <v>269.41000000000003</v>
      </c>
      <c r="S16" s="31">
        <f>ROUND(ROUND(P16, 2)*I16, 2)</f>
        <v>24780.33</v>
      </c>
    </row>
    <row r="17" spans="1:21" ht="36" x14ac:dyDescent="0.3">
      <c r="A17" s="12" t="s">
        <v>83</v>
      </c>
      <c r="B17" s="12"/>
      <c r="C17" s="27" t="s">
        <v>84</v>
      </c>
      <c r="D17" s="17"/>
      <c r="E17" s="17"/>
      <c r="F17" s="28" t="s">
        <v>85</v>
      </c>
      <c r="G17" s="29">
        <v>1</v>
      </c>
      <c r="H17" s="29"/>
      <c r="I17" s="29">
        <v>21.9</v>
      </c>
      <c r="J17" s="63"/>
      <c r="K17" s="59"/>
      <c r="L17" s="59"/>
      <c r="M17" s="64"/>
      <c r="N17" s="59"/>
      <c r="O17" s="59"/>
      <c r="P17" s="30">
        <v>178.68</v>
      </c>
      <c r="S17" s="31">
        <f>ROUND(ROUND(P17, 2)*I17, 2)</f>
        <v>3913.09</v>
      </c>
    </row>
    <row r="18" spans="1:21" ht="36" x14ac:dyDescent="0.3">
      <c r="A18" s="12" t="s">
        <v>89</v>
      </c>
      <c r="B18" s="12"/>
      <c r="C18" s="27" t="s">
        <v>90</v>
      </c>
      <c r="D18" s="17"/>
      <c r="E18" s="17"/>
      <c r="F18" s="28" t="s">
        <v>85</v>
      </c>
      <c r="G18" s="29">
        <v>1</v>
      </c>
      <c r="H18" s="29"/>
      <c r="I18" s="29">
        <v>21.9</v>
      </c>
      <c r="J18" s="63"/>
      <c r="K18" s="59"/>
      <c r="L18" s="59"/>
      <c r="M18" s="64"/>
      <c r="N18" s="59"/>
      <c r="O18" s="59"/>
      <c r="P18" s="30">
        <v>735.2</v>
      </c>
      <c r="S18" s="31">
        <f>ROUND(ROUND(P18, 2)*I18, 2)</f>
        <v>16100.88</v>
      </c>
    </row>
    <row r="19" spans="1:21" ht="18" x14ac:dyDescent="0.3">
      <c r="A19" s="12" t="s">
        <v>94</v>
      </c>
      <c r="B19" s="12"/>
      <c r="C19" s="27" t="s">
        <v>95</v>
      </c>
      <c r="D19" s="17"/>
      <c r="E19" s="17"/>
      <c r="F19" s="28" t="s">
        <v>96</v>
      </c>
      <c r="G19" s="29">
        <v>456</v>
      </c>
      <c r="H19" s="29"/>
      <c r="I19" s="29">
        <v>9986.4</v>
      </c>
      <c r="J19" s="63"/>
      <c r="K19" s="59"/>
      <c r="L19" s="59"/>
      <c r="M19" s="64"/>
      <c r="N19" s="59"/>
      <c r="O19" s="59"/>
      <c r="P19" s="30">
        <v>6.38</v>
      </c>
      <c r="S19" s="31">
        <f>ROUND(ROUND(P19, 2)*I19, 2)</f>
        <v>63713.23</v>
      </c>
    </row>
    <row r="20" spans="1:21" ht="18" x14ac:dyDescent="0.3">
      <c r="A20" s="12" t="s">
        <v>100</v>
      </c>
      <c r="B20" s="12"/>
      <c r="C20" s="27" t="s">
        <v>101</v>
      </c>
      <c r="D20" s="17"/>
      <c r="E20" s="17"/>
      <c r="F20" s="28" t="s">
        <v>102</v>
      </c>
      <c r="G20" s="29">
        <v>395</v>
      </c>
      <c r="H20" s="29"/>
      <c r="I20" s="29">
        <v>8650.5</v>
      </c>
      <c r="J20" s="63"/>
      <c r="K20" s="59"/>
      <c r="L20" s="59"/>
      <c r="M20" s="64"/>
      <c r="N20" s="59"/>
      <c r="O20" s="59"/>
      <c r="P20" s="30">
        <v>17.29</v>
      </c>
      <c r="S20" s="31">
        <f>ROUND(ROUND(P20, 2)*I20, 2)</f>
        <v>149567.15</v>
      </c>
    </row>
    <row r="21" spans="1:21" ht="16.95" customHeight="1" x14ac:dyDescent="0.3">
      <c r="A21" s="12" t="s">
        <v>106</v>
      </c>
      <c r="B21" s="52" t="s">
        <v>107</v>
      </c>
      <c r="C21" s="113" t="s">
        <v>108</v>
      </c>
      <c r="D21" s="114"/>
      <c r="E21" s="114"/>
      <c r="F21" s="114"/>
      <c r="G21" s="114"/>
      <c r="H21" s="114"/>
      <c r="I21" s="115"/>
      <c r="J21" s="59"/>
      <c r="K21" s="59"/>
      <c r="L21" s="59"/>
      <c r="M21" s="60"/>
      <c r="N21" s="60"/>
      <c r="O21" s="60"/>
      <c r="S21" s="6">
        <f>SUM(S22)</f>
        <v>2104.6799999999998</v>
      </c>
      <c r="T21" s="6">
        <f>SUM(T22)</f>
        <v>1657.6</v>
      </c>
      <c r="U21" s="6">
        <f>SUM(U22)</f>
        <v>3762.2799999999997</v>
      </c>
    </row>
    <row r="22" spans="1:21" ht="54" x14ac:dyDescent="0.3">
      <c r="A22" s="12" t="s">
        <v>109</v>
      </c>
      <c r="B22" s="12" t="s">
        <v>110</v>
      </c>
      <c r="C22" s="16" t="s">
        <v>111</v>
      </c>
      <c r="D22" s="17" t="s">
        <v>71</v>
      </c>
      <c r="E22" s="17" t="s">
        <v>72</v>
      </c>
      <c r="F22" s="17" t="s">
        <v>112</v>
      </c>
      <c r="G22" s="18">
        <v>1</v>
      </c>
      <c r="H22" s="18"/>
      <c r="I22" s="18">
        <v>2.3E-2</v>
      </c>
      <c r="J22" s="61"/>
      <c r="K22" s="62"/>
      <c r="L22" s="61"/>
      <c r="M22" s="61"/>
      <c r="N22" s="61"/>
      <c r="O22" s="61"/>
      <c r="P22" s="19">
        <v>91507.83</v>
      </c>
      <c r="Q22" s="20">
        <v>72069.600000000006</v>
      </c>
      <c r="R22" s="19">
        <f>P22+ROUND(Q22, 2)</f>
        <v>163577.43</v>
      </c>
      <c r="S22" s="19">
        <v>2104.6799999999998</v>
      </c>
      <c r="T22" s="19">
        <v>1657.6</v>
      </c>
      <c r="U22" s="19">
        <f>S22+T22</f>
        <v>3762.2799999999997</v>
      </c>
    </row>
    <row r="23" spans="1:21" ht="18" x14ac:dyDescent="0.3">
      <c r="A23" s="12" t="s">
        <v>115</v>
      </c>
      <c r="B23" s="12"/>
      <c r="C23" s="27" t="s">
        <v>116</v>
      </c>
      <c r="D23" s="17"/>
      <c r="E23" s="17"/>
      <c r="F23" s="28" t="s">
        <v>112</v>
      </c>
      <c r="G23" s="29">
        <v>1.03</v>
      </c>
      <c r="H23" s="39"/>
      <c r="I23" s="39">
        <v>1E-3</v>
      </c>
      <c r="J23" s="63"/>
      <c r="K23" s="59"/>
      <c r="L23" s="59"/>
      <c r="M23" s="64"/>
      <c r="N23" s="59"/>
      <c r="O23" s="59"/>
      <c r="P23" s="30">
        <v>90475.16</v>
      </c>
      <c r="S23" s="31">
        <f>ROUND(ROUND(P23, 2)*I23, 2)</f>
        <v>90.48</v>
      </c>
    </row>
    <row r="24" spans="1:21" ht="18" x14ac:dyDescent="0.3">
      <c r="A24" s="12" t="s">
        <v>120</v>
      </c>
      <c r="B24" s="12"/>
      <c r="C24" s="27" t="s">
        <v>121</v>
      </c>
      <c r="D24" s="17"/>
      <c r="E24" s="17"/>
      <c r="F24" s="28" t="s">
        <v>112</v>
      </c>
      <c r="G24" s="29">
        <v>1.03</v>
      </c>
      <c r="H24" s="39"/>
      <c r="I24" s="39">
        <v>2.3E-2</v>
      </c>
      <c r="J24" s="63"/>
      <c r="K24" s="59"/>
      <c r="L24" s="59"/>
      <c r="M24" s="64"/>
      <c r="N24" s="59"/>
      <c r="O24" s="59"/>
      <c r="P24" s="30">
        <v>84640.9</v>
      </c>
      <c r="S24" s="31">
        <f>ROUND(ROUND(P24, 2)*I24, 2)</f>
        <v>1946.74</v>
      </c>
    </row>
    <row r="25" spans="1:21" ht="36" x14ac:dyDescent="0.3">
      <c r="A25" s="12" t="s">
        <v>125</v>
      </c>
      <c r="B25" s="12"/>
      <c r="C25" s="27" t="s">
        <v>126</v>
      </c>
      <c r="D25" s="17"/>
      <c r="E25" s="17"/>
      <c r="F25" s="28" t="s">
        <v>85</v>
      </c>
      <c r="G25" s="29">
        <v>1</v>
      </c>
      <c r="H25" s="29"/>
      <c r="I25" s="29">
        <v>2.3E-2</v>
      </c>
      <c r="J25" s="63"/>
      <c r="K25" s="59"/>
      <c r="L25" s="59"/>
      <c r="M25" s="64"/>
      <c r="N25" s="59"/>
      <c r="O25" s="59"/>
      <c r="P25" s="30">
        <v>2933.23</v>
      </c>
      <c r="S25" s="31">
        <f>ROUND(ROUND(P25, 2)*I25, 2)</f>
        <v>67.459999999999994</v>
      </c>
    </row>
    <row r="26" spans="1:21" ht="16.95" customHeight="1" x14ac:dyDescent="0.3">
      <c r="A26" s="12" t="s">
        <v>130</v>
      </c>
      <c r="B26" s="49" t="s">
        <v>131</v>
      </c>
      <c r="C26" s="101" t="s">
        <v>132</v>
      </c>
      <c r="D26" s="102"/>
      <c r="E26" s="102"/>
      <c r="F26" s="102"/>
      <c r="G26" s="102"/>
      <c r="H26" s="102"/>
      <c r="I26" s="103"/>
      <c r="J26" s="59"/>
      <c r="K26" s="59"/>
      <c r="L26" s="59"/>
      <c r="M26" s="60"/>
      <c r="N26" s="60"/>
      <c r="O26" s="60"/>
      <c r="S26" s="6">
        <f>SUM(S27,S124,S154)</f>
        <v>7372943.9199999999</v>
      </c>
      <c r="T26" s="6">
        <f>SUM(T27,T124,T154)</f>
        <v>8544840.25</v>
      </c>
      <c r="U26" s="6">
        <f>SUM(U27,U124,U154)</f>
        <v>15917784.170000002</v>
      </c>
    </row>
    <row r="27" spans="1:21" ht="16.95" customHeight="1" x14ac:dyDescent="0.3">
      <c r="A27" s="12" t="s">
        <v>133</v>
      </c>
      <c r="B27" s="50" t="s">
        <v>134</v>
      </c>
      <c r="C27" s="116" t="s">
        <v>135</v>
      </c>
      <c r="D27" s="117"/>
      <c r="E27" s="117"/>
      <c r="F27" s="117"/>
      <c r="G27" s="117"/>
      <c r="H27" s="117"/>
      <c r="I27" s="118"/>
      <c r="J27" s="59"/>
      <c r="K27" s="59"/>
      <c r="L27" s="59"/>
      <c r="M27" s="60"/>
      <c r="N27" s="60"/>
      <c r="O27" s="60"/>
      <c r="S27" s="6">
        <f>SUM(S28,S70,S108)</f>
        <v>3940769.2500000005</v>
      </c>
      <c r="T27" s="6">
        <f>SUM(T28,T70,T108)</f>
        <v>5990513.2400000002</v>
      </c>
      <c r="U27" s="6">
        <f>SUM(U28,U70,U108)</f>
        <v>9931282.4900000002</v>
      </c>
    </row>
    <row r="28" spans="1:21" ht="16.95" customHeight="1" x14ac:dyDescent="0.3">
      <c r="A28" s="12" t="s">
        <v>136</v>
      </c>
      <c r="B28" s="51" t="s">
        <v>137</v>
      </c>
      <c r="C28" s="110" t="s">
        <v>138</v>
      </c>
      <c r="D28" s="111"/>
      <c r="E28" s="111"/>
      <c r="F28" s="111"/>
      <c r="G28" s="111"/>
      <c r="H28" s="111"/>
      <c r="I28" s="112"/>
      <c r="J28" s="59"/>
      <c r="K28" s="59"/>
      <c r="L28" s="59"/>
      <c r="M28" s="60"/>
      <c r="N28" s="60"/>
      <c r="O28" s="60"/>
      <c r="S28" s="6">
        <f>SUM(S29,S35,S41,S48,S55,S62,S69)</f>
        <v>741048.62</v>
      </c>
      <c r="T28" s="6">
        <f>SUM(T29,T35,T41,T48,T55,T62,T69)</f>
        <v>1228657.08</v>
      </c>
      <c r="U28" s="6">
        <f>SUM(U29,U35,U41,U48,U55,U62,U69)</f>
        <v>1969705.7000000002</v>
      </c>
    </row>
    <row r="29" spans="1:21" ht="54" x14ac:dyDescent="0.3">
      <c r="A29" s="12" t="s">
        <v>139</v>
      </c>
      <c r="B29" s="12" t="s">
        <v>140</v>
      </c>
      <c r="C29" s="67" t="s">
        <v>70</v>
      </c>
      <c r="D29" s="17" t="s">
        <v>71</v>
      </c>
      <c r="E29" s="17" t="s">
        <v>72</v>
      </c>
      <c r="F29" s="17" t="s">
        <v>73</v>
      </c>
      <c r="G29" s="18">
        <v>1</v>
      </c>
      <c r="H29" s="18"/>
      <c r="I29" s="18">
        <v>1.3</v>
      </c>
      <c r="J29" s="61"/>
      <c r="K29" s="62"/>
      <c r="L29" s="61"/>
      <c r="M29" s="61"/>
      <c r="N29" s="61"/>
      <c r="O29" s="61"/>
      <c r="P29" s="19">
        <v>11784.23</v>
      </c>
      <c r="Q29" s="20">
        <v>10240.799999999999</v>
      </c>
      <c r="R29" s="19">
        <f>P29+ROUND(Q29, 2)</f>
        <v>22025.03</v>
      </c>
      <c r="S29" s="19">
        <v>15319.5</v>
      </c>
      <c r="T29" s="19">
        <v>13313.04</v>
      </c>
      <c r="U29" s="19">
        <f>S29+T29</f>
        <v>28632.54</v>
      </c>
    </row>
    <row r="30" spans="1:21" ht="18" x14ac:dyDescent="0.3">
      <c r="A30" s="12" t="s">
        <v>143</v>
      </c>
      <c r="B30" s="12"/>
      <c r="C30" s="27" t="s">
        <v>78</v>
      </c>
      <c r="D30" s="17"/>
      <c r="E30" s="17"/>
      <c r="F30" s="28" t="s">
        <v>79</v>
      </c>
      <c r="G30" s="29">
        <v>4.2</v>
      </c>
      <c r="H30" s="29"/>
      <c r="I30" s="29">
        <v>5.46</v>
      </c>
      <c r="J30" s="63"/>
      <c r="K30" s="59"/>
      <c r="L30" s="59"/>
      <c r="M30" s="64"/>
      <c r="N30" s="59"/>
      <c r="O30" s="59"/>
      <c r="P30" s="30">
        <v>269.41000000000003</v>
      </c>
      <c r="S30" s="31">
        <f>ROUND(ROUND(P30, 2)*I30, 2)</f>
        <v>1470.98</v>
      </c>
    </row>
    <row r="31" spans="1:21" ht="36" x14ac:dyDescent="0.3">
      <c r="A31" s="12" t="s">
        <v>146</v>
      </c>
      <c r="B31" s="12"/>
      <c r="C31" s="27" t="s">
        <v>84</v>
      </c>
      <c r="D31" s="17"/>
      <c r="E31" s="17"/>
      <c r="F31" s="28" t="s">
        <v>85</v>
      </c>
      <c r="G31" s="29">
        <v>1</v>
      </c>
      <c r="H31" s="29"/>
      <c r="I31" s="29">
        <v>1.3</v>
      </c>
      <c r="J31" s="63"/>
      <c r="K31" s="59"/>
      <c r="L31" s="59"/>
      <c r="M31" s="64"/>
      <c r="N31" s="59"/>
      <c r="O31" s="59"/>
      <c r="P31" s="30">
        <v>178.68</v>
      </c>
      <c r="S31" s="31">
        <f>ROUND(ROUND(P31, 2)*I31, 2)</f>
        <v>232.28</v>
      </c>
    </row>
    <row r="32" spans="1:21" ht="36" x14ac:dyDescent="0.3">
      <c r="A32" s="12" t="s">
        <v>149</v>
      </c>
      <c r="B32" s="12"/>
      <c r="C32" s="27" t="s">
        <v>90</v>
      </c>
      <c r="D32" s="17"/>
      <c r="E32" s="17"/>
      <c r="F32" s="28" t="s">
        <v>85</v>
      </c>
      <c r="G32" s="29">
        <v>1</v>
      </c>
      <c r="H32" s="29"/>
      <c r="I32" s="29">
        <v>1.3</v>
      </c>
      <c r="J32" s="63"/>
      <c r="K32" s="59"/>
      <c r="L32" s="59"/>
      <c r="M32" s="64"/>
      <c r="N32" s="59"/>
      <c r="O32" s="59"/>
      <c r="P32" s="30">
        <v>735.2</v>
      </c>
      <c r="S32" s="31">
        <f>ROUND(ROUND(P32, 2)*I32, 2)</f>
        <v>955.76</v>
      </c>
    </row>
    <row r="33" spans="1:21" ht="18" x14ac:dyDescent="0.3">
      <c r="A33" s="12" t="s">
        <v>152</v>
      </c>
      <c r="B33" s="12"/>
      <c r="C33" s="27" t="s">
        <v>95</v>
      </c>
      <c r="D33" s="17"/>
      <c r="E33" s="17"/>
      <c r="F33" s="28" t="s">
        <v>96</v>
      </c>
      <c r="G33" s="29">
        <v>456</v>
      </c>
      <c r="H33" s="29"/>
      <c r="I33" s="29">
        <v>592.79999999999995</v>
      </c>
      <c r="J33" s="63"/>
      <c r="K33" s="59"/>
      <c r="L33" s="59"/>
      <c r="M33" s="64"/>
      <c r="N33" s="59"/>
      <c r="O33" s="59"/>
      <c r="P33" s="30">
        <v>6.38</v>
      </c>
      <c r="S33" s="31">
        <f>ROUND(ROUND(P33, 2)*I33, 2)</f>
        <v>3782.06</v>
      </c>
    </row>
    <row r="34" spans="1:21" ht="18" x14ac:dyDescent="0.3">
      <c r="A34" s="12" t="s">
        <v>155</v>
      </c>
      <c r="B34" s="12"/>
      <c r="C34" s="27" t="s">
        <v>101</v>
      </c>
      <c r="D34" s="17"/>
      <c r="E34" s="17"/>
      <c r="F34" s="28" t="s">
        <v>102</v>
      </c>
      <c r="G34" s="29">
        <v>395</v>
      </c>
      <c r="H34" s="29"/>
      <c r="I34" s="29">
        <v>513.5</v>
      </c>
      <c r="J34" s="63"/>
      <c r="K34" s="59"/>
      <c r="L34" s="59"/>
      <c r="M34" s="64"/>
      <c r="N34" s="59"/>
      <c r="O34" s="59"/>
      <c r="P34" s="30">
        <v>17.29</v>
      </c>
      <c r="S34" s="31">
        <f>ROUND(ROUND(P34, 2)*I34, 2)</f>
        <v>8878.42</v>
      </c>
    </row>
    <row r="35" spans="1:21" ht="54" x14ac:dyDescent="0.3">
      <c r="A35" s="12" t="s">
        <v>158</v>
      </c>
      <c r="B35" s="12" t="s">
        <v>140</v>
      </c>
      <c r="C35" s="16" t="s">
        <v>70</v>
      </c>
      <c r="D35" s="17" t="s">
        <v>71</v>
      </c>
      <c r="E35" s="17" t="s">
        <v>72</v>
      </c>
      <c r="F35" s="17" t="s">
        <v>73</v>
      </c>
      <c r="G35" s="18">
        <v>1</v>
      </c>
      <c r="H35" s="18"/>
      <c r="I35" s="18">
        <v>0.2</v>
      </c>
      <c r="J35" s="61"/>
      <c r="K35" s="62"/>
      <c r="L35" s="61"/>
      <c r="M35" s="61"/>
      <c r="N35" s="61"/>
      <c r="O35" s="61"/>
      <c r="P35" s="19">
        <v>11784.25</v>
      </c>
      <c r="Q35" s="20">
        <v>10240.799999999999</v>
      </c>
      <c r="R35" s="19">
        <f>P35+ROUND(Q35, 2)</f>
        <v>22025.05</v>
      </c>
      <c r="S35" s="19">
        <v>2356.85</v>
      </c>
      <c r="T35" s="19">
        <v>2048.16</v>
      </c>
      <c r="U35" s="19">
        <f>S35+T35</f>
        <v>4405.01</v>
      </c>
    </row>
    <row r="36" spans="1:21" ht="18" x14ac:dyDescent="0.3">
      <c r="A36" s="12" t="s">
        <v>159</v>
      </c>
      <c r="B36" s="12"/>
      <c r="C36" s="27" t="s">
        <v>101</v>
      </c>
      <c r="D36" s="17"/>
      <c r="E36" s="17"/>
      <c r="F36" s="28" t="s">
        <v>102</v>
      </c>
      <c r="G36" s="29">
        <v>395</v>
      </c>
      <c r="H36" s="29"/>
      <c r="I36" s="29">
        <v>79</v>
      </c>
      <c r="J36" s="63"/>
      <c r="K36" s="59"/>
      <c r="L36" s="59"/>
      <c r="M36" s="64"/>
      <c r="N36" s="59"/>
      <c r="O36" s="59"/>
      <c r="P36" s="30">
        <v>17.29</v>
      </c>
      <c r="S36" s="31">
        <f>ROUND(ROUND(P36, 2)*I36, 2)</f>
        <v>1365.91</v>
      </c>
    </row>
    <row r="37" spans="1:21" ht="18" x14ac:dyDescent="0.3">
      <c r="A37" s="12" t="s">
        <v>162</v>
      </c>
      <c r="B37" s="12"/>
      <c r="C37" s="27" t="s">
        <v>95</v>
      </c>
      <c r="D37" s="17"/>
      <c r="E37" s="17"/>
      <c r="F37" s="28" t="s">
        <v>96</v>
      </c>
      <c r="G37" s="29">
        <v>456</v>
      </c>
      <c r="H37" s="29"/>
      <c r="I37" s="29">
        <v>91.2</v>
      </c>
      <c r="J37" s="63"/>
      <c r="K37" s="59"/>
      <c r="L37" s="59"/>
      <c r="M37" s="64"/>
      <c r="N37" s="59"/>
      <c r="O37" s="59"/>
      <c r="P37" s="30">
        <v>6.38</v>
      </c>
      <c r="S37" s="31">
        <f>ROUND(ROUND(P37, 2)*I37, 2)</f>
        <v>581.86</v>
      </c>
    </row>
    <row r="38" spans="1:21" ht="36" x14ac:dyDescent="0.3">
      <c r="A38" s="12" t="s">
        <v>165</v>
      </c>
      <c r="B38" s="12"/>
      <c r="C38" s="27" t="s">
        <v>90</v>
      </c>
      <c r="D38" s="17"/>
      <c r="E38" s="17"/>
      <c r="F38" s="28" t="s">
        <v>85</v>
      </c>
      <c r="G38" s="29">
        <v>1</v>
      </c>
      <c r="H38" s="29"/>
      <c r="I38" s="29">
        <v>0.2</v>
      </c>
      <c r="J38" s="63"/>
      <c r="K38" s="59"/>
      <c r="L38" s="59"/>
      <c r="M38" s="64"/>
      <c r="N38" s="59"/>
      <c r="O38" s="59"/>
      <c r="P38" s="30">
        <v>735.2</v>
      </c>
      <c r="S38" s="31">
        <f>ROUND(ROUND(P38, 2)*I38, 2)</f>
        <v>147.04</v>
      </c>
    </row>
    <row r="39" spans="1:21" ht="36" x14ac:dyDescent="0.3">
      <c r="A39" s="12" t="s">
        <v>168</v>
      </c>
      <c r="B39" s="12"/>
      <c r="C39" s="27" t="s">
        <v>84</v>
      </c>
      <c r="D39" s="17"/>
      <c r="E39" s="17"/>
      <c r="F39" s="28" t="s">
        <v>85</v>
      </c>
      <c r="G39" s="29">
        <v>1</v>
      </c>
      <c r="H39" s="29"/>
      <c r="I39" s="29">
        <v>0.2</v>
      </c>
      <c r="J39" s="63"/>
      <c r="K39" s="59"/>
      <c r="L39" s="59"/>
      <c r="M39" s="64"/>
      <c r="N39" s="59"/>
      <c r="O39" s="59"/>
      <c r="P39" s="30">
        <v>178.68</v>
      </c>
      <c r="S39" s="31">
        <f>ROUND(ROUND(P39, 2)*I39, 2)</f>
        <v>35.74</v>
      </c>
    </row>
    <row r="40" spans="1:21" ht="18" x14ac:dyDescent="0.3">
      <c r="A40" s="12" t="s">
        <v>171</v>
      </c>
      <c r="B40" s="12"/>
      <c r="C40" s="27" t="s">
        <v>78</v>
      </c>
      <c r="D40" s="17"/>
      <c r="E40" s="17"/>
      <c r="F40" s="28" t="s">
        <v>79</v>
      </c>
      <c r="G40" s="29">
        <v>4.2</v>
      </c>
      <c r="H40" s="29"/>
      <c r="I40" s="29">
        <v>0.84</v>
      </c>
      <c r="J40" s="63"/>
      <c r="K40" s="59"/>
      <c r="L40" s="59"/>
      <c r="M40" s="64"/>
      <c r="N40" s="59"/>
      <c r="O40" s="59"/>
      <c r="P40" s="30">
        <v>269.41000000000003</v>
      </c>
      <c r="S40" s="31">
        <f>ROUND(ROUND(P40, 2)*I40, 2)</f>
        <v>226.3</v>
      </c>
    </row>
    <row r="41" spans="1:21" ht="54" x14ac:dyDescent="0.3">
      <c r="A41" s="12" t="s">
        <v>174</v>
      </c>
      <c r="B41" s="68" t="s">
        <v>175</v>
      </c>
      <c r="C41" s="69" t="s">
        <v>176</v>
      </c>
      <c r="D41" s="72" t="s">
        <v>71</v>
      </c>
      <c r="E41" s="73" t="s">
        <v>72</v>
      </c>
      <c r="F41" s="72" t="s">
        <v>73</v>
      </c>
      <c r="G41" s="71">
        <v>1</v>
      </c>
      <c r="H41" s="71"/>
      <c r="I41" s="71">
        <v>30.4</v>
      </c>
      <c r="J41" s="61"/>
      <c r="K41" s="62"/>
      <c r="L41" s="61"/>
      <c r="M41" s="61"/>
      <c r="N41" s="61"/>
      <c r="O41" s="61"/>
      <c r="P41" s="19">
        <v>5869.66</v>
      </c>
      <c r="Q41" s="20">
        <v>9348.01</v>
      </c>
      <c r="R41" s="19">
        <f>P41+ROUND(Q41, 2)</f>
        <v>15217.67</v>
      </c>
      <c r="S41" s="19">
        <v>178437.66</v>
      </c>
      <c r="T41" s="19">
        <v>284179.5</v>
      </c>
      <c r="U41" s="19">
        <f>S41+T41</f>
        <v>462617.16000000003</v>
      </c>
    </row>
    <row r="42" spans="1:21" ht="36" x14ac:dyDescent="0.3">
      <c r="A42" s="12" t="s">
        <v>179</v>
      </c>
      <c r="B42" s="12"/>
      <c r="C42" s="27" t="s">
        <v>84</v>
      </c>
      <c r="D42" s="17"/>
      <c r="E42" s="17"/>
      <c r="F42" s="28" t="s">
        <v>85</v>
      </c>
      <c r="G42" s="29">
        <v>1</v>
      </c>
      <c r="H42" s="29"/>
      <c r="I42" s="29">
        <v>30.4</v>
      </c>
      <c r="J42" s="63"/>
      <c r="K42" s="59"/>
      <c r="L42" s="59"/>
      <c r="M42" s="64"/>
      <c r="N42" s="59"/>
      <c r="O42" s="59"/>
      <c r="P42" s="30">
        <v>178.68</v>
      </c>
      <c r="S42" s="31">
        <f t="shared" ref="S42:S47" si="1">ROUND(ROUND(P42, 2)*I42, 2)</f>
        <v>5431.87</v>
      </c>
    </row>
    <row r="43" spans="1:21" ht="18" x14ac:dyDescent="0.3">
      <c r="A43" s="12" t="s">
        <v>182</v>
      </c>
      <c r="B43" s="12"/>
      <c r="C43" s="27" t="s">
        <v>95</v>
      </c>
      <c r="D43" s="17"/>
      <c r="E43" s="17"/>
      <c r="F43" s="28" t="s">
        <v>96</v>
      </c>
      <c r="G43" s="29">
        <v>12</v>
      </c>
      <c r="H43" s="29"/>
      <c r="I43" s="29">
        <v>364.8</v>
      </c>
      <c r="J43" s="63"/>
      <c r="K43" s="59"/>
      <c r="L43" s="59"/>
      <c r="M43" s="64"/>
      <c r="N43" s="59"/>
      <c r="O43" s="59"/>
      <c r="P43" s="30">
        <v>6.38</v>
      </c>
      <c r="S43" s="31">
        <f t="shared" si="1"/>
        <v>2327.42</v>
      </c>
    </row>
    <row r="44" spans="1:21" ht="36" x14ac:dyDescent="0.3">
      <c r="A44" s="12" t="s">
        <v>185</v>
      </c>
      <c r="B44" s="12"/>
      <c r="C44" s="27" t="s">
        <v>186</v>
      </c>
      <c r="D44" s="17"/>
      <c r="E44" s="17"/>
      <c r="F44" s="28" t="s">
        <v>187</v>
      </c>
      <c r="G44" s="29">
        <v>2.2000000000000002</v>
      </c>
      <c r="H44" s="29"/>
      <c r="I44" s="29">
        <v>66.88</v>
      </c>
      <c r="J44" s="63"/>
      <c r="K44" s="59"/>
      <c r="L44" s="59"/>
      <c r="M44" s="64"/>
      <c r="N44" s="59"/>
      <c r="O44" s="59"/>
      <c r="P44" s="30">
        <v>85.4</v>
      </c>
      <c r="S44" s="31">
        <f t="shared" si="1"/>
        <v>5711.55</v>
      </c>
    </row>
    <row r="45" spans="1:21" ht="36" x14ac:dyDescent="0.3">
      <c r="A45" s="12" t="s">
        <v>191</v>
      </c>
      <c r="B45" s="12"/>
      <c r="C45" s="27" t="s">
        <v>192</v>
      </c>
      <c r="D45" s="17"/>
      <c r="E45" s="17"/>
      <c r="F45" s="28" t="s">
        <v>85</v>
      </c>
      <c r="G45" s="29">
        <v>1</v>
      </c>
      <c r="H45" s="29"/>
      <c r="I45" s="29">
        <v>30.4</v>
      </c>
      <c r="J45" s="63"/>
      <c r="K45" s="59"/>
      <c r="L45" s="59"/>
      <c r="M45" s="64"/>
      <c r="N45" s="59"/>
      <c r="O45" s="59"/>
      <c r="P45" s="30">
        <v>336.11</v>
      </c>
      <c r="S45" s="31">
        <f t="shared" si="1"/>
        <v>10217.74</v>
      </c>
    </row>
    <row r="46" spans="1:21" ht="18" x14ac:dyDescent="0.3">
      <c r="A46" s="12" t="s">
        <v>196</v>
      </c>
      <c r="B46" s="12"/>
      <c r="C46" s="41" t="s">
        <v>197</v>
      </c>
      <c r="D46" s="17"/>
      <c r="E46" s="17"/>
      <c r="F46" s="28" t="s">
        <v>96</v>
      </c>
      <c r="G46" s="29">
        <v>25</v>
      </c>
      <c r="H46" s="29"/>
      <c r="I46" s="29">
        <v>760</v>
      </c>
      <c r="J46" s="63"/>
      <c r="K46" s="59"/>
      <c r="L46" s="59"/>
      <c r="M46" s="64"/>
      <c r="N46" s="59"/>
      <c r="O46" s="59"/>
      <c r="P46" s="30">
        <v>6.94</v>
      </c>
      <c r="S46" s="31">
        <f t="shared" si="1"/>
        <v>5274.4</v>
      </c>
    </row>
    <row r="47" spans="1:21" ht="18" x14ac:dyDescent="0.3">
      <c r="A47" s="12" t="s">
        <v>201</v>
      </c>
      <c r="B47" s="12"/>
      <c r="C47" s="41" t="s">
        <v>202</v>
      </c>
      <c r="D47" s="17"/>
      <c r="E47" s="17"/>
      <c r="F47" s="28" t="s">
        <v>73</v>
      </c>
      <c r="G47" s="29">
        <v>1.05</v>
      </c>
      <c r="H47" s="39"/>
      <c r="I47" s="39">
        <v>31.92</v>
      </c>
      <c r="J47" s="63"/>
      <c r="K47" s="59"/>
      <c r="L47" s="59"/>
      <c r="M47" s="64"/>
      <c r="N47" s="59"/>
      <c r="O47" s="59"/>
      <c r="P47" s="30">
        <v>4682.79</v>
      </c>
      <c r="S47" s="31">
        <f t="shared" si="1"/>
        <v>149474.66</v>
      </c>
    </row>
    <row r="48" spans="1:21" ht="54" x14ac:dyDescent="0.3">
      <c r="A48" s="12" t="s">
        <v>206</v>
      </c>
      <c r="B48" s="68" t="s">
        <v>175</v>
      </c>
      <c r="C48" s="69" t="s">
        <v>176</v>
      </c>
      <c r="D48" s="72" t="s">
        <v>71</v>
      </c>
      <c r="E48" s="72" t="s">
        <v>72</v>
      </c>
      <c r="F48" s="72" t="s">
        <v>73</v>
      </c>
      <c r="G48" s="71">
        <v>1</v>
      </c>
      <c r="H48" s="71"/>
      <c r="I48" s="71">
        <v>0.7</v>
      </c>
      <c r="J48" s="61"/>
      <c r="K48" s="62"/>
      <c r="L48" s="61"/>
      <c r="M48" s="61"/>
      <c r="N48" s="61"/>
      <c r="O48" s="61"/>
      <c r="P48" s="19">
        <v>5869.67</v>
      </c>
      <c r="Q48" s="20">
        <v>9348.01</v>
      </c>
      <c r="R48" s="19">
        <f>P48+ROUND(Q48, 2)</f>
        <v>15217.68</v>
      </c>
      <c r="S48" s="19">
        <v>4108.7700000000004</v>
      </c>
      <c r="T48" s="19">
        <v>6543.61</v>
      </c>
      <c r="U48" s="19">
        <f>S48+T48</f>
        <v>10652.380000000001</v>
      </c>
    </row>
    <row r="49" spans="1:21" ht="18" x14ac:dyDescent="0.3">
      <c r="A49" s="12" t="s">
        <v>207</v>
      </c>
      <c r="B49" s="12"/>
      <c r="C49" s="41" t="s">
        <v>208</v>
      </c>
      <c r="D49" s="17"/>
      <c r="E49" s="17"/>
      <c r="F49" s="28" t="s">
        <v>73</v>
      </c>
      <c r="G49" s="29">
        <v>1.05</v>
      </c>
      <c r="H49" s="39"/>
      <c r="I49" s="39">
        <v>0.73499999999999999</v>
      </c>
      <c r="J49" s="63"/>
      <c r="K49" s="59"/>
      <c r="L49" s="59"/>
      <c r="M49" s="64"/>
      <c r="N49" s="59"/>
      <c r="O49" s="59"/>
      <c r="P49" s="30">
        <v>4682.79</v>
      </c>
      <c r="S49" s="31">
        <f t="shared" ref="S49:S54" si="2">ROUND(ROUND(P49, 2)*I49, 2)</f>
        <v>3441.85</v>
      </c>
    </row>
    <row r="50" spans="1:21" ht="18" x14ac:dyDescent="0.3">
      <c r="A50" s="12" t="s">
        <v>212</v>
      </c>
      <c r="B50" s="12"/>
      <c r="C50" s="41" t="s">
        <v>197</v>
      </c>
      <c r="D50" s="17"/>
      <c r="E50" s="17"/>
      <c r="F50" s="28" t="s">
        <v>96</v>
      </c>
      <c r="G50" s="29">
        <v>25</v>
      </c>
      <c r="H50" s="29"/>
      <c r="I50" s="29">
        <v>17.5</v>
      </c>
      <c r="J50" s="63"/>
      <c r="K50" s="59"/>
      <c r="L50" s="59"/>
      <c r="M50" s="64"/>
      <c r="N50" s="59"/>
      <c r="O50" s="59"/>
      <c r="P50" s="30">
        <v>6.94</v>
      </c>
      <c r="S50" s="31">
        <f t="shared" si="2"/>
        <v>121.45</v>
      </c>
    </row>
    <row r="51" spans="1:21" ht="36" x14ac:dyDescent="0.3">
      <c r="A51" s="12" t="s">
        <v>215</v>
      </c>
      <c r="B51" s="12"/>
      <c r="C51" s="27" t="s">
        <v>192</v>
      </c>
      <c r="D51" s="17"/>
      <c r="E51" s="17"/>
      <c r="F51" s="28" t="s">
        <v>85</v>
      </c>
      <c r="G51" s="29">
        <v>1</v>
      </c>
      <c r="H51" s="29"/>
      <c r="I51" s="29">
        <v>0.7</v>
      </c>
      <c r="J51" s="63"/>
      <c r="K51" s="59"/>
      <c r="L51" s="59"/>
      <c r="M51" s="64"/>
      <c r="N51" s="59"/>
      <c r="O51" s="59"/>
      <c r="P51" s="30">
        <v>336.11</v>
      </c>
      <c r="S51" s="31">
        <f t="shared" si="2"/>
        <v>235.28</v>
      </c>
    </row>
    <row r="52" spans="1:21" ht="36" x14ac:dyDescent="0.3">
      <c r="A52" s="12" t="s">
        <v>218</v>
      </c>
      <c r="B52" s="12"/>
      <c r="C52" s="27" t="s">
        <v>186</v>
      </c>
      <c r="D52" s="17"/>
      <c r="E52" s="17"/>
      <c r="F52" s="28" t="s">
        <v>187</v>
      </c>
      <c r="G52" s="29">
        <v>2.2000000000000002</v>
      </c>
      <c r="H52" s="29"/>
      <c r="I52" s="29">
        <v>1.54</v>
      </c>
      <c r="J52" s="63"/>
      <c r="K52" s="59"/>
      <c r="L52" s="59"/>
      <c r="M52" s="64"/>
      <c r="N52" s="59"/>
      <c r="O52" s="59"/>
      <c r="P52" s="30">
        <v>85.4</v>
      </c>
      <c r="S52" s="31">
        <f t="shared" si="2"/>
        <v>131.52000000000001</v>
      </c>
    </row>
    <row r="53" spans="1:21" ht="18" x14ac:dyDescent="0.3">
      <c r="A53" s="12" t="s">
        <v>221</v>
      </c>
      <c r="B53" s="12"/>
      <c r="C53" s="27" t="s">
        <v>95</v>
      </c>
      <c r="D53" s="17"/>
      <c r="E53" s="17"/>
      <c r="F53" s="28" t="s">
        <v>96</v>
      </c>
      <c r="G53" s="29">
        <v>12</v>
      </c>
      <c r="H53" s="29"/>
      <c r="I53" s="29">
        <v>8.4</v>
      </c>
      <c r="J53" s="63"/>
      <c r="K53" s="59"/>
      <c r="L53" s="59"/>
      <c r="M53" s="64"/>
      <c r="N53" s="59"/>
      <c r="O53" s="59"/>
      <c r="P53" s="30">
        <v>6.38</v>
      </c>
      <c r="S53" s="31">
        <f t="shared" si="2"/>
        <v>53.59</v>
      </c>
    </row>
    <row r="54" spans="1:21" ht="36" x14ac:dyDescent="0.3">
      <c r="A54" s="12" t="s">
        <v>224</v>
      </c>
      <c r="B54" s="12"/>
      <c r="C54" s="27" t="s">
        <v>84</v>
      </c>
      <c r="D54" s="17"/>
      <c r="E54" s="17"/>
      <c r="F54" s="28" t="s">
        <v>85</v>
      </c>
      <c r="G54" s="29">
        <v>1</v>
      </c>
      <c r="H54" s="29"/>
      <c r="I54" s="29">
        <v>0.7</v>
      </c>
      <c r="J54" s="63"/>
      <c r="K54" s="59"/>
      <c r="L54" s="59"/>
      <c r="M54" s="64"/>
      <c r="N54" s="59"/>
      <c r="O54" s="59"/>
      <c r="P54" s="30">
        <v>178.68</v>
      </c>
      <c r="S54" s="31">
        <f t="shared" si="2"/>
        <v>125.08</v>
      </c>
    </row>
    <row r="55" spans="1:21" ht="54" x14ac:dyDescent="0.3">
      <c r="A55" s="12" t="s">
        <v>227</v>
      </c>
      <c r="B55" s="68" t="s">
        <v>175</v>
      </c>
      <c r="C55" s="69" t="s">
        <v>176</v>
      </c>
      <c r="D55" s="72" t="s">
        <v>71</v>
      </c>
      <c r="E55" s="72" t="s">
        <v>72</v>
      </c>
      <c r="F55" s="72" t="s">
        <v>73</v>
      </c>
      <c r="G55" s="71">
        <v>1</v>
      </c>
      <c r="H55" s="71"/>
      <c r="I55" s="71">
        <v>61.3</v>
      </c>
      <c r="J55" s="61"/>
      <c r="K55" s="62"/>
      <c r="L55" s="61"/>
      <c r="M55" s="61"/>
      <c r="N55" s="61"/>
      <c r="O55" s="61"/>
      <c r="P55" s="19">
        <v>5865.79</v>
      </c>
      <c r="Q55" s="20">
        <v>9348.01</v>
      </c>
      <c r="R55" s="19">
        <f>P55+ROUND(Q55, 2)</f>
        <v>15213.8</v>
      </c>
      <c r="S55" s="19">
        <v>359572.93</v>
      </c>
      <c r="T55" s="19">
        <v>573033.01</v>
      </c>
      <c r="U55" s="19">
        <f>S55+T55</f>
        <v>932605.94</v>
      </c>
    </row>
    <row r="56" spans="1:21" ht="36" x14ac:dyDescent="0.3">
      <c r="A56" s="12" t="s">
        <v>228</v>
      </c>
      <c r="B56" s="12"/>
      <c r="C56" s="27" t="s">
        <v>84</v>
      </c>
      <c r="D56" s="17"/>
      <c r="E56" s="17"/>
      <c r="F56" s="28" t="s">
        <v>85</v>
      </c>
      <c r="G56" s="29">
        <v>1</v>
      </c>
      <c r="H56" s="29"/>
      <c r="I56" s="29">
        <v>61.3</v>
      </c>
      <c r="J56" s="63"/>
      <c r="K56" s="59"/>
      <c r="L56" s="59"/>
      <c r="M56" s="64"/>
      <c r="N56" s="59"/>
      <c r="O56" s="59"/>
      <c r="P56" s="30">
        <v>178.68</v>
      </c>
      <c r="S56" s="31">
        <f t="shared" ref="S56:S61" si="3">ROUND(ROUND(P56, 2)*I56, 2)</f>
        <v>10953.08</v>
      </c>
    </row>
    <row r="57" spans="1:21" ht="18" x14ac:dyDescent="0.3">
      <c r="A57" s="12" t="s">
        <v>231</v>
      </c>
      <c r="B57" s="12"/>
      <c r="C57" s="27" t="s">
        <v>95</v>
      </c>
      <c r="D57" s="17"/>
      <c r="E57" s="17"/>
      <c r="F57" s="28" t="s">
        <v>96</v>
      </c>
      <c r="G57" s="29">
        <v>12</v>
      </c>
      <c r="H57" s="29"/>
      <c r="I57" s="29">
        <v>735.6</v>
      </c>
      <c r="J57" s="63"/>
      <c r="K57" s="59"/>
      <c r="L57" s="59"/>
      <c r="M57" s="64"/>
      <c r="N57" s="59"/>
      <c r="O57" s="59"/>
      <c r="P57" s="30">
        <v>6.38</v>
      </c>
      <c r="S57" s="31">
        <f t="shared" si="3"/>
        <v>4693.13</v>
      </c>
    </row>
    <row r="58" spans="1:21" ht="36" x14ac:dyDescent="0.3">
      <c r="A58" s="12" t="s">
        <v>234</v>
      </c>
      <c r="B58" s="12"/>
      <c r="C58" s="27" t="s">
        <v>186</v>
      </c>
      <c r="D58" s="17"/>
      <c r="E58" s="17"/>
      <c r="F58" s="28" t="s">
        <v>187</v>
      </c>
      <c r="G58" s="29">
        <v>2.2000000000000002</v>
      </c>
      <c r="H58" s="29"/>
      <c r="I58" s="29">
        <v>134.86000000000001</v>
      </c>
      <c r="J58" s="63"/>
      <c r="K58" s="59"/>
      <c r="L58" s="59"/>
      <c r="M58" s="64"/>
      <c r="N58" s="59"/>
      <c r="O58" s="59"/>
      <c r="P58" s="30">
        <v>85.4</v>
      </c>
      <c r="S58" s="31">
        <f t="shared" si="3"/>
        <v>11517.04</v>
      </c>
    </row>
    <row r="59" spans="1:21" ht="36" x14ac:dyDescent="0.3">
      <c r="A59" s="12" t="s">
        <v>237</v>
      </c>
      <c r="B59" s="12"/>
      <c r="C59" s="27" t="s">
        <v>238</v>
      </c>
      <c r="D59" s="17"/>
      <c r="E59" s="17"/>
      <c r="F59" s="28" t="s">
        <v>85</v>
      </c>
      <c r="G59" s="29">
        <v>1</v>
      </c>
      <c r="H59" s="29"/>
      <c r="I59" s="29">
        <v>61.3</v>
      </c>
      <c r="J59" s="63"/>
      <c r="K59" s="59"/>
      <c r="L59" s="59"/>
      <c r="M59" s="64"/>
      <c r="N59" s="59"/>
      <c r="O59" s="59"/>
      <c r="P59" s="30">
        <v>332.24</v>
      </c>
      <c r="S59" s="31">
        <f t="shared" si="3"/>
        <v>20366.310000000001</v>
      </c>
    </row>
    <row r="60" spans="1:21" ht="18" x14ac:dyDescent="0.3">
      <c r="A60" s="12" t="s">
        <v>242</v>
      </c>
      <c r="B60" s="12"/>
      <c r="C60" s="41" t="s">
        <v>197</v>
      </c>
      <c r="D60" s="17"/>
      <c r="E60" s="17"/>
      <c r="F60" s="28" t="s">
        <v>96</v>
      </c>
      <c r="G60" s="29">
        <v>25</v>
      </c>
      <c r="H60" s="29"/>
      <c r="I60" s="29">
        <v>1532.5</v>
      </c>
      <c r="J60" s="63"/>
      <c r="K60" s="59"/>
      <c r="L60" s="59"/>
      <c r="M60" s="64"/>
      <c r="N60" s="59"/>
      <c r="O60" s="59"/>
      <c r="P60" s="30">
        <v>6.94</v>
      </c>
      <c r="S60" s="31">
        <f t="shared" si="3"/>
        <v>10635.55</v>
      </c>
    </row>
    <row r="61" spans="1:21" ht="18" x14ac:dyDescent="0.3">
      <c r="A61" s="12" t="s">
        <v>245</v>
      </c>
      <c r="B61" s="12"/>
      <c r="C61" s="41" t="s">
        <v>202</v>
      </c>
      <c r="D61" s="17"/>
      <c r="E61" s="17"/>
      <c r="F61" s="28" t="s">
        <v>73</v>
      </c>
      <c r="G61" s="29">
        <v>1.05</v>
      </c>
      <c r="H61" s="39"/>
      <c r="I61" s="39">
        <v>64.364999999999995</v>
      </c>
      <c r="J61" s="63"/>
      <c r="K61" s="59"/>
      <c r="L61" s="59"/>
      <c r="M61" s="64"/>
      <c r="N61" s="59"/>
      <c r="O61" s="59"/>
      <c r="P61" s="30">
        <v>4682.79</v>
      </c>
      <c r="S61" s="31">
        <f t="shared" si="3"/>
        <v>301407.78000000003</v>
      </c>
    </row>
    <row r="62" spans="1:21" ht="54" x14ac:dyDescent="0.3">
      <c r="A62" s="12" t="s">
        <v>248</v>
      </c>
      <c r="B62" s="68" t="s">
        <v>175</v>
      </c>
      <c r="C62" s="70" t="s">
        <v>176</v>
      </c>
      <c r="D62" s="72" t="s">
        <v>71</v>
      </c>
      <c r="E62" s="72" t="s">
        <v>72</v>
      </c>
      <c r="F62" s="72" t="s">
        <v>73</v>
      </c>
      <c r="G62" s="71">
        <v>1</v>
      </c>
      <c r="H62" s="71"/>
      <c r="I62" s="71">
        <v>30.9</v>
      </c>
      <c r="J62" s="61"/>
      <c r="K62" s="62"/>
      <c r="L62" s="61"/>
      <c r="M62" s="61"/>
      <c r="N62" s="61"/>
      <c r="O62" s="61"/>
      <c r="P62" s="19">
        <v>5865.79</v>
      </c>
      <c r="Q62" s="20">
        <v>9348.01</v>
      </c>
      <c r="R62" s="19">
        <f>P62+ROUND(Q62, 2)</f>
        <v>15213.8</v>
      </c>
      <c r="S62" s="19">
        <v>181252.91</v>
      </c>
      <c r="T62" s="19">
        <v>288853.51</v>
      </c>
      <c r="U62" s="19">
        <f>S62+T62</f>
        <v>470106.42000000004</v>
      </c>
    </row>
    <row r="63" spans="1:21" ht="18" x14ac:dyDescent="0.3">
      <c r="A63" s="12" t="s">
        <v>249</v>
      </c>
      <c r="B63" s="12"/>
      <c r="C63" s="41" t="s">
        <v>202</v>
      </c>
      <c r="D63" s="17"/>
      <c r="E63" s="17"/>
      <c r="F63" s="28" t="s">
        <v>73</v>
      </c>
      <c r="G63" s="29">
        <v>1.05</v>
      </c>
      <c r="H63" s="39"/>
      <c r="I63" s="39">
        <v>32.445</v>
      </c>
      <c r="J63" s="63"/>
      <c r="K63" s="59"/>
      <c r="L63" s="59"/>
      <c r="M63" s="64"/>
      <c r="N63" s="59"/>
      <c r="O63" s="59"/>
      <c r="P63" s="30">
        <v>4682.79</v>
      </c>
      <c r="S63" s="31">
        <f t="shared" ref="S63:S68" si="4">ROUND(ROUND(P63, 2)*I63, 2)</f>
        <v>151933.12</v>
      </c>
    </row>
    <row r="64" spans="1:21" ht="18" x14ac:dyDescent="0.3">
      <c r="A64" s="12" t="s">
        <v>252</v>
      </c>
      <c r="B64" s="12"/>
      <c r="C64" s="41" t="s">
        <v>197</v>
      </c>
      <c r="D64" s="17"/>
      <c r="E64" s="17"/>
      <c r="F64" s="28" t="s">
        <v>96</v>
      </c>
      <c r="G64" s="29">
        <v>25</v>
      </c>
      <c r="H64" s="29"/>
      <c r="I64" s="29">
        <v>772.5</v>
      </c>
      <c r="J64" s="63"/>
      <c r="K64" s="59"/>
      <c r="L64" s="59"/>
      <c r="M64" s="64"/>
      <c r="N64" s="59"/>
      <c r="O64" s="59"/>
      <c r="P64" s="30">
        <v>6.94</v>
      </c>
      <c r="S64" s="31">
        <f t="shared" si="4"/>
        <v>5361.15</v>
      </c>
    </row>
    <row r="65" spans="1:21" ht="36" x14ac:dyDescent="0.3">
      <c r="A65" s="12" t="s">
        <v>255</v>
      </c>
      <c r="B65" s="12"/>
      <c r="C65" s="27" t="s">
        <v>238</v>
      </c>
      <c r="D65" s="17"/>
      <c r="E65" s="17"/>
      <c r="F65" s="28" t="s">
        <v>85</v>
      </c>
      <c r="G65" s="29">
        <v>1</v>
      </c>
      <c r="H65" s="29"/>
      <c r="I65" s="29">
        <v>30.9</v>
      </c>
      <c r="J65" s="63"/>
      <c r="K65" s="59"/>
      <c r="L65" s="59"/>
      <c r="M65" s="64"/>
      <c r="N65" s="59"/>
      <c r="O65" s="59"/>
      <c r="P65" s="30">
        <v>332.24</v>
      </c>
      <c r="S65" s="31">
        <f t="shared" si="4"/>
        <v>10266.219999999999</v>
      </c>
    </row>
    <row r="66" spans="1:21" ht="36" x14ac:dyDescent="0.3">
      <c r="A66" s="12" t="s">
        <v>258</v>
      </c>
      <c r="B66" s="12"/>
      <c r="C66" s="27" t="s">
        <v>186</v>
      </c>
      <c r="D66" s="17"/>
      <c r="E66" s="17"/>
      <c r="F66" s="28" t="s">
        <v>187</v>
      </c>
      <c r="G66" s="29">
        <v>2.2000000000000002</v>
      </c>
      <c r="H66" s="29"/>
      <c r="I66" s="29">
        <v>67.98</v>
      </c>
      <c r="J66" s="63"/>
      <c r="K66" s="59"/>
      <c r="L66" s="59"/>
      <c r="M66" s="64"/>
      <c r="N66" s="59"/>
      <c r="O66" s="59"/>
      <c r="P66" s="30">
        <v>85.4</v>
      </c>
      <c r="S66" s="31">
        <f t="shared" si="4"/>
        <v>5805.49</v>
      </c>
    </row>
    <row r="67" spans="1:21" ht="18" x14ac:dyDescent="0.3">
      <c r="A67" s="12" t="s">
        <v>261</v>
      </c>
      <c r="B67" s="12"/>
      <c r="C67" s="27" t="s">
        <v>95</v>
      </c>
      <c r="D67" s="17"/>
      <c r="E67" s="17"/>
      <c r="F67" s="28" t="s">
        <v>96</v>
      </c>
      <c r="G67" s="29">
        <v>12</v>
      </c>
      <c r="H67" s="29"/>
      <c r="I67" s="29">
        <v>370.8</v>
      </c>
      <c r="J67" s="63"/>
      <c r="K67" s="59"/>
      <c r="L67" s="59"/>
      <c r="M67" s="64"/>
      <c r="N67" s="59"/>
      <c r="O67" s="59"/>
      <c r="P67" s="30">
        <v>6.38</v>
      </c>
      <c r="S67" s="31">
        <f t="shared" si="4"/>
        <v>2365.6999999999998</v>
      </c>
    </row>
    <row r="68" spans="1:21" ht="36" x14ac:dyDescent="0.3">
      <c r="A68" s="12" t="s">
        <v>264</v>
      </c>
      <c r="B68" s="12"/>
      <c r="C68" s="27" t="s">
        <v>84</v>
      </c>
      <c r="D68" s="17"/>
      <c r="E68" s="17"/>
      <c r="F68" s="28" t="s">
        <v>85</v>
      </c>
      <c r="G68" s="29">
        <v>1</v>
      </c>
      <c r="H68" s="29"/>
      <c r="I68" s="29">
        <v>30.9</v>
      </c>
      <c r="J68" s="63"/>
      <c r="K68" s="59"/>
      <c r="L68" s="59"/>
      <c r="M68" s="64"/>
      <c r="N68" s="59"/>
      <c r="O68" s="59"/>
      <c r="P68" s="30">
        <v>178.68</v>
      </c>
      <c r="S68" s="31">
        <f t="shared" si="4"/>
        <v>5521.21</v>
      </c>
    </row>
    <row r="69" spans="1:21" ht="54" x14ac:dyDescent="0.3">
      <c r="A69" s="12" t="s">
        <v>267</v>
      </c>
      <c r="B69" s="12" t="s">
        <v>268</v>
      </c>
      <c r="C69" s="16" t="s">
        <v>269</v>
      </c>
      <c r="D69" s="17"/>
      <c r="E69" s="17" t="s">
        <v>72</v>
      </c>
      <c r="F69" s="17" t="s">
        <v>79</v>
      </c>
      <c r="G69" s="18">
        <v>1</v>
      </c>
      <c r="H69" s="18"/>
      <c r="I69" s="18">
        <v>161.83000000000001</v>
      </c>
      <c r="J69" s="61"/>
      <c r="K69" s="62"/>
      <c r="L69" s="61"/>
      <c r="M69" s="61"/>
      <c r="N69" s="61"/>
      <c r="O69" s="61"/>
      <c r="P69" s="19">
        <v>0</v>
      </c>
      <c r="Q69" s="20">
        <v>375</v>
      </c>
      <c r="R69" s="19">
        <f>P69+ROUND(Q69, 2)</f>
        <v>375</v>
      </c>
      <c r="S69" s="19">
        <v>0</v>
      </c>
      <c r="T69" s="19">
        <v>60686.25</v>
      </c>
      <c r="U69" s="19">
        <f>S69+T69</f>
        <v>60686.25</v>
      </c>
    </row>
    <row r="70" spans="1:21" ht="16.95" customHeight="1" x14ac:dyDescent="0.3">
      <c r="A70" s="12" t="s">
        <v>272</v>
      </c>
      <c r="B70" s="51" t="s">
        <v>273</v>
      </c>
      <c r="C70" s="110" t="s">
        <v>274</v>
      </c>
      <c r="D70" s="111"/>
      <c r="E70" s="111"/>
      <c r="F70" s="111"/>
      <c r="G70" s="111"/>
      <c r="H70" s="111"/>
      <c r="I70" s="112"/>
      <c r="J70" s="59"/>
      <c r="K70" s="59"/>
      <c r="L70" s="59"/>
      <c r="M70" s="60"/>
      <c r="N70" s="60"/>
      <c r="O70" s="60"/>
      <c r="S70" s="6">
        <f>SUM(S71)</f>
        <v>3068749.2600000002</v>
      </c>
      <c r="T70" s="6">
        <f>SUM(T71)</f>
        <v>4657643.5200000005</v>
      </c>
      <c r="U70" s="6">
        <f>SUM(U71)</f>
        <v>7726392.7800000003</v>
      </c>
    </row>
    <row r="71" spans="1:21" ht="16.95" customHeight="1" x14ac:dyDescent="0.3">
      <c r="A71" s="12" t="s">
        <v>275</v>
      </c>
      <c r="B71" s="52" t="s">
        <v>276</v>
      </c>
      <c r="C71" s="113" t="s">
        <v>277</v>
      </c>
      <c r="D71" s="114"/>
      <c r="E71" s="114"/>
      <c r="F71" s="114"/>
      <c r="G71" s="114"/>
      <c r="H71" s="114"/>
      <c r="I71" s="115"/>
      <c r="J71" s="59"/>
      <c r="K71" s="59"/>
      <c r="L71" s="59"/>
      <c r="M71" s="60"/>
      <c r="N71" s="60"/>
      <c r="O71" s="60"/>
      <c r="S71" s="6">
        <f>SUM(S72,S78,S84,S90,S96,S102)</f>
        <v>3068749.2600000002</v>
      </c>
      <c r="T71" s="6">
        <f>SUM(T72,T78,T84,T90,T96,T102)</f>
        <v>4657643.5200000005</v>
      </c>
      <c r="U71" s="6">
        <f>SUM(U72,U78,U84,U90,U96,U102)</f>
        <v>7726392.7800000003</v>
      </c>
    </row>
    <row r="72" spans="1:21" ht="72" x14ac:dyDescent="0.3">
      <c r="A72" s="12" t="s">
        <v>278</v>
      </c>
      <c r="B72" s="12" t="s">
        <v>279</v>
      </c>
      <c r="C72" s="16" t="s">
        <v>280</v>
      </c>
      <c r="D72" s="17" t="s">
        <v>71</v>
      </c>
      <c r="E72" s="17" t="s">
        <v>72</v>
      </c>
      <c r="F72" s="17" t="s">
        <v>79</v>
      </c>
      <c r="G72" s="18">
        <v>1</v>
      </c>
      <c r="H72" s="18"/>
      <c r="I72" s="18">
        <v>128.30000000000001</v>
      </c>
      <c r="J72" s="61"/>
      <c r="K72" s="62"/>
      <c r="L72" s="61"/>
      <c r="M72" s="61"/>
      <c r="N72" s="61"/>
      <c r="O72" s="61"/>
      <c r="P72" s="19">
        <v>1253.8900000000001</v>
      </c>
      <c r="Q72" s="20">
        <v>1977.6</v>
      </c>
      <c r="R72" s="19">
        <f>P72+ROUND(Q72, 2)</f>
        <v>3231.49</v>
      </c>
      <c r="S72" s="19">
        <v>160874.09</v>
      </c>
      <c r="T72" s="19">
        <v>253726.07999999999</v>
      </c>
      <c r="U72" s="19">
        <f>S72+T72</f>
        <v>414600.17</v>
      </c>
    </row>
    <row r="73" spans="1:21" ht="18" x14ac:dyDescent="0.3">
      <c r="A73" s="12" t="s">
        <v>283</v>
      </c>
      <c r="B73" s="12"/>
      <c r="C73" s="27" t="s">
        <v>95</v>
      </c>
      <c r="D73" s="17"/>
      <c r="E73" s="17"/>
      <c r="F73" s="28" t="s">
        <v>96</v>
      </c>
      <c r="G73" s="29">
        <v>1.71</v>
      </c>
      <c r="H73" s="29"/>
      <c r="I73" s="29">
        <v>219.393</v>
      </c>
      <c r="J73" s="63"/>
      <c r="K73" s="59"/>
      <c r="L73" s="59"/>
      <c r="M73" s="64"/>
      <c r="N73" s="59"/>
      <c r="O73" s="59"/>
      <c r="P73" s="30">
        <v>6.38</v>
      </c>
      <c r="S73" s="31">
        <f>ROUND(ROUND(P73, 2)*I73, 2)</f>
        <v>1399.73</v>
      </c>
    </row>
    <row r="74" spans="1:21" ht="36" x14ac:dyDescent="0.3">
      <c r="A74" s="12" t="s">
        <v>286</v>
      </c>
      <c r="B74" s="12"/>
      <c r="C74" s="27" t="s">
        <v>287</v>
      </c>
      <c r="D74" s="17"/>
      <c r="E74" s="17"/>
      <c r="F74" s="28" t="s">
        <v>85</v>
      </c>
      <c r="G74" s="29">
        <v>1</v>
      </c>
      <c r="H74" s="29"/>
      <c r="I74" s="29">
        <v>128.30000000000001</v>
      </c>
      <c r="J74" s="63"/>
      <c r="K74" s="59"/>
      <c r="L74" s="59"/>
      <c r="M74" s="64"/>
      <c r="N74" s="59"/>
      <c r="O74" s="59"/>
      <c r="P74" s="30">
        <v>171.81</v>
      </c>
      <c r="S74" s="31">
        <f>ROUND(ROUND(P74, 2)*I74, 2)</f>
        <v>22043.22</v>
      </c>
    </row>
    <row r="75" spans="1:21" ht="36" x14ac:dyDescent="0.3">
      <c r="A75" s="12" t="s">
        <v>291</v>
      </c>
      <c r="B75" s="12"/>
      <c r="C75" s="41" t="s">
        <v>292</v>
      </c>
      <c r="D75" s="17"/>
      <c r="E75" s="17"/>
      <c r="F75" s="28" t="s">
        <v>79</v>
      </c>
      <c r="G75" s="29">
        <v>1.02</v>
      </c>
      <c r="H75" s="29"/>
      <c r="I75" s="29">
        <v>130.86600000000001</v>
      </c>
      <c r="J75" s="63"/>
      <c r="K75" s="59"/>
      <c r="L75" s="59"/>
      <c r="M75" s="64"/>
      <c r="N75" s="59"/>
      <c r="O75" s="59"/>
      <c r="P75" s="30">
        <v>1021.51</v>
      </c>
      <c r="S75" s="31">
        <f>ROUND(ROUND(P75, 2)*I75, 2)</f>
        <v>133680.93</v>
      </c>
    </row>
    <row r="76" spans="1:21" ht="36" x14ac:dyDescent="0.3">
      <c r="A76" s="12" t="s">
        <v>296</v>
      </c>
      <c r="B76" s="12"/>
      <c r="C76" s="27" t="s">
        <v>297</v>
      </c>
      <c r="D76" s="17"/>
      <c r="E76" s="17"/>
      <c r="F76" s="28" t="s">
        <v>85</v>
      </c>
      <c r="G76" s="29">
        <v>1</v>
      </c>
      <c r="H76" s="29"/>
      <c r="I76" s="29">
        <v>128.30000000000001</v>
      </c>
      <c r="J76" s="63"/>
      <c r="K76" s="59"/>
      <c r="L76" s="59"/>
      <c r="M76" s="64"/>
      <c r="N76" s="59"/>
      <c r="O76" s="59"/>
      <c r="P76" s="30">
        <v>11.19</v>
      </c>
      <c r="S76" s="31">
        <f>ROUND(ROUND(P76, 2)*I76, 2)</f>
        <v>1435.68</v>
      </c>
    </row>
    <row r="77" spans="1:21" ht="18" x14ac:dyDescent="0.3">
      <c r="A77" s="12" t="s">
        <v>301</v>
      </c>
      <c r="B77" s="12"/>
      <c r="C77" s="41" t="s">
        <v>302</v>
      </c>
      <c r="D77" s="17"/>
      <c r="E77" s="17"/>
      <c r="F77" s="28" t="s">
        <v>96</v>
      </c>
      <c r="G77" s="29">
        <v>2</v>
      </c>
      <c r="H77" s="29"/>
      <c r="I77" s="29">
        <v>256.60000000000002</v>
      </c>
      <c r="J77" s="63"/>
      <c r="K77" s="59"/>
      <c r="L77" s="59"/>
      <c r="M77" s="64"/>
      <c r="N77" s="59"/>
      <c r="O77" s="59"/>
      <c r="P77" s="30">
        <v>9.02</v>
      </c>
      <c r="S77" s="31">
        <f>ROUND(ROUND(P77, 2)*I77, 2)</f>
        <v>2314.5300000000002</v>
      </c>
    </row>
    <row r="78" spans="1:21" ht="72" x14ac:dyDescent="0.3">
      <c r="A78" s="12" t="s">
        <v>306</v>
      </c>
      <c r="B78" s="12" t="s">
        <v>279</v>
      </c>
      <c r="C78" s="16" t="s">
        <v>280</v>
      </c>
      <c r="D78" s="17" t="s">
        <v>71</v>
      </c>
      <c r="E78" s="17" t="s">
        <v>72</v>
      </c>
      <c r="F78" s="17" t="s">
        <v>79</v>
      </c>
      <c r="G78" s="18">
        <v>1</v>
      </c>
      <c r="H78" s="18"/>
      <c r="I78" s="18">
        <v>317.60000000000002</v>
      </c>
      <c r="J78" s="61"/>
      <c r="K78" s="62"/>
      <c r="L78" s="61"/>
      <c r="M78" s="61"/>
      <c r="N78" s="61"/>
      <c r="O78" s="61"/>
      <c r="P78" s="19">
        <v>1362.75</v>
      </c>
      <c r="Q78" s="20">
        <v>1977.6</v>
      </c>
      <c r="R78" s="19">
        <f>P78+ROUND(Q78, 2)</f>
        <v>3340.35</v>
      </c>
      <c r="S78" s="19">
        <v>432809.4</v>
      </c>
      <c r="T78" s="19">
        <v>628085.76000000001</v>
      </c>
      <c r="U78" s="19">
        <f>S78+T78</f>
        <v>1060895.1600000001</v>
      </c>
    </row>
    <row r="79" spans="1:21" ht="18" x14ac:dyDescent="0.3">
      <c r="A79" s="12" t="s">
        <v>307</v>
      </c>
      <c r="B79" s="12"/>
      <c r="C79" s="41" t="s">
        <v>302</v>
      </c>
      <c r="D79" s="17"/>
      <c r="E79" s="17"/>
      <c r="F79" s="28" t="s">
        <v>96</v>
      </c>
      <c r="G79" s="29">
        <v>2</v>
      </c>
      <c r="H79" s="29"/>
      <c r="I79" s="29">
        <v>635.20000000000005</v>
      </c>
      <c r="J79" s="63"/>
      <c r="K79" s="59"/>
      <c r="L79" s="59"/>
      <c r="M79" s="64"/>
      <c r="N79" s="59"/>
      <c r="O79" s="59"/>
      <c r="P79" s="30">
        <v>9.02</v>
      </c>
      <c r="S79" s="31">
        <f>ROUND(ROUND(P79, 2)*I79, 2)</f>
        <v>5729.5</v>
      </c>
    </row>
    <row r="80" spans="1:21" ht="36" x14ac:dyDescent="0.3">
      <c r="A80" s="12" t="s">
        <v>310</v>
      </c>
      <c r="B80" s="12"/>
      <c r="C80" s="27" t="s">
        <v>297</v>
      </c>
      <c r="D80" s="17"/>
      <c r="E80" s="17"/>
      <c r="F80" s="28" t="s">
        <v>85</v>
      </c>
      <c r="G80" s="29">
        <v>1</v>
      </c>
      <c r="H80" s="29"/>
      <c r="I80" s="29">
        <v>317.60000000000002</v>
      </c>
      <c r="J80" s="63"/>
      <c r="K80" s="59"/>
      <c r="L80" s="59"/>
      <c r="M80" s="64"/>
      <c r="N80" s="59"/>
      <c r="O80" s="59"/>
      <c r="P80" s="30">
        <v>11.19</v>
      </c>
      <c r="S80" s="31">
        <f>ROUND(ROUND(P80, 2)*I80, 2)</f>
        <v>3553.94</v>
      </c>
    </row>
    <row r="81" spans="1:21" ht="36" x14ac:dyDescent="0.3">
      <c r="A81" s="12" t="s">
        <v>313</v>
      </c>
      <c r="B81" s="12"/>
      <c r="C81" s="41" t="s">
        <v>314</v>
      </c>
      <c r="D81" s="17"/>
      <c r="E81" s="17"/>
      <c r="F81" s="28" t="s">
        <v>79</v>
      </c>
      <c r="G81" s="29">
        <v>1.02</v>
      </c>
      <c r="H81" s="29"/>
      <c r="I81" s="29">
        <v>323.952</v>
      </c>
      <c r="J81" s="63"/>
      <c r="K81" s="59"/>
      <c r="L81" s="59"/>
      <c r="M81" s="64"/>
      <c r="N81" s="59"/>
      <c r="O81" s="59"/>
      <c r="P81" s="30">
        <v>1128.24</v>
      </c>
      <c r="S81" s="31">
        <f>ROUND(ROUND(P81, 2)*I81, 2)</f>
        <v>365495.6</v>
      </c>
    </row>
    <row r="82" spans="1:21" ht="36" x14ac:dyDescent="0.3">
      <c r="A82" s="12" t="s">
        <v>318</v>
      </c>
      <c r="B82" s="12"/>
      <c r="C82" s="27" t="s">
        <v>287</v>
      </c>
      <c r="D82" s="17"/>
      <c r="E82" s="17"/>
      <c r="F82" s="28" t="s">
        <v>85</v>
      </c>
      <c r="G82" s="29">
        <v>1</v>
      </c>
      <c r="H82" s="29"/>
      <c r="I82" s="29">
        <v>317.60000000000002</v>
      </c>
      <c r="J82" s="63"/>
      <c r="K82" s="59"/>
      <c r="L82" s="59"/>
      <c r="M82" s="64"/>
      <c r="N82" s="59"/>
      <c r="O82" s="59"/>
      <c r="P82" s="30">
        <v>171.81</v>
      </c>
      <c r="S82" s="31">
        <f>ROUND(ROUND(P82, 2)*I82, 2)</f>
        <v>54566.86</v>
      </c>
    </row>
    <row r="83" spans="1:21" ht="18" x14ac:dyDescent="0.3">
      <c r="A83" s="12" t="s">
        <v>321</v>
      </c>
      <c r="B83" s="12"/>
      <c r="C83" s="27" t="s">
        <v>95</v>
      </c>
      <c r="D83" s="17"/>
      <c r="E83" s="17"/>
      <c r="F83" s="28" t="s">
        <v>96</v>
      </c>
      <c r="G83" s="29">
        <v>1.71</v>
      </c>
      <c r="H83" s="29"/>
      <c r="I83" s="29">
        <v>543.096</v>
      </c>
      <c r="J83" s="63"/>
      <c r="K83" s="59"/>
      <c r="L83" s="59"/>
      <c r="M83" s="64"/>
      <c r="N83" s="59"/>
      <c r="O83" s="59"/>
      <c r="P83" s="30">
        <v>6.38</v>
      </c>
      <c r="S83" s="31">
        <f>ROUND(ROUND(P83, 2)*I83, 2)</f>
        <v>3464.95</v>
      </c>
    </row>
    <row r="84" spans="1:21" ht="72" x14ac:dyDescent="0.3">
      <c r="A84" s="12" t="s">
        <v>324</v>
      </c>
      <c r="B84" s="12" t="s">
        <v>279</v>
      </c>
      <c r="C84" s="16" t="s">
        <v>280</v>
      </c>
      <c r="D84" s="17" t="s">
        <v>71</v>
      </c>
      <c r="E84" s="17" t="s">
        <v>72</v>
      </c>
      <c r="F84" s="17" t="s">
        <v>79</v>
      </c>
      <c r="G84" s="18">
        <v>1</v>
      </c>
      <c r="H84" s="18"/>
      <c r="I84" s="18">
        <v>350.5</v>
      </c>
      <c r="J84" s="61"/>
      <c r="K84" s="62"/>
      <c r="L84" s="61"/>
      <c r="M84" s="61"/>
      <c r="N84" s="61"/>
      <c r="O84" s="61"/>
      <c r="P84" s="19">
        <v>1253.8900000000001</v>
      </c>
      <c r="Q84" s="20">
        <v>1977.6</v>
      </c>
      <c r="R84" s="19">
        <f>P84+ROUND(Q84, 2)</f>
        <v>3231.49</v>
      </c>
      <c r="S84" s="19">
        <v>439488.45</v>
      </c>
      <c r="T84" s="19">
        <v>693148.8</v>
      </c>
      <c r="U84" s="19">
        <f>S84+T84</f>
        <v>1132637.25</v>
      </c>
    </row>
    <row r="85" spans="1:21" ht="18" x14ac:dyDescent="0.3">
      <c r="A85" s="12" t="s">
        <v>325</v>
      </c>
      <c r="B85" s="12"/>
      <c r="C85" s="27" t="s">
        <v>95</v>
      </c>
      <c r="D85" s="17"/>
      <c r="E85" s="17"/>
      <c r="F85" s="28" t="s">
        <v>96</v>
      </c>
      <c r="G85" s="29">
        <v>1.71</v>
      </c>
      <c r="H85" s="29"/>
      <c r="I85" s="29">
        <v>599.35500000000002</v>
      </c>
      <c r="J85" s="63"/>
      <c r="K85" s="59"/>
      <c r="L85" s="59"/>
      <c r="M85" s="64"/>
      <c r="N85" s="59"/>
      <c r="O85" s="59"/>
      <c r="P85" s="30">
        <v>6.38</v>
      </c>
      <c r="S85" s="31">
        <f>ROUND(ROUND(P85, 2)*I85, 2)</f>
        <v>3823.88</v>
      </c>
    </row>
    <row r="86" spans="1:21" ht="36" x14ac:dyDescent="0.3">
      <c r="A86" s="12" t="s">
        <v>328</v>
      </c>
      <c r="B86" s="12"/>
      <c r="C86" s="27" t="s">
        <v>287</v>
      </c>
      <c r="D86" s="17"/>
      <c r="E86" s="17"/>
      <c r="F86" s="28" t="s">
        <v>85</v>
      </c>
      <c r="G86" s="29">
        <v>1</v>
      </c>
      <c r="H86" s="29"/>
      <c r="I86" s="29">
        <v>350.5</v>
      </c>
      <c r="J86" s="63"/>
      <c r="K86" s="59"/>
      <c r="L86" s="59"/>
      <c r="M86" s="64"/>
      <c r="N86" s="59"/>
      <c r="O86" s="59"/>
      <c r="P86" s="30">
        <v>171.81</v>
      </c>
      <c r="S86" s="31">
        <f>ROUND(ROUND(P86, 2)*I86, 2)</f>
        <v>60219.41</v>
      </c>
    </row>
    <row r="87" spans="1:21" ht="36" x14ac:dyDescent="0.3">
      <c r="A87" s="12" t="s">
        <v>331</v>
      </c>
      <c r="B87" s="12"/>
      <c r="C87" s="41" t="s">
        <v>292</v>
      </c>
      <c r="D87" s="17"/>
      <c r="E87" s="17"/>
      <c r="F87" s="28" t="s">
        <v>79</v>
      </c>
      <c r="G87" s="29">
        <v>1.02</v>
      </c>
      <c r="H87" s="29"/>
      <c r="I87" s="29">
        <v>357.51</v>
      </c>
      <c r="J87" s="63"/>
      <c r="K87" s="59"/>
      <c r="L87" s="59"/>
      <c r="M87" s="64"/>
      <c r="N87" s="59"/>
      <c r="O87" s="59"/>
      <c r="P87" s="30">
        <v>1021.51</v>
      </c>
      <c r="S87" s="31">
        <f>ROUND(ROUND(P87, 2)*I87, 2)</f>
        <v>365200.04</v>
      </c>
    </row>
    <row r="88" spans="1:21" ht="36" x14ac:dyDescent="0.3">
      <c r="A88" s="12" t="s">
        <v>334</v>
      </c>
      <c r="B88" s="12"/>
      <c r="C88" s="27" t="s">
        <v>297</v>
      </c>
      <c r="D88" s="17"/>
      <c r="E88" s="17"/>
      <c r="F88" s="28" t="s">
        <v>85</v>
      </c>
      <c r="G88" s="29">
        <v>1</v>
      </c>
      <c r="H88" s="29"/>
      <c r="I88" s="29">
        <v>350.5</v>
      </c>
      <c r="J88" s="63"/>
      <c r="K88" s="59"/>
      <c r="L88" s="59"/>
      <c r="M88" s="64"/>
      <c r="N88" s="59"/>
      <c r="O88" s="59"/>
      <c r="P88" s="30">
        <v>11.19</v>
      </c>
      <c r="S88" s="31">
        <f>ROUND(ROUND(P88, 2)*I88, 2)</f>
        <v>3922.1</v>
      </c>
    </row>
    <row r="89" spans="1:21" ht="18" x14ac:dyDescent="0.3">
      <c r="A89" s="12" t="s">
        <v>337</v>
      </c>
      <c r="B89" s="12"/>
      <c r="C89" s="41" t="s">
        <v>302</v>
      </c>
      <c r="D89" s="17"/>
      <c r="E89" s="17"/>
      <c r="F89" s="28" t="s">
        <v>96</v>
      </c>
      <c r="G89" s="29">
        <v>2</v>
      </c>
      <c r="H89" s="29"/>
      <c r="I89" s="29">
        <v>701</v>
      </c>
      <c r="J89" s="63"/>
      <c r="K89" s="59"/>
      <c r="L89" s="59"/>
      <c r="M89" s="64"/>
      <c r="N89" s="59"/>
      <c r="O89" s="59"/>
      <c r="P89" s="30">
        <v>9.02</v>
      </c>
      <c r="S89" s="31">
        <f>ROUND(ROUND(P89, 2)*I89, 2)</f>
        <v>6323.02</v>
      </c>
    </row>
    <row r="90" spans="1:21" ht="72" x14ac:dyDescent="0.3">
      <c r="A90" s="12" t="s">
        <v>340</v>
      </c>
      <c r="B90" s="12" t="s">
        <v>279</v>
      </c>
      <c r="C90" s="16" t="s">
        <v>280</v>
      </c>
      <c r="D90" s="17" t="s">
        <v>71</v>
      </c>
      <c r="E90" s="17" t="s">
        <v>72</v>
      </c>
      <c r="F90" s="17" t="s">
        <v>79</v>
      </c>
      <c r="G90" s="18">
        <v>1</v>
      </c>
      <c r="H90" s="18"/>
      <c r="I90" s="18">
        <v>543.29999999999995</v>
      </c>
      <c r="J90" s="61"/>
      <c r="K90" s="62"/>
      <c r="L90" s="61"/>
      <c r="M90" s="61"/>
      <c r="N90" s="61"/>
      <c r="O90" s="61"/>
      <c r="P90" s="19">
        <v>1362.77</v>
      </c>
      <c r="Q90" s="20">
        <v>1977.6</v>
      </c>
      <c r="R90" s="19">
        <f>P90+ROUND(Q90, 2)</f>
        <v>3340.37</v>
      </c>
      <c r="S90" s="19">
        <v>740392.94</v>
      </c>
      <c r="T90" s="19">
        <v>1074430.08</v>
      </c>
      <c r="U90" s="19">
        <f>S90+T90</f>
        <v>1814823.02</v>
      </c>
    </row>
    <row r="91" spans="1:21" ht="18" x14ac:dyDescent="0.3">
      <c r="A91" s="12" t="s">
        <v>341</v>
      </c>
      <c r="B91" s="12"/>
      <c r="C91" s="41" t="s">
        <v>302</v>
      </c>
      <c r="D91" s="17"/>
      <c r="E91" s="17"/>
      <c r="F91" s="28" t="s">
        <v>96</v>
      </c>
      <c r="G91" s="29">
        <v>2</v>
      </c>
      <c r="H91" s="29"/>
      <c r="I91" s="29">
        <v>1086.5999999999999</v>
      </c>
      <c r="J91" s="63"/>
      <c r="K91" s="59"/>
      <c r="L91" s="59"/>
      <c r="M91" s="64"/>
      <c r="N91" s="59"/>
      <c r="O91" s="59"/>
      <c r="P91" s="30">
        <v>9.0299999999999994</v>
      </c>
      <c r="S91" s="31">
        <f>ROUND(ROUND(P91, 2)*I91, 2)</f>
        <v>9812</v>
      </c>
    </row>
    <row r="92" spans="1:21" ht="36" x14ac:dyDescent="0.3">
      <c r="A92" s="12" t="s">
        <v>344</v>
      </c>
      <c r="B92" s="12"/>
      <c r="C92" s="27" t="s">
        <v>297</v>
      </c>
      <c r="D92" s="17"/>
      <c r="E92" s="17"/>
      <c r="F92" s="28" t="s">
        <v>85</v>
      </c>
      <c r="G92" s="29">
        <v>1</v>
      </c>
      <c r="H92" s="29"/>
      <c r="I92" s="29">
        <v>543.29999999999995</v>
      </c>
      <c r="J92" s="63"/>
      <c r="K92" s="59"/>
      <c r="L92" s="59"/>
      <c r="M92" s="64"/>
      <c r="N92" s="59"/>
      <c r="O92" s="59"/>
      <c r="P92" s="30">
        <v>11.19</v>
      </c>
      <c r="S92" s="31">
        <f>ROUND(ROUND(P92, 2)*I92, 2)</f>
        <v>6079.53</v>
      </c>
    </row>
    <row r="93" spans="1:21" ht="36" x14ac:dyDescent="0.3">
      <c r="A93" s="12" t="s">
        <v>347</v>
      </c>
      <c r="B93" s="12"/>
      <c r="C93" s="41" t="s">
        <v>314</v>
      </c>
      <c r="D93" s="17"/>
      <c r="E93" s="17"/>
      <c r="F93" s="28" t="s">
        <v>79</v>
      </c>
      <c r="G93" s="29">
        <v>1.02</v>
      </c>
      <c r="H93" s="29"/>
      <c r="I93" s="29">
        <v>554.16600000000005</v>
      </c>
      <c r="J93" s="63"/>
      <c r="K93" s="59"/>
      <c r="L93" s="59"/>
      <c r="M93" s="64"/>
      <c r="N93" s="59"/>
      <c r="O93" s="59"/>
      <c r="P93" s="30">
        <v>1128.24</v>
      </c>
      <c r="S93" s="31">
        <f>ROUND(ROUND(P93, 2)*I93, 2)</f>
        <v>625232.25</v>
      </c>
    </row>
    <row r="94" spans="1:21" ht="36" x14ac:dyDescent="0.3">
      <c r="A94" s="12" t="s">
        <v>350</v>
      </c>
      <c r="B94" s="12"/>
      <c r="C94" s="27" t="s">
        <v>287</v>
      </c>
      <c r="D94" s="17"/>
      <c r="E94" s="17"/>
      <c r="F94" s="28" t="s">
        <v>85</v>
      </c>
      <c r="G94" s="29">
        <v>1</v>
      </c>
      <c r="H94" s="29"/>
      <c r="I94" s="29">
        <v>543.29999999999995</v>
      </c>
      <c r="J94" s="63"/>
      <c r="K94" s="59"/>
      <c r="L94" s="59"/>
      <c r="M94" s="64"/>
      <c r="N94" s="59"/>
      <c r="O94" s="59"/>
      <c r="P94" s="30">
        <v>171.81</v>
      </c>
      <c r="S94" s="31">
        <f>ROUND(ROUND(P94, 2)*I94, 2)</f>
        <v>93344.37</v>
      </c>
    </row>
    <row r="95" spans="1:21" ht="18" x14ac:dyDescent="0.3">
      <c r="A95" s="12" t="s">
        <v>353</v>
      </c>
      <c r="B95" s="12"/>
      <c r="C95" s="27" t="s">
        <v>95</v>
      </c>
      <c r="D95" s="17"/>
      <c r="E95" s="17"/>
      <c r="F95" s="28" t="s">
        <v>96</v>
      </c>
      <c r="G95" s="29">
        <v>1.71</v>
      </c>
      <c r="H95" s="29"/>
      <c r="I95" s="29">
        <v>929.04300000000001</v>
      </c>
      <c r="J95" s="63"/>
      <c r="K95" s="59"/>
      <c r="L95" s="59"/>
      <c r="M95" s="64"/>
      <c r="N95" s="59"/>
      <c r="O95" s="59"/>
      <c r="P95" s="30">
        <v>6.38</v>
      </c>
      <c r="S95" s="31">
        <f>ROUND(ROUND(P95, 2)*I95, 2)</f>
        <v>5927.29</v>
      </c>
    </row>
    <row r="96" spans="1:21" ht="72" x14ac:dyDescent="0.3">
      <c r="A96" s="12" t="s">
        <v>356</v>
      </c>
      <c r="B96" s="12" t="s">
        <v>279</v>
      </c>
      <c r="C96" s="16" t="s">
        <v>280</v>
      </c>
      <c r="D96" s="17" t="s">
        <v>71</v>
      </c>
      <c r="E96" s="17" t="s">
        <v>72</v>
      </c>
      <c r="F96" s="17" t="s">
        <v>79</v>
      </c>
      <c r="G96" s="18">
        <v>1</v>
      </c>
      <c r="H96" s="18"/>
      <c r="I96" s="18">
        <v>814.7</v>
      </c>
      <c r="J96" s="61"/>
      <c r="K96" s="62"/>
      <c r="L96" s="61"/>
      <c r="M96" s="61"/>
      <c r="N96" s="61"/>
      <c r="O96" s="61"/>
      <c r="P96" s="19">
        <v>1253.8900000000001</v>
      </c>
      <c r="Q96" s="20">
        <v>1977.6</v>
      </c>
      <c r="R96" s="19">
        <f>P96+ROUND(Q96, 2)</f>
        <v>3231.49</v>
      </c>
      <c r="S96" s="19">
        <v>1021544.18</v>
      </c>
      <c r="T96" s="19">
        <v>1611150.72</v>
      </c>
      <c r="U96" s="19">
        <f>S96+T96</f>
        <v>2632694.9</v>
      </c>
    </row>
    <row r="97" spans="1:21" ht="18" x14ac:dyDescent="0.3">
      <c r="A97" s="12" t="s">
        <v>357</v>
      </c>
      <c r="B97" s="12"/>
      <c r="C97" s="27" t="s">
        <v>95</v>
      </c>
      <c r="D97" s="17"/>
      <c r="E97" s="17"/>
      <c r="F97" s="28" t="s">
        <v>96</v>
      </c>
      <c r="G97" s="29">
        <v>1.71</v>
      </c>
      <c r="H97" s="29"/>
      <c r="I97" s="29">
        <v>1393.1369999999999</v>
      </c>
      <c r="J97" s="63"/>
      <c r="K97" s="59"/>
      <c r="L97" s="59"/>
      <c r="M97" s="64"/>
      <c r="N97" s="59"/>
      <c r="O97" s="59"/>
      <c r="P97" s="30">
        <v>6.38</v>
      </c>
      <c r="S97" s="31">
        <f>ROUND(ROUND(P97, 2)*I97, 2)</f>
        <v>8888.2099999999991</v>
      </c>
    </row>
    <row r="98" spans="1:21" ht="36" x14ac:dyDescent="0.3">
      <c r="A98" s="12" t="s">
        <v>360</v>
      </c>
      <c r="B98" s="12"/>
      <c r="C98" s="27" t="s">
        <v>287</v>
      </c>
      <c r="D98" s="17"/>
      <c r="E98" s="17"/>
      <c r="F98" s="28" t="s">
        <v>85</v>
      </c>
      <c r="G98" s="29">
        <v>1</v>
      </c>
      <c r="H98" s="29"/>
      <c r="I98" s="29">
        <v>814.7</v>
      </c>
      <c r="J98" s="63"/>
      <c r="K98" s="59"/>
      <c r="L98" s="59"/>
      <c r="M98" s="64"/>
      <c r="N98" s="59"/>
      <c r="O98" s="59"/>
      <c r="P98" s="30">
        <v>171.81</v>
      </c>
      <c r="S98" s="31">
        <f>ROUND(ROUND(P98, 2)*I98, 2)</f>
        <v>139973.60999999999</v>
      </c>
    </row>
    <row r="99" spans="1:21" ht="36" x14ac:dyDescent="0.3">
      <c r="A99" s="12" t="s">
        <v>363</v>
      </c>
      <c r="B99" s="12"/>
      <c r="C99" s="41" t="s">
        <v>292</v>
      </c>
      <c r="D99" s="17"/>
      <c r="E99" s="17"/>
      <c r="F99" s="28" t="s">
        <v>79</v>
      </c>
      <c r="G99" s="29">
        <v>1.02</v>
      </c>
      <c r="H99" s="29"/>
      <c r="I99" s="29">
        <v>830.99400000000003</v>
      </c>
      <c r="J99" s="63"/>
      <c r="K99" s="59"/>
      <c r="L99" s="59"/>
      <c r="M99" s="64"/>
      <c r="N99" s="59"/>
      <c r="O99" s="59"/>
      <c r="P99" s="30">
        <v>1021.51</v>
      </c>
      <c r="S99" s="31">
        <f>ROUND(ROUND(P99, 2)*I99, 2)</f>
        <v>848868.68</v>
      </c>
    </row>
    <row r="100" spans="1:21" ht="36" x14ac:dyDescent="0.3">
      <c r="A100" s="12" t="s">
        <v>366</v>
      </c>
      <c r="B100" s="12"/>
      <c r="C100" s="27" t="s">
        <v>297</v>
      </c>
      <c r="D100" s="17"/>
      <c r="E100" s="17"/>
      <c r="F100" s="28" t="s">
        <v>85</v>
      </c>
      <c r="G100" s="29">
        <v>1</v>
      </c>
      <c r="H100" s="29"/>
      <c r="I100" s="29">
        <v>814.7</v>
      </c>
      <c r="J100" s="63"/>
      <c r="K100" s="59"/>
      <c r="L100" s="59"/>
      <c r="M100" s="64"/>
      <c r="N100" s="59"/>
      <c r="O100" s="59"/>
      <c r="P100" s="30">
        <v>11.19</v>
      </c>
      <c r="S100" s="31">
        <f>ROUND(ROUND(P100, 2)*I100, 2)</f>
        <v>9116.49</v>
      </c>
    </row>
    <row r="101" spans="1:21" ht="18" x14ac:dyDescent="0.3">
      <c r="A101" s="12" t="s">
        <v>369</v>
      </c>
      <c r="B101" s="12"/>
      <c r="C101" s="41" t="s">
        <v>302</v>
      </c>
      <c r="D101" s="17"/>
      <c r="E101" s="17"/>
      <c r="F101" s="28" t="s">
        <v>96</v>
      </c>
      <c r="G101" s="29">
        <v>2</v>
      </c>
      <c r="H101" s="29"/>
      <c r="I101" s="29">
        <v>1629.4</v>
      </c>
      <c r="J101" s="63"/>
      <c r="K101" s="59"/>
      <c r="L101" s="59"/>
      <c r="M101" s="64"/>
      <c r="N101" s="59"/>
      <c r="O101" s="59"/>
      <c r="P101" s="30">
        <v>9.02</v>
      </c>
      <c r="S101" s="31">
        <f>ROUND(ROUND(P101, 2)*I101, 2)</f>
        <v>14697.19</v>
      </c>
    </row>
    <row r="102" spans="1:21" ht="72" x14ac:dyDescent="0.3">
      <c r="A102" s="12" t="s">
        <v>372</v>
      </c>
      <c r="B102" s="12" t="s">
        <v>279</v>
      </c>
      <c r="C102" s="16" t="s">
        <v>280</v>
      </c>
      <c r="D102" s="17" t="s">
        <v>71</v>
      </c>
      <c r="E102" s="17" t="s">
        <v>72</v>
      </c>
      <c r="F102" s="17" t="s">
        <v>79</v>
      </c>
      <c r="G102" s="18">
        <v>1</v>
      </c>
      <c r="H102" s="18"/>
      <c r="I102" s="18">
        <v>200.8</v>
      </c>
      <c r="J102" s="61"/>
      <c r="K102" s="62"/>
      <c r="L102" s="61"/>
      <c r="M102" s="61"/>
      <c r="N102" s="61"/>
      <c r="O102" s="61"/>
      <c r="P102" s="19">
        <v>1362.75</v>
      </c>
      <c r="Q102" s="20">
        <v>1977.6</v>
      </c>
      <c r="R102" s="19">
        <f>P102+ROUND(Q102, 2)</f>
        <v>3340.35</v>
      </c>
      <c r="S102" s="19">
        <v>273640.2</v>
      </c>
      <c r="T102" s="19">
        <v>397102.08000000002</v>
      </c>
      <c r="U102" s="19">
        <f>S102+T102</f>
        <v>670742.28</v>
      </c>
    </row>
    <row r="103" spans="1:21" ht="18" x14ac:dyDescent="0.3">
      <c r="A103" s="12" t="s">
        <v>373</v>
      </c>
      <c r="B103" s="12"/>
      <c r="C103" s="41" t="s">
        <v>302</v>
      </c>
      <c r="D103" s="17"/>
      <c r="E103" s="17"/>
      <c r="F103" s="28" t="s">
        <v>96</v>
      </c>
      <c r="G103" s="29">
        <v>2</v>
      </c>
      <c r="H103" s="29"/>
      <c r="I103" s="29">
        <v>401.6</v>
      </c>
      <c r="J103" s="63"/>
      <c r="K103" s="59"/>
      <c r="L103" s="59"/>
      <c r="M103" s="64"/>
      <c r="N103" s="59"/>
      <c r="O103" s="59"/>
      <c r="P103" s="30">
        <v>9.02</v>
      </c>
      <c r="S103" s="31">
        <f>ROUND(ROUND(P103, 2)*I103, 2)</f>
        <v>3622.43</v>
      </c>
    </row>
    <row r="104" spans="1:21" ht="36" x14ac:dyDescent="0.3">
      <c r="A104" s="12" t="s">
        <v>376</v>
      </c>
      <c r="B104" s="12"/>
      <c r="C104" s="27" t="s">
        <v>297</v>
      </c>
      <c r="D104" s="17"/>
      <c r="E104" s="17"/>
      <c r="F104" s="28" t="s">
        <v>85</v>
      </c>
      <c r="G104" s="29">
        <v>1</v>
      </c>
      <c r="H104" s="29"/>
      <c r="I104" s="29">
        <v>200.8</v>
      </c>
      <c r="J104" s="63"/>
      <c r="K104" s="59"/>
      <c r="L104" s="59"/>
      <c r="M104" s="64"/>
      <c r="N104" s="59"/>
      <c r="O104" s="59"/>
      <c r="P104" s="30">
        <v>11.19</v>
      </c>
      <c r="S104" s="31">
        <f>ROUND(ROUND(P104, 2)*I104, 2)</f>
        <v>2246.9499999999998</v>
      </c>
    </row>
    <row r="105" spans="1:21" ht="36" x14ac:dyDescent="0.3">
      <c r="A105" s="12" t="s">
        <v>379</v>
      </c>
      <c r="B105" s="12"/>
      <c r="C105" s="41" t="s">
        <v>314</v>
      </c>
      <c r="D105" s="17"/>
      <c r="E105" s="17"/>
      <c r="F105" s="28" t="s">
        <v>79</v>
      </c>
      <c r="G105" s="29">
        <v>1.02</v>
      </c>
      <c r="H105" s="29"/>
      <c r="I105" s="29">
        <v>204.816</v>
      </c>
      <c r="J105" s="63"/>
      <c r="K105" s="59"/>
      <c r="L105" s="59"/>
      <c r="M105" s="64"/>
      <c r="N105" s="59"/>
      <c r="O105" s="59"/>
      <c r="P105" s="30">
        <v>1128.24</v>
      </c>
      <c r="S105" s="31">
        <f>ROUND(ROUND(P105, 2)*I105, 2)</f>
        <v>231081.60000000001</v>
      </c>
    </row>
    <row r="106" spans="1:21" ht="36" x14ac:dyDescent="0.3">
      <c r="A106" s="12" t="s">
        <v>382</v>
      </c>
      <c r="B106" s="12"/>
      <c r="C106" s="27" t="s">
        <v>287</v>
      </c>
      <c r="D106" s="17"/>
      <c r="E106" s="17"/>
      <c r="F106" s="28" t="s">
        <v>85</v>
      </c>
      <c r="G106" s="29">
        <v>1</v>
      </c>
      <c r="H106" s="29"/>
      <c r="I106" s="29">
        <v>200.8</v>
      </c>
      <c r="J106" s="63"/>
      <c r="K106" s="59"/>
      <c r="L106" s="59"/>
      <c r="M106" s="64"/>
      <c r="N106" s="59"/>
      <c r="O106" s="59"/>
      <c r="P106" s="30">
        <v>171.81</v>
      </c>
      <c r="S106" s="31">
        <f>ROUND(ROUND(P106, 2)*I106, 2)</f>
        <v>34499.449999999997</v>
      </c>
    </row>
    <row r="107" spans="1:21" ht="18" x14ac:dyDescent="0.3">
      <c r="A107" s="12" t="s">
        <v>385</v>
      </c>
      <c r="B107" s="12"/>
      <c r="C107" s="27" t="s">
        <v>95</v>
      </c>
      <c r="D107" s="17"/>
      <c r="E107" s="17"/>
      <c r="F107" s="28" t="s">
        <v>96</v>
      </c>
      <c r="G107" s="29">
        <v>1.71</v>
      </c>
      <c r="H107" s="29"/>
      <c r="I107" s="29">
        <v>343.36799999999999</v>
      </c>
      <c r="J107" s="63"/>
      <c r="K107" s="59"/>
      <c r="L107" s="59"/>
      <c r="M107" s="64"/>
      <c r="N107" s="59"/>
      <c r="O107" s="59"/>
      <c r="P107" s="30">
        <v>6.38</v>
      </c>
      <c r="S107" s="31">
        <f>ROUND(ROUND(P107, 2)*I107, 2)</f>
        <v>2190.69</v>
      </c>
    </row>
    <row r="108" spans="1:21" ht="16.95" customHeight="1" x14ac:dyDescent="0.3">
      <c r="A108" s="12" t="s">
        <v>388</v>
      </c>
      <c r="B108" s="51" t="s">
        <v>389</v>
      </c>
      <c r="C108" s="110" t="s">
        <v>108</v>
      </c>
      <c r="D108" s="111"/>
      <c r="E108" s="111"/>
      <c r="F108" s="111"/>
      <c r="G108" s="111"/>
      <c r="H108" s="111"/>
      <c r="I108" s="112"/>
      <c r="J108" s="59"/>
      <c r="K108" s="59"/>
      <c r="L108" s="59"/>
      <c r="M108" s="60"/>
      <c r="N108" s="60"/>
      <c r="O108" s="60"/>
      <c r="S108" s="6">
        <f>SUM(S109,S114,S119)</f>
        <v>130971.37000000001</v>
      </c>
      <c r="T108" s="6">
        <f>SUM(T109,T114,T119)</f>
        <v>104212.64</v>
      </c>
      <c r="U108" s="6">
        <f>SUM(U109,U114,U119)</f>
        <v>235184.01</v>
      </c>
    </row>
    <row r="109" spans="1:21" ht="73.05" customHeight="1" x14ac:dyDescent="0.3">
      <c r="A109" s="12" t="s">
        <v>390</v>
      </c>
      <c r="B109" s="12" t="s">
        <v>391</v>
      </c>
      <c r="C109" s="16" t="s">
        <v>111</v>
      </c>
      <c r="D109" s="17" t="s">
        <v>392</v>
      </c>
      <c r="E109" s="17" t="s">
        <v>393</v>
      </c>
      <c r="F109" s="17" t="s">
        <v>112</v>
      </c>
      <c r="G109" s="18">
        <v>1</v>
      </c>
      <c r="H109" s="18"/>
      <c r="I109" s="18">
        <v>0.58899999999999997</v>
      </c>
      <c r="J109" s="61"/>
      <c r="K109" s="62"/>
      <c r="L109" s="61"/>
      <c r="M109" s="61"/>
      <c r="N109" s="61"/>
      <c r="O109" s="61"/>
      <c r="P109" s="19">
        <v>90464.21</v>
      </c>
      <c r="Q109" s="20">
        <v>72069.600000000006</v>
      </c>
      <c r="R109" s="19">
        <f>P109+ROUND(Q109, 2)</f>
        <v>162533.81</v>
      </c>
      <c r="S109" s="19">
        <v>53283.42</v>
      </c>
      <c r="T109" s="19">
        <v>42448.99</v>
      </c>
      <c r="U109" s="19">
        <f>S109+T109</f>
        <v>95732.41</v>
      </c>
    </row>
    <row r="110" spans="1:21" ht="18" x14ac:dyDescent="0.3">
      <c r="A110" s="12" t="s">
        <v>395</v>
      </c>
      <c r="B110" s="12"/>
      <c r="C110" s="27" t="s">
        <v>116</v>
      </c>
      <c r="D110" s="17"/>
      <c r="E110" s="17"/>
      <c r="F110" s="28" t="s">
        <v>112</v>
      </c>
      <c r="G110" s="29">
        <v>1.03</v>
      </c>
      <c r="H110" s="39"/>
      <c r="I110" s="39">
        <v>1.2999999999999999E-2</v>
      </c>
      <c r="J110" s="63"/>
      <c r="K110" s="59"/>
      <c r="L110" s="59"/>
      <c r="M110" s="64"/>
      <c r="N110" s="59"/>
      <c r="O110" s="59"/>
      <c r="P110" s="30">
        <v>90475.16</v>
      </c>
      <c r="S110" s="31">
        <f>ROUND(ROUND(P110, 2)*I110, 2)</f>
        <v>1176.18</v>
      </c>
    </row>
    <row r="111" spans="1:21" ht="18" x14ac:dyDescent="0.3">
      <c r="A111" s="12" t="s">
        <v>398</v>
      </c>
      <c r="B111" s="12"/>
      <c r="C111" s="27" t="s">
        <v>121</v>
      </c>
      <c r="D111" s="17"/>
      <c r="E111" s="17"/>
      <c r="F111" s="28" t="s">
        <v>112</v>
      </c>
      <c r="G111" s="29">
        <v>1.03</v>
      </c>
      <c r="H111" s="39"/>
      <c r="I111" s="39">
        <v>0.59299999999999997</v>
      </c>
      <c r="J111" s="63"/>
      <c r="K111" s="59"/>
      <c r="L111" s="59"/>
      <c r="M111" s="64"/>
      <c r="N111" s="59"/>
      <c r="O111" s="59"/>
      <c r="P111" s="30">
        <v>84640.9</v>
      </c>
      <c r="S111" s="31">
        <f>ROUND(ROUND(P111, 2)*I111, 2)</f>
        <v>50192.05</v>
      </c>
    </row>
    <row r="112" spans="1:21" ht="36" x14ac:dyDescent="0.3">
      <c r="A112" s="12" t="s">
        <v>401</v>
      </c>
      <c r="B112" s="12"/>
      <c r="C112" s="27" t="s">
        <v>126</v>
      </c>
      <c r="D112" s="17"/>
      <c r="E112" s="17"/>
      <c r="F112" s="28" t="s">
        <v>85</v>
      </c>
      <c r="G112" s="29">
        <v>1</v>
      </c>
      <c r="H112" s="29"/>
      <c r="I112" s="29">
        <v>0.58899999999999997</v>
      </c>
      <c r="J112" s="63"/>
      <c r="K112" s="59"/>
      <c r="L112" s="59"/>
      <c r="M112" s="64"/>
      <c r="N112" s="59"/>
      <c r="O112" s="59"/>
      <c r="P112" s="30">
        <v>2933.23</v>
      </c>
      <c r="S112" s="31">
        <f>ROUND(ROUND(P112, 2)*I112, 2)</f>
        <v>1727.67</v>
      </c>
    </row>
    <row r="113" spans="1:21" ht="18" x14ac:dyDescent="0.3">
      <c r="A113" s="12" t="s">
        <v>404</v>
      </c>
      <c r="B113" s="12"/>
      <c r="C113" s="27" t="s">
        <v>405</v>
      </c>
      <c r="D113" s="17"/>
      <c r="E113" s="17" t="s">
        <v>406</v>
      </c>
      <c r="F113" s="28" t="s">
        <v>102</v>
      </c>
      <c r="G113" s="29">
        <v>1</v>
      </c>
      <c r="H113" s="39"/>
      <c r="I113" s="39">
        <v>4</v>
      </c>
      <c r="J113" s="63"/>
      <c r="K113" s="59"/>
      <c r="L113" s="59"/>
      <c r="M113" s="64"/>
      <c r="N113" s="59"/>
      <c r="O113" s="59"/>
      <c r="P113" s="30">
        <v>46.88</v>
      </c>
      <c r="S113" s="31">
        <f>ROUND(ROUND(P113, 2)*I113, 2)</f>
        <v>187.52</v>
      </c>
    </row>
    <row r="114" spans="1:21" ht="72.599999999999994" customHeight="1" x14ac:dyDescent="0.3">
      <c r="A114" s="12" t="s">
        <v>410</v>
      </c>
      <c r="B114" s="12" t="s">
        <v>391</v>
      </c>
      <c r="C114" s="16" t="s">
        <v>111</v>
      </c>
      <c r="D114" s="17" t="s">
        <v>392</v>
      </c>
      <c r="E114" s="17" t="s">
        <v>411</v>
      </c>
      <c r="F114" s="17" t="s">
        <v>112</v>
      </c>
      <c r="G114" s="18">
        <v>1</v>
      </c>
      <c r="H114" s="18"/>
      <c r="I114" s="18">
        <v>0.373</v>
      </c>
      <c r="J114" s="61"/>
      <c r="K114" s="62"/>
      <c r="L114" s="61"/>
      <c r="M114" s="61"/>
      <c r="N114" s="61"/>
      <c r="O114" s="61"/>
      <c r="P114" s="19">
        <v>90745.04</v>
      </c>
      <c r="Q114" s="20">
        <v>72069.600000000006</v>
      </c>
      <c r="R114" s="19">
        <f>P114+ROUND(Q114, 2)</f>
        <v>162814.64000000001</v>
      </c>
      <c r="S114" s="19">
        <v>33847.9</v>
      </c>
      <c r="T114" s="19">
        <v>26881.96</v>
      </c>
      <c r="U114" s="19">
        <f>S114+T114</f>
        <v>60729.86</v>
      </c>
    </row>
    <row r="115" spans="1:21" ht="18" x14ac:dyDescent="0.3">
      <c r="A115" s="12" t="s">
        <v>412</v>
      </c>
      <c r="B115" s="12"/>
      <c r="C115" s="27" t="s">
        <v>405</v>
      </c>
      <c r="D115" s="17"/>
      <c r="E115" s="17" t="s">
        <v>406</v>
      </c>
      <c r="F115" s="28" t="s">
        <v>102</v>
      </c>
      <c r="G115" s="29">
        <v>1</v>
      </c>
      <c r="H115" s="39"/>
      <c r="I115" s="39">
        <v>4</v>
      </c>
      <c r="J115" s="63"/>
      <c r="K115" s="59"/>
      <c r="L115" s="59"/>
      <c r="M115" s="64"/>
      <c r="N115" s="59"/>
      <c r="O115" s="59"/>
      <c r="P115" s="30">
        <v>46.88</v>
      </c>
      <c r="S115" s="31">
        <f>ROUND(ROUND(P115, 2)*I115, 2)</f>
        <v>187.52</v>
      </c>
    </row>
    <row r="116" spans="1:21" ht="36" x14ac:dyDescent="0.3">
      <c r="A116" s="12" t="s">
        <v>415</v>
      </c>
      <c r="B116" s="12"/>
      <c r="C116" s="27" t="s">
        <v>126</v>
      </c>
      <c r="D116" s="17"/>
      <c r="E116" s="17"/>
      <c r="F116" s="28" t="s">
        <v>85</v>
      </c>
      <c r="G116" s="29">
        <v>1</v>
      </c>
      <c r="H116" s="29"/>
      <c r="I116" s="29">
        <v>0.373</v>
      </c>
      <c r="J116" s="63"/>
      <c r="K116" s="59"/>
      <c r="L116" s="59"/>
      <c r="M116" s="64"/>
      <c r="N116" s="59"/>
      <c r="O116" s="59"/>
      <c r="P116" s="30">
        <v>2933.23</v>
      </c>
      <c r="S116" s="31">
        <f>ROUND(ROUND(P116, 2)*I116, 2)</f>
        <v>1094.0899999999999</v>
      </c>
    </row>
    <row r="117" spans="1:21" ht="18" x14ac:dyDescent="0.3">
      <c r="A117" s="12" t="s">
        <v>418</v>
      </c>
      <c r="B117" s="12"/>
      <c r="C117" s="27" t="s">
        <v>121</v>
      </c>
      <c r="D117" s="17"/>
      <c r="E117" s="17"/>
      <c r="F117" s="28" t="s">
        <v>112</v>
      </c>
      <c r="G117" s="29">
        <v>1.03</v>
      </c>
      <c r="H117" s="39"/>
      <c r="I117" s="39">
        <v>0.373</v>
      </c>
      <c r="J117" s="63"/>
      <c r="K117" s="59"/>
      <c r="L117" s="59"/>
      <c r="M117" s="64"/>
      <c r="N117" s="59"/>
      <c r="O117" s="59"/>
      <c r="P117" s="30">
        <v>84640.9</v>
      </c>
      <c r="S117" s="31">
        <f>ROUND(ROUND(P117, 2)*I117, 2)</f>
        <v>31571.06</v>
      </c>
    </row>
    <row r="118" spans="1:21" ht="18" x14ac:dyDescent="0.3">
      <c r="A118" s="12" t="s">
        <v>421</v>
      </c>
      <c r="B118" s="12"/>
      <c r="C118" s="27" t="s">
        <v>116</v>
      </c>
      <c r="D118" s="17"/>
      <c r="E118" s="17"/>
      <c r="F118" s="28" t="s">
        <v>112</v>
      </c>
      <c r="G118" s="29">
        <v>1.03</v>
      </c>
      <c r="H118" s="39"/>
      <c r="I118" s="39">
        <v>1.0999999999999999E-2</v>
      </c>
      <c r="J118" s="63"/>
      <c r="K118" s="59"/>
      <c r="L118" s="59"/>
      <c r="M118" s="64"/>
      <c r="N118" s="59"/>
      <c r="O118" s="59"/>
      <c r="P118" s="30">
        <v>90475.16</v>
      </c>
      <c r="S118" s="31">
        <f>ROUND(ROUND(P118, 2)*I118, 2)</f>
        <v>995.23</v>
      </c>
    </row>
    <row r="119" spans="1:21" ht="58.5" customHeight="1" x14ac:dyDescent="0.3">
      <c r="A119" s="12" t="s">
        <v>424</v>
      </c>
      <c r="B119" s="12" t="s">
        <v>391</v>
      </c>
      <c r="C119" s="16" t="s">
        <v>111</v>
      </c>
      <c r="D119" s="17" t="s">
        <v>392</v>
      </c>
      <c r="E119" s="17" t="s">
        <v>425</v>
      </c>
      <c r="F119" s="17" t="s">
        <v>112</v>
      </c>
      <c r="G119" s="18">
        <v>1</v>
      </c>
      <c r="H119" s="18"/>
      <c r="I119" s="18">
        <v>0.48399999999999999</v>
      </c>
      <c r="J119" s="61"/>
      <c r="K119" s="62"/>
      <c r="L119" s="61"/>
      <c r="M119" s="61"/>
      <c r="N119" s="61"/>
      <c r="O119" s="61"/>
      <c r="P119" s="19">
        <v>90578.62</v>
      </c>
      <c r="Q119" s="20">
        <v>72069.600000000006</v>
      </c>
      <c r="R119" s="19">
        <f>P119+ROUND(Q119, 2)</f>
        <v>162648.22</v>
      </c>
      <c r="S119" s="19">
        <v>43840.05</v>
      </c>
      <c r="T119" s="19">
        <v>34881.69</v>
      </c>
      <c r="U119" s="19">
        <f>S119+T119</f>
        <v>78721.740000000005</v>
      </c>
    </row>
    <row r="120" spans="1:21" ht="18" x14ac:dyDescent="0.3">
      <c r="A120" s="12" t="s">
        <v>426</v>
      </c>
      <c r="B120" s="12"/>
      <c r="C120" s="27" t="s">
        <v>116</v>
      </c>
      <c r="D120" s="17"/>
      <c r="E120" s="17"/>
      <c r="F120" s="28" t="s">
        <v>112</v>
      </c>
      <c r="G120" s="29">
        <v>1.03</v>
      </c>
      <c r="H120" s="39"/>
      <c r="I120" s="39">
        <v>1.4E-2</v>
      </c>
      <c r="J120" s="63"/>
      <c r="K120" s="59"/>
      <c r="L120" s="59"/>
      <c r="M120" s="64"/>
      <c r="N120" s="59"/>
      <c r="O120" s="59"/>
      <c r="P120" s="30">
        <v>90475.16</v>
      </c>
      <c r="S120" s="31">
        <f>ROUND(ROUND(P120, 2)*I120, 2)</f>
        <v>1266.6500000000001</v>
      </c>
    </row>
    <row r="121" spans="1:21" ht="18" x14ac:dyDescent="0.3">
      <c r="A121" s="12" t="s">
        <v>429</v>
      </c>
      <c r="B121" s="12"/>
      <c r="C121" s="27" t="s">
        <v>121</v>
      </c>
      <c r="D121" s="17"/>
      <c r="E121" s="17"/>
      <c r="F121" s="28" t="s">
        <v>112</v>
      </c>
      <c r="G121" s="29">
        <v>1.03</v>
      </c>
      <c r="H121" s="39"/>
      <c r="I121" s="39">
        <v>0.48399999999999999</v>
      </c>
      <c r="J121" s="63"/>
      <c r="K121" s="59"/>
      <c r="L121" s="59"/>
      <c r="M121" s="64"/>
      <c r="N121" s="59"/>
      <c r="O121" s="59"/>
      <c r="P121" s="30">
        <v>84640.9</v>
      </c>
      <c r="S121" s="31">
        <f>ROUND(ROUND(P121, 2)*I121, 2)</f>
        <v>40966.199999999997</v>
      </c>
    </row>
    <row r="122" spans="1:21" ht="36" x14ac:dyDescent="0.3">
      <c r="A122" s="12" t="s">
        <v>432</v>
      </c>
      <c r="B122" s="12"/>
      <c r="C122" s="27" t="s">
        <v>126</v>
      </c>
      <c r="D122" s="17"/>
      <c r="E122" s="17"/>
      <c r="F122" s="28" t="s">
        <v>85</v>
      </c>
      <c r="G122" s="29">
        <v>1</v>
      </c>
      <c r="H122" s="29"/>
      <c r="I122" s="29">
        <v>0.48399999999999999</v>
      </c>
      <c r="J122" s="63"/>
      <c r="K122" s="59"/>
      <c r="L122" s="59"/>
      <c r="M122" s="64"/>
      <c r="N122" s="59"/>
      <c r="O122" s="59"/>
      <c r="P122" s="30">
        <v>2933.23</v>
      </c>
      <c r="S122" s="31">
        <f>ROUND(ROUND(P122, 2)*I122, 2)</f>
        <v>1419.68</v>
      </c>
    </row>
    <row r="123" spans="1:21" ht="18" x14ac:dyDescent="0.3">
      <c r="A123" s="12" t="s">
        <v>435</v>
      </c>
      <c r="B123" s="12"/>
      <c r="C123" s="27" t="s">
        <v>405</v>
      </c>
      <c r="D123" s="17"/>
      <c r="E123" s="17" t="s">
        <v>406</v>
      </c>
      <c r="F123" s="28" t="s">
        <v>102</v>
      </c>
      <c r="G123" s="29">
        <v>1</v>
      </c>
      <c r="H123" s="39"/>
      <c r="I123" s="39">
        <v>4</v>
      </c>
      <c r="J123" s="63"/>
      <c r="K123" s="59"/>
      <c r="L123" s="59"/>
      <c r="M123" s="64"/>
      <c r="N123" s="59"/>
      <c r="O123" s="59"/>
      <c r="P123" s="30">
        <v>46.88</v>
      </c>
      <c r="S123" s="31">
        <f>ROUND(ROUND(P123, 2)*I123, 2)</f>
        <v>187.52</v>
      </c>
    </row>
    <row r="124" spans="1:21" ht="16.95" customHeight="1" x14ac:dyDescent="0.3">
      <c r="A124" s="12" t="s">
        <v>438</v>
      </c>
      <c r="B124" s="50" t="s">
        <v>439</v>
      </c>
      <c r="C124" s="116" t="s">
        <v>440</v>
      </c>
      <c r="D124" s="117"/>
      <c r="E124" s="117"/>
      <c r="F124" s="117"/>
      <c r="G124" s="117"/>
      <c r="H124" s="117"/>
      <c r="I124" s="118"/>
      <c r="J124" s="59"/>
      <c r="K124" s="59"/>
      <c r="L124" s="59"/>
      <c r="M124" s="60"/>
      <c r="N124" s="60"/>
      <c r="O124" s="60"/>
      <c r="S124" s="6">
        <f>SUM(S125,S147)</f>
        <v>930686.75</v>
      </c>
      <c r="T124" s="6">
        <f>SUM(T125,T147)</f>
        <v>1197292.1300000001</v>
      </c>
      <c r="U124" s="6">
        <f>SUM(U125,U147)</f>
        <v>2127978.88</v>
      </c>
    </row>
    <row r="125" spans="1:21" ht="16.95" customHeight="1" x14ac:dyDescent="0.3">
      <c r="A125" s="12" t="s">
        <v>441</v>
      </c>
      <c r="B125" s="51" t="s">
        <v>442</v>
      </c>
      <c r="C125" s="110" t="s">
        <v>443</v>
      </c>
      <c r="D125" s="111"/>
      <c r="E125" s="111"/>
      <c r="F125" s="111"/>
      <c r="G125" s="111"/>
      <c r="H125" s="111"/>
      <c r="I125" s="112"/>
      <c r="J125" s="59"/>
      <c r="K125" s="59"/>
      <c r="L125" s="59"/>
      <c r="M125" s="60"/>
      <c r="N125" s="60"/>
      <c r="O125" s="60"/>
      <c r="S125" s="6">
        <f>SUM(S126,S133,S140)</f>
        <v>193933.57</v>
      </c>
      <c r="T125" s="6">
        <f>SUM(T126,T133,T140)</f>
        <v>321584.93</v>
      </c>
      <c r="U125" s="6">
        <f>SUM(U126,U133,U140)</f>
        <v>515518.5</v>
      </c>
    </row>
    <row r="126" spans="1:21" ht="54" x14ac:dyDescent="0.3">
      <c r="A126" s="12" t="s">
        <v>444</v>
      </c>
      <c r="B126" s="12" t="s">
        <v>445</v>
      </c>
      <c r="C126" s="16" t="s">
        <v>446</v>
      </c>
      <c r="D126" s="17"/>
      <c r="E126" s="17" t="s">
        <v>393</v>
      </c>
      <c r="F126" s="17" t="s">
        <v>73</v>
      </c>
      <c r="G126" s="18">
        <v>1</v>
      </c>
      <c r="H126" s="18"/>
      <c r="I126" s="18">
        <v>11.7</v>
      </c>
      <c r="J126" s="61"/>
      <c r="K126" s="62"/>
      <c r="L126" s="61"/>
      <c r="M126" s="61"/>
      <c r="N126" s="61"/>
      <c r="O126" s="61"/>
      <c r="P126" s="19">
        <v>5869.66</v>
      </c>
      <c r="Q126" s="20">
        <v>9733.2000000000007</v>
      </c>
      <c r="R126" s="19">
        <f>P126+ROUND(Q126, 2)</f>
        <v>15602.86</v>
      </c>
      <c r="S126" s="19">
        <v>68675.02</v>
      </c>
      <c r="T126" s="19">
        <v>113878.44</v>
      </c>
      <c r="U126" s="19">
        <f>S126+T126</f>
        <v>182553.46000000002</v>
      </c>
    </row>
    <row r="127" spans="1:21" ht="18" x14ac:dyDescent="0.3">
      <c r="A127" s="12" t="s">
        <v>450</v>
      </c>
      <c r="B127" s="12"/>
      <c r="C127" s="27" t="s">
        <v>95</v>
      </c>
      <c r="D127" s="17"/>
      <c r="E127" s="17"/>
      <c r="F127" s="28" t="s">
        <v>96</v>
      </c>
      <c r="G127" s="29">
        <v>12</v>
      </c>
      <c r="H127" s="29"/>
      <c r="I127" s="29">
        <v>140.4</v>
      </c>
      <c r="J127" s="63"/>
      <c r="K127" s="59"/>
      <c r="L127" s="59"/>
      <c r="M127" s="64"/>
      <c r="N127" s="59"/>
      <c r="O127" s="59"/>
      <c r="P127" s="30">
        <v>6.38</v>
      </c>
      <c r="S127" s="31">
        <f t="shared" ref="S127:S132" si="5">ROUND(ROUND(P127, 2)*I127, 2)</f>
        <v>895.75</v>
      </c>
    </row>
    <row r="128" spans="1:21" ht="36" x14ac:dyDescent="0.3">
      <c r="A128" s="12" t="s">
        <v>453</v>
      </c>
      <c r="B128" s="12"/>
      <c r="C128" s="27" t="s">
        <v>84</v>
      </c>
      <c r="D128" s="17"/>
      <c r="E128" s="17"/>
      <c r="F128" s="28" t="s">
        <v>85</v>
      </c>
      <c r="G128" s="29">
        <v>1</v>
      </c>
      <c r="H128" s="29"/>
      <c r="I128" s="29">
        <v>11.7</v>
      </c>
      <c r="J128" s="63"/>
      <c r="K128" s="59"/>
      <c r="L128" s="59"/>
      <c r="M128" s="64"/>
      <c r="N128" s="59"/>
      <c r="O128" s="59"/>
      <c r="P128" s="30">
        <v>178.68</v>
      </c>
      <c r="S128" s="31">
        <f t="shared" si="5"/>
        <v>2090.56</v>
      </c>
    </row>
    <row r="129" spans="1:21" ht="36" x14ac:dyDescent="0.3">
      <c r="A129" s="12" t="s">
        <v>456</v>
      </c>
      <c r="B129" s="12"/>
      <c r="C129" s="27" t="s">
        <v>186</v>
      </c>
      <c r="D129" s="17"/>
      <c r="E129" s="17"/>
      <c r="F129" s="28" t="s">
        <v>187</v>
      </c>
      <c r="G129" s="29">
        <v>2.2000000000000002</v>
      </c>
      <c r="H129" s="29"/>
      <c r="I129" s="29">
        <v>25.74</v>
      </c>
      <c r="J129" s="63"/>
      <c r="K129" s="59"/>
      <c r="L129" s="59"/>
      <c r="M129" s="64"/>
      <c r="N129" s="59"/>
      <c r="O129" s="59"/>
      <c r="P129" s="30">
        <v>85.4</v>
      </c>
      <c r="S129" s="31">
        <f t="shared" si="5"/>
        <v>2198.1999999999998</v>
      </c>
    </row>
    <row r="130" spans="1:21" ht="18" x14ac:dyDescent="0.3">
      <c r="A130" s="12" t="s">
        <v>459</v>
      </c>
      <c r="B130" s="12"/>
      <c r="C130" s="41" t="s">
        <v>197</v>
      </c>
      <c r="D130" s="17"/>
      <c r="E130" s="17"/>
      <c r="F130" s="28" t="s">
        <v>96</v>
      </c>
      <c r="G130" s="29">
        <v>25</v>
      </c>
      <c r="H130" s="29"/>
      <c r="I130" s="29">
        <v>292.5</v>
      </c>
      <c r="J130" s="63"/>
      <c r="K130" s="59"/>
      <c r="L130" s="59"/>
      <c r="M130" s="64"/>
      <c r="N130" s="59"/>
      <c r="O130" s="59"/>
      <c r="P130" s="30">
        <v>6.94</v>
      </c>
      <c r="S130" s="31">
        <f t="shared" si="5"/>
        <v>2029.95</v>
      </c>
    </row>
    <row r="131" spans="1:21" ht="18" x14ac:dyDescent="0.3">
      <c r="A131" s="12" t="s">
        <v>462</v>
      </c>
      <c r="B131" s="12"/>
      <c r="C131" s="41" t="s">
        <v>463</v>
      </c>
      <c r="D131" s="17"/>
      <c r="E131" s="17"/>
      <c r="F131" s="28" t="s">
        <v>73</v>
      </c>
      <c r="G131" s="29">
        <v>1.05</v>
      </c>
      <c r="H131" s="39"/>
      <c r="I131" s="39">
        <v>12.285</v>
      </c>
      <c r="J131" s="63"/>
      <c r="K131" s="59"/>
      <c r="L131" s="59"/>
      <c r="M131" s="64"/>
      <c r="N131" s="59"/>
      <c r="O131" s="59"/>
      <c r="P131" s="30">
        <v>4682.79</v>
      </c>
      <c r="S131" s="31">
        <f t="shared" si="5"/>
        <v>57528.08</v>
      </c>
    </row>
    <row r="132" spans="1:21" ht="36" x14ac:dyDescent="0.3">
      <c r="A132" s="12" t="s">
        <v>467</v>
      </c>
      <c r="B132" s="12"/>
      <c r="C132" s="27" t="s">
        <v>192</v>
      </c>
      <c r="D132" s="17"/>
      <c r="E132" s="17"/>
      <c r="F132" s="28" t="s">
        <v>85</v>
      </c>
      <c r="G132" s="29">
        <v>1</v>
      </c>
      <c r="H132" s="29"/>
      <c r="I132" s="29">
        <v>11.7</v>
      </c>
      <c r="J132" s="63"/>
      <c r="K132" s="59"/>
      <c r="L132" s="59"/>
      <c r="M132" s="64"/>
      <c r="N132" s="59"/>
      <c r="O132" s="59"/>
      <c r="P132" s="30">
        <v>336.11</v>
      </c>
      <c r="S132" s="31">
        <f t="shared" si="5"/>
        <v>3932.49</v>
      </c>
    </row>
    <row r="133" spans="1:21" ht="54" x14ac:dyDescent="0.3">
      <c r="A133" s="12" t="s">
        <v>470</v>
      </c>
      <c r="B133" s="12" t="s">
        <v>445</v>
      </c>
      <c r="C133" s="16" t="s">
        <v>446</v>
      </c>
      <c r="D133" s="17"/>
      <c r="E133" s="17" t="s">
        <v>411</v>
      </c>
      <c r="F133" s="17" t="s">
        <v>73</v>
      </c>
      <c r="G133" s="18">
        <v>1</v>
      </c>
      <c r="H133" s="18"/>
      <c r="I133" s="18">
        <v>9.5399999999999991</v>
      </c>
      <c r="J133" s="61"/>
      <c r="K133" s="62"/>
      <c r="L133" s="61"/>
      <c r="M133" s="61"/>
      <c r="N133" s="61"/>
      <c r="O133" s="61"/>
      <c r="P133" s="19">
        <v>5869.66</v>
      </c>
      <c r="Q133" s="20">
        <v>9733.2000000000007</v>
      </c>
      <c r="R133" s="19">
        <f>P133+ROUND(Q133, 2)</f>
        <v>15602.86</v>
      </c>
      <c r="S133" s="19">
        <v>55996.56</v>
      </c>
      <c r="T133" s="19">
        <v>92854.73</v>
      </c>
      <c r="U133" s="19">
        <f>S133+T133</f>
        <v>148851.28999999998</v>
      </c>
    </row>
    <row r="134" spans="1:21" ht="36" x14ac:dyDescent="0.3">
      <c r="A134" s="12" t="s">
        <v>471</v>
      </c>
      <c r="B134" s="12"/>
      <c r="C134" s="27" t="s">
        <v>192</v>
      </c>
      <c r="D134" s="17"/>
      <c r="E134" s="17"/>
      <c r="F134" s="28" t="s">
        <v>85</v>
      </c>
      <c r="G134" s="29">
        <v>1</v>
      </c>
      <c r="H134" s="29"/>
      <c r="I134" s="29">
        <v>9.5399999999999991</v>
      </c>
      <c r="J134" s="63"/>
      <c r="K134" s="59"/>
      <c r="L134" s="59"/>
      <c r="M134" s="64"/>
      <c r="N134" s="59"/>
      <c r="O134" s="59"/>
      <c r="P134" s="30">
        <v>336.11</v>
      </c>
      <c r="S134" s="31">
        <f t="shared" ref="S134:S139" si="6">ROUND(ROUND(P134, 2)*I134, 2)</f>
        <v>3206.49</v>
      </c>
    </row>
    <row r="135" spans="1:21" ht="18" x14ac:dyDescent="0.3">
      <c r="A135" s="12" t="s">
        <v>474</v>
      </c>
      <c r="B135" s="12"/>
      <c r="C135" s="41" t="s">
        <v>463</v>
      </c>
      <c r="D135" s="17"/>
      <c r="E135" s="17"/>
      <c r="F135" s="28" t="s">
        <v>73</v>
      </c>
      <c r="G135" s="29">
        <v>1.05</v>
      </c>
      <c r="H135" s="39"/>
      <c r="I135" s="39">
        <v>10.016999999999999</v>
      </c>
      <c r="J135" s="63"/>
      <c r="K135" s="59"/>
      <c r="L135" s="59"/>
      <c r="M135" s="64"/>
      <c r="N135" s="59"/>
      <c r="O135" s="59"/>
      <c r="P135" s="30">
        <v>4682.79</v>
      </c>
      <c r="S135" s="31">
        <f t="shared" si="6"/>
        <v>46907.51</v>
      </c>
    </row>
    <row r="136" spans="1:21" ht="18" x14ac:dyDescent="0.3">
      <c r="A136" s="12" t="s">
        <v>477</v>
      </c>
      <c r="B136" s="12"/>
      <c r="C136" s="41" t="s">
        <v>197</v>
      </c>
      <c r="D136" s="17"/>
      <c r="E136" s="17"/>
      <c r="F136" s="28" t="s">
        <v>96</v>
      </c>
      <c r="G136" s="29">
        <v>25</v>
      </c>
      <c r="H136" s="29"/>
      <c r="I136" s="29">
        <v>238.5</v>
      </c>
      <c r="J136" s="63"/>
      <c r="K136" s="59"/>
      <c r="L136" s="59"/>
      <c r="M136" s="64"/>
      <c r="N136" s="59"/>
      <c r="O136" s="59"/>
      <c r="P136" s="30">
        <v>6.94</v>
      </c>
      <c r="S136" s="31">
        <f t="shared" si="6"/>
        <v>1655.19</v>
      </c>
    </row>
    <row r="137" spans="1:21" ht="36" x14ac:dyDescent="0.3">
      <c r="A137" s="12" t="s">
        <v>480</v>
      </c>
      <c r="B137" s="12"/>
      <c r="C137" s="27" t="s">
        <v>186</v>
      </c>
      <c r="D137" s="17"/>
      <c r="E137" s="17"/>
      <c r="F137" s="28" t="s">
        <v>187</v>
      </c>
      <c r="G137" s="29">
        <v>2.2000000000000002</v>
      </c>
      <c r="H137" s="29"/>
      <c r="I137" s="29">
        <v>20.988</v>
      </c>
      <c r="J137" s="63"/>
      <c r="K137" s="59"/>
      <c r="L137" s="59"/>
      <c r="M137" s="64"/>
      <c r="N137" s="59"/>
      <c r="O137" s="59"/>
      <c r="P137" s="30">
        <v>85.4</v>
      </c>
      <c r="S137" s="31">
        <f t="shared" si="6"/>
        <v>1792.38</v>
      </c>
    </row>
    <row r="138" spans="1:21" ht="36" x14ac:dyDescent="0.3">
      <c r="A138" s="12" t="s">
        <v>483</v>
      </c>
      <c r="B138" s="12"/>
      <c r="C138" s="27" t="s">
        <v>84</v>
      </c>
      <c r="D138" s="17"/>
      <c r="E138" s="17"/>
      <c r="F138" s="28" t="s">
        <v>85</v>
      </c>
      <c r="G138" s="29">
        <v>1</v>
      </c>
      <c r="H138" s="29"/>
      <c r="I138" s="29">
        <v>9.5399999999999991</v>
      </c>
      <c r="J138" s="63"/>
      <c r="K138" s="59"/>
      <c r="L138" s="59"/>
      <c r="M138" s="64"/>
      <c r="N138" s="59"/>
      <c r="O138" s="59"/>
      <c r="P138" s="30">
        <v>178.68</v>
      </c>
      <c r="S138" s="31">
        <f t="shared" si="6"/>
        <v>1704.61</v>
      </c>
    </row>
    <row r="139" spans="1:21" ht="18" x14ac:dyDescent="0.3">
      <c r="A139" s="12" t="s">
        <v>486</v>
      </c>
      <c r="B139" s="12"/>
      <c r="C139" s="27" t="s">
        <v>95</v>
      </c>
      <c r="D139" s="17"/>
      <c r="E139" s="17"/>
      <c r="F139" s="28" t="s">
        <v>96</v>
      </c>
      <c r="G139" s="29">
        <v>12</v>
      </c>
      <c r="H139" s="29"/>
      <c r="I139" s="29">
        <v>114.48</v>
      </c>
      <c r="J139" s="63"/>
      <c r="K139" s="59"/>
      <c r="L139" s="59"/>
      <c r="M139" s="64"/>
      <c r="N139" s="59"/>
      <c r="O139" s="59"/>
      <c r="P139" s="30">
        <v>6.38</v>
      </c>
      <c r="S139" s="31">
        <f t="shared" si="6"/>
        <v>730.38</v>
      </c>
    </row>
    <row r="140" spans="1:21" ht="54" x14ac:dyDescent="0.3">
      <c r="A140" s="12" t="s">
        <v>489</v>
      </c>
      <c r="B140" s="12" t="s">
        <v>445</v>
      </c>
      <c r="C140" s="16" t="s">
        <v>446</v>
      </c>
      <c r="D140" s="17"/>
      <c r="E140" s="17" t="s">
        <v>425</v>
      </c>
      <c r="F140" s="17" t="s">
        <v>73</v>
      </c>
      <c r="G140" s="18">
        <v>1</v>
      </c>
      <c r="H140" s="18"/>
      <c r="I140" s="18">
        <v>11.8</v>
      </c>
      <c r="J140" s="61"/>
      <c r="K140" s="62"/>
      <c r="L140" s="61"/>
      <c r="M140" s="61"/>
      <c r="N140" s="61"/>
      <c r="O140" s="61"/>
      <c r="P140" s="19">
        <v>5869.66</v>
      </c>
      <c r="Q140" s="20">
        <v>9733.2000000000007</v>
      </c>
      <c r="R140" s="19">
        <f>P140+ROUND(Q140, 2)</f>
        <v>15602.86</v>
      </c>
      <c r="S140" s="19">
        <v>69261.990000000005</v>
      </c>
      <c r="T140" s="19">
        <v>114851.76</v>
      </c>
      <c r="U140" s="19">
        <f>S140+T140</f>
        <v>184113.75</v>
      </c>
    </row>
    <row r="141" spans="1:21" ht="18" x14ac:dyDescent="0.3">
      <c r="A141" s="12" t="s">
        <v>490</v>
      </c>
      <c r="B141" s="12"/>
      <c r="C141" s="27" t="s">
        <v>95</v>
      </c>
      <c r="D141" s="17"/>
      <c r="E141" s="17"/>
      <c r="F141" s="28" t="s">
        <v>96</v>
      </c>
      <c r="G141" s="29">
        <v>12</v>
      </c>
      <c r="H141" s="29"/>
      <c r="I141" s="29">
        <v>141.6</v>
      </c>
      <c r="J141" s="63"/>
      <c r="K141" s="59"/>
      <c r="L141" s="59"/>
      <c r="M141" s="64"/>
      <c r="N141" s="59"/>
      <c r="O141" s="59"/>
      <c r="P141" s="30">
        <v>6.38</v>
      </c>
      <c r="S141" s="31">
        <f t="shared" ref="S141:S146" si="7">ROUND(ROUND(P141, 2)*I141, 2)</f>
        <v>903.41</v>
      </c>
    </row>
    <row r="142" spans="1:21" ht="36" x14ac:dyDescent="0.3">
      <c r="A142" s="12" t="s">
        <v>493</v>
      </c>
      <c r="B142" s="12"/>
      <c r="C142" s="27" t="s">
        <v>84</v>
      </c>
      <c r="D142" s="17"/>
      <c r="E142" s="17"/>
      <c r="F142" s="28" t="s">
        <v>85</v>
      </c>
      <c r="G142" s="29">
        <v>1</v>
      </c>
      <c r="H142" s="29"/>
      <c r="I142" s="29">
        <v>11.8</v>
      </c>
      <c r="J142" s="63"/>
      <c r="K142" s="59"/>
      <c r="L142" s="59"/>
      <c r="M142" s="64"/>
      <c r="N142" s="59"/>
      <c r="O142" s="59"/>
      <c r="P142" s="30">
        <v>178.68</v>
      </c>
      <c r="S142" s="31">
        <f t="shared" si="7"/>
        <v>2108.42</v>
      </c>
    </row>
    <row r="143" spans="1:21" ht="36" x14ac:dyDescent="0.3">
      <c r="A143" s="12" t="s">
        <v>496</v>
      </c>
      <c r="B143" s="12"/>
      <c r="C143" s="27" t="s">
        <v>186</v>
      </c>
      <c r="D143" s="17"/>
      <c r="E143" s="17"/>
      <c r="F143" s="28" t="s">
        <v>187</v>
      </c>
      <c r="G143" s="29">
        <v>2.2000000000000002</v>
      </c>
      <c r="H143" s="29"/>
      <c r="I143" s="29">
        <v>25.96</v>
      </c>
      <c r="J143" s="63"/>
      <c r="K143" s="59"/>
      <c r="L143" s="59"/>
      <c r="M143" s="64"/>
      <c r="N143" s="59"/>
      <c r="O143" s="59"/>
      <c r="P143" s="30">
        <v>85.4</v>
      </c>
      <c r="S143" s="31">
        <f t="shared" si="7"/>
        <v>2216.98</v>
      </c>
    </row>
    <row r="144" spans="1:21" ht="18" x14ac:dyDescent="0.3">
      <c r="A144" s="12" t="s">
        <v>499</v>
      </c>
      <c r="B144" s="12"/>
      <c r="C144" s="41" t="s">
        <v>197</v>
      </c>
      <c r="D144" s="17"/>
      <c r="E144" s="17"/>
      <c r="F144" s="28" t="s">
        <v>96</v>
      </c>
      <c r="G144" s="29">
        <v>25</v>
      </c>
      <c r="H144" s="29"/>
      <c r="I144" s="29">
        <v>295</v>
      </c>
      <c r="J144" s="63"/>
      <c r="K144" s="59"/>
      <c r="L144" s="59"/>
      <c r="M144" s="64"/>
      <c r="N144" s="59"/>
      <c r="O144" s="59"/>
      <c r="P144" s="30">
        <v>6.94</v>
      </c>
      <c r="S144" s="31">
        <f t="shared" si="7"/>
        <v>2047.3</v>
      </c>
    </row>
    <row r="145" spans="1:21" ht="18" x14ac:dyDescent="0.3">
      <c r="A145" s="12" t="s">
        <v>502</v>
      </c>
      <c r="B145" s="12"/>
      <c r="C145" s="41" t="s">
        <v>463</v>
      </c>
      <c r="D145" s="17"/>
      <c r="E145" s="17"/>
      <c r="F145" s="28" t="s">
        <v>73</v>
      </c>
      <c r="G145" s="29">
        <v>1.05</v>
      </c>
      <c r="H145" s="39"/>
      <c r="I145" s="39">
        <v>12.39</v>
      </c>
      <c r="J145" s="63"/>
      <c r="K145" s="59"/>
      <c r="L145" s="59"/>
      <c r="M145" s="64"/>
      <c r="N145" s="59"/>
      <c r="O145" s="59"/>
      <c r="P145" s="30">
        <v>4682.79</v>
      </c>
      <c r="S145" s="31">
        <f t="shared" si="7"/>
        <v>58019.77</v>
      </c>
    </row>
    <row r="146" spans="1:21" ht="36" x14ac:dyDescent="0.3">
      <c r="A146" s="12" t="s">
        <v>505</v>
      </c>
      <c r="B146" s="12"/>
      <c r="C146" s="27" t="s">
        <v>192</v>
      </c>
      <c r="D146" s="17"/>
      <c r="E146" s="17"/>
      <c r="F146" s="28" t="s">
        <v>85</v>
      </c>
      <c r="G146" s="29">
        <v>1</v>
      </c>
      <c r="H146" s="29"/>
      <c r="I146" s="29">
        <v>11.8</v>
      </c>
      <c r="J146" s="63"/>
      <c r="K146" s="59"/>
      <c r="L146" s="59"/>
      <c r="M146" s="64"/>
      <c r="N146" s="59"/>
      <c r="O146" s="59"/>
      <c r="P146" s="30">
        <v>336.11</v>
      </c>
      <c r="S146" s="31">
        <f t="shared" si="7"/>
        <v>3966.1</v>
      </c>
    </row>
    <row r="147" spans="1:21" ht="16.95" customHeight="1" x14ac:dyDescent="0.3">
      <c r="A147" s="12" t="s">
        <v>508</v>
      </c>
      <c r="B147" s="51" t="s">
        <v>509</v>
      </c>
      <c r="C147" s="110" t="s">
        <v>108</v>
      </c>
      <c r="D147" s="111"/>
      <c r="E147" s="111"/>
      <c r="F147" s="111"/>
      <c r="G147" s="111"/>
      <c r="H147" s="111"/>
      <c r="I147" s="112"/>
      <c r="J147" s="59"/>
      <c r="K147" s="59"/>
      <c r="L147" s="59"/>
      <c r="M147" s="60"/>
      <c r="N147" s="60"/>
      <c r="O147" s="60"/>
      <c r="S147" s="6">
        <f>SUM(S148,S151)</f>
        <v>736753.18</v>
      </c>
      <c r="T147" s="6">
        <f>SUM(T148,T151)</f>
        <v>875707.20000000007</v>
      </c>
      <c r="U147" s="6">
        <f>SUM(U148,U151)</f>
        <v>1612460.38</v>
      </c>
    </row>
    <row r="148" spans="1:21" ht="72" x14ac:dyDescent="0.3">
      <c r="A148" s="12" t="s">
        <v>510</v>
      </c>
      <c r="B148" s="12" t="s">
        <v>511</v>
      </c>
      <c r="C148" s="16" t="s">
        <v>512</v>
      </c>
      <c r="D148" s="17" t="s">
        <v>71</v>
      </c>
      <c r="E148" s="17" t="s">
        <v>513</v>
      </c>
      <c r="F148" s="17" t="s">
        <v>112</v>
      </c>
      <c r="G148" s="18">
        <v>1</v>
      </c>
      <c r="H148" s="18"/>
      <c r="I148" s="18">
        <v>4.7729999999999997</v>
      </c>
      <c r="J148" s="61"/>
      <c r="K148" s="62"/>
      <c r="L148" s="61"/>
      <c r="M148" s="61"/>
      <c r="N148" s="61"/>
      <c r="O148" s="61"/>
      <c r="P148" s="19">
        <v>109216.72</v>
      </c>
      <c r="Q148" s="20">
        <v>129734.39999999999</v>
      </c>
      <c r="R148" s="19">
        <f>P148+ROUND(Q148, 2)</f>
        <v>238951.12</v>
      </c>
      <c r="S148" s="19">
        <v>521291.4</v>
      </c>
      <c r="T148" s="19">
        <v>619222.29</v>
      </c>
      <c r="U148" s="19">
        <f>S148+T148</f>
        <v>1140513.69</v>
      </c>
    </row>
    <row r="149" spans="1:21" ht="54" x14ac:dyDescent="0.3">
      <c r="A149" s="12" t="s">
        <v>516</v>
      </c>
      <c r="B149" s="12"/>
      <c r="C149" s="27" t="s">
        <v>517</v>
      </c>
      <c r="D149" s="17"/>
      <c r="E149" s="17"/>
      <c r="F149" s="28" t="s">
        <v>112</v>
      </c>
      <c r="G149" s="29">
        <v>1</v>
      </c>
      <c r="H149" s="29"/>
      <c r="I149" s="29">
        <v>4.7729999999999997</v>
      </c>
      <c r="J149" s="63"/>
      <c r="K149" s="59"/>
      <c r="L149" s="59"/>
      <c r="M149" s="64"/>
      <c r="N149" s="59"/>
      <c r="O149" s="59"/>
      <c r="P149" s="30">
        <v>72590</v>
      </c>
      <c r="S149" s="31">
        <f>ROUND(ROUND(P149, 2)*I149, 2)</f>
        <v>346472.07</v>
      </c>
    </row>
    <row r="150" spans="1:21" ht="18" x14ac:dyDescent="0.3">
      <c r="A150" s="12" t="s">
        <v>521</v>
      </c>
      <c r="B150" s="12"/>
      <c r="C150" s="27" t="s">
        <v>522</v>
      </c>
      <c r="D150" s="17"/>
      <c r="E150" s="17" t="s">
        <v>523</v>
      </c>
      <c r="F150" s="28" t="s">
        <v>102</v>
      </c>
      <c r="G150" s="29">
        <v>1</v>
      </c>
      <c r="H150" s="39"/>
      <c r="I150" s="39">
        <v>622</v>
      </c>
      <c r="J150" s="63"/>
      <c r="K150" s="59"/>
      <c r="L150" s="59"/>
      <c r="M150" s="64"/>
      <c r="N150" s="59"/>
      <c r="O150" s="59"/>
      <c r="P150" s="30">
        <v>281.06</v>
      </c>
      <c r="S150" s="31">
        <f>ROUND(ROUND(P150, 2)*I150, 2)</f>
        <v>174819.32</v>
      </c>
    </row>
    <row r="151" spans="1:21" ht="72" x14ac:dyDescent="0.3">
      <c r="A151" s="12" t="s">
        <v>527</v>
      </c>
      <c r="B151" s="12" t="s">
        <v>511</v>
      </c>
      <c r="C151" s="16" t="s">
        <v>512</v>
      </c>
      <c r="D151" s="17" t="s">
        <v>71</v>
      </c>
      <c r="E151" s="17" t="s">
        <v>528</v>
      </c>
      <c r="F151" s="17" t="s">
        <v>112</v>
      </c>
      <c r="G151" s="18">
        <v>1</v>
      </c>
      <c r="H151" s="18"/>
      <c r="I151" s="18">
        <v>1.9770000000000001</v>
      </c>
      <c r="J151" s="61"/>
      <c r="K151" s="62"/>
      <c r="L151" s="61"/>
      <c r="M151" s="61"/>
      <c r="N151" s="61"/>
      <c r="O151" s="61"/>
      <c r="P151" s="19">
        <v>108984.21</v>
      </c>
      <c r="Q151" s="20">
        <v>129734.39999999999</v>
      </c>
      <c r="R151" s="19">
        <f>P151+ROUND(Q151, 2)</f>
        <v>238718.61</v>
      </c>
      <c r="S151" s="19">
        <v>215461.78</v>
      </c>
      <c r="T151" s="19">
        <v>256484.91</v>
      </c>
      <c r="U151" s="19">
        <f>S151+T151</f>
        <v>471946.69</v>
      </c>
    </row>
    <row r="152" spans="1:21" ht="18" x14ac:dyDescent="0.3">
      <c r="A152" s="12" t="s">
        <v>529</v>
      </c>
      <c r="B152" s="12"/>
      <c r="C152" s="27" t="s">
        <v>522</v>
      </c>
      <c r="D152" s="17"/>
      <c r="E152" s="17" t="s">
        <v>523</v>
      </c>
      <c r="F152" s="28" t="s">
        <v>102</v>
      </c>
      <c r="G152" s="29">
        <v>1</v>
      </c>
      <c r="H152" s="39"/>
      <c r="I152" s="39">
        <v>256</v>
      </c>
      <c r="J152" s="63"/>
      <c r="K152" s="59"/>
      <c r="L152" s="59"/>
      <c r="M152" s="64"/>
      <c r="N152" s="59"/>
      <c r="O152" s="59"/>
      <c r="P152" s="30">
        <v>281.06</v>
      </c>
      <c r="S152" s="31">
        <f>ROUND(ROUND(P152, 2)*I152, 2)</f>
        <v>71951.360000000001</v>
      </c>
    </row>
    <row r="153" spans="1:21" ht="54" x14ac:dyDescent="0.3">
      <c r="A153" s="12" t="s">
        <v>532</v>
      </c>
      <c r="B153" s="12"/>
      <c r="C153" s="27" t="s">
        <v>517</v>
      </c>
      <c r="D153" s="17"/>
      <c r="E153" s="17"/>
      <c r="F153" s="28" t="s">
        <v>112</v>
      </c>
      <c r="G153" s="29">
        <v>1</v>
      </c>
      <c r="H153" s="29"/>
      <c r="I153" s="29">
        <v>1.9770000000000001</v>
      </c>
      <c r="J153" s="63"/>
      <c r="K153" s="59"/>
      <c r="L153" s="59"/>
      <c r="M153" s="64"/>
      <c r="N153" s="59"/>
      <c r="O153" s="59"/>
      <c r="P153" s="30">
        <v>72590</v>
      </c>
      <c r="S153" s="31">
        <f>ROUND(ROUND(P153, 2)*I153, 2)</f>
        <v>143510.43</v>
      </c>
    </row>
    <row r="154" spans="1:21" ht="16.95" customHeight="1" x14ac:dyDescent="0.3">
      <c r="A154" s="12" t="s">
        <v>535</v>
      </c>
      <c r="B154" s="50" t="s">
        <v>536</v>
      </c>
      <c r="C154" s="116" t="s">
        <v>537</v>
      </c>
      <c r="D154" s="117"/>
      <c r="E154" s="117"/>
      <c r="F154" s="117"/>
      <c r="G154" s="117"/>
      <c r="H154" s="117"/>
      <c r="I154" s="118"/>
      <c r="J154" s="59"/>
      <c r="K154" s="59"/>
      <c r="L154" s="59"/>
      <c r="M154" s="60"/>
      <c r="N154" s="60"/>
      <c r="O154" s="60"/>
      <c r="S154" s="6">
        <f t="shared" ref="S154:U155" si="8">SUM(S155)</f>
        <v>2501487.92</v>
      </c>
      <c r="T154" s="6">
        <f t="shared" si="8"/>
        <v>1357034.88</v>
      </c>
      <c r="U154" s="6">
        <f t="shared" si="8"/>
        <v>3858522.8</v>
      </c>
    </row>
    <row r="155" spans="1:21" ht="16.95" customHeight="1" x14ac:dyDescent="0.3">
      <c r="A155" s="12" t="s">
        <v>538</v>
      </c>
      <c r="B155" s="51" t="s">
        <v>539</v>
      </c>
      <c r="C155" s="110" t="s">
        <v>540</v>
      </c>
      <c r="D155" s="111"/>
      <c r="E155" s="111"/>
      <c r="F155" s="111"/>
      <c r="G155" s="111"/>
      <c r="H155" s="111"/>
      <c r="I155" s="112"/>
      <c r="J155" s="59"/>
      <c r="K155" s="59"/>
      <c r="L155" s="59"/>
      <c r="M155" s="60"/>
      <c r="N155" s="60"/>
      <c r="O155" s="60"/>
      <c r="S155" s="6">
        <f t="shared" si="8"/>
        <v>2501487.92</v>
      </c>
      <c r="T155" s="6">
        <f t="shared" si="8"/>
        <v>1357034.88</v>
      </c>
      <c r="U155" s="6">
        <f t="shared" si="8"/>
        <v>3858522.8</v>
      </c>
    </row>
    <row r="156" spans="1:21" ht="36" x14ac:dyDescent="0.3">
      <c r="A156" s="12" t="s">
        <v>541</v>
      </c>
      <c r="B156" s="12" t="s">
        <v>542</v>
      </c>
      <c r="C156" s="16" t="s">
        <v>543</v>
      </c>
      <c r="D156" s="17" t="s">
        <v>71</v>
      </c>
      <c r="E156" s="17" t="s">
        <v>544</v>
      </c>
      <c r="F156" s="17" t="s">
        <v>73</v>
      </c>
      <c r="G156" s="18">
        <v>1</v>
      </c>
      <c r="H156" s="18"/>
      <c r="I156" s="18">
        <v>184.48</v>
      </c>
      <c r="J156" s="61"/>
      <c r="K156" s="62"/>
      <c r="L156" s="61"/>
      <c r="M156" s="61"/>
      <c r="N156" s="61"/>
      <c r="O156" s="61"/>
      <c r="P156" s="19">
        <v>13559.67</v>
      </c>
      <c r="Q156" s="20">
        <v>7356</v>
      </c>
      <c r="R156" s="19">
        <f>P156+ROUND(Q156, 2)</f>
        <v>20915.669999999998</v>
      </c>
      <c r="S156" s="19">
        <v>2501487.92</v>
      </c>
      <c r="T156" s="19">
        <v>1357034.88</v>
      </c>
      <c r="U156" s="19">
        <f>S156+T156</f>
        <v>3858522.8</v>
      </c>
    </row>
    <row r="157" spans="1:21" ht="18" x14ac:dyDescent="0.3">
      <c r="A157" s="12" t="s">
        <v>548</v>
      </c>
      <c r="B157" s="12"/>
      <c r="C157" s="27" t="s">
        <v>78</v>
      </c>
      <c r="D157" s="17"/>
      <c r="E157" s="17"/>
      <c r="F157" s="28" t="s">
        <v>79</v>
      </c>
      <c r="G157" s="29">
        <v>4.2</v>
      </c>
      <c r="H157" s="29"/>
      <c r="I157" s="29">
        <v>774.81600000000003</v>
      </c>
      <c r="J157" s="63"/>
      <c r="K157" s="59"/>
      <c r="L157" s="59"/>
      <c r="M157" s="64"/>
      <c r="N157" s="59"/>
      <c r="O157" s="59"/>
      <c r="P157" s="30">
        <v>269.41000000000003</v>
      </c>
      <c r="S157" s="31">
        <f>ROUND(ROUND(P157, 2)*I157, 2)</f>
        <v>208743.18</v>
      </c>
    </row>
    <row r="158" spans="1:21" ht="18" x14ac:dyDescent="0.3">
      <c r="A158" s="12" t="s">
        <v>551</v>
      </c>
      <c r="B158" s="12"/>
      <c r="C158" s="27" t="s">
        <v>552</v>
      </c>
      <c r="D158" s="17"/>
      <c r="E158" s="17"/>
      <c r="F158" s="28" t="s">
        <v>96</v>
      </c>
      <c r="G158" s="29">
        <v>445</v>
      </c>
      <c r="H158" s="29"/>
      <c r="I158" s="29">
        <v>82093.600000000006</v>
      </c>
      <c r="J158" s="63"/>
      <c r="K158" s="59"/>
      <c r="L158" s="59"/>
      <c r="M158" s="64"/>
      <c r="N158" s="59"/>
      <c r="O158" s="59"/>
      <c r="P158" s="30">
        <v>6.27</v>
      </c>
      <c r="S158" s="31">
        <f>ROUND(ROUND(P158, 2)*I158, 2)</f>
        <v>514726.87</v>
      </c>
    </row>
    <row r="159" spans="1:21" ht="36" x14ac:dyDescent="0.3">
      <c r="A159" s="12" t="s">
        <v>556</v>
      </c>
      <c r="B159" s="12"/>
      <c r="C159" s="27" t="s">
        <v>557</v>
      </c>
      <c r="D159" s="17"/>
      <c r="E159" s="17" t="s">
        <v>558</v>
      </c>
      <c r="F159" s="28" t="s">
        <v>102</v>
      </c>
      <c r="G159" s="29">
        <v>395</v>
      </c>
      <c r="H159" s="29"/>
      <c r="I159" s="29">
        <v>72869.600000000006</v>
      </c>
      <c r="J159" s="63"/>
      <c r="K159" s="59"/>
      <c r="L159" s="59"/>
      <c r="M159" s="64"/>
      <c r="N159" s="59"/>
      <c r="O159" s="59"/>
      <c r="P159" s="30">
        <v>24.4</v>
      </c>
      <c r="S159" s="31">
        <f>ROUND(ROUND(P159, 2)*I159, 2)</f>
        <v>1778018.24</v>
      </c>
    </row>
    <row r="160" spans="1:21" ht="16.95" customHeight="1" x14ac:dyDescent="0.3">
      <c r="A160" s="12" t="s">
        <v>562</v>
      </c>
      <c r="B160" s="48" t="s">
        <v>563</v>
      </c>
      <c r="C160" s="107" t="s">
        <v>564</v>
      </c>
      <c r="D160" s="108"/>
      <c r="E160" s="108"/>
      <c r="F160" s="108"/>
      <c r="G160" s="108"/>
      <c r="H160" s="108"/>
      <c r="I160" s="109"/>
      <c r="J160" s="59"/>
      <c r="K160" s="59"/>
      <c r="L160" s="59"/>
      <c r="M160" s="60"/>
      <c r="N160" s="60"/>
      <c r="O160" s="60"/>
      <c r="S160" s="6">
        <f t="shared" ref="S160:U161" si="9">SUM(S161)</f>
        <v>63362460.109999992</v>
      </c>
      <c r="T160" s="6">
        <f t="shared" si="9"/>
        <v>103486652.20999999</v>
      </c>
      <c r="U160" s="6">
        <f t="shared" si="9"/>
        <v>166849112.32000002</v>
      </c>
    </row>
    <row r="161" spans="1:21" ht="16.95" customHeight="1" x14ac:dyDescent="0.3">
      <c r="A161" s="12" t="s">
        <v>565</v>
      </c>
      <c r="B161" s="49" t="s">
        <v>566</v>
      </c>
      <c r="C161" s="101" t="s">
        <v>567</v>
      </c>
      <c r="D161" s="102"/>
      <c r="E161" s="102"/>
      <c r="F161" s="102"/>
      <c r="G161" s="102"/>
      <c r="H161" s="102"/>
      <c r="I161" s="103"/>
      <c r="J161" s="59"/>
      <c r="K161" s="59"/>
      <c r="L161" s="59"/>
      <c r="M161" s="60"/>
      <c r="N161" s="60"/>
      <c r="O161" s="60"/>
      <c r="S161" s="6">
        <f t="shared" si="9"/>
        <v>63362460.109999992</v>
      </c>
      <c r="T161" s="6">
        <f t="shared" si="9"/>
        <v>103486652.20999999</v>
      </c>
      <c r="U161" s="6">
        <f t="shared" si="9"/>
        <v>166849112.32000002</v>
      </c>
    </row>
    <row r="162" spans="1:21" ht="16.95" customHeight="1" x14ac:dyDescent="0.3">
      <c r="A162" s="12" t="s">
        <v>568</v>
      </c>
      <c r="B162" s="50" t="s">
        <v>569</v>
      </c>
      <c r="C162" s="116" t="s">
        <v>570</v>
      </c>
      <c r="D162" s="117"/>
      <c r="E162" s="117"/>
      <c r="F162" s="117"/>
      <c r="G162" s="117"/>
      <c r="H162" s="117"/>
      <c r="I162" s="118"/>
      <c r="J162" s="59"/>
      <c r="K162" s="59"/>
      <c r="L162" s="59"/>
      <c r="M162" s="60"/>
      <c r="N162" s="60"/>
      <c r="O162" s="60"/>
      <c r="S162" s="6">
        <f>SUM(S163,S434,S929,S1121,S1239,S1344)</f>
        <v>63362460.109999992</v>
      </c>
      <c r="T162" s="6">
        <f>SUM(T163,T434,T929,T1121,T1239,T1344)</f>
        <v>103486652.20999999</v>
      </c>
      <c r="U162" s="6">
        <f>SUM(U163,U434,U929,U1121,U1239,U1344)</f>
        <v>166849112.32000002</v>
      </c>
    </row>
    <row r="163" spans="1:21" ht="16.95" customHeight="1" x14ac:dyDescent="0.3">
      <c r="A163" s="12" t="s">
        <v>571</v>
      </c>
      <c r="B163" s="51" t="s">
        <v>572</v>
      </c>
      <c r="C163" s="110" t="s">
        <v>573</v>
      </c>
      <c r="D163" s="111"/>
      <c r="E163" s="111"/>
      <c r="F163" s="111"/>
      <c r="G163" s="111"/>
      <c r="H163" s="111"/>
      <c r="I163" s="112"/>
      <c r="J163" s="59"/>
      <c r="K163" s="59"/>
      <c r="L163" s="59"/>
      <c r="M163" s="60"/>
      <c r="N163" s="60"/>
      <c r="O163" s="60"/>
      <c r="S163" s="6">
        <f>SUM(S164,S266,S305)</f>
        <v>33127126.469999999</v>
      </c>
      <c r="T163" s="6">
        <f>SUM(T164,T266,T305)</f>
        <v>24904883.030000001</v>
      </c>
      <c r="U163" s="6">
        <f>SUM(U164,U266,U305)</f>
        <v>58032009.5</v>
      </c>
    </row>
    <row r="164" spans="1:21" ht="16.95" customHeight="1" x14ac:dyDescent="0.3">
      <c r="A164" s="12" t="s">
        <v>574</v>
      </c>
      <c r="B164" s="52" t="s">
        <v>575</v>
      </c>
      <c r="C164" s="113" t="s">
        <v>576</v>
      </c>
      <c r="D164" s="114"/>
      <c r="E164" s="114"/>
      <c r="F164" s="114"/>
      <c r="G164" s="114"/>
      <c r="H164" s="114"/>
      <c r="I164" s="115"/>
      <c r="J164" s="59"/>
      <c r="K164" s="59"/>
      <c r="L164" s="59"/>
      <c r="M164" s="60"/>
      <c r="N164" s="60"/>
      <c r="O164" s="60"/>
      <c r="S164" s="6">
        <f>SUM(S165,S168,S172,S175,S178,S180,S182,S190,S198,S204,S210,S216,S222,S228,S234,S242,S248,S254,S260)</f>
        <v>9592175.6500000004</v>
      </c>
      <c r="T164" s="6">
        <f>SUM(T165,T168,T172,T175,T178,T180,T182,T190,T198,T204,T210,T216,T222,T228,T234,T242,T248,T254,T260)</f>
        <v>14549243.539999999</v>
      </c>
      <c r="U164" s="6">
        <f>SUM(U165,U168,U172,U175,U178,U180,U182,U190,U198,U204,U210,U216,U222,U228,U234,U242,U248,U254,U260)</f>
        <v>24141419.189999998</v>
      </c>
    </row>
    <row r="165" spans="1:21" ht="54" x14ac:dyDescent="0.3">
      <c r="A165" s="12" t="s">
        <v>577</v>
      </c>
      <c r="B165" s="12" t="s">
        <v>578</v>
      </c>
      <c r="C165" s="16" t="s">
        <v>579</v>
      </c>
      <c r="D165" s="17" t="s">
        <v>580</v>
      </c>
      <c r="E165" s="17" t="s">
        <v>581</v>
      </c>
      <c r="F165" s="17" t="s">
        <v>79</v>
      </c>
      <c r="G165" s="18">
        <v>1</v>
      </c>
      <c r="H165" s="18"/>
      <c r="I165" s="18">
        <v>0</v>
      </c>
      <c r="J165" s="61"/>
      <c r="K165" s="62"/>
      <c r="L165" s="61"/>
      <c r="M165" s="61"/>
      <c r="N165" s="61"/>
      <c r="O165" s="61"/>
      <c r="P165" s="19">
        <v>177.36</v>
      </c>
      <c r="Q165" s="20">
        <v>388</v>
      </c>
      <c r="R165" s="19">
        <f>P165+ROUND(Q165, 2)</f>
        <v>565.36</v>
      </c>
      <c r="S165" s="19">
        <v>0</v>
      </c>
      <c r="T165" s="19">
        <v>0</v>
      </c>
      <c r="U165" s="19">
        <f>S165+T165</f>
        <v>0</v>
      </c>
    </row>
    <row r="166" spans="1:21" ht="36" x14ac:dyDescent="0.3">
      <c r="A166" s="12" t="s">
        <v>585</v>
      </c>
      <c r="B166" s="12"/>
      <c r="C166" s="41" t="s">
        <v>586</v>
      </c>
      <c r="D166" s="17"/>
      <c r="E166" s="17"/>
      <c r="F166" s="28" t="s">
        <v>96</v>
      </c>
      <c r="G166" s="29">
        <v>1.6</v>
      </c>
      <c r="H166" s="39"/>
      <c r="I166" s="39">
        <v>0</v>
      </c>
      <c r="J166" s="63"/>
      <c r="K166" s="59"/>
      <c r="L166" s="59"/>
      <c r="M166" s="64"/>
      <c r="N166" s="59"/>
      <c r="O166" s="59"/>
      <c r="P166" s="30">
        <v>9.67</v>
      </c>
      <c r="S166" s="31">
        <f>ROUND(ROUND(P166, 2)*I166, 2)</f>
        <v>0</v>
      </c>
    </row>
    <row r="167" spans="1:21" ht="36" x14ac:dyDescent="0.3">
      <c r="A167" s="12" t="s">
        <v>590</v>
      </c>
      <c r="B167" s="12"/>
      <c r="C167" s="27" t="s">
        <v>591</v>
      </c>
      <c r="D167" s="17"/>
      <c r="E167" s="17"/>
      <c r="F167" s="28" t="s">
        <v>96</v>
      </c>
      <c r="G167" s="29">
        <v>0.255</v>
      </c>
      <c r="H167" s="39"/>
      <c r="I167" s="39">
        <v>0</v>
      </c>
      <c r="J167" s="63"/>
      <c r="K167" s="59"/>
      <c r="L167" s="59"/>
      <c r="M167" s="64"/>
      <c r="N167" s="59"/>
      <c r="O167" s="59"/>
      <c r="P167" s="30">
        <v>88.8</v>
      </c>
      <c r="S167" s="31">
        <f>ROUND(ROUND(P167, 2)*I167, 2)</f>
        <v>0</v>
      </c>
    </row>
    <row r="168" spans="1:21" ht="54" x14ac:dyDescent="0.3">
      <c r="A168" s="12" t="s">
        <v>595</v>
      </c>
      <c r="B168" s="12" t="s">
        <v>578</v>
      </c>
      <c r="C168" s="16" t="s">
        <v>596</v>
      </c>
      <c r="D168" s="17" t="s">
        <v>580</v>
      </c>
      <c r="E168" s="17" t="s">
        <v>597</v>
      </c>
      <c r="F168" s="17" t="s">
        <v>79</v>
      </c>
      <c r="G168" s="18">
        <v>1</v>
      </c>
      <c r="H168" s="18"/>
      <c r="I168" s="18">
        <v>0</v>
      </c>
      <c r="J168" s="61"/>
      <c r="K168" s="62"/>
      <c r="L168" s="61"/>
      <c r="M168" s="61"/>
      <c r="N168" s="61"/>
      <c r="O168" s="61"/>
      <c r="P168" s="19">
        <v>172.99</v>
      </c>
      <c r="Q168" s="20">
        <v>400</v>
      </c>
      <c r="R168" s="19">
        <f>P168+ROUND(Q168, 2)</f>
        <v>572.99</v>
      </c>
      <c r="S168" s="19">
        <v>0</v>
      </c>
      <c r="T168" s="19">
        <v>0</v>
      </c>
      <c r="U168" s="19">
        <f>S168+T168</f>
        <v>0</v>
      </c>
    </row>
    <row r="169" spans="1:21" ht="36" x14ac:dyDescent="0.3">
      <c r="A169" s="12" t="s">
        <v>598</v>
      </c>
      <c r="B169" s="12"/>
      <c r="C169" s="27" t="s">
        <v>591</v>
      </c>
      <c r="D169" s="17"/>
      <c r="E169" s="17"/>
      <c r="F169" s="28" t="s">
        <v>96</v>
      </c>
      <c r="G169" s="29">
        <v>0.255</v>
      </c>
      <c r="H169" s="39"/>
      <c r="I169" s="39">
        <v>0</v>
      </c>
      <c r="J169" s="63"/>
      <c r="K169" s="59"/>
      <c r="L169" s="59"/>
      <c r="M169" s="64"/>
      <c r="N169" s="59"/>
      <c r="O169" s="59"/>
      <c r="P169" s="30">
        <v>88.8</v>
      </c>
      <c r="S169" s="31">
        <f>ROUND(ROUND(P169, 2)*I169, 2)</f>
        <v>0</v>
      </c>
    </row>
    <row r="170" spans="1:21" ht="18" x14ac:dyDescent="0.3">
      <c r="A170" s="12" t="s">
        <v>601</v>
      </c>
      <c r="B170" s="12"/>
      <c r="C170" s="27" t="s">
        <v>602</v>
      </c>
      <c r="D170" s="17"/>
      <c r="E170" s="17"/>
      <c r="F170" s="28" t="s">
        <v>187</v>
      </c>
      <c r="G170" s="29">
        <v>1</v>
      </c>
      <c r="H170" s="39"/>
      <c r="I170" s="39">
        <v>0</v>
      </c>
      <c r="J170" s="63"/>
      <c r="K170" s="59"/>
      <c r="L170" s="59"/>
      <c r="M170" s="64"/>
      <c r="N170" s="59"/>
      <c r="O170" s="59"/>
      <c r="P170" s="30">
        <v>10.4</v>
      </c>
      <c r="S170" s="31">
        <f>ROUND(ROUND(P170, 2)*I170, 2)</f>
        <v>0</v>
      </c>
    </row>
    <row r="171" spans="1:21" ht="36" x14ac:dyDescent="0.3">
      <c r="A171" s="12" t="s">
        <v>606</v>
      </c>
      <c r="B171" s="12"/>
      <c r="C171" s="41" t="s">
        <v>586</v>
      </c>
      <c r="D171" s="17"/>
      <c r="E171" s="17"/>
      <c r="F171" s="28" t="s">
        <v>96</v>
      </c>
      <c r="G171" s="29">
        <v>1.6</v>
      </c>
      <c r="H171" s="39"/>
      <c r="I171" s="39">
        <v>0</v>
      </c>
      <c r="J171" s="63"/>
      <c r="K171" s="59"/>
      <c r="L171" s="59"/>
      <c r="M171" s="64"/>
      <c r="N171" s="59"/>
      <c r="O171" s="59"/>
      <c r="P171" s="30">
        <v>9.07</v>
      </c>
      <c r="S171" s="31">
        <f>ROUND(ROUND(P171, 2)*I171, 2)</f>
        <v>0</v>
      </c>
    </row>
    <row r="172" spans="1:21" ht="54" x14ac:dyDescent="0.3">
      <c r="A172" s="12" t="s">
        <v>609</v>
      </c>
      <c r="B172" s="12" t="s">
        <v>578</v>
      </c>
      <c r="C172" s="16" t="s">
        <v>596</v>
      </c>
      <c r="D172" s="17" t="s">
        <v>580</v>
      </c>
      <c r="E172" s="17" t="s">
        <v>581</v>
      </c>
      <c r="F172" s="17" t="s">
        <v>79</v>
      </c>
      <c r="G172" s="18">
        <v>1</v>
      </c>
      <c r="H172" s="18"/>
      <c r="I172" s="18">
        <v>4263.2</v>
      </c>
      <c r="J172" s="61"/>
      <c r="K172" s="62"/>
      <c r="L172" s="61"/>
      <c r="M172" s="61"/>
      <c r="N172" s="61"/>
      <c r="O172" s="61"/>
      <c r="P172" s="19">
        <v>177.36</v>
      </c>
      <c r="Q172" s="20">
        <v>465.6</v>
      </c>
      <c r="R172" s="19">
        <f>P172+ROUND(Q172, 2)</f>
        <v>642.96</v>
      </c>
      <c r="S172" s="19">
        <v>756121.15</v>
      </c>
      <c r="T172" s="19">
        <v>1984945.92</v>
      </c>
      <c r="U172" s="19">
        <f>S172+T172</f>
        <v>2741067.07</v>
      </c>
    </row>
    <row r="173" spans="1:21" ht="36" x14ac:dyDescent="0.3">
      <c r="A173" s="12" t="s">
        <v>610</v>
      </c>
      <c r="B173" s="12"/>
      <c r="C173" s="41" t="s">
        <v>586</v>
      </c>
      <c r="D173" s="17"/>
      <c r="E173" s="17"/>
      <c r="F173" s="28" t="s">
        <v>96</v>
      </c>
      <c r="G173" s="29">
        <v>1.6</v>
      </c>
      <c r="H173" s="39"/>
      <c r="I173" s="39">
        <v>68211.199999999997</v>
      </c>
      <c r="J173" s="63"/>
      <c r="K173" s="59"/>
      <c r="L173" s="59"/>
      <c r="M173" s="64"/>
      <c r="N173" s="59"/>
      <c r="O173" s="59"/>
      <c r="P173" s="30">
        <v>9.67</v>
      </c>
      <c r="S173" s="31">
        <f>ROUND(ROUND(P173, 2)*I173, 2)</f>
        <v>659602.30000000005</v>
      </c>
    </row>
    <row r="174" spans="1:21" ht="36" x14ac:dyDescent="0.3">
      <c r="A174" s="12" t="s">
        <v>613</v>
      </c>
      <c r="B174" s="12"/>
      <c r="C174" s="27" t="s">
        <v>591</v>
      </c>
      <c r="D174" s="17"/>
      <c r="E174" s="17"/>
      <c r="F174" s="28" t="s">
        <v>96</v>
      </c>
      <c r="G174" s="29">
        <v>0.255</v>
      </c>
      <c r="H174" s="39"/>
      <c r="I174" s="39">
        <v>1087.116</v>
      </c>
      <c r="J174" s="63"/>
      <c r="K174" s="59"/>
      <c r="L174" s="59"/>
      <c r="M174" s="64"/>
      <c r="N174" s="59"/>
      <c r="O174" s="59"/>
      <c r="P174" s="30">
        <v>88.8</v>
      </c>
      <c r="S174" s="31">
        <f>ROUND(ROUND(P174, 2)*I174, 2)</f>
        <v>96535.9</v>
      </c>
    </row>
    <row r="175" spans="1:21" ht="54" x14ac:dyDescent="0.3">
      <c r="A175" s="12" t="s">
        <v>616</v>
      </c>
      <c r="B175" s="12" t="s">
        <v>578</v>
      </c>
      <c r="C175" s="16" t="s">
        <v>596</v>
      </c>
      <c r="D175" s="17" t="s">
        <v>580</v>
      </c>
      <c r="E175" s="17" t="s">
        <v>597</v>
      </c>
      <c r="F175" s="17" t="s">
        <v>79</v>
      </c>
      <c r="G175" s="18">
        <v>1</v>
      </c>
      <c r="H175" s="18"/>
      <c r="I175" s="18">
        <v>3740.2</v>
      </c>
      <c r="J175" s="61"/>
      <c r="K175" s="62"/>
      <c r="L175" s="61"/>
      <c r="M175" s="61"/>
      <c r="N175" s="61"/>
      <c r="O175" s="61"/>
      <c r="P175" s="19">
        <v>177.36</v>
      </c>
      <c r="Q175" s="20">
        <v>480</v>
      </c>
      <c r="R175" s="19">
        <f>P175+ROUND(Q175, 2)</f>
        <v>657.36</v>
      </c>
      <c r="S175" s="19">
        <v>663361.87</v>
      </c>
      <c r="T175" s="19">
        <v>1795296</v>
      </c>
      <c r="U175" s="19">
        <f>S175+T175</f>
        <v>2458657.87</v>
      </c>
    </row>
    <row r="176" spans="1:21" ht="36" x14ac:dyDescent="0.3">
      <c r="A176" s="12" t="s">
        <v>617</v>
      </c>
      <c r="B176" s="12"/>
      <c r="C176" s="27" t="s">
        <v>591</v>
      </c>
      <c r="D176" s="17"/>
      <c r="E176" s="17"/>
      <c r="F176" s="28" t="s">
        <v>96</v>
      </c>
      <c r="G176" s="29">
        <v>0.255</v>
      </c>
      <c r="H176" s="39"/>
      <c r="I176" s="39">
        <v>953.75099999999998</v>
      </c>
      <c r="J176" s="63"/>
      <c r="K176" s="59"/>
      <c r="L176" s="59"/>
      <c r="M176" s="64"/>
      <c r="N176" s="59"/>
      <c r="O176" s="59"/>
      <c r="P176" s="30">
        <v>88.8</v>
      </c>
      <c r="S176" s="31">
        <f>ROUND(ROUND(P176, 2)*I176, 2)</f>
        <v>84693.09</v>
      </c>
    </row>
    <row r="177" spans="1:21" ht="36" x14ac:dyDescent="0.3">
      <c r="A177" s="12" t="s">
        <v>620</v>
      </c>
      <c r="B177" s="12"/>
      <c r="C177" s="41" t="s">
        <v>586</v>
      </c>
      <c r="D177" s="17"/>
      <c r="E177" s="17"/>
      <c r="F177" s="28" t="s">
        <v>96</v>
      </c>
      <c r="G177" s="29">
        <v>1.6</v>
      </c>
      <c r="H177" s="39"/>
      <c r="I177" s="39">
        <v>59843.199999999997</v>
      </c>
      <c r="J177" s="63"/>
      <c r="K177" s="59"/>
      <c r="L177" s="59"/>
      <c r="M177" s="64"/>
      <c r="N177" s="59"/>
      <c r="O177" s="59"/>
      <c r="P177" s="30">
        <v>9.67</v>
      </c>
      <c r="S177" s="31">
        <f>ROUND(ROUND(P177, 2)*I177, 2)</f>
        <v>578683.74</v>
      </c>
    </row>
    <row r="178" spans="1:21" ht="54" x14ac:dyDescent="0.3">
      <c r="A178" s="12" t="s">
        <v>623</v>
      </c>
      <c r="B178" s="12" t="s">
        <v>624</v>
      </c>
      <c r="C178" s="16" t="s">
        <v>625</v>
      </c>
      <c r="D178" s="17"/>
      <c r="E178" s="17" t="s">
        <v>626</v>
      </c>
      <c r="F178" s="17" t="s">
        <v>73</v>
      </c>
      <c r="G178" s="18">
        <v>1</v>
      </c>
      <c r="H178" s="18"/>
      <c r="I178" s="18">
        <v>0</v>
      </c>
      <c r="J178" s="61"/>
      <c r="K178" s="62"/>
      <c r="L178" s="61"/>
      <c r="M178" s="61"/>
      <c r="N178" s="61"/>
      <c r="O178" s="61"/>
      <c r="P178" s="19">
        <v>12597</v>
      </c>
      <c r="Q178" s="20">
        <v>54984</v>
      </c>
      <c r="R178" s="19">
        <f>P178+ROUND(Q178, 2)</f>
        <v>67581</v>
      </c>
      <c r="S178" s="19">
        <v>0</v>
      </c>
      <c r="T178" s="19">
        <v>0</v>
      </c>
      <c r="U178" s="19">
        <f>S178+T178</f>
        <v>0</v>
      </c>
    </row>
    <row r="179" spans="1:21" ht="18" x14ac:dyDescent="0.3">
      <c r="A179" s="12" t="s">
        <v>629</v>
      </c>
      <c r="B179" s="12"/>
      <c r="C179" s="27" t="s">
        <v>630</v>
      </c>
      <c r="D179" s="17"/>
      <c r="E179" s="17"/>
      <c r="F179" s="28" t="s">
        <v>96</v>
      </c>
      <c r="G179" s="29">
        <v>1700</v>
      </c>
      <c r="H179" s="39"/>
      <c r="I179" s="39">
        <v>0</v>
      </c>
      <c r="J179" s="63"/>
      <c r="K179" s="59"/>
      <c r="L179" s="59"/>
      <c r="M179" s="64"/>
      <c r="N179" s="59"/>
      <c r="O179" s="59"/>
      <c r="P179" s="30">
        <v>7.41</v>
      </c>
      <c r="S179" s="31">
        <f>ROUND(ROUND(P179, 2)*I179, 2)</f>
        <v>0</v>
      </c>
    </row>
    <row r="180" spans="1:21" ht="54" x14ac:dyDescent="0.3">
      <c r="A180" s="12" t="s">
        <v>634</v>
      </c>
      <c r="B180" s="12" t="s">
        <v>624</v>
      </c>
      <c r="C180" s="16" t="s">
        <v>625</v>
      </c>
      <c r="D180" s="17"/>
      <c r="E180" s="17" t="s">
        <v>626</v>
      </c>
      <c r="F180" s="17" t="s">
        <v>73</v>
      </c>
      <c r="G180" s="18">
        <v>1</v>
      </c>
      <c r="H180" s="18"/>
      <c r="I180" s="18">
        <v>2.88</v>
      </c>
      <c r="J180" s="61"/>
      <c r="K180" s="62"/>
      <c r="L180" s="61"/>
      <c r="M180" s="61"/>
      <c r="N180" s="61"/>
      <c r="O180" s="61"/>
      <c r="P180" s="19">
        <v>12597</v>
      </c>
      <c r="Q180" s="20">
        <v>65980.800000000003</v>
      </c>
      <c r="R180" s="19">
        <f>P180+ROUND(Q180, 2)</f>
        <v>78577.8</v>
      </c>
      <c r="S180" s="19">
        <v>36279.360000000001</v>
      </c>
      <c r="T180" s="19">
        <v>190024.7</v>
      </c>
      <c r="U180" s="19">
        <f>S180+T180</f>
        <v>226304.06</v>
      </c>
    </row>
    <row r="181" spans="1:21" ht="18" x14ac:dyDescent="0.3">
      <c r="A181" s="12" t="s">
        <v>635</v>
      </c>
      <c r="B181" s="12"/>
      <c r="C181" s="27" t="s">
        <v>630</v>
      </c>
      <c r="D181" s="17"/>
      <c r="E181" s="17"/>
      <c r="F181" s="28" t="s">
        <v>96</v>
      </c>
      <c r="G181" s="29">
        <v>1700</v>
      </c>
      <c r="H181" s="39"/>
      <c r="I181" s="39">
        <v>4896</v>
      </c>
      <c r="J181" s="63"/>
      <c r="K181" s="59"/>
      <c r="L181" s="59"/>
      <c r="M181" s="64"/>
      <c r="N181" s="59"/>
      <c r="O181" s="59"/>
      <c r="P181" s="30">
        <v>7.41</v>
      </c>
      <c r="S181" s="31">
        <f>ROUND(ROUND(P181, 2)*I181, 2)</f>
        <v>36279.360000000001</v>
      </c>
    </row>
    <row r="182" spans="1:21" ht="54" x14ac:dyDescent="0.3">
      <c r="A182" s="12" t="s">
        <v>638</v>
      </c>
      <c r="B182" s="12" t="s">
        <v>639</v>
      </c>
      <c r="C182" s="16" t="s">
        <v>640</v>
      </c>
      <c r="D182" s="17"/>
      <c r="E182" s="17" t="s">
        <v>641</v>
      </c>
      <c r="F182" s="17" t="s">
        <v>79</v>
      </c>
      <c r="G182" s="18">
        <v>1</v>
      </c>
      <c r="H182" s="18"/>
      <c r="I182" s="18">
        <v>0</v>
      </c>
      <c r="J182" s="61"/>
      <c r="K182" s="62"/>
      <c r="L182" s="61"/>
      <c r="M182" s="61"/>
      <c r="N182" s="61"/>
      <c r="O182" s="61"/>
      <c r="P182" s="19">
        <v>423.37</v>
      </c>
      <c r="Q182" s="20">
        <v>855</v>
      </c>
      <c r="R182" s="19">
        <f>P182+ROUND(Q182, 2)</f>
        <v>1278.3699999999999</v>
      </c>
      <c r="S182" s="19">
        <v>0</v>
      </c>
      <c r="T182" s="19">
        <v>0</v>
      </c>
      <c r="U182" s="19">
        <f>S182+T182</f>
        <v>0</v>
      </c>
    </row>
    <row r="183" spans="1:21" ht="18" x14ac:dyDescent="0.3">
      <c r="A183" s="12" t="s">
        <v>644</v>
      </c>
      <c r="B183" s="12"/>
      <c r="C183" s="27" t="s">
        <v>645</v>
      </c>
      <c r="D183" s="17"/>
      <c r="E183" s="17"/>
      <c r="F183" s="28" t="s">
        <v>102</v>
      </c>
      <c r="G183" s="29">
        <v>8</v>
      </c>
      <c r="H183" s="39"/>
      <c r="I183" s="39">
        <v>0</v>
      </c>
      <c r="J183" s="63"/>
      <c r="K183" s="59"/>
      <c r="L183" s="59"/>
      <c r="M183" s="64"/>
      <c r="N183" s="59"/>
      <c r="O183" s="59"/>
      <c r="P183" s="30">
        <v>2.5</v>
      </c>
      <c r="S183" s="31">
        <f t="shared" ref="S183:S189" si="10">ROUND(ROUND(P183, 2)*I183, 2)</f>
        <v>0</v>
      </c>
    </row>
    <row r="184" spans="1:21" ht="18" x14ac:dyDescent="0.3">
      <c r="A184" s="12" t="s">
        <v>649</v>
      </c>
      <c r="B184" s="12"/>
      <c r="C184" s="27" t="s">
        <v>650</v>
      </c>
      <c r="D184" s="17"/>
      <c r="E184" s="17"/>
      <c r="F184" s="28" t="s">
        <v>96</v>
      </c>
      <c r="G184" s="29">
        <v>1E-3</v>
      </c>
      <c r="H184" s="39"/>
      <c r="I184" s="39">
        <v>0</v>
      </c>
      <c r="J184" s="63"/>
      <c r="K184" s="59"/>
      <c r="L184" s="59"/>
      <c r="M184" s="64"/>
      <c r="N184" s="59"/>
      <c r="O184" s="59"/>
      <c r="P184" s="30">
        <v>208.33</v>
      </c>
      <c r="S184" s="31">
        <f t="shared" si="10"/>
        <v>0</v>
      </c>
    </row>
    <row r="185" spans="1:21" ht="18" x14ac:dyDescent="0.3">
      <c r="A185" s="12" t="s">
        <v>654</v>
      </c>
      <c r="B185" s="12"/>
      <c r="C185" s="27" t="s">
        <v>655</v>
      </c>
      <c r="D185" s="17"/>
      <c r="E185" s="17"/>
      <c r="F185" s="28" t="s">
        <v>79</v>
      </c>
      <c r="G185" s="29">
        <v>1.1000000000000001</v>
      </c>
      <c r="H185" s="39"/>
      <c r="I185" s="39">
        <v>0</v>
      </c>
      <c r="J185" s="63"/>
      <c r="K185" s="59"/>
      <c r="L185" s="59"/>
      <c r="M185" s="64"/>
      <c r="N185" s="59"/>
      <c r="O185" s="59"/>
      <c r="P185" s="30">
        <v>155.01</v>
      </c>
      <c r="S185" s="31">
        <f t="shared" si="10"/>
        <v>0</v>
      </c>
    </row>
    <row r="186" spans="1:21" ht="18" x14ac:dyDescent="0.3">
      <c r="A186" s="12" t="s">
        <v>659</v>
      </c>
      <c r="B186" s="12"/>
      <c r="C186" s="27" t="s">
        <v>660</v>
      </c>
      <c r="D186" s="17"/>
      <c r="E186" s="17"/>
      <c r="F186" s="28" t="s">
        <v>96</v>
      </c>
      <c r="G186" s="29">
        <v>0.32</v>
      </c>
      <c r="H186" s="39"/>
      <c r="I186" s="39">
        <v>0</v>
      </c>
      <c r="J186" s="63"/>
      <c r="K186" s="59"/>
      <c r="L186" s="59"/>
      <c r="M186" s="64"/>
      <c r="N186" s="59"/>
      <c r="O186" s="59"/>
      <c r="P186" s="30">
        <v>7.5</v>
      </c>
      <c r="S186" s="31">
        <f t="shared" si="10"/>
        <v>0</v>
      </c>
    </row>
    <row r="187" spans="1:21" ht="18" x14ac:dyDescent="0.3">
      <c r="A187" s="12" t="s">
        <v>664</v>
      </c>
      <c r="B187" s="12"/>
      <c r="C187" s="27" t="s">
        <v>665</v>
      </c>
      <c r="D187" s="17"/>
      <c r="E187" s="17"/>
      <c r="F187" s="28" t="s">
        <v>73</v>
      </c>
      <c r="G187" s="29">
        <v>1E-3</v>
      </c>
      <c r="H187" s="39"/>
      <c r="I187" s="39">
        <v>0</v>
      </c>
      <c r="J187" s="63"/>
      <c r="K187" s="59"/>
      <c r="L187" s="59"/>
      <c r="M187" s="64"/>
      <c r="N187" s="59"/>
      <c r="O187" s="59"/>
      <c r="P187" s="30">
        <v>1600</v>
      </c>
      <c r="S187" s="31">
        <f t="shared" si="10"/>
        <v>0</v>
      </c>
    </row>
    <row r="188" spans="1:21" ht="18" x14ac:dyDescent="0.3">
      <c r="A188" s="12" t="s">
        <v>669</v>
      </c>
      <c r="B188" s="12"/>
      <c r="C188" s="27" t="s">
        <v>602</v>
      </c>
      <c r="D188" s="17"/>
      <c r="E188" s="17"/>
      <c r="F188" s="28" t="s">
        <v>187</v>
      </c>
      <c r="G188" s="29">
        <v>1</v>
      </c>
      <c r="H188" s="39"/>
      <c r="I188" s="39">
        <v>0</v>
      </c>
      <c r="J188" s="63"/>
      <c r="K188" s="59"/>
      <c r="L188" s="59"/>
      <c r="M188" s="64"/>
      <c r="N188" s="59"/>
      <c r="O188" s="59"/>
      <c r="P188" s="30">
        <v>10.4</v>
      </c>
      <c r="S188" s="31">
        <f t="shared" si="10"/>
        <v>0</v>
      </c>
    </row>
    <row r="189" spans="1:21" ht="36" x14ac:dyDescent="0.3">
      <c r="A189" s="12" t="s">
        <v>672</v>
      </c>
      <c r="B189" s="12"/>
      <c r="C189" s="27" t="s">
        <v>591</v>
      </c>
      <c r="D189" s="17"/>
      <c r="E189" s="17"/>
      <c r="F189" s="28" t="s">
        <v>96</v>
      </c>
      <c r="G189" s="29">
        <v>0.2</v>
      </c>
      <c r="H189" s="29"/>
      <c r="I189" s="29">
        <v>0</v>
      </c>
      <c r="J189" s="63"/>
      <c r="K189" s="59"/>
      <c r="L189" s="59"/>
      <c r="M189" s="64"/>
      <c r="N189" s="59"/>
      <c r="O189" s="59"/>
      <c r="P189" s="30">
        <v>88.8</v>
      </c>
      <c r="S189" s="31">
        <f t="shared" si="10"/>
        <v>0</v>
      </c>
    </row>
    <row r="190" spans="1:21" ht="36" x14ac:dyDescent="0.3">
      <c r="A190" s="12" t="s">
        <v>675</v>
      </c>
      <c r="B190" s="12" t="s">
        <v>639</v>
      </c>
      <c r="C190" s="16" t="s">
        <v>640</v>
      </c>
      <c r="D190" s="17"/>
      <c r="E190" s="17" t="s">
        <v>676</v>
      </c>
      <c r="F190" s="17" t="s">
        <v>79</v>
      </c>
      <c r="G190" s="18">
        <v>1</v>
      </c>
      <c r="H190" s="18"/>
      <c r="I190" s="18">
        <v>0</v>
      </c>
      <c r="J190" s="61"/>
      <c r="K190" s="62"/>
      <c r="L190" s="61"/>
      <c r="M190" s="61"/>
      <c r="N190" s="61"/>
      <c r="O190" s="61"/>
      <c r="P190" s="19">
        <v>465.33</v>
      </c>
      <c r="Q190" s="20">
        <v>855</v>
      </c>
      <c r="R190" s="19">
        <f>P190+ROUND(Q190, 2)</f>
        <v>1320.33</v>
      </c>
      <c r="S190" s="19">
        <v>0</v>
      </c>
      <c r="T190" s="19">
        <v>0</v>
      </c>
      <c r="U190" s="19">
        <f>S190+T190</f>
        <v>0</v>
      </c>
    </row>
    <row r="191" spans="1:21" ht="36" x14ac:dyDescent="0.3">
      <c r="A191" s="12" t="s">
        <v>677</v>
      </c>
      <c r="B191" s="12"/>
      <c r="C191" s="27" t="s">
        <v>591</v>
      </c>
      <c r="D191" s="17"/>
      <c r="E191" s="17"/>
      <c r="F191" s="28" t="s">
        <v>96</v>
      </c>
      <c r="G191" s="29">
        <v>0.2</v>
      </c>
      <c r="H191" s="29"/>
      <c r="I191" s="29">
        <v>0</v>
      </c>
      <c r="J191" s="63"/>
      <c r="K191" s="59"/>
      <c r="L191" s="59"/>
      <c r="M191" s="64"/>
      <c r="N191" s="59"/>
      <c r="O191" s="59"/>
      <c r="P191" s="30">
        <v>88.8</v>
      </c>
      <c r="S191" s="31">
        <f t="shared" ref="S191:S197" si="11">ROUND(ROUND(P191, 2)*I191, 2)</f>
        <v>0</v>
      </c>
    </row>
    <row r="192" spans="1:21" ht="18" x14ac:dyDescent="0.3">
      <c r="A192" s="12" t="s">
        <v>680</v>
      </c>
      <c r="B192" s="12"/>
      <c r="C192" s="27" t="s">
        <v>602</v>
      </c>
      <c r="D192" s="17"/>
      <c r="E192" s="17"/>
      <c r="F192" s="28" t="s">
        <v>187</v>
      </c>
      <c r="G192" s="29">
        <v>1</v>
      </c>
      <c r="H192" s="39"/>
      <c r="I192" s="39">
        <v>0</v>
      </c>
      <c r="J192" s="63"/>
      <c r="K192" s="59"/>
      <c r="L192" s="59"/>
      <c r="M192" s="64"/>
      <c r="N192" s="59"/>
      <c r="O192" s="59"/>
      <c r="P192" s="30">
        <v>10.4</v>
      </c>
      <c r="S192" s="31">
        <f t="shared" si="11"/>
        <v>0</v>
      </c>
    </row>
    <row r="193" spans="1:21" ht="18" x14ac:dyDescent="0.3">
      <c r="A193" s="12" t="s">
        <v>683</v>
      </c>
      <c r="B193" s="12"/>
      <c r="C193" s="27" t="s">
        <v>665</v>
      </c>
      <c r="D193" s="17"/>
      <c r="E193" s="17"/>
      <c r="F193" s="28" t="s">
        <v>73</v>
      </c>
      <c r="G193" s="29">
        <v>1E-3</v>
      </c>
      <c r="H193" s="39"/>
      <c r="I193" s="39">
        <v>0</v>
      </c>
      <c r="J193" s="63"/>
      <c r="K193" s="59"/>
      <c r="L193" s="59"/>
      <c r="M193" s="64"/>
      <c r="N193" s="59"/>
      <c r="O193" s="59"/>
      <c r="P193" s="30">
        <v>1600</v>
      </c>
      <c r="S193" s="31">
        <f t="shared" si="11"/>
        <v>0</v>
      </c>
    </row>
    <row r="194" spans="1:21" ht="18" x14ac:dyDescent="0.3">
      <c r="A194" s="12" t="s">
        <v>686</v>
      </c>
      <c r="B194" s="12"/>
      <c r="C194" s="27" t="s">
        <v>660</v>
      </c>
      <c r="D194" s="17"/>
      <c r="E194" s="17"/>
      <c r="F194" s="28" t="s">
        <v>96</v>
      </c>
      <c r="G194" s="29">
        <v>0.32</v>
      </c>
      <c r="H194" s="39"/>
      <c r="I194" s="39">
        <v>0</v>
      </c>
      <c r="J194" s="63"/>
      <c r="K194" s="59"/>
      <c r="L194" s="59"/>
      <c r="M194" s="64"/>
      <c r="N194" s="59"/>
      <c r="O194" s="59"/>
      <c r="P194" s="30">
        <v>7.5</v>
      </c>
      <c r="S194" s="31">
        <f t="shared" si="11"/>
        <v>0</v>
      </c>
    </row>
    <row r="195" spans="1:21" ht="18" x14ac:dyDescent="0.3">
      <c r="A195" s="12" t="s">
        <v>689</v>
      </c>
      <c r="B195" s="12"/>
      <c r="C195" s="27" t="s">
        <v>655</v>
      </c>
      <c r="D195" s="17"/>
      <c r="E195" s="17"/>
      <c r="F195" s="28" t="s">
        <v>79</v>
      </c>
      <c r="G195" s="29">
        <v>1.1000000000000001</v>
      </c>
      <c r="H195" s="39"/>
      <c r="I195" s="39">
        <v>0</v>
      </c>
      <c r="J195" s="63"/>
      <c r="K195" s="59"/>
      <c r="L195" s="59"/>
      <c r="M195" s="64"/>
      <c r="N195" s="59"/>
      <c r="O195" s="59"/>
      <c r="P195" s="30">
        <v>155.01</v>
      </c>
      <c r="S195" s="31">
        <f t="shared" si="11"/>
        <v>0</v>
      </c>
    </row>
    <row r="196" spans="1:21" ht="18" x14ac:dyDescent="0.3">
      <c r="A196" s="12" t="s">
        <v>692</v>
      </c>
      <c r="B196" s="12"/>
      <c r="C196" s="27" t="s">
        <v>650</v>
      </c>
      <c r="D196" s="17"/>
      <c r="E196" s="17"/>
      <c r="F196" s="28" t="s">
        <v>96</v>
      </c>
      <c r="G196" s="29">
        <v>1E-3</v>
      </c>
      <c r="H196" s="39"/>
      <c r="I196" s="39">
        <v>0</v>
      </c>
      <c r="J196" s="63"/>
      <c r="K196" s="59"/>
      <c r="L196" s="59"/>
      <c r="M196" s="64"/>
      <c r="N196" s="59"/>
      <c r="O196" s="59"/>
      <c r="P196" s="30">
        <v>208.33</v>
      </c>
      <c r="S196" s="31">
        <f t="shared" si="11"/>
        <v>0</v>
      </c>
    </row>
    <row r="197" spans="1:21" ht="18" x14ac:dyDescent="0.3">
      <c r="A197" s="12" t="s">
        <v>695</v>
      </c>
      <c r="B197" s="12"/>
      <c r="C197" s="27" t="s">
        <v>645</v>
      </c>
      <c r="D197" s="17"/>
      <c r="E197" s="17"/>
      <c r="F197" s="28" t="s">
        <v>102</v>
      </c>
      <c r="G197" s="29">
        <v>8</v>
      </c>
      <c r="H197" s="39"/>
      <c r="I197" s="39">
        <v>0</v>
      </c>
      <c r="J197" s="63"/>
      <c r="K197" s="59"/>
      <c r="L197" s="59"/>
      <c r="M197" s="64"/>
      <c r="N197" s="59"/>
      <c r="O197" s="59"/>
      <c r="P197" s="30">
        <v>2.5</v>
      </c>
      <c r="S197" s="31">
        <f t="shared" si="11"/>
        <v>0</v>
      </c>
    </row>
    <row r="198" spans="1:21" ht="36" x14ac:dyDescent="0.3">
      <c r="A198" s="12" t="s">
        <v>698</v>
      </c>
      <c r="B198" s="12" t="s">
        <v>639</v>
      </c>
      <c r="C198" s="16" t="s">
        <v>699</v>
      </c>
      <c r="D198" s="17"/>
      <c r="E198" s="17" t="s">
        <v>700</v>
      </c>
      <c r="F198" s="17" t="s">
        <v>79</v>
      </c>
      <c r="G198" s="18">
        <v>1</v>
      </c>
      <c r="H198" s="18"/>
      <c r="I198" s="18">
        <v>0</v>
      </c>
      <c r="J198" s="61"/>
      <c r="K198" s="62"/>
      <c r="L198" s="61"/>
      <c r="M198" s="61"/>
      <c r="N198" s="61"/>
      <c r="O198" s="61"/>
      <c r="P198" s="19">
        <v>878.71</v>
      </c>
      <c r="Q198" s="20">
        <v>941</v>
      </c>
      <c r="R198" s="19">
        <f>P198+ROUND(Q198, 2)</f>
        <v>1819.71</v>
      </c>
      <c r="S198" s="19">
        <v>0</v>
      </c>
      <c r="T198" s="19">
        <v>0</v>
      </c>
      <c r="U198" s="19">
        <f>S198+T198</f>
        <v>0</v>
      </c>
    </row>
    <row r="199" spans="1:21" ht="18" x14ac:dyDescent="0.3">
      <c r="A199" s="12" t="s">
        <v>701</v>
      </c>
      <c r="B199" s="12"/>
      <c r="C199" s="27" t="s">
        <v>645</v>
      </c>
      <c r="D199" s="17"/>
      <c r="E199" s="17"/>
      <c r="F199" s="28" t="s">
        <v>102</v>
      </c>
      <c r="G199" s="29">
        <v>8</v>
      </c>
      <c r="H199" s="39"/>
      <c r="I199" s="39">
        <v>0</v>
      </c>
      <c r="J199" s="63"/>
      <c r="K199" s="59"/>
      <c r="L199" s="59"/>
      <c r="M199" s="64"/>
      <c r="N199" s="59"/>
      <c r="O199" s="59"/>
      <c r="P199" s="30">
        <v>2.5</v>
      </c>
      <c r="S199" s="31">
        <f>ROUND(ROUND(P199, 2)*I199, 2)</f>
        <v>0</v>
      </c>
    </row>
    <row r="200" spans="1:21" ht="18" x14ac:dyDescent="0.3">
      <c r="A200" s="12" t="s">
        <v>704</v>
      </c>
      <c r="B200" s="12"/>
      <c r="C200" s="27" t="s">
        <v>705</v>
      </c>
      <c r="D200" s="17"/>
      <c r="E200" s="17"/>
      <c r="F200" s="28" t="s">
        <v>96</v>
      </c>
      <c r="G200" s="29">
        <v>1.8</v>
      </c>
      <c r="H200" s="39"/>
      <c r="I200" s="39">
        <v>0</v>
      </c>
      <c r="J200" s="63"/>
      <c r="K200" s="59"/>
      <c r="L200" s="59"/>
      <c r="M200" s="64"/>
      <c r="N200" s="59"/>
      <c r="O200" s="59"/>
      <c r="P200" s="30">
        <v>6.17</v>
      </c>
      <c r="S200" s="31">
        <f>ROUND(ROUND(P200, 2)*I200, 2)</f>
        <v>0</v>
      </c>
    </row>
    <row r="201" spans="1:21" ht="18" x14ac:dyDescent="0.3">
      <c r="A201" s="12" t="s">
        <v>709</v>
      </c>
      <c r="B201" s="12"/>
      <c r="C201" s="27" t="s">
        <v>655</v>
      </c>
      <c r="D201" s="17"/>
      <c r="E201" s="17"/>
      <c r="F201" s="28" t="s">
        <v>79</v>
      </c>
      <c r="G201" s="29">
        <v>1.1000000000000001</v>
      </c>
      <c r="H201" s="39"/>
      <c r="I201" s="39">
        <v>0</v>
      </c>
      <c r="J201" s="63"/>
      <c r="K201" s="59"/>
      <c r="L201" s="59"/>
      <c r="M201" s="64"/>
      <c r="N201" s="59"/>
      <c r="O201" s="59"/>
      <c r="P201" s="30">
        <v>155.01</v>
      </c>
      <c r="S201" s="31">
        <f>ROUND(ROUND(P201, 2)*I201, 2)</f>
        <v>0</v>
      </c>
    </row>
    <row r="202" spans="1:21" ht="18" x14ac:dyDescent="0.3">
      <c r="A202" s="12" t="s">
        <v>712</v>
      </c>
      <c r="B202" s="12"/>
      <c r="C202" s="27" t="s">
        <v>602</v>
      </c>
      <c r="D202" s="17"/>
      <c r="E202" s="17"/>
      <c r="F202" s="28" t="s">
        <v>187</v>
      </c>
      <c r="G202" s="29">
        <v>1</v>
      </c>
      <c r="H202" s="39"/>
      <c r="I202" s="39">
        <v>0</v>
      </c>
      <c r="J202" s="63"/>
      <c r="K202" s="59"/>
      <c r="L202" s="59"/>
      <c r="M202" s="64"/>
      <c r="N202" s="59"/>
      <c r="O202" s="59"/>
      <c r="P202" s="30">
        <v>10.4</v>
      </c>
      <c r="S202" s="31">
        <f>ROUND(ROUND(P202, 2)*I202, 2)</f>
        <v>0</v>
      </c>
    </row>
    <row r="203" spans="1:21" ht="36" x14ac:dyDescent="0.3">
      <c r="A203" s="12" t="s">
        <v>715</v>
      </c>
      <c r="B203" s="12"/>
      <c r="C203" s="27" t="s">
        <v>591</v>
      </c>
      <c r="D203" s="17"/>
      <c r="E203" s="17"/>
      <c r="F203" s="28" t="s">
        <v>96</v>
      </c>
      <c r="G203" s="29">
        <v>0.2</v>
      </c>
      <c r="H203" s="29"/>
      <c r="I203" s="29">
        <v>0</v>
      </c>
      <c r="J203" s="63"/>
      <c r="K203" s="59"/>
      <c r="L203" s="59"/>
      <c r="M203" s="64"/>
      <c r="N203" s="59"/>
      <c r="O203" s="59"/>
      <c r="P203" s="30">
        <v>88.8</v>
      </c>
      <c r="S203" s="31">
        <f>ROUND(ROUND(P203, 2)*I203, 2)</f>
        <v>0</v>
      </c>
    </row>
    <row r="204" spans="1:21" ht="36" x14ac:dyDescent="0.3">
      <c r="A204" s="12" t="s">
        <v>718</v>
      </c>
      <c r="B204" s="12" t="s">
        <v>639</v>
      </c>
      <c r="C204" s="16" t="s">
        <v>699</v>
      </c>
      <c r="D204" s="17"/>
      <c r="E204" s="17" t="s">
        <v>719</v>
      </c>
      <c r="F204" s="17" t="s">
        <v>79</v>
      </c>
      <c r="G204" s="18">
        <v>1</v>
      </c>
      <c r="H204" s="18"/>
      <c r="I204" s="18">
        <v>0</v>
      </c>
      <c r="J204" s="61"/>
      <c r="K204" s="62"/>
      <c r="L204" s="61"/>
      <c r="M204" s="61"/>
      <c r="N204" s="61"/>
      <c r="O204" s="61"/>
      <c r="P204" s="19">
        <v>879.19</v>
      </c>
      <c r="Q204" s="20">
        <v>941</v>
      </c>
      <c r="R204" s="19">
        <f>P204+ROUND(Q204, 2)</f>
        <v>1820.19</v>
      </c>
      <c r="S204" s="19">
        <v>0</v>
      </c>
      <c r="T204" s="19">
        <v>0</v>
      </c>
      <c r="U204" s="19">
        <f>S204+T204</f>
        <v>0</v>
      </c>
    </row>
    <row r="205" spans="1:21" ht="36" x14ac:dyDescent="0.3">
      <c r="A205" s="12" t="s">
        <v>720</v>
      </c>
      <c r="B205" s="12"/>
      <c r="C205" s="27" t="s">
        <v>591</v>
      </c>
      <c r="D205" s="17"/>
      <c r="E205" s="17"/>
      <c r="F205" s="28" t="s">
        <v>96</v>
      </c>
      <c r="G205" s="29">
        <v>0.2</v>
      </c>
      <c r="H205" s="29"/>
      <c r="I205" s="29">
        <v>0</v>
      </c>
      <c r="J205" s="63"/>
      <c r="K205" s="59"/>
      <c r="L205" s="59"/>
      <c r="M205" s="64"/>
      <c r="N205" s="59"/>
      <c r="O205" s="59"/>
      <c r="P205" s="30">
        <v>88.8</v>
      </c>
      <c r="S205" s="31">
        <f>ROUND(ROUND(P205, 2)*I205, 2)</f>
        <v>0</v>
      </c>
    </row>
    <row r="206" spans="1:21" ht="18" x14ac:dyDescent="0.3">
      <c r="A206" s="12" t="s">
        <v>723</v>
      </c>
      <c r="B206" s="12"/>
      <c r="C206" s="27" t="s">
        <v>602</v>
      </c>
      <c r="D206" s="17"/>
      <c r="E206" s="17"/>
      <c r="F206" s="28" t="s">
        <v>187</v>
      </c>
      <c r="G206" s="29">
        <v>1</v>
      </c>
      <c r="H206" s="39"/>
      <c r="I206" s="39">
        <v>0</v>
      </c>
      <c r="J206" s="63"/>
      <c r="K206" s="59"/>
      <c r="L206" s="59"/>
      <c r="M206" s="64"/>
      <c r="N206" s="59"/>
      <c r="O206" s="59"/>
      <c r="P206" s="30">
        <v>10.4</v>
      </c>
      <c r="S206" s="31">
        <f>ROUND(ROUND(P206, 2)*I206, 2)</f>
        <v>0</v>
      </c>
    </row>
    <row r="207" spans="1:21" ht="18" x14ac:dyDescent="0.3">
      <c r="A207" s="12" t="s">
        <v>726</v>
      </c>
      <c r="B207" s="12"/>
      <c r="C207" s="27" t="s">
        <v>655</v>
      </c>
      <c r="D207" s="17"/>
      <c r="E207" s="17"/>
      <c r="F207" s="28" t="s">
        <v>79</v>
      </c>
      <c r="G207" s="29">
        <v>1.1000000000000001</v>
      </c>
      <c r="H207" s="39"/>
      <c r="I207" s="39">
        <v>0</v>
      </c>
      <c r="J207" s="63"/>
      <c r="K207" s="59"/>
      <c r="L207" s="59"/>
      <c r="M207" s="64"/>
      <c r="N207" s="59"/>
      <c r="O207" s="59"/>
      <c r="P207" s="30">
        <v>155.01</v>
      </c>
      <c r="S207" s="31">
        <f>ROUND(ROUND(P207, 2)*I207, 2)</f>
        <v>0</v>
      </c>
    </row>
    <row r="208" spans="1:21" ht="18" x14ac:dyDescent="0.3">
      <c r="A208" s="12" t="s">
        <v>729</v>
      </c>
      <c r="B208" s="12"/>
      <c r="C208" s="27" t="s">
        <v>705</v>
      </c>
      <c r="D208" s="17"/>
      <c r="E208" s="17"/>
      <c r="F208" s="28" t="s">
        <v>96</v>
      </c>
      <c r="G208" s="29">
        <v>1.8</v>
      </c>
      <c r="H208" s="39"/>
      <c r="I208" s="39">
        <v>0</v>
      </c>
      <c r="J208" s="63"/>
      <c r="K208" s="59"/>
      <c r="L208" s="59"/>
      <c r="M208" s="64"/>
      <c r="N208" s="59"/>
      <c r="O208" s="59"/>
      <c r="P208" s="30">
        <v>6.17</v>
      </c>
      <c r="S208" s="31">
        <f>ROUND(ROUND(P208, 2)*I208, 2)</f>
        <v>0</v>
      </c>
    </row>
    <row r="209" spans="1:21" ht="18" x14ac:dyDescent="0.3">
      <c r="A209" s="12" t="s">
        <v>732</v>
      </c>
      <c r="B209" s="12"/>
      <c r="C209" s="27" t="s">
        <v>645</v>
      </c>
      <c r="D209" s="17"/>
      <c r="E209" s="17"/>
      <c r="F209" s="28" t="s">
        <v>102</v>
      </c>
      <c r="G209" s="29">
        <v>8</v>
      </c>
      <c r="H209" s="39"/>
      <c r="I209" s="39">
        <v>0</v>
      </c>
      <c r="J209" s="63"/>
      <c r="K209" s="59"/>
      <c r="L209" s="59"/>
      <c r="M209" s="64"/>
      <c r="N209" s="59"/>
      <c r="O209" s="59"/>
      <c r="P209" s="30">
        <v>2.5</v>
      </c>
      <c r="S209" s="31">
        <f>ROUND(ROUND(P209, 2)*I209, 2)</f>
        <v>0</v>
      </c>
    </row>
    <row r="210" spans="1:21" ht="36" x14ac:dyDescent="0.3">
      <c r="A210" s="12" t="s">
        <v>735</v>
      </c>
      <c r="B210" s="12" t="s">
        <v>639</v>
      </c>
      <c r="C210" s="16" t="s">
        <v>699</v>
      </c>
      <c r="D210" s="17"/>
      <c r="E210" s="17" t="s">
        <v>736</v>
      </c>
      <c r="F210" s="17" t="s">
        <v>79</v>
      </c>
      <c r="G210" s="18">
        <v>1</v>
      </c>
      <c r="H210" s="18"/>
      <c r="I210" s="18">
        <v>0</v>
      </c>
      <c r="J210" s="61"/>
      <c r="K210" s="62"/>
      <c r="L210" s="61"/>
      <c r="M210" s="61"/>
      <c r="N210" s="61"/>
      <c r="O210" s="61"/>
      <c r="P210" s="19">
        <v>768.25</v>
      </c>
      <c r="Q210" s="20">
        <v>941</v>
      </c>
      <c r="R210" s="19">
        <f>P210+ROUND(Q210, 2)</f>
        <v>1709.25</v>
      </c>
      <c r="S210" s="19">
        <v>0</v>
      </c>
      <c r="T210" s="19">
        <v>0</v>
      </c>
      <c r="U210" s="19">
        <f>S210+T210</f>
        <v>0</v>
      </c>
    </row>
    <row r="211" spans="1:21" ht="18" x14ac:dyDescent="0.3">
      <c r="A211" s="12" t="s">
        <v>737</v>
      </c>
      <c r="B211" s="12"/>
      <c r="C211" s="27" t="s">
        <v>645</v>
      </c>
      <c r="D211" s="17"/>
      <c r="E211" s="17"/>
      <c r="F211" s="28" t="s">
        <v>102</v>
      </c>
      <c r="G211" s="29">
        <v>8</v>
      </c>
      <c r="H211" s="39"/>
      <c r="I211" s="39">
        <v>0</v>
      </c>
      <c r="J211" s="63"/>
      <c r="K211" s="59"/>
      <c r="L211" s="59"/>
      <c r="M211" s="64"/>
      <c r="N211" s="59"/>
      <c r="O211" s="59"/>
      <c r="P211" s="30">
        <v>2.5</v>
      </c>
      <c r="S211" s="31">
        <f>ROUND(ROUND(P211, 2)*I211, 2)</f>
        <v>0</v>
      </c>
    </row>
    <row r="212" spans="1:21" ht="18" x14ac:dyDescent="0.3">
      <c r="A212" s="12" t="s">
        <v>740</v>
      </c>
      <c r="B212" s="12"/>
      <c r="C212" s="27" t="s">
        <v>705</v>
      </c>
      <c r="D212" s="17"/>
      <c r="E212" s="17"/>
      <c r="F212" s="28" t="s">
        <v>96</v>
      </c>
      <c r="G212" s="29">
        <v>1.8</v>
      </c>
      <c r="H212" s="39"/>
      <c r="I212" s="39">
        <v>0</v>
      </c>
      <c r="J212" s="63"/>
      <c r="K212" s="59"/>
      <c r="L212" s="59"/>
      <c r="M212" s="64"/>
      <c r="N212" s="59"/>
      <c r="O212" s="59"/>
      <c r="P212" s="30">
        <v>6.17</v>
      </c>
      <c r="S212" s="31">
        <f>ROUND(ROUND(P212, 2)*I212, 2)</f>
        <v>0</v>
      </c>
    </row>
    <row r="213" spans="1:21" ht="18" x14ac:dyDescent="0.3">
      <c r="A213" s="12" t="s">
        <v>743</v>
      </c>
      <c r="B213" s="12"/>
      <c r="C213" s="27" t="s">
        <v>655</v>
      </c>
      <c r="D213" s="17"/>
      <c r="E213" s="17"/>
      <c r="F213" s="28" t="s">
        <v>79</v>
      </c>
      <c r="G213" s="29">
        <v>1.1000000000000001</v>
      </c>
      <c r="H213" s="39"/>
      <c r="I213" s="39">
        <v>0</v>
      </c>
      <c r="J213" s="63"/>
      <c r="K213" s="59"/>
      <c r="L213" s="59"/>
      <c r="M213" s="64"/>
      <c r="N213" s="59"/>
      <c r="O213" s="59"/>
      <c r="P213" s="30">
        <v>155.01</v>
      </c>
      <c r="S213" s="31">
        <f>ROUND(ROUND(P213, 2)*I213, 2)</f>
        <v>0</v>
      </c>
    </row>
    <row r="214" spans="1:21" ht="18" x14ac:dyDescent="0.3">
      <c r="A214" s="12" t="s">
        <v>746</v>
      </c>
      <c r="B214" s="12"/>
      <c r="C214" s="27" t="s">
        <v>602</v>
      </c>
      <c r="D214" s="17"/>
      <c r="E214" s="17"/>
      <c r="F214" s="28" t="s">
        <v>187</v>
      </c>
      <c r="G214" s="29">
        <v>1</v>
      </c>
      <c r="H214" s="39"/>
      <c r="I214" s="39">
        <v>0</v>
      </c>
      <c r="J214" s="63"/>
      <c r="K214" s="59"/>
      <c r="L214" s="59"/>
      <c r="M214" s="64"/>
      <c r="N214" s="59"/>
      <c r="O214" s="59"/>
      <c r="P214" s="30">
        <v>10.4</v>
      </c>
      <c r="S214" s="31">
        <f>ROUND(ROUND(P214, 2)*I214, 2)</f>
        <v>0</v>
      </c>
    </row>
    <row r="215" spans="1:21" ht="36" x14ac:dyDescent="0.3">
      <c r="A215" s="12" t="s">
        <v>749</v>
      </c>
      <c r="B215" s="12"/>
      <c r="C215" s="27" t="s">
        <v>591</v>
      </c>
      <c r="D215" s="17"/>
      <c r="E215" s="17"/>
      <c r="F215" s="28" t="s">
        <v>96</v>
      </c>
      <c r="G215" s="29">
        <v>0.2</v>
      </c>
      <c r="H215" s="29"/>
      <c r="I215" s="29">
        <v>0</v>
      </c>
      <c r="J215" s="63"/>
      <c r="K215" s="59"/>
      <c r="L215" s="59"/>
      <c r="M215" s="64"/>
      <c r="N215" s="59"/>
      <c r="O215" s="59"/>
      <c r="P215" s="30">
        <v>88.8</v>
      </c>
      <c r="S215" s="31">
        <f>ROUND(ROUND(P215, 2)*I215, 2)</f>
        <v>0</v>
      </c>
    </row>
    <row r="216" spans="1:21" ht="36" x14ac:dyDescent="0.3">
      <c r="A216" s="12" t="s">
        <v>752</v>
      </c>
      <c r="B216" s="12" t="s">
        <v>639</v>
      </c>
      <c r="C216" s="16" t="s">
        <v>699</v>
      </c>
      <c r="D216" s="17"/>
      <c r="E216" s="17" t="s">
        <v>700</v>
      </c>
      <c r="F216" s="17" t="s">
        <v>79</v>
      </c>
      <c r="G216" s="18">
        <v>1</v>
      </c>
      <c r="H216" s="18"/>
      <c r="I216" s="18">
        <v>239.9</v>
      </c>
      <c r="J216" s="61"/>
      <c r="K216" s="62"/>
      <c r="L216" s="61"/>
      <c r="M216" s="61"/>
      <c r="N216" s="61"/>
      <c r="O216" s="61"/>
      <c r="P216" s="19">
        <v>878.71</v>
      </c>
      <c r="Q216" s="20">
        <v>1129.2</v>
      </c>
      <c r="R216" s="19">
        <f>P216+ROUND(Q216, 2)</f>
        <v>2007.91</v>
      </c>
      <c r="S216" s="19">
        <v>210802.53</v>
      </c>
      <c r="T216" s="19">
        <v>270895.08</v>
      </c>
      <c r="U216" s="19">
        <f>S216+T216</f>
        <v>481697.61</v>
      </c>
    </row>
    <row r="217" spans="1:21" ht="36" x14ac:dyDescent="0.3">
      <c r="A217" s="12" t="s">
        <v>753</v>
      </c>
      <c r="B217" s="12"/>
      <c r="C217" s="27" t="s">
        <v>591</v>
      </c>
      <c r="D217" s="17"/>
      <c r="E217" s="17"/>
      <c r="F217" s="28" t="s">
        <v>96</v>
      </c>
      <c r="G217" s="29">
        <v>0.2</v>
      </c>
      <c r="H217" s="29"/>
      <c r="I217" s="29">
        <v>47.98</v>
      </c>
      <c r="J217" s="63"/>
      <c r="K217" s="59"/>
      <c r="L217" s="59"/>
      <c r="M217" s="64"/>
      <c r="N217" s="59"/>
      <c r="O217" s="59"/>
      <c r="P217" s="30">
        <v>88.8</v>
      </c>
      <c r="S217" s="31">
        <f>ROUND(ROUND(P217, 2)*I217, 2)</f>
        <v>4260.62</v>
      </c>
    </row>
    <row r="218" spans="1:21" ht="18" x14ac:dyDescent="0.3">
      <c r="A218" s="12" t="s">
        <v>756</v>
      </c>
      <c r="B218" s="12"/>
      <c r="C218" s="27" t="s">
        <v>602</v>
      </c>
      <c r="D218" s="17"/>
      <c r="E218" s="17"/>
      <c r="F218" s="28" t="s">
        <v>187</v>
      </c>
      <c r="G218" s="29">
        <v>1</v>
      </c>
      <c r="H218" s="39"/>
      <c r="I218" s="39">
        <v>94</v>
      </c>
      <c r="J218" s="63"/>
      <c r="K218" s="59"/>
      <c r="L218" s="59"/>
      <c r="M218" s="64"/>
      <c r="N218" s="59"/>
      <c r="O218" s="59"/>
      <c r="P218" s="30">
        <v>10.4</v>
      </c>
      <c r="S218" s="31">
        <f>ROUND(ROUND(P218, 2)*I218, 2)</f>
        <v>977.6</v>
      </c>
    </row>
    <row r="219" spans="1:21" ht="18" x14ac:dyDescent="0.3">
      <c r="A219" s="12" t="s">
        <v>759</v>
      </c>
      <c r="B219" s="12"/>
      <c r="C219" s="27" t="s">
        <v>655</v>
      </c>
      <c r="D219" s="17"/>
      <c r="E219" s="17"/>
      <c r="F219" s="28" t="s">
        <v>79</v>
      </c>
      <c r="G219" s="29">
        <v>1.1000000000000001</v>
      </c>
      <c r="H219" s="39"/>
      <c r="I219" s="39">
        <v>263.89</v>
      </c>
      <c r="J219" s="63"/>
      <c r="K219" s="59"/>
      <c r="L219" s="59"/>
      <c r="M219" s="64"/>
      <c r="N219" s="59"/>
      <c r="O219" s="59"/>
      <c r="P219" s="30">
        <v>155.01</v>
      </c>
      <c r="S219" s="31">
        <f>ROUND(ROUND(P219, 2)*I219, 2)</f>
        <v>40905.589999999997</v>
      </c>
    </row>
    <row r="220" spans="1:21" ht="18" x14ac:dyDescent="0.3">
      <c r="A220" s="12" t="s">
        <v>762</v>
      </c>
      <c r="B220" s="12"/>
      <c r="C220" s="27" t="s">
        <v>705</v>
      </c>
      <c r="D220" s="17"/>
      <c r="E220" s="17"/>
      <c r="F220" s="28" t="s">
        <v>96</v>
      </c>
      <c r="G220" s="29">
        <v>1.8</v>
      </c>
      <c r="H220" s="39"/>
      <c r="I220" s="39">
        <v>25909.200000000001</v>
      </c>
      <c r="J220" s="63"/>
      <c r="K220" s="59"/>
      <c r="L220" s="59"/>
      <c r="M220" s="64"/>
      <c r="N220" s="59"/>
      <c r="O220" s="59"/>
      <c r="P220" s="30">
        <v>6.17</v>
      </c>
      <c r="S220" s="31">
        <f>ROUND(ROUND(P220, 2)*I220, 2)</f>
        <v>159859.76</v>
      </c>
    </row>
    <row r="221" spans="1:21" ht="18" x14ac:dyDescent="0.3">
      <c r="A221" s="12" t="s">
        <v>765</v>
      </c>
      <c r="B221" s="12"/>
      <c r="C221" s="27" t="s">
        <v>645</v>
      </c>
      <c r="D221" s="17"/>
      <c r="E221" s="17"/>
      <c r="F221" s="28" t="s">
        <v>102</v>
      </c>
      <c r="G221" s="29">
        <v>8</v>
      </c>
      <c r="H221" s="39"/>
      <c r="I221" s="39">
        <v>1919.2</v>
      </c>
      <c r="J221" s="63"/>
      <c r="K221" s="59"/>
      <c r="L221" s="59"/>
      <c r="M221" s="64"/>
      <c r="N221" s="59"/>
      <c r="O221" s="59"/>
      <c r="P221" s="30">
        <v>2.5</v>
      </c>
      <c r="S221" s="31">
        <f>ROUND(ROUND(P221, 2)*I221, 2)</f>
        <v>4798</v>
      </c>
    </row>
    <row r="222" spans="1:21" ht="36" x14ac:dyDescent="0.3">
      <c r="A222" s="12" t="s">
        <v>768</v>
      </c>
      <c r="B222" s="12" t="s">
        <v>639</v>
      </c>
      <c r="C222" s="16" t="s">
        <v>699</v>
      </c>
      <c r="D222" s="17"/>
      <c r="E222" s="17" t="s">
        <v>719</v>
      </c>
      <c r="F222" s="17" t="s">
        <v>79</v>
      </c>
      <c r="G222" s="18">
        <v>1</v>
      </c>
      <c r="H222" s="18"/>
      <c r="I222" s="18">
        <v>631.29999999999995</v>
      </c>
      <c r="J222" s="61"/>
      <c r="K222" s="62"/>
      <c r="L222" s="61"/>
      <c r="M222" s="61"/>
      <c r="N222" s="61"/>
      <c r="O222" s="61"/>
      <c r="P222" s="19">
        <v>879.19</v>
      </c>
      <c r="Q222" s="20">
        <v>1129.2</v>
      </c>
      <c r="R222" s="19">
        <f>P222+ROUND(Q222, 2)</f>
        <v>2008.39</v>
      </c>
      <c r="S222" s="19">
        <v>555032.65</v>
      </c>
      <c r="T222" s="19">
        <v>712863.96</v>
      </c>
      <c r="U222" s="19">
        <f>S222+T222</f>
        <v>1267896.6099999999</v>
      </c>
    </row>
    <row r="223" spans="1:21" ht="18" x14ac:dyDescent="0.3">
      <c r="A223" s="12" t="s">
        <v>769</v>
      </c>
      <c r="B223" s="12"/>
      <c r="C223" s="27" t="s">
        <v>645</v>
      </c>
      <c r="D223" s="17"/>
      <c r="E223" s="17"/>
      <c r="F223" s="28" t="s">
        <v>102</v>
      </c>
      <c r="G223" s="29">
        <v>8</v>
      </c>
      <c r="H223" s="39"/>
      <c r="I223" s="39">
        <v>5050.3999999999996</v>
      </c>
      <c r="J223" s="63"/>
      <c r="K223" s="59"/>
      <c r="L223" s="59"/>
      <c r="M223" s="64"/>
      <c r="N223" s="59"/>
      <c r="O223" s="59"/>
      <c r="P223" s="30">
        <v>2.5</v>
      </c>
      <c r="S223" s="31">
        <f>ROUND(ROUND(P223, 2)*I223, 2)</f>
        <v>12626</v>
      </c>
    </row>
    <row r="224" spans="1:21" ht="18" x14ac:dyDescent="0.3">
      <c r="A224" s="12" t="s">
        <v>772</v>
      </c>
      <c r="B224" s="12"/>
      <c r="C224" s="27" t="s">
        <v>705</v>
      </c>
      <c r="D224" s="17"/>
      <c r="E224" s="17"/>
      <c r="F224" s="28" t="s">
        <v>96</v>
      </c>
      <c r="G224" s="29">
        <v>1.8</v>
      </c>
      <c r="H224" s="39"/>
      <c r="I224" s="39">
        <v>68180.399999999994</v>
      </c>
      <c r="J224" s="63"/>
      <c r="K224" s="59"/>
      <c r="L224" s="59"/>
      <c r="M224" s="64"/>
      <c r="N224" s="59"/>
      <c r="O224" s="59"/>
      <c r="P224" s="30">
        <v>6.17</v>
      </c>
      <c r="S224" s="31">
        <f>ROUND(ROUND(P224, 2)*I224, 2)</f>
        <v>420673.07</v>
      </c>
    </row>
    <row r="225" spans="1:21" ht="18" x14ac:dyDescent="0.3">
      <c r="A225" s="12" t="s">
        <v>775</v>
      </c>
      <c r="B225" s="12"/>
      <c r="C225" s="27" t="s">
        <v>655</v>
      </c>
      <c r="D225" s="17"/>
      <c r="E225" s="17"/>
      <c r="F225" s="28" t="s">
        <v>79</v>
      </c>
      <c r="G225" s="29">
        <v>1.1000000000000001</v>
      </c>
      <c r="H225" s="39"/>
      <c r="I225" s="39">
        <v>694.43</v>
      </c>
      <c r="J225" s="63"/>
      <c r="K225" s="59"/>
      <c r="L225" s="59"/>
      <c r="M225" s="64"/>
      <c r="N225" s="59"/>
      <c r="O225" s="59"/>
      <c r="P225" s="30">
        <v>155.01</v>
      </c>
      <c r="S225" s="31">
        <f>ROUND(ROUND(P225, 2)*I225, 2)</f>
        <v>107643.59</v>
      </c>
    </row>
    <row r="226" spans="1:21" ht="18" x14ac:dyDescent="0.3">
      <c r="A226" s="12" t="s">
        <v>778</v>
      </c>
      <c r="B226" s="12"/>
      <c r="C226" s="27" t="s">
        <v>602</v>
      </c>
      <c r="D226" s="17"/>
      <c r="E226" s="17"/>
      <c r="F226" s="28" t="s">
        <v>187</v>
      </c>
      <c r="G226" s="29">
        <v>1</v>
      </c>
      <c r="H226" s="39"/>
      <c r="I226" s="39">
        <v>277</v>
      </c>
      <c r="J226" s="63"/>
      <c r="K226" s="59"/>
      <c r="L226" s="59"/>
      <c r="M226" s="64"/>
      <c r="N226" s="59"/>
      <c r="O226" s="59"/>
      <c r="P226" s="30">
        <v>10.4</v>
      </c>
      <c r="S226" s="31">
        <f>ROUND(ROUND(P226, 2)*I226, 2)</f>
        <v>2880.8</v>
      </c>
    </row>
    <row r="227" spans="1:21" ht="36" x14ac:dyDescent="0.3">
      <c r="A227" s="12" t="s">
        <v>781</v>
      </c>
      <c r="B227" s="12"/>
      <c r="C227" s="27" t="s">
        <v>591</v>
      </c>
      <c r="D227" s="17"/>
      <c r="E227" s="17"/>
      <c r="F227" s="28" t="s">
        <v>96</v>
      </c>
      <c r="G227" s="29">
        <v>0.2</v>
      </c>
      <c r="H227" s="29"/>
      <c r="I227" s="29">
        <v>126.26</v>
      </c>
      <c r="J227" s="63"/>
      <c r="K227" s="59"/>
      <c r="L227" s="59"/>
      <c r="M227" s="64"/>
      <c r="N227" s="59"/>
      <c r="O227" s="59"/>
      <c r="P227" s="30">
        <v>88.8</v>
      </c>
      <c r="S227" s="31">
        <f>ROUND(ROUND(P227, 2)*I227, 2)</f>
        <v>11211.89</v>
      </c>
    </row>
    <row r="228" spans="1:21" ht="36" x14ac:dyDescent="0.3">
      <c r="A228" s="12" t="s">
        <v>784</v>
      </c>
      <c r="B228" s="12" t="s">
        <v>639</v>
      </c>
      <c r="C228" s="16" t="s">
        <v>699</v>
      </c>
      <c r="D228" s="17"/>
      <c r="E228" s="17" t="s">
        <v>736</v>
      </c>
      <c r="F228" s="17" t="s">
        <v>79</v>
      </c>
      <c r="G228" s="18">
        <v>1</v>
      </c>
      <c r="H228" s="18"/>
      <c r="I228" s="18">
        <v>34.5</v>
      </c>
      <c r="J228" s="61"/>
      <c r="K228" s="62"/>
      <c r="L228" s="61"/>
      <c r="M228" s="61"/>
      <c r="N228" s="61"/>
      <c r="O228" s="61"/>
      <c r="P228" s="19">
        <v>768.25</v>
      </c>
      <c r="Q228" s="20">
        <v>1129.2</v>
      </c>
      <c r="R228" s="19">
        <f>P228+ROUND(Q228, 2)</f>
        <v>1897.45</v>
      </c>
      <c r="S228" s="19">
        <v>26504.63</v>
      </c>
      <c r="T228" s="19">
        <v>38957.4</v>
      </c>
      <c r="U228" s="19">
        <f>S228+T228</f>
        <v>65462.03</v>
      </c>
    </row>
    <row r="229" spans="1:21" ht="36" x14ac:dyDescent="0.3">
      <c r="A229" s="12" t="s">
        <v>785</v>
      </c>
      <c r="B229" s="12"/>
      <c r="C229" s="27" t="s">
        <v>591</v>
      </c>
      <c r="D229" s="17"/>
      <c r="E229" s="17"/>
      <c r="F229" s="28" t="s">
        <v>96</v>
      </c>
      <c r="G229" s="29">
        <v>0.2</v>
      </c>
      <c r="H229" s="29"/>
      <c r="I229" s="29">
        <v>6.9</v>
      </c>
      <c r="J229" s="63"/>
      <c r="K229" s="59"/>
      <c r="L229" s="59"/>
      <c r="M229" s="64"/>
      <c r="N229" s="59"/>
      <c r="O229" s="59"/>
      <c r="P229" s="30">
        <v>88.8</v>
      </c>
      <c r="S229" s="31">
        <f>ROUND(ROUND(P229, 2)*I229, 2)</f>
        <v>612.72</v>
      </c>
    </row>
    <row r="230" spans="1:21" ht="18" x14ac:dyDescent="0.3">
      <c r="A230" s="12" t="s">
        <v>788</v>
      </c>
      <c r="B230" s="12"/>
      <c r="C230" s="27" t="s">
        <v>602</v>
      </c>
      <c r="D230" s="17"/>
      <c r="E230" s="17"/>
      <c r="F230" s="28" t="s">
        <v>187</v>
      </c>
      <c r="G230" s="29">
        <v>1</v>
      </c>
      <c r="H230" s="39"/>
      <c r="I230" s="39">
        <v>15.519</v>
      </c>
      <c r="J230" s="63"/>
      <c r="K230" s="59"/>
      <c r="L230" s="59"/>
      <c r="M230" s="64"/>
      <c r="N230" s="59"/>
      <c r="O230" s="59"/>
      <c r="P230" s="30">
        <v>10.4</v>
      </c>
      <c r="S230" s="31">
        <f>ROUND(ROUND(P230, 2)*I230, 2)</f>
        <v>161.4</v>
      </c>
    </row>
    <row r="231" spans="1:21" ht="18" x14ac:dyDescent="0.3">
      <c r="A231" s="12" t="s">
        <v>791</v>
      </c>
      <c r="B231" s="12"/>
      <c r="C231" s="27" t="s">
        <v>655</v>
      </c>
      <c r="D231" s="17"/>
      <c r="E231" s="17"/>
      <c r="F231" s="28" t="s">
        <v>79</v>
      </c>
      <c r="G231" s="29">
        <v>1.1000000000000001</v>
      </c>
      <c r="H231" s="39"/>
      <c r="I231" s="39">
        <v>37.950000000000003</v>
      </c>
      <c r="J231" s="63"/>
      <c r="K231" s="59"/>
      <c r="L231" s="59"/>
      <c r="M231" s="64"/>
      <c r="N231" s="59"/>
      <c r="O231" s="59"/>
      <c r="P231" s="30">
        <v>155.01</v>
      </c>
      <c r="S231" s="31">
        <f>ROUND(ROUND(P231, 2)*I231, 2)</f>
        <v>5882.63</v>
      </c>
    </row>
    <row r="232" spans="1:21" ht="18" x14ac:dyDescent="0.3">
      <c r="A232" s="12" t="s">
        <v>794</v>
      </c>
      <c r="B232" s="12"/>
      <c r="C232" s="27" t="s">
        <v>705</v>
      </c>
      <c r="D232" s="17"/>
      <c r="E232" s="17"/>
      <c r="F232" s="28" t="s">
        <v>96</v>
      </c>
      <c r="G232" s="29">
        <v>1.8</v>
      </c>
      <c r="H232" s="39"/>
      <c r="I232" s="39">
        <v>3105</v>
      </c>
      <c r="J232" s="63"/>
      <c r="K232" s="59"/>
      <c r="L232" s="59"/>
      <c r="M232" s="64"/>
      <c r="N232" s="59"/>
      <c r="O232" s="59"/>
      <c r="P232" s="30">
        <v>6.17</v>
      </c>
      <c r="S232" s="31">
        <f>ROUND(ROUND(P232, 2)*I232, 2)</f>
        <v>19157.849999999999</v>
      </c>
    </row>
    <row r="233" spans="1:21" ht="18" x14ac:dyDescent="0.3">
      <c r="A233" s="12" t="s">
        <v>797</v>
      </c>
      <c r="B233" s="12"/>
      <c r="C233" s="27" t="s">
        <v>645</v>
      </c>
      <c r="D233" s="17"/>
      <c r="E233" s="17"/>
      <c r="F233" s="28" t="s">
        <v>102</v>
      </c>
      <c r="G233" s="29">
        <v>8</v>
      </c>
      <c r="H233" s="39"/>
      <c r="I233" s="39">
        <v>276</v>
      </c>
      <c r="J233" s="63"/>
      <c r="K233" s="59"/>
      <c r="L233" s="59"/>
      <c r="M233" s="64"/>
      <c r="N233" s="59"/>
      <c r="O233" s="59"/>
      <c r="P233" s="30">
        <v>2.5</v>
      </c>
      <c r="S233" s="31">
        <f>ROUND(ROUND(P233, 2)*I233, 2)</f>
        <v>690</v>
      </c>
    </row>
    <row r="234" spans="1:21" ht="36" x14ac:dyDescent="0.3">
      <c r="A234" s="12" t="s">
        <v>800</v>
      </c>
      <c r="B234" s="12" t="s">
        <v>801</v>
      </c>
      <c r="C234" s="16" t="s">
        <v>802</v>
      </c>
      <c r="D234" s="17"/>
      <c r="E234" s="17" t="s">
        <v>803</v>
      </c>
      <c r="F234" s="17" t="s">
        <v>79</v>
      </c>
      <c r="G234" s="18">
        <v>1</v>
      </c>
      <c r="H234" s="18"/>
      <c r="I234" s="18">
        <v>0</v>
      </c>
      <c r="J234" s="61"/>
      <c r="K234" s="62"/>
      <c r="L234" s="61"/>
      <c r="M234" s="61"/>
      <c r="N234" s="61"/>
      <c r="O234" s="61"/>
      <c r="P234" s="19">
        <v>486.38</v>
      </c>
      <c r="Q234" s="20">
        <v>922</v>
      </c>
      <c r="R234" s="19">
        <f>P234+ROUND(Q234, 2)</f>
        <v>1408.38</v>
      </c>
      <c r="S234" s="19">
        <v>0</v>
      </c>
      <c r="T234" s="19">
        <v>0</v>
      </c>
      <c r="U234" s="19">
        <f>S234+T234</f>
        <v>0</v>
      </c>
    </row>
    <row r="235" spans="1:21" ht="18" x14ac:dyDescent="0.3">
      <c r="A235" s="12" t="s">
        <v>806</v>
      </c>
      <c r="B235" s="12"/>
      <c r="C235" s="27" t="s">
        <v>645</v>
      </c>
      <c r="D235" s="17"/>
      <c r="E235" s="17"/>
      <c r="F235" s="28" t="s">
        <v>102</v>
      </c>
      <c r="G235" s="29">
        <v>8</v>
      </c>
      <c r="H235" s="39"/>
      <c r="I235" s="39">
        <v>0</v>
      </c>
      <c r="J235" s="63"/>
      <c r="K235" s="59"/>
      <c r="L235" s="59"/>
      <c r="M235" s="64"/>
      <c r="N235" s="59"/>
      <c r="O235" s="59"/>
      <c r="P235" s="30">
        <v>2.5</v>
      </c>
      <c r="S235" s="31">
        <f t="shared" ref="S235:S241" si="12">ROUND(ROUND(P235, 2)*I235, 2)</f>
        <v>0</v>
      </c>
    </row>
    <row r="236" spans="1:21" ht="18" x14ac:dyDescent="0.3">
      <c r="A236" s="12" t="s">
        <v>809</v>
      </c>
      <c r="B236" s="12"/>
      <c r="C236" s="27" t="s">
        <v>650</v>
      </c>
      <c r="D236" s="17"/>
      <c r="E236" s="17"/>
      <c r="F236" s="28" t="s">
        <v>96</v>
      </c>
      <c r="G236" s="29">
        <v>1E-3</v>
      </c>
      <c r="H236" s="39"/>
      <c r="I236" s="39">
        <v>0</v>
      </c>
      <c r="J236" s="63"/>
      <c r="K236" s="59"/>
      <c r="L236" s="59"/>
      <c r="M236" s="64"/>
      <c r="N236" s="59"/>
      <c r="O236" s="59"/>
      <c r="P236" s="30">
        <v>208.33</v>
      </c>
      <c r="S236" s="31">
        <f t="shared" si="12"/>
        <v>0</v>
      </c>
    </row>
    <row r="237" spans="1:21" ht="18" x14ac:dyDescent="0.3">
      <c r="A237" s="12" t="s">
        <v>812</v>
      </c>
      <c r="B237" s="12"/>
      <c r="C237" s="27" t="s">
        <v>655</v>
      </c>
      <c r="D237" s="17"/>
      <c r="E237" s="17"/>
      <c r="F237" s="28" t="s">
        <v>79</v>
      </c>
      <c r="G237" s="29">
        <v>1.1000000000000001</v>
      </c>
      <c r="H237" s="39"/>
      <c r="I237" s="39">
        <v>0</v>
      </c>
      <c r="J237" s="63"/>
      <c r="K237" s="59"/>
      <c r="L237" s="59"/>
      <c r="M237" s="64"/>
      <c r="N237" s="59"/>
      <c r="O237" s="59"/>
      <c r="P237" s="30">
        <v>155.01</v>
      </c>
      <c r="S237" s="31">
        <f t="shared" si="12"/>
        <v>0</v>
      </c>
    </row>
    <row r="238" spans="1:21" ht="18" x14ac:dyDescent="0.3">
      <c r="A238" s="12" t="s">
        <v>815</v>
      </c>
      <c r="B238" s="12"/>
      <c r="C238" s="27" t="s">
        <v>660</v>
      </c>
      <c r="D238" s="17"/>
      <c r="E238" s="17"/>
      <c r="F238" s="28" t="s">
        <v>96</v>
      </c>
      <c r="G238" s="29">
        <v>0.32</v>
      </c>
      <c r="H238" s="39"/>
      <c r="I238" s="39">
        <v>0</v>
      </c>
      <c r="J238" s="63"/>
      <c r="K238" s="59"/>
      <c r="L238" s="59"/>
      <c r="M238" s="64"/>
      <c r="N238" s="59"/>
      <c r="O238" s="59"/>
      <c r="P238" s="30">
        <v>7.5</v>
      </c>
      <c r="S238" s="31">
        <f t="shared" si="12"/>
        <v>0</v>
      </c>
    </row>
    <row r="239" spans="1:21" ht="18" x14ac:dyDescent="0.3">
      <c r="A239" s="12" t="s">
        <v>818</v>
      </c>
      <c r="B239" s="12"/>
      <c r="C239" s="27" t="s">
        <v>665</v>
      </c>
      <c r="D239" s="17"/>
      <c r="E239" s="17"/>
      <c r="F239" s="28" t="s">
        <v>73</v>
      </c>
      <c r="G239" s="29">
        <v>1E-3</v>
      </c>
      <c r="H239" s="39"/>
      <c r="I239" s="39">
        <v>0</v>
      </c>
      <c r="J239" s="63"/>
      <c r="K239" s="59"/>
      <c r="L239" s="59"/>
      <c r="M239" s="64"/>
      <c r="N239" s="59"/>
      <c r="O239" s="59"/>
      <c r="P239" s="30">
        <v>1600</v>
      </c>
      <c r="S239" s="31">
        <f t="shared" si="12"/>
        <v>0</v>
      </c>
    </row>
    <row r="240" spans="1:21" ht="18" x14ac:dyDescent="0.3">
      <c r="A240" s="12" t="s">
        <v>821</v>
      </c>
      <c r="B240" s="12"/>
      <c r="C240" s="27" t="s">
        <v>602</v>
      </c>
      <c r="D240" s="17"/>
      <c r="E240" s="17"/>
      <c r="F240" s="28" t="s">
        <v>187</v>
      </c>
      <c r="G240" s="29">
        <v>1</v>
      </c>
      <c r="H240" s="39"/>
      <c r="I240" s="39">
        <v>0</v>
      </c>
      <c r="J240" s="63"/>
      <c r="K240" s="59"/>
      <c r="L240" s="59"/>
      <c r="M240" s="64"/>
      <c r="N240" s="59"/>
      <c r="O240" s="59"/>
      <c r="P240" s="30">
        <v>10.4</v>
      </c>
      <c r="S240" s="31">
        <f t="shared" si="12"/>
        <v>0</v>
      </c>
    </row>
    <row r="241" spans="1:21" ht="36" x14ac:dyDescent="0.3">
      <c r="A241" s="12" t="s">
        <v>824</v>
      </c>
      <c r="B241" s="12"/>
      <c r="C241" s="27" t="s">
        <v>591</v>
      </c>
      <c r="D241" s="17"/>
      <c r="E241" s="17"/>
      <c r="F241" s="28" t="s">
        <v>96</v>
      </c>
      <c r="G241" s="29">
        <v>0.2</v>
      </c>
      <c r="H241" s="29"/>
      <c r="I241" s="29">
        <v>0</v>
      </c>
      <c r="J241" s="63"/>
      <c r="K241" s="59"/>
      <c r="L241" s="59"/>
      <c r="M241" s="64"/>
      <c r="N241" s="59"/>
      <c r="O241" s="59"/>
      <c r="P241" s="30">
        <v>88.8</v>
      </c>
      <c r="S241" s="31">
        <f t="shared" si="12"/>
        <v>0</v>
      </c>
    </row>
    <row r="242" spans="1:21" ht="36" x14ac:dyDescent="0.3">
      <c r="A242" s="12" t="s">
        <v>827</v>
      </c>
      <c r="B242" s="12" t="s">
        <v>801</v>
      </c>
      <c r="C242" s="16" t="s">
        <v>828</v>
      </c>
      <c r="D242" s="17"/>
      <c r="E242" s="17" t="s">
        <v>829</v>
      </c>
      <c r="F242" s="17" t="s">
        <v>79</v>
      </c>
      <c r="G242" s="18">
        <v>1</v>
      </c>
      <c r="H242" s="18"/>
      <c r="I242" s="18">
        <v>0</v>
      </c>
      <c r="J242" s="61"/>
      <c r="K242" s="62"/>
      <c r="L242" s="61"/>
      <c r="M242" s="61"/>
      <c r="N242" s="61"/>
      <c r="O242" s="61"/>
      <c r="P242" s="19">
        <v>935.6</v>
      </c>
      <c r="Q242" s="20">
        <v>1014</v>
      </c>
      <c r="R242" s="19">
        <f>P242+ROUND(Q242, 2)</f>
        <v>1949.6</v>
      </c>
      <c r="S242" s="19">
        <v>0</v>
      </c>
      <c r="T242" s="19">
        <v>0</v>
      </c>
      <c r="U242" s="19">
        <f>S242+T242</f>
        <v>0</v>
      </c>
    </row>
    <row r="243" spans="1:21" ht="36" x14ac:dyDescent="0.3">
      <c r="A243" s="12" t="s">
        <v>830</v>
      </c>
      <c r="B243" s="12"/>
      <c r="C243" s="27" t="s">
        <v>591</v>
      </c>
      <c r="D243" s="17"/>
      <c r="E243" s="17"/>
      <c r="F243" s="28" t="s">
        <v>96</v>
      </c>
      <c r="G243" s="29">
        <v>0.2</v>
      </c>
      <c r="H243" s="29"/>
      <c r="I243" s="29">
        <v>0</v>
      </c>
      <c r="J243" s="63"/>
      <c r="K243" s="59"/>
      <c r="L243" s="59"/>
      <c r="M243" s="64"/>
      <c r="N243" s="59"/>
      <c r="O243" s="59"/>
      <c r="P243" s="30">
        <v>88.8</v>
      </c>
      <c r="S243" s="31">
        <f>ROUND(ROUND(P243, 2)*I243, 2)</f>
        <v>0</v>
      </c>
    </row>
    <row r="244" spans="1:21" ht="18" x14ac:dyDescent="0.3">
      <c r="A244" s="12" t="s">
        <v>833</v>
      </c>
      <c r="B244" s="12"/>
      <c r="C244" s="27" t="s">
        <v>602</v>
      </c>
      <c r="D244" s="17"/>
      <c r="E244" s="17"/>
      <c r="F244" s="28" t="s">
        <v>187</v>
      </c>
      <c r="G244" s="29">
        <v>1</v>
      </c>
      <c r="H244" s="39"/>
      <c r="I244" s="39">
        <v>0</v>
      </c>
      <c r="J244" s="63"/>
      <c r="K244" s="59"/>
      <c r="L244" s="59"/>
      <c r="M244" s="64"/>
      <c r="N244" s="59"/>
      <c r="O244" s="59"/>
      <c r="P244" s="30">
        <v>10.4</v>
      </c>
      <c r="S244" s="31">
        <f>ROUND(ROUND(P244, 2)*I244, 2)</f>
        <v>0</v>
      </c>
    </row>
    <row r="245" spans="1:21" ht="18" x14ac:dyDescent="0.3">
      <c r="A245" s="12" t="s">
        <v>836</v>
      </c>
      <c r="B245" s="12"/>
      <c r="C245" s="27" t="s">
        <v>655</v>
      </c>
      <c r="D245" s="17"/>
      <c r="E245" s="17"/>
      <c r="F245" s="28" t="s">
        <v>79</v>
      </c>
      <c r="G245" s="29">
        <v>1.1000000000000001</v>
      </c>
      <c r="H245" s="39"/>
      <c r="I245" s="39">
        <v>0</v>
      </c>
      <c r="J245" s="63"/>
      <c r="K245" s="59"/>
      <c r="L245" s="59"/>
      <c r="M245" s="64"/>
      <c r="N245" s="59"/>
      <c r="O245" s="59"/>
      <c r="P245" s="30">
        <v>155.01</v>
      </c>
      <c r="S245" s="31">
        <f>ROUND(ROUND(P245, 2)*I245, 2)</f>
        <v>0</v>
      </c>
    </row>
    <row r="246" spans="1:21" ht="18" x14ac:dyDescent="0.3">
      <c r="A246" s="12" t="s">
        <v>839</v>
      </c>
      <c r="B246" s="12"/>
      <c r="C246" s="27" t="s">
        <v>705</v>
      </c>
      <c r="D246" s="17"/>
      <c r="E246" s="17"/>
      <c r="F246" s="28" t="s">
        <v>96</v>
      </c>
      <c r="G246" s="29">
        <v>1.8</v>
      </c>
      <c r="H246" s="39"/>
      <c r="I246" s="39">
        <v>0</v>
      </c>
      <c r="J246" s="63"/>
      <c r="K246" s="59"/>
      <c r="L246" s="59"/>
      <c r="M246" s="64"/>
      <c r="N246" s="59"/>
      <c r="O246" s="59"/>
      <c r="P246" s="30">
        <v>6.17</v>
      </c>
      <c r="S246" s="31">
        <f>ROUND(ROUND(P246, 2)*I246, 2)</f>
        <v>0</v>
      </c>
    </row>
    <row r="247" spans="1:21" ht="18" x14ac:dyDescent="0.3">
      <c r="A247" s="12" t="s">
        <v>842</v>
      </c>
      <c r="B247" s="12"/>
      <c r="C247" s="27" t="s">
        <v>645</v>
      </c>
      <c r="D247" s="17"/>
      <c r="E247" s="17"/>
      <c r="F247" s="28" t="s">
        <v>102</v>
      </c>
      <c r="G247" s="29">
        <v>8</v>
      </c>
      <c r="H247" s="39"/>
      <c r="I247" s="39">
        <v>0</v>
      </c>
      <c r="J247" s="63"/>
      <c r="K247" s="59"/>
      <c r="L247" s="59"/>
      <c r="M247" s="64"/>
      <c r="N247" s="59"/>
      <c r="O247" s="59"/>
      <c r="P247" s="30">
        <v>2.5</v>
      </c>
      <c r="S247" s="31">
        <f>ROUND(ROUND(P247, 2)*I247, 2)</f>
        <v>0</v>
      </c>
    </row>
    <row r="248" spans="1:21" ht="36" x14ac:dyDescent="0.3">
      <c r="A248" s="12" t="s">
        <v>845</v>
      </c>
      <c r="B248" s="12" t="s">
        <v>801</v>
      </c>
      <c r="C248" s="16" t="s">
        <v>828</v>
      </c>
      <c r="D248" s="17"/>
      <c r="E248" s="17" t="s">
        <v>846</v>
      </c>
      <c r="F248" s="17" t="s">
        <v>79</v>
      </c>
      <c r="G248" s="18">
        <v>1</v>
      </c>
      <c r="H248" s="18"/>
      <c r="I248" s="18">
        <v>0</v>
      </c>
      <c r="J248" s="61"/>
      <c r="K248" s="62"/>
      <c r="L248" s="61"/>
      <c r="M248" s="61"/>
      <c r="N248" s="61"/>
      <c r="O248" s="61"/>
      <c r="P248" s="19">
        <v>934.72</v>
      </c>
      <c r="Q248" s="20">
        <v>1014</v>
      </c>
      <c r="R248" s="19">
        <f>P248+ROUND(Q248, 2)</f>
        <v>1948.72</v>
      </c>
      <c r="S248" s="19">
        <v>0</v>
      </c>
      <c r="T248" s="19">
        <v>0</v>
      </c>
      <c r="U248" s="19">
        <f>S248+T248</f>
        <v>0</v>
      </c>
    </row>
    <row r="249" spans="1:21" ht="18" x14ac:dyDescent="0.3">
      <c r="A249" s="12" t="s">
        <v>847</v>
      </c>
      <c r="B249" s="12"/>
      <c r="C249" s="27" t="s">
        <v>645</v>
      </c>
      <c r="D249" s="17"/>
      <c r="E249" s="17"/>
      <c r="F249" s="28" t="s">
        <v>102</v>
      </c>
      <c r="G249" s="29">
        <v>8</v>
      </c>
      <c r="H249" s="39"/>
      <c r="I249" s="39">
        <v>0</v>
      </c>
      <c r="J249" s="63"/>
      <c r="K249" s="59"/>
      <c r="L249" s="59"/>
      <c r="M249" s="64"/>
      <c r="N249" s="59"/>
      <c r="O249" s="59"/>
      <c r="P249" s="30">
        <v>2.5</v>
      </c>
      <c r="S249" s="31">
        <f>ROUND(ROUND(P249, 2)*I249, 2)</f>
        <v>0</v>
      </c>
    </row>
    <row r="250" spans="1:21" ht="18" x14ac:dyDescent="0.3">
      <c r="A250" s="12" t="s">
        <v>850</v>
      </c>
      <c r="B250" s="12"/>
      <c r="C250" s="27" t="s">
        <v>705</v>
      </c>
      <c r="D250" s="17"/>
      <c r="E250" s="17"/>
      <c r="F250" s="28" t="s">
        <v>96</v>
      </c>
      <c r="G250" s="29">
        <v>1.8</v>
      </c>
      <c r="H250" s="39"/>
      <c r="I250" s="39">
        <v>0</v>
      </c>
      <c r="J250" s="63"/>
      <c r="K250" s="59"/>
      <c r="L250" s="59"/>
      <c r="M250" s="64"/>
      <c r="N250" s="59"/>
      <c r="O250" s="59"/>
      <c r="P250" s="30">
        <v>6.17</v>
      </c>
      <c r="S250" s="31">
        <f>ROUND(ROUND(P250, 2)*I250, 2)</f>
        <v>0</v>
      </c>
    </row>
    <row r="251" spans="1:21" ht="18" x14ac:dyDescent="0.3">
      <c r="A251" s="12" t="s">
        <v>853</v>
      </c>
      <c r="B251" s="12"/>
      <c r="C251" s="27" t="s">
        <v>655</v>
      </c>
      <c r="D251" s="17"/>
      <c r="E251" s="17"/>
      <c r="F251" s="28" t="s">
        <v>79</v>
      </c>
      <c r="G251" s="29">
        <v>1.1000000000000001</v>
      </c>
      <c r="H251" s="39"/>
      <c r="I251" s="39">
        <v>0</v>
      </c>
      <c r="J251" s="63"/>
      <c r="K251" s="59"/>
      <c r="L251" s="59"/>
      <c r="M251" s="64"/>
      <c r="N251" s="59"/>
      <c r="O251" s="59"/>
      <c r="P251" s="30">
        <v>155.01</v>
      </c>
      <c r="S251" s="31">
        <f>ROUND(ROUND(P251, 2)*I251, 2)</f>
        <v>0</v>
      </c>
    </row>
    <row r="252" spans="1:21" ht="18" x14ac:dyDescent="0.3">
      <c r="A252" s="12" t="s">
        <v>856</v>
      </c>
      <c r="B252" s="12"/>
      <c r="C252" s="27" t="s">
        <v>602</v>
      </c>
      <c r="D252" s="17"/>
      <c r="E252" s="17"/>
      <c r="F252" s="28" t="s">
        <v>187</v>
      </c>
      <c r="G252" s="29">
        <v>1</v>
      </c>
      <c r="H252" s="39"/>
      <c r="I252" s="39">
        <v>0</v>
      </c>
      <c r="J252" s="63"/>
      <c r="K252" s="59"/>
      <c r="L252" s="59"/>
      <c r="M252" s="64"/>
      <c r="N252" s="59"/>
      <c r="O252" s="59"/>
      <c r="P252" s="30">
        <v>10.4</v>
      </c>
      <c r="S252" s="31">
        <f>ROUND(ROUND(P252, 2)*I252, 2)</f>
        <v>0</v>
      </c>
    </row>
    <row r="253" spans="1:21" ht="36" x14ac:dyDescent="0.3">
      <c r="A253" s="12" t="s">
        <v>859</v>
      </c>
      <c r="B253" s="12"/>
      <c r="C253" s="27" t="s">
        <v>591</v>
      </c>
      <c r="D253" s="17"/>
      <c r="E253" s="17"/>
      <c r="F253" s="28" t="s">
        <v>96</v>
      </c>
      <c r="G253" s="29">
        <v>0.2</v>
      </c>
      <c r="H253" s="29"/>
      <c r="I253" s="29">
        <v>0</v>
      </c>
      <c r="J253" s="63"/>
      <c r="K253" s="59"/>
      <c r="L253" s="59"/>
      <c r="M253" s="64"/>
      <c r="N253" s="59"/>
      <c r="O253" s="59"/>
      <c r="P253" s="30">
        <v>88.8</v>
      </c>
      <c r="S253" s="31">
        <f>ROUND(ROUND(P253, 2)*I253, 2)</f>
        <v>0</v>
      </c>
    </row>
    <row r="254" spans="1:21" ht="36" x14ac:dyDescent="0.3">
      <c r="A254" s="12" t="s">
        <v>862</v>
      </c>
      <c r="B254" s="12" t="s">
        <v>801</v>
      </c>
      <c r="C254" s="16" t="s">
        <v>828</v>
      </c>
      <c r="D254" s="17"/>
      <c r="E254" s="17" t="s">
        <v>829</v>
      </c>
      <c r="F254" s="17" t="s">
        <v>79</v>
      </c>
      <c r="G254" s="18">
        <v>1</v>
      </c>
      <c r="H254" s="18"/>
      <c r="I254" s="18">
        <v>3586.9</v>
      </c>
      <c r="J254" s="61"/>
      <c r="K254" s="62"/>
      <c r="L254" s="61"/>
      <c r="M254" s="61"/>
      <c r="N254" s="61"/>
      <c r="O254" s="61"/>
      <c r="P254" s="19">
        <v>935.6</v>
      </c>
      <c r="Q254" s="20">
        <v>1216.8</v>
      </c>
      <c r="R254" s="19">
        <f>P254+ROUND(Q254, 2)</f>
        <v>2152.4</v>
      </c>
      <c r="S254" s="19">
        <v>3355903.64</v>
      </c>
      <c r="T254" s="19">
        <v>4364539.92</v>
      </c>
      <c r="U254" s="19">
        <f>S254+T254</f>
        <v>7720443.5600000005</v>
      </c>
    </row>
    <row r="255" spans="1:21" ht="36" x14ac:dyDescent="0.3">
      <c r="A255" s="12" t="s">
        <v>863</v>
      </c>
      <c r="B255" s="12"/>
      <c r="C255" s="27" t="s">
        <v>591</v>
      </c>
      <c r="D255" s="17"/>
      <c r="E255" s="17"/>
      <c r="F255" s="28" t="s">
        <v>96</v>
      </c>
      <c r="G255" s="29">
        <v>0.2</v>
      </c>
      <c r="H255" s="29"/>
      <c r="I255" s="29">
        <v>717.38</v>
      </c>
      <c r="J255" s="63"/>
      <c r="K255" s="59"/>
      <c r="L255" s="59"/>
      <c r="M255" s="64"/>
      <c r="N255" s="59"/>
      <c r="O255" s="59"/>
      <c r="P255" s="30">
        <v>88.8</v>
      </c>
      <c r="S255" s="31">
        <f>ROUND(ROUND(P255, 2)*I255, 2)</f>
        <v>63703.34</v>
      </c>
    </row>
    <row r="256" spans="1:21" ht="18" x14ac:dyDescent="0.3">
      <c r="A256" s="12" t="s">
        <v>866</v>
      </c>
      <c r="B256" s="12"/>
      <c r="C256" s="27" t="s">
        <v>602</v>
      </c>
      <c r="D256" s="17"/>
      <c r="E256" s="17"/>
      <c r="F256" s="28" t="s">
        <v>187</v>
      </c>
      <c r="G256" s="29">
        <v>1</v>
      </c>
      <c r="H256" s="39"/>
      <c r="I256" s="39">
        <v>1876</v>
      </c>
      <c r="J256" s="63"/>
      <c r="K256" s="59"/>
      <c r="L256" s="59"/>
      <c r="M256" s="64"/>
      <c r="N256" s="59"/>
      <c r="O256" s="59"/>
      <c r="P256" s="30">
        <v>10.4</v>
      </c>
      <c r="S256" s="31">
        <f>ROUND(ROUND(P256, 2)*I256, 2)</f>
        <v>19510.400000000001</v>
      </c>
    </row>
    <row r="257" spans="1:21" ht="18" x14ac:dyDescent="0.3">
      <c r="A257" s="12" t="s">
        <v>869</v>
      </c>
      <c r="B257" s="12"/>
      <c r="C257" s="27" t="s">
        <v>655</v>
      </c>
      <c r="D257" s="17"/>
      <c r="E257" s="17"/>
      <c r="F257" s="28" t="s">
        <v>79</v>
      </c>
      <c r="G257" s="29">
        <v>1.1000000000000001</v>
      </c>
      <c r="H257" s="39"/>
      <c r="I257" s="39">
        <v>3945.59</v>
      </c>
      <c r="J257" s="63"/>
      <c r="K257" s="59"/>
      <c r="L257" s="59"/>
      <c r="M257" s="64"/>
      <c r="N257" s="59"/>
      <c r="O257" s="59"/>
      <c r="P257" s="30">
        <v>155.01</v>
      </c>
      <c r="S257" s="31">
        <f>ROUND(ROUND(P257, 2)*I257, 2)</f>
        <v>611605.91</v>
      </c>
    </row>
    <row r="258" spans="1:21" ht="18" x14ac:dyDescent="0.3">
      <c r="A258" s="12" t="s">
        <v>872</v>
      </c>
      <c r="B258" s="12"/>
      <c r="C258" s="27" t="s">
        <v>705</v>
      </c>
      <c r="D258" s="17"/>
      <c r="E258" s="17"/>
      <c r="F258" s="28" t="s">
        <v>96</v>
      </c>
      <c r="G258" s="29">
        <v>1.8</v>
      </c>
      <c r="H258" s="39"/>
      <c r="I258" s="39">
        <v>419667.3</v>
      </c>
      <c r="J258" s="63"/>
      <c r="K258" s="59"/>
      <c r="L258" s="59"/>
      <c r="M258" s="64"/>
      <c r="N258" s="59"/>
      <c r="O258" s="59"/>
      <c r="P258" s="30">
        <v>6.17</v>
      </c>
      <c r="S258" s="31">
        <f>ROUND(ROUND(P258, 2)*I258, 2)</f>
        <v>2589347.2400000002</v>
      </c>
    </row>
    <row r="259" spans="1:21" ht="18" x14ac:dyDescent="0.3">
      <c r="A259" s="12" t="s">
        <v>875</v>
      </c>
      <c r="B259" s="12"/>
      <c r="C259" s="27" t="s">
        <v>645</v>
      </c>
      <c r="D259" s="17"/>
      <c r="E259" s="17"/>
      <c r="F259" s="28" t="s">
        <v>102</v>
      </c>
      <c r="G259" s="29">
        <v>8</v>
      </c>
      <c r="H259" s="39"/>
      <c r="I259" s="39">
        <v>28695.200000000001</v>
      </c>
      <c r="J259" s="63"/>
      <c r="K259" s="59"/>
      <c r="L259" s="59"/>
      <c r="M259" s="64"/>
      <c r="N259" s="59"/>
      <c r="O259" s="59"/>
      <c r="P259" s="30">
        <v>2.5</v>
      </c>
      <c r="S259" s="31">
        <f>ROUND(ROUND(P259, 2)*I259, 2)</f>
        <v>71738</v>
      </c>
    </row>
    <row r="260" spans="1:21" ht="36" x14ac:dyDescent="0.3">
      <c r="A260" s="12" t="s">
        <v>878</v>
      </c>
      <c r="B260" s="12" t="s">
        <v>801</v>
      </c>
      <c r="C260" s="16" t="s">
        <v>828</v>
      </c>
      <c r="D260" s="17"/>
      <c r="E260" s="17" t="s">
        <v>846</v>
      </c>
      <c r="F260" s="17" t="s">
        <v>79</v>
      </c>
      <c r="G260" s="18">
        <v>1</v>
      </c>
      <c r="H260" s="18"/>
      <c r="I260" s="18">
        <v>4266.7</v>
      </c>
      <c r="J260" s="61"/>
      <c r="K260" s="62"/>
      <c r="L260" s="61"/>
      <c r="M260" s="61"/>
      <c r="N260" s="61"/>
      <c r="O260" s="61"/>
      <c r="P260" s="19">
        <v>934.72</v>
      </c>
      <c r="Q260" s="20">
        <v>1216.8</v>
      </c>
      <c r="R260" s="19">
        <f>P260+ROUND(Q260, 2)</f>
        <v>2151.52</v>
      </c>
      <c r="S260" s="19">
        <v>3988169.82</v>
      </c>
      <c r="T260" s="19">
        <v>5191720.5599999996</v>
      </c>
      <c r="U260" s="19">
        <f>S260+T260</f>
        <v>9179890.379999999</v>
      </c>
    </row>
    <row r="261" spans="1:21" ht="18" x14ac:dyDescent="0.3">
      <c r="A261" s="12" t="s">
        <v>879</v>
      </c>
      <c r="B261" s="12"/>
      <c r="C261" s="27" t="s">
        <v>645</v>
      </c>
      <c r="D261" s="17"/>
      <c r="E261" s="17"/>
      <c r="F261" s="28" t="s">
        <v>102</v>
      </c>
      <c r="G261" s="29">
        <v>8</v>
      </c>
      <c r="H261" s="39"/>
      <c r="I261" s="39">
        <v>34133.599999999999</v>
      </c>
      <c r="J261" s="63"/>
      <c r="K261" s="59"/>
      <c r="L261" s="59"/>
      <c r="M261" s="64"/>
      <c r="N261" s="59"/>
      <c r="O261" s="59"/>
      <c r="P261" s="30">
        <v>2.5</v>
      </c>
      <c r="S261" s="31">
        <f>ROUND(ROUND(P261, 2)*I261, 2)</f>
        <v>85334</v>
      </c>
    </row>
    <row r="262" spans="1:21" ht="18" x14ac:dyDescent="0.3">
      <c r="A262" s="12" t="s">
        <v>882</v>
      </c>
      <c r="B262" s="12"/>
      <c r="C262" s="27" t="s">
        <v>705</v>
      </c>
      <c r="D262" s="17"/>
      <c r="E262" s="17"/>
      <c r="F262" s="28" t="s">
        <v>96</v>
      </c>
      <c r="G262" s="29">
        <v>1.8</v>
      </c>
      <c r="H262" s="39"/>
      <c r="I262" s="39">
        <v>499203.9</v>
      </c>
      <c r="J262" s="63"/>
      <c r="K262" s="59"/>
      <c r="L262" s="59"/>
      <c r="M262" s="64"/>
      <c r="N262" s="59"/>
      <c r="O262" s="59"/>
      <c r="P262" s="30">
        <v>6.17</v>
      </c>
      <c r="S262" s="31">
        <f>ROUND(ROUND(P262, 2)*I262, 2)</f>
        <v>3080088.06</v>
      </c>
    </row>
    <row r="263" spans="1:21" ht="18" x14ac:dyDescent="0.3">
      <c r="A263" s="12" t="s">
        <v>885</v>
      </c>
      <c r="B263" s="12"/>
      <c r="C263" s="27" t="s">
        <v>655</v>
      </c>
      <c r="D263" s="17"/>
      <c r="E263" s="17"/>
      <c r="F263" s="28" t="s">
        <v>79</v>
      </c>
      <c r="G263" s="29">
        <v>1.1000000000000001</v>
      </c>
      <c r="H263" s="39"/>
      <c r="I263" s="39">
        <v>4693.37</v>
      </c>
      <c r="J263" s="63"/>
      <c r="K263" s="59"/>
      <c r="L263" s="59"/>
      <c r="M263" s="64"/>
      <c r="N263" s="59"/>
      <c r="O263" s="59"/>
      <c r="P263" s="30">
        <v>155.01</v>
      </c>
      <c r="S263" s="31">
        <f>ROUND(ROUND(P263, 2)*I263, 2)</f>
        <v>727519.28</v>
      </c>
    </row>
    <row r="264" spans="1:21" ht="18" x14ac:dyDescent="0.3">
      <c r="A264" s="12" t="s">
        <v>888</v>
      </c>
      <c r="B264" s="12"/>
      <c r="C264" s="27" t="s">
        <v>602</v>
      </c>
      <c r="D264" s="17"/>
      <c r="E264" s="17"/>
      <c r="F264" s="28" t="s">
        <v>187</v>
      </c>
      <c r="G264" s="29">
        <v>1</v>
      </c>
      <c r="H264" s="39"/>
      <c r="I264" s="39">
        <v>1872</v>
      </c>
      <c r="J264" s="63"/>
      <c r="K264" s="59"/>
      <c r="L264" s="59"/>
      <c r="M264" s="64"/>
      <c r="N264" s="59"/>
      <c r="O264" s="59"/>
      <c r="P264" s="30">
        <v>10.4</v>
      </c>
      <c r="S264" s="31">
        <f>ROUND(ROUND(P264, 2)*I264, 2)</f>
        <v>19468.8</v>
      </c>
    </row>
    <row r="265" spans="1:21" ht="36" x14ac:dyDescent="0.3">
      <c r="A265" s="12" t="s">
        <v>891</v>
      </c>
      <c r="B265" s="12"/>
      <c r="C265" s="27" t="s">
        <v>591</v>
      </c>
      <c r="D265" s="17"/>
      <c r="E265" s="17"/>
      <c r="F265" s="28" t="s">
        <v>96</v>
      </c>
      <c r="G265" s="29">
        <v>0.2</v>
      </c>
      <c r="H265" s="29"/>
      <c r="I265" s="29">
        <v>853.34</v>
      </c>
      <c r="J265" s="63"/>
      <c r="K265" s="59"/>
      <c r="L265" s="59"/>
      <c r="M265" s="64"/>
      <c r="N265" s="59"/>
      <c r="O265" s="59"/>
      <c r="P265" s="30">
        <v>88.8</v>
      </c>
      <c r="S265" s="31">
        <f>ROUND(ROUND(P265, 2)*I265, 2)</f>
        <v>75776.59</v>
      </c>
    </row>
    <row r="266" spans="1:21" ht="16.95" customHeight="1" x14ac:dyDescent="0.3">
      <c r="A266" s="12" t="s">
        <v>894</v>
      </c>
      <c r="B266" s="52" t="s">
        <v>895</v>
      </c>
      <c r="C266" s="113" t="s">
        <v>896</v>
      </c>
      <c r="D266" s="114"/>
      <c r="E266" s="114"/>
      <c r="F266" s="114"/>
      <c r="G266" s="114"/>
      <c r="H266" s="114"/>
      <c r="I266" s="115"/>
      <c r="J266" s="59"/>
      <c r="K266" s="59"/>
      <c r="L266" s="59"/>
      <c r="M266" s="60"/>
      <c r="N266" s="60"/>
      <c r="O266" s="60"/>
      <c r="S266" s="6">
        <f>SUM(S267,S270,S273,S276,S279,S281,S283,S285,S287,S289,S291,S293,S295,S297,S299,S301,S303)</f>
        <v>1191308.5299999998</v>
      </c>
      <c r="T266" s="6">
        <f>SUM(T267,T270,T273,T276,T279,T281,T283,T285,T287,T289,T291,T293,T295,T297,T299,T301,T303)</f>
        <v>692235.2699999999</v>
      </c>
      <c r="U266" s="6">
        <f>SUM(U267,U270,U273,U276,U279,U281,U283,U285,U287,U289,U291,U293,U295,U297,U299,U301,U303)</f>
        <v>1883543.8</v>
      </c>
    </row>
    <row r="267" spans="1:21" ht="54" x14ac:dyDescent="0.3">
      <c r="A267" s="12" t="s">
        <v>897</v>
      </c>
      <c r="B267" s="12" t="s">
        <v>898</v>
      </c>
      <c r="C267" s="16" t="s">
        <v>899</v>
      </c>
      <c r="D267" s="17"/>
      <c r="E267" s="17" t="s">
        <v>581</v>
      </c>
      <c r="F267" s="17" t="s">
        <v>79</v>
      </c>
      <c r="G267" s="18">
        <v>1</v>
      </c>
      <c r="H267" s="18"/>
      <c r="I267" s="18">
        <v>0</v>
      </c>
      <c r="J267" s="61"/>
      <c r="K267" s="62"/>
      <c r="L267" s="61"/>
      <c r="M267" s="61"/>
      <c r="N267" s="61"/>
      <c r="O267" s="61"/>
      <c r="P267" s="19">
        <v>386.83</v>
      </c>
      <c r="Q267" s="20">
        <v>324</v>
      </c>
      <c r="R267" s="19">
        <f>P267+ROUND(Q267, 2)</f>
        <v>710.82999999999993</v>
      </c>
      <c r="S267" s="19">
        <v>0</v>
      </c>
      <c r="T267" s="19">
        <v>0</v>
      </c>
      <c r="U267" s="19">
        <f>S267+T267</f>
        <v>0</v>
      </c>
    </row>
    <row r="268" spans="1:21" ht="18" x14ac:dyDescent="0.3">
      <c r="A268" s="12" t="s">
        <v>902</v>
      </c>
      <c r="B268" s="12"/>
      <c r="C268" s="27" t="s">
        <v>903</v>
      </c>
      <c r="D268" s="17"/>
      <c r="E268" s="17"/>
      <c r="F268" s="28" t="s">
        <v>96</v>
      </c>
      <c r="G268" s="29">
        <v>0.25</v>
      </c>
      <c r="H268" s="29"/>
      <c r="I268" s="29">
        <v>0</v>
      </c>
      <c r="J268" s="63"/>
      <c r="K268" s="59"/>
      <c r="L268" s="59"/>
      <c r="M268" s="64"/>
      <c r="N268" s="59"/>
      <c r="O268" s="59"/>
      <c r="P268" s="30">
        <v>210.3</v>
      </c>
      <c r="S268" s="31">
        <f>ROUND(ROUND(P268, 2)*I268, 2)</f>
        <v>0</v>
      </c>
    </row>
    <row r="269" spans="1:21" ht="36" x14ac:dyDescent="0.3">
      <c r="A269" s="12" t="s">
        <v>907</v>
      </c>
      <c r="B269" s="12"/>
      <c r="C269" s="27" t="s">
        <v>908</v>
      </c>
      <c r="D269" s="17"/>
      <c r="E269" s="17"/>
      <c r="F269" s="28" t="s">
        <v>96</v>
      </c>
      <c r="G269" s="29">
        <v>2.5</v>
      </c>
      <c r="H269" s="29"/>
      <c r="I269" s="29">
        <v>0</v>
      </c>
      <c r="J269" s="63"/>
      <c r="K269" s="59"/>
      <c r="L269" s="59"/>
      <c r="M269" s="64"/>
      <c r="N269" s="59"/>
      <c r="O269" s="59"/>
      <c r="P269" s="30">
        <v>133.69999999999999</v>
      </c>
      <c r="S269" s="31">
        <f>ROUND(ROUND(P269, 2)*I269, 2)</f>
        <v>0</v>
      </c>
    </row>
    <row r="270" spans="1:21" ht="54" x14ac:dyDescent="0.3">
      <c r="A270" s="12" t="s">
        <v>912</v>
      </c>
      <c r="B270" s="12" t="s">
        <v>898</v>
      </c>
      <c r="C270" s="16" t="s">
        <v>899</v>
      </c>
      <c r="D270" s="17"/>
      <c r="E270" s="17" t="s">
        <v>597</v>
      </c>
      <c r="F270" s="17" t="s">
        <v>79</v>
      </c>
      <c r="G270" s="18">
        <v>1</v>
      </c>
      <c r="H270" s="18"/>
      <c r="I270" s="18">
        <v>0</v>
      </c>
      <c r="J270" s="61"/>
      <c r="K270" s="62"/>
      <c r="L270" s="61"/>
      <c r="M270" s="61"/>
      <c r="N270" s="61"/>
      <c r="O270" s="61"/>
      <c r="P270" s="19">
        <v>406.08</v>
      </c>
      <c r="Q270" s="20">
        <v>324</v>
      </c>
      <c r="R270" s="19">
        <f>P270+ROUND(Q270, 2)</f>
        <v>730.07999999999993</v>
      </c>
      <c r="S270" s="19">
        <v>0</v>
      </c>
      <c r="T270" s="19">
        <v>0</v>
      </c>
      <c r="U270" s="19">
        <f>S270+T270</f>
        <v>0</v>
      </c>
    </row>
    <row r="271" spans="1:21" ht="36" x14ac:dyDescent="0.3">
      <c r="A271" s="12" t="s">
        <v>913</v>
      </c>
      <c r="B271" s="12"/>
      <c r="C271" s="27" t="s">
        <v>908</v>
      </c>
      <c r="D271" s="17"/>
      <c r="E271" s="17"/>
      <c r="F271" s="28" t="s">
        <v>96</v>
      </c>
      <c r="G271" s="29">
        <v>2.5</v>
      </c>
      <c r="H271" s="29"/>
      <c r="I271" s="29">
        <v>0</v>
      </c>
      <c r="J271" s="63"/>
      <c r="K271" s="59"/>
      <c r="L271" s="59"/>
      <c r="M271" s="64"/>
      <c r="N271" s="59"/>
      <c r="O271" s="59"/>
      <c r="P271" s="30">
        <v>141.4</v>
      </c>
      <c r="S271" s="31">
        <f>ROUND(ROUND(P271, 2)*I271, 2)</f>
        <v>0</v>
      </c>
    </row>
    <row r="272" spans="1:21" ht="18" x14ac:dyDescent="0.3">
      <c r="A272" s="12" t="s">
        <v>916</v>
      </c>
      <c r="B272" s="12"/>
      <c r="C272" s="27" t="s">
        <v>903</v>
      </c>
      <c r="D272" s="17"/>
      <c r="E272" s="17"/>
      <c r="F272" s="28" t="s">
        <v>96</v>
      </c>
      <c r="G272" s="29">
        <v>0.25</v>
      </c>
      <c r="H272" s="29"/>
      <c r="I272" s="29">
        <v>0</v>
      </c>
      <c r="J272" s="63"/>
      <c r="K272" s="59"/>
      <c r="L272" s="59"/>
      <c r="M272" s="64"/>
      <c r="N272" s="59"/>
      <c r="O272" s="59"/>
      <c r="P272" s="30">
        <v>210.3</v>
      </c>
      <c r="S272" s="31">
        <f>ROUND(ROUND(P272, 2)*I272, 2)</f>
        <v>0</v>
      </c>
    </row>
    <row r="273" spans="1:21" ht="54" x14ac:dyDescent="0.3">
      <c r="A273" s="12" t="s">
        <v>919</v>
      </c>
      <c r="B273" s="12" t="s">
        <v>898</v>
      </c>
      <c r="C273" s="16" t="s">
        <v>899</v>
      </c>
      <c r="D273" s="17"/>
      <c r="E273" s="17" t="s">
        <v>581</v>
      </c>
      <c r="F273" s="17" t="s">
        <v>79</v>
      </c>
      <c r="G273" s="18">
        <v>1</v>
      </c>
      <c r="H273" s="18"/>
      <c r="I273" s="18">
        <v>236.7</v>
      </c>
      <c r="J273" s="61"/>
      <c r="K273" s="62"/>
      <c r="L273" s="61"/>
      <c r="M273" s="61"/>
      <c r="N273" s="61"/>
      <c r="O273" s="61"/>
      <c r="P273" s="19">
        <v>406.07</v>
      </c>
      <c r="Q273" s="20">
        <v>388.8</v>
      </c>
      <c r="R273" s="19">
        <f>P273+ROUND(Q273, 2)</f>
        <v>794.87</v>
      </c>
      <c r="S273" s="19">
        <v>96116.77</v>
      </c>
      <c r="T273" s="19">
        <v>92028.96</v>
      </c>
      <c r="U273" s="19">
        <f>S273+T273</f>
        <v>188145.73</v>
      </c>
    </row>
    <row r="274" spans="1:21" ht="18" x14ac:dyDescent="0.3">
      <c r="A274" s="12" t="s">
        <v>920</v>
      </c>
      <c r="B274" s="12"/>
      <c r="C274" s="27" t="s">
        <v>903</v>
      </c>
      <c r="D274" s="17"/>
      <c r="E274" s="17"/>
      <c r="F274" s="28" t="s">
        <v>96</v>
      </c>
      <c r="G274" s="29">
        <v>0.25</v>
      </c>
      <c r="H274" s="29"/>
      <c r="I274" s="29">
        <v>59.174999999999997</v>
      </c>
      <c r="J274" s="63"/>
      <c r="K274" s="59"/>
      <c r="L274" s="59"/>
      <c r="M274" s="64"/>
      <c r="N274" s="59"/>
      <c r="O274" s="59"/>
      <c r="P274" s="30">
        <v>210.3</v>
      </c>
      <c r="S274" s="31">
        <f>ROUND(ROUND(P274, 2)*I274, 2)</f>
        <v>12444.5</v>
      </c>
    </row>
    <row r="275" spans="1:21" ht="36" x14ac:dyDescent="0.3">
      <c r="A275" s="12" t="s">
        <v>923</v>
      </c>
      <c r="B275" s="12"/>
      <c r="C275" s="27" t="s">
        <v>908</v>
      </c>
      <c r="D275" s="17"/>
      <c r="E275" s="17"/>
      <c r="F275" s="28" t="s">
        <v>96</v>
      </c>
      <c r="G275" s="29">
        <v>2.5</v>
      </c>
      <c r="H275" s="29"/>
      <c r="I275" s="29">
        <v>591.75</v>
      </c>
      <c r="J275" s="63"/>
      <c r="K275" s="59"/>
      <c r="L275" s="59"/>
      <c r="M275" s="64"/>
      <c r="N275" s="59"/>
      <c r="O275" s="59"/>
      <c r="P275" s="30">
        <v>141.4</v>
      </c>
      <c r="S275" s="31">
        <f>ROUND(ROUND(P275, 2)*I275, 2)</f>
        <v>83673.45</v>
      </c>
    </row>
    <row r="276" spans="1:21" ht="54" x14ac:dyDescent="0.3">
      <c r="A276" s="12" t="s">
        <v>926</v>
      </c>
      <c r="B276" s="12" t="s">
        <v>898</v>
      </c>
      <c r="C276" s="16" t="s">
        <v>899</v>
      </c>
      <c r="D276" s="17"/>
      <c r="E276" s="17" t="s">
        <v>597</v>
      </c>
      <c r="F276" s="17" t="s">
        <v>79</v>
      </c>
      <c r="G276" s="18">
        <v>1</v>
      </c>
      <c r="H276" s="18"/>
      <c r="I276" s="18">
        <v>150.6</v>
      </c>
      <c r="J276" s="61"/>
      <c r="K276" s="62"/>
      <c r="L276" s="61"/>
      <c r="M276" s="61"/>
      <c r="N276" s="61"/>
      <c r="O276" s="61"/>
      <c r="P276" s="19">
        <v>406.08</v>
      </c>
      <c r="Q276" s="20">
        <v>388.8</v>
      </c>
      <c r="R276" s="19">
        <f>P276+ROUND(Q276, 2)</f>
        <v>794.88</v>
      </c>
      <c r="S276" s="19">
        <v>61155.65</v>
      </c>
      <c r="T276" s="19">
        <v>58553.279999999999</v>
      </c>
      <c r="U276" s="19">
        <f>S276+T276</f>
        <v>119708.93</v>
      </c>
    </row>
    <row r="277" spans="1:21" ht="36" x14ac:dyDescent="0.3">
      <c r="A277" s="12" t="s">
        <v>927</v>
      </c>
      <c r="B277" s="12"/>
      <c r="C277" s="27" t="s">
        <v>908</v>
      </c>
      <c r="D277" s="17"/>
      <c r="E277" s="17"/>
      <c r="F277" s="28" t="s">
        <v>96</v>
      </c>
      <c r="G277" s="29">
        <v>2.5</v>
      </c>
      <c r="H277" s="29"/>
      <c r="I277" s="29">
        <v>376.5</v>
      </c>
      <c r="J277" s="63"/>
      <c r="K277" s="59"/>
      <c r="L277" s="59"/>
      <c r="M277" s="64"/>
      <c r="N277" s="59"/>
      <c r="O277" s="59"/>
      <c r="P277" s="30">
        <v>141.4</v>
      </c>
      <c r="S277" s="31">
        <f>ROUND(ROUND(P277, 2)*I277, 2)</f>
        <v>53237.1</v>
      </c>
    </row>
    <row r="278" spans="1:21" ht="18" x14ac:dyDescent="0.3">
      <c r="A278" s="12" t="s">
        <v>930</v>
      </c>
      <c r="B278" s="12"/>
      <c r="C278" s="27" t="s">
        <v>903</v>
      </c>
      <c r="D278" s="17"/>
      <c r="E278" s="17"/>
      <c r="F278" s="28" t="s">
        <v>96</v>
      </c>
      <c r="G278" s="29">
        <v>0.25</v>
      </c>
      <c r="H278" s="29"/>
      <c r="I278" s="29">
        <v>37.65</v>
      </c>
      <c r="J278" s="63"/>
      <c r="K278" s="59"/>
      <c r="L278" s="59"/>
      <c r="M278" s="64"/>
      <c r="N278" s="59"/>
      <c r="O278" s="59"/>
      <c r="P278" s="30">
        <v>210.3</v>
      </c>
      <c r="S278" s="31">
        <f>ROUND(ROUND(P278, 2)*I278, 2)</f>
        <v>7917.8</v>
      </c>
    </row>
    <row r="279" spans="1:21" ht="36" x14ac:dyDescent="0.3">
      <c r="A279" s="12" t="s">
        <v>933</v>
      </c>
      <c r="B279" s="12" t="s">
        <v>934</v>
      </c>
      <c r="C279" s="16" t="s">
        <v>935</v>
      </c>
      <c r="D279" s="17"/>
      <c r="E279" s="17" t="s">
        <v>581</v>
      </c>
      <c r="F279" s="17" t="s">
        <v>79</v>
      </c>
      <c r="G279" s="18">
        <v>1</v>
      </c>
      <c r="H279" s="18"/>
      <c r="I279" s="18">
        <v>0</v>
      </c>
      <c r="J279" s="61"/>
      <c r="K279" s="62"/>
      <c r="L279" s="61"/>
      <c r="M279" s="61"/>
      <c r="N279" s="61"/>
      <c r="O279" s="61"/>
      <c r="P279" s="19">
        <v>173.66</v>
      </c>
      <c r="Q279" s="20">
        <v>56</v>
      </c>
      <c r="R279" s="19">
        <f>P279+ROUND(Q279, 2)</f>
        <v>229.66</v>
      </c>
      <c r="S279" s="19">
        <v>0</v>
      </c>
      <c r="T279" s="19">
        <v>0</v>
      </c>
      <c r="U279" s="19">
        <f>S279+T279</f>
        <v>0</v>
      </c>
    </row>
    <row r="280" spans="1:21" ht="18" x14ac:dyDescent="0.3">
      <c r="A280" s="12" t="s">
        <v>938</v>
      </c>
      <c r="B280" s="12"/>
      <c r="C280" s="27" t="s">
        <v>939</v>
      </c>
      <c r="D280" s="17"/>
      <c r="E280" s="17" t="s">
        <v>940</v>
      </c>
      <c r="F280" s="28" t="s">
        <v>79</v>
      </c>
      <c r="G280" s="29">
        <v>1.03</v>
      </c>
      <c r="H280" s="29"/>
      <c r="I280" s="29">
        <v>0</v>
      </c>
      <c r="J280" s="63"/>
      <c r="K280" s="59"/>
      <c r="L280" s="59"/>
      <c r="M280" s="64"/>
      <c r="N280" s="59"/>
      <c r="O280" s="59"/>
      <c r="P280" s="30">
        <v>168.6</v>
      </c>
      <c r="S280" s="31">
        <f>ROUND(ROUND(P280, 2)*I280, 2)</f>
        <v>0</v>
      </c>
    </row>
    <row r="281" spans="1:21" ht="36" x14ac:dyDescent="0.3">
      <c r="A281" s="12" t="s">
        <v>944</v>
      </c>
      <c r="B281" s="12" t="s">
        <v>934</v>
      </c>
      <c r="C281" s="16" t="s">
        <v>935</v>
      </c>
      <c r="D281" s="17"/>
      <c r="E281" s="17" t="s">
        <v>597</v>
      </c>
      <c r="F281" s="17" t="s">
        <v>79</v>
      </c>
      <c r="G281" s="18">
        <v>1</v>
      </c>
      <c r="H281" s="18"/>
      <c r="I281" s="18">
        <v>0</v>
      </c>
      <c r="J281" s="61"/>
      <c r="K281" s="62"/>
      <c r="L281" s="61"/>
      <c r="M281" s="61"/>
      <c r="N281" s="61"/>
      <c r="O281" s="61"/>
      <c r="P281" s="19">
        <v>173.66</v>
      </c>
      <c r="Q281" s="20">
        <v>56</v>
      </c>
      <c r="R281" s="19">
        <f>P281+ROUND(Q281, 2)</f>
        <v>229.66</v>
      </c>
      <c r="S281" s="19">
        <v>0</v>
      </c>
      <c r="T281" s="19">
        <v>0</v>
      </c>
      <c r="U281" s="19">
        <f>S281+T281</f>
        <v>0</v>
      </c>
    </row>
    <row r="282" spans="1:21" ht="18" x14ac:dyDescent="0.3">
      <c r="A282" s="12" t="s">
        <v>945</v>
      </c>
      <c r="B282" s="12"/>
      <c r="C282" s="27" t="s">
        <v>939</v>
      </c>
      <c r="D282" s="17"/>
      <c r="E282" s="17" t="s">
        <v>946</v>
      </c>
      <c r="F282" s="28" t="s">
        <v>79</v>
      </c>
      <c r="G282" s="29">
        <v>1.03</v>
      </c>
      <c r="H282" s="29"/>
      <c r="I282" s="29">
        <v>0</v>
      </c>
      <c r="J282" s="63"/>
      <c r="K282" s="59"/>
      <c r="L282" s="59"/>
      <c r="M282" s="64"/>
      <c r="N282" s="59"/>
      <c r="O282" s="59"/>
      <c r="P282" s="30">
        <v>168.6</v>
      </c>
      <c r="S282" s="31">
        <f>ROUND(ROUND(P282, 2)*I282, 2)</f>
        <v>0</v>
      </c>
    </row>
    <row r="283" spans="1:21" ht="36" x14ac:dyDescent="0.3">
      <c r="A283" s="12" t="s">
        <v>949</v>
      </c>
      <c r="B283" s="12" t="s">
        <v>934</v>
      </c>
      <c r="C283" s="16" t="s">
        <v>935</v>
      </c>
      <c r="D283" s="17"/>
      <c r="E283" s="17" t="s">
        <v>581</v>
      </c>
      <c r="F283" s="17" t="s">
        <v>79</v>
      </c>
      <c r="G283" s="18">
        <v>1</v>
      </c>
      <c r="H283" s="18"/>
      <c r="I283" s="18">
        <v>631.29999999999995</v>
      </c>
      <c r="J283" s="61"/>
      <c r="K283" s="62"/>
      <c r="L283" s="61"/>
      <c r="M283" s="61"/>
      <c r="N283" s="61"/>
      <c r="O283" s="61"/>
      <c r="P283" s="19">
        <v>173.66</v>
      </c>
      <c r="Q283" s="20">
        <v>67.2</v>
      </c>
      <c r="R283" s="19">
        <f>P283+ROUND(Q283, 2)</f>
        <v>240.86</v>
      </c>
      <c r="S283" s="19">
        <v>109631.56</v>
      </c>
      <c r="T283" s="19">
        <v>42423.360000000001</v>
      </c>
      <c r="U283" s="19">
        <f>S283+T283</f>
        <v>152054.91999999998</v>
      </c>
    </row>
    <row r="284" spans="1:21" ht="18" x14ac:dyDescent="0.3">
      <c r="A284" s="12" t="s">
        <v>950</v>
      </c>
      <c r="B284" s="12"/>
      <c r="C284" s="27" t="s">
        <v>939</v>
      </c>
      <c r="D284" s="17"/>
      <c r="E284" s="17" t="s">
        <v>940</v>
      </c>
      <c r="F284" s="28" t="s">
        <v>79</v>
      </c>
      <c r="G284" s="29">
        <v>1.03</v>
      </c>
      <c r="H284" s="29"/>
      <c r="I284" s="29">
        <v>650.23900000000003</v>
      </c>
      <c r="J284" s="63"/>
      <c r="K284" s="59"/>
      <c r="L284" s="59"/>
      <c r="M284" s="64"/>
      <c r="N284" s="59"/>
      <c r="O284" s="59"/>
      <c r="P284" s="30">
        <v>168.6</v>
      </c>
      <c r="S284" s="31">
        <f>ROUND(ROUND(P284, 2)*I284, 2)</f>
        <v>109630.3</v>
      </c>
    </row>
    <row r="285" spans="1:21" ht="36" x14ac:dyDescent="0.3">
      <c r="A285" s="12" t="s">
        <v>953</v>
      </c>
      <c r="B285" s="12" t="s">
        <v>934</v>
      </c>
      <c r="C285" s="16" t="s">
        <v>935</v>
      </c>
      <c r="D285" s="17"/>
      <c r="E285" s="17" t="s">
        <v>597</v>
      </c>
      <c r="F285" s="17" t="s">
        <v>79</v>
      </c>
      <c r="G285" s="18">
        <v>1</v>
      </c>
      <c r="H285" s="18"/>
      <c r="I285" s="18">
        <v>248.8</v>
      </c>
      <c r="J285" s="61"/>
      <c r="K285" s="62"/>
      <c r="L285" s="61"/>
      <c r="M285" s="61"/>
      <c r="N285" s="61"/>
      <c r="O285" s="61"/>
      <c r="P285" s="19">
        <v>173.66</v>
      </c>
      <c r="Q285" s="20">
        <v>67.2</v>
      </c>
      <c r="R285" s="19">
        <f>P285+ROUND(Q285, 2)</f>
        <v>240.86</v>
      </c>
      <c r="S285" s="19">
        <v>43206.61</v>
      </c>
      <c r="T285" s="19">
        <v>16719.36</v>
      </c>
      <c r="U285" s="19">
        <f>S285+T285</f>
        <v>59925.97</v>
      </c>
    </row>
    <row r="286" spans="1:21" ht="18" x14ac:dyDescent="0.3">
      <c r="A286" s="12" t="s">
        <v>954</v>
      </c>
      <c r="B286" s="12"/>
      <c r="C286" s="27" t="s">
        <v>939</v>
      </c>
      <c r="D286" s="17"/>
      <c r="E286" s="17" t="s">
        <v>940</v>
      </c>
      <c r="F286" s="28" t="s">
        <v>79</v>
      </c>
      <c r="G286" s="29">
        <v>1.03</v>
      </c>
      <c r="H286" s="29"/>
      <c r="I286" s="29">
        <v>256.26400000000001</v>
      </c>
      <c r="J286" s="63"/>
      <c r="K286" s="59"/>
      <c r="L286" s="59"/>
      <c r="M286" s="64"/>
      <c r="N286" s="59"/>
      <c r="O286" s="59"/>
      <c r="P286" s="30">
        <v>168.6</v>
      </c>
      <c r="S286" s="31">
        <f>ROUND(ROUND(P286, 2)*I286, 2)</f>
        <v>43206.11</v>
      </c>
    </row>
    <row r="287" spans="1:21" ht="18" x14ac:dyDescent="0.3">
      <c r="A287" s="12" t="s">
        <v>957</v>
      </c>
      <c r="B287" s="12" t="s">
        <v>958</v>
      </c>
      <c r="C287" s="16" t="s">
        <v>959</v>
      </c>
      <c r="D287" s="17"/>
      <c r="E287" s="17" t="s">
        <v>581</v>
      </c>
      <c r="F287" s="17" t="s">
        <v>73</v>
      </c>
      <c r="G287" s="18">
        <v>1</v>
      </c>
      <c r="H287" s="18"/>
      <c r="I287" s="18">
        <v>0</v>
      </c>
      <c r="J287" s="61"/>
      <c r="K287" s="62"/>
      <c r="L287" s="61"/>
      <c r="M287" s="61"/>
      <c r="N287" s="61"/>
      <c r="O287" s="61"/>
      <c r="P287" s="19">
        <v>2600.9499999999998</v>
      </c>
      <c r="Q287" s="20">
        <v>2157</v>
      </c>
      <c r="R287" s="19">
        <f>P287+ROUND(Q287, 2)</f>
        <v>4757.95</v>
      </c>
      <c r="S287" s="19">
        <v>0</v>
      </c>
      <c r="T287" s="19">
        <v>0</v>
      </c>
      <c r="U287" s="19">
        <f>S287+T287</f>
        <v>0</v>
      </c>
    </row>
    <row r="288" spans="1:21" ht="18" x14ac:dyDescent="0.3">
      <c r="A288" s="12" t="s">
        <v>962</v>
      </c>
      <c r="B288" s="12"/>
      <c r="C288" s="27" t="s">
        <v>963</v>
      </c>
      <c r="D288" s="17"/>
      <c r="E288" s="17"/>
      <c r="F288" s="28" t="s">
        <v>73</v>
      </c>
      <c r="G288" s="29">
        <v>1.02</v>
      </c>
      <c r="H288" s="29"/>
      <c r="I288" s="29">
        <v>0</v>
      </c>
      <c r="J288" s="63"/>
      <c r="K288" s="59"/>
      <c r="L288" s="59"/>
      <c r="M288" s="64"/>
      <c r="N288" s="59"/>
      <c r="O288" s="59"/>
      <c r="P288" s="30">
        <v>2550</v>
      </c>
      <c r="S288" s="31">
        <f>ROUND(ROUND(P288, 2)*I288, 2)</f>
        <v>0</v>
      </c>
    </row>
    <row r="289" spans="1:21" ht="36" x14ac:dyDescent="0.3">
      <c r="A289" s="12" t="s">
        <v>967</v>
      </c>
      <c r="B289" s="12" t="s">
        <v>958</v>
      </c>
      <c r="C289" s="16" t="s">
        <v>959</v>
      </c>
      <c r="D289" s="17"/>
      <c r="E289" s="17" t="s">
        <v>968</v>
      </c>
      <c r="F289" s="17" t="s">
        <v>73</v>
      </c>
      <c r="G289" s="18">
        <v>1</v>
      </c>
      <c r="H289" s="18"/>
      <c r="I289" s="18">
        <v>0</v>
      </c>
      <c r="J289" s="61"/>
      <c r="K289" s="62"/>
      <c r="L289" s="61"/>
      <c r="M289" s="61"/>
      <c r="N289" s="61"/>
      <c r="O289" s="61"/>
      <c r="P289" s="19">
        <v>2600.96</v>
      </c>
      <c r="Q289" s="20">
        <v>2157</v>
      </c>
      <c r="R289" s="19">
        <f>P289+ROUND(Q289, 2)</f>
        <v>4757.96</v>
      </c>
      <c r="S289" s="19">
        <v>0</v>
      </c>
      <c r="T289" s="19">
        <v>0</v>
      </c>
      <c r="U289" s="19">
        <f>S289+T289</f>
        <v>0</v>
      </c>
    </row>
    <row r="290" spans="1:21" ht="18" x14ac:dyDescent="0.3">
      <c r="A290" s="12" t="s">
        <v>969</v>
      </c>
      <c r="B290" s="12"/>
      <c r="C290" s="27" t="s">
        <v>963</v>
      </c>
      <c r="D290" s="17"/>
      <c r="E290" s="17"/>
      <c r="F290" s="28" t="s">
        <v>73</v>
      </c>
      <c r="G290" s="29">
        <v>1.02</v>
      </c>
      <c r="H290" s="29"/>
      <c r="I290" s="29">
        <v>0</v>
      </c>
      <c r="J290" s="63"/>
      <c r="K290" s="59"/>
      <c r="L290" s="59"/>
      <c r="M290" s="64"/>
      <c r="N290" s="59"/>
      <c r="O290" s="59"/>
      <c r="P290" s="30">
        <v>2550</v>
      </c>
      <c r="S290" s="31">
        <f>ROUND(ROUND(P290, 2)*I290, 2)</f>
        <v>0</v>
      </c>
    </row>
    <row r="291" spans="1:21" ht="36" x14ac:dyDescent="0.3">
      <c r="A291" s="12" t="s">
        <v>972</v>
      </c>
      <c r="B291" s="12" t="s">
        <v>958</v>
      </c>
      <c r="C291" s="16" t="s">
        <v>959</v>
      </c>
      <c r="D291" s="17"/>
      <c r="E291" s="17" t="s">
        <v>968</v>
      </c>
      <c r="F291" s="17" t="s">
        <v>73</v>
      </c>
      <c r="G291" s="18">
        <v>1</v>
      </c>
      <c r="H291" s="18"/>
      <c r="I291" s="18">
        <v>23.917999999999999</v>
      </c>
      <c r="J291" s="61"/>
      <c r="K291" s="62"/>
      <c r="L291" s="61"/>
      <c r="M291" s="61"/>
      <c r="N291" s="61"/>
      <c r="O291" s="61"/>
      <c r="P291" s="19">
        <v>2600.96</v>
      </c>
      <c r="Q291" s="20">
        <v>2588.4</v>
      </c>
      <c r="R291" s="19">
        <f>P291+ROUND(Q291, 2)</f>
        <v>5189.3600000000006</v>
      </c>
      <c r="S291" s="19">
        <v>62209.760000000002</v>
      </c>
      <c r="T291" s="19">
        <v>61909.35</v>
      </c>
      <c r="U291" s="19">
        <f>S291+T291</f>
        <v>124119.11</v>
      </c>
    </row>
    <row r="292" spans="1:21" ht="18" x14ac:dyDescent="0.3">
      <c r="A292" s="12" t="s">
        <v>973</v>
      </c>
      <c r="B292" s="12"/>
      <c r="C292" s="27" t="s">
        <v>963</v>
      </c>
      <c r="D292" s="17"/>
      <c r="E292" s="17"/>
      <c r="F292" s="28" t="s">
        <v>73</v>
      </c>
      <c r="G292" s="29">
        <v>1.02</v>
      </c>
      <c r="H292" s="29"/>
      <c r="I292" s="29">
        <v>24.396000000000001</v>
      </c>
      <c r="J292" s="63"/>
      <c r="K292" s="59"/>
      <c r="L292" s="59"/>
      <c r="M292" s="64"/>
      <c r="N292" s="59"/>
      <c r="O292" s="59"/>
      <c r="P292" s="30">
        <v>2550</v>
      </c>
      <c r="S292" s="31">
        <f>ROUND(ROUND(P292, 2)*I292, 2)</f>
        <v>62209.8</v>
      </c>
    </row>
    <row r="293" spans="1:21" ht="18" x14ac:dyDescent="0.3">
      <c r="A293" s="12" t="s">
        <v>976</v>
      </c>
      <c r="B293" s="12" t="s">
        <v>977</v>
      </c>
      <c r="C293" s="16" t="s">
        <v>978</v>
      </c>
      <c r="D293" s="17"/>
      <c r="E293" s="17" t="s">
        <v>979</v>
      </c>
      <c r="F293" s="17" t="s">
        <v>187</v>
      </c>
      <c r="G293" s="18">
        <v>1</v>
      </c>
      <c r="H293" s="18"/>
      <c r="I293" s="18">
        <v>59.5</v>
      </c>
      <c r="J293" s="61"/>
      <c r="K293" s="62"/>
      <c r="L293" s="61"/>
      <c r="M293" s="61"/>
      <c r="N293" s="61"/>
      <c r="O293" s="61"/>
      <c r="P293" s="19">
        <v>2490.84</v>
      </c>
      <c r="Q293" s="20">
        <v>1279.2</v>
      </c>
      <c r="R293" s="19">
        <f>P293+ROUND(Q293, 2)</f>
        <v>3770.04</v>
      </c>
      <c r="S293" s="19">
        <v>148204.98000000001</v>
      </c>
      <c r="T293" s="19">
        <v>76112.399999999994</v>
      </c>
      <c r="U293" s="19">
        <f>S293+T293</f>
        <v>224317.38</v>
      </c>
    </row>
    <row r="294" spans="1:21" ht="90" x14ac:dyDescent="0.3">
      <c r="A294" s="12" t="s">
        <v>982</v>
      </c>
      <c r="B294" s="12"/>
      <c r="C294" s="27" t="s">
        <v>983</v>
      </c>
      <c r="D294" s="17"/>
      <c r="E294" s="17" t="s">
        <v>984</v>
      </c>
      <c r="F294" s="28" t="s">
        <v>187</v>
      </c>
      <c r="G294" s="29">
        <v>1</v>
      </c>
      <c r="H294" s="39"/>
      <c r="I294" s="39">
        <v>59.5</v>
      </c>
      <c r="J294" s="63"/>
      <c r="K294" s="59"/>
      <c r="L294" s="59"/>
      <c r="M294" s="64"/>
      <c r="N294" s="59"/>
      <c r="O294" s="59"/>
      <c r="P294" s="30">
        <v>2490.84</v>
      </c>
      <c r="S294" s="31">
        <f>ROUND(ROUND(P294, 2)*I294, 2)</f>
        <v>148204.98000000001</v>
      </c>
    </row>
    <row r="295" spans="1:21" ht="18" x14ac:dyDescent="0.3">
      <c r="A295" s="12" t="s">
        <v>988</v>
      </c>
      <c r="B295" s="12" t="s">
        <v>977</v>
      </c>
      <c r="C295" s="16" t="s">
        <v>978</v>
      </c>
      <c r="D295" s="17"/>
      <c r="E295" s="17" t="s">
        <v>989</v>
      </c>
      <c r="F295" s="17" t="s">
        <v>187</v>
      </c>
      <c r="G295" s="18">
        <v>1</v>
      </c>
      <c r="H295" s="18"/>
      <c r="I295" s="18">
        <v>2.6</v>
      </c>
      <c r="J295" s="61"/>
      <c r="K295" s="62"/>
      <c r="L295" s="61"/>
      <c r="M295" s="61"/>
      <c r="N295" s="61"/>
      <c r="O295" s="61"/>
      <c r="P295" s="19">
        <v>2490.84</v>
      </c>
      <c r="Q295" s="20">
        <v>1279.2</v>
      </c>
      <c r="R295" s="19">
        <f>P295+ROUND(Q295, 2)</f>
        <v>3770.04</v>
      </c>
      <c r="S295" s="19">
        <v>6476.18</v>
      </c>
      <c r="T295" s="19">
        <v>3325.92</v>
      </c>
      <c r="U295" s="19">
        <f>S295+T295</f>
        <v>9802.1</v>
      </c>
    </row>
    <row r="296" spans="1:21" ht="62.55" customHeight="1" x14ac:dyDescent="0.3">
      <c r="A296" s="12" t="s">
        <v>990</v>
      </c>
      <c r="B296" s="12"/>
      <c r="C296" s="27" t="s">
        <v>983</v>
      </c>
      <c r="D296" s="17"/>
      <c r="E296" s="17" t="s">
        <v>991</v>
      </c>
      <c r="F296" s="28" t="s">
        <v>187</v>
      </c>
      <c r="G296" s="29">
        <v>1</v>
      </c>
      <c r="H296" s="39"/>
      <c r="I296" s="39">
        <v>2.6</v>
      </c>
      <c r="J296" s="63"/>
      <c r="K296" s="59"/>
      <c r="L296" s="59"/>
      <c r="M296" s="64"/>
      <c r="N296" s="59"/>
      <c r="O296" s="59"/>
      <c r="P296" s="30">
        <v>2490.84</v>
      </c>
      <c r="S296" s="31">
        <f>ROUND(ROUND(P296, 2)*I296, 2)</f>
        <v>6476.18</v>
      </c>
    </row>
    <row r="297" spans="1:21" ht="36" x14ac:dyDescent="0.3">
      <c r="A297" s="12" t="s">
        <v>994</v>
      </c>
      <c r="B297" s="12" t="s">
        <v>977</v>
      </c>
      <c r="C297" s="16" t="s">
        <v>978</v>
      </c>
      <c r="D297" s="17"/>
      <c r="E297" s="17" t="s">
        <v>995</v>
      </c>
      <c r="F297" s="17" t="s">
        <v>187</v>
      </c>
      <c r="G297" s="18">
        <v>1</v>
      </c>
      <c r="H297" s="18"/>
      <c r="I297" s="18">
        <v>58.8</v>
      </c>
      <c r="J297" s="61"/>
      <c r="K297" s="62"/>
      <c r="L297" s="61"/>
      <c r="M297" s="61"/>
      <c r="N297" s="61"/>
      <c r="O297" s="61"/>
      <c r="P297" s="19">
        <v>2490.84</v>
      </c>
      <c r="Q297" s="20">
        <v>1279.2</v>
      </c>
      <c r="R297" s="19">
        <f>P297+ROUND(Q297, 2)</f>
        <v>3770.04</v>
      </c>
      <c r="S297" s="19">
        <v>146461.39000000001</v>
      </c>
      <c r="T297" s="19">
        <v>75216.960000000006</v>
      </c>
      <c r="U297" s="19">
        <f>S297+T297</f>
        <v>221678.35000000003</v>
      </c>
    </row>
    <row r="298" spans="1:21" ht="64.05" customHeight="1" x14ac:dyDescent="0.3">
      <c r="A298" s="12" t="s">
        <v>996</v>
      </c>
      <c r="B298" s="12"/>
      <c r="C298" s="27" t="s">
        <v>983</v>
      </c>
      <c r="D298" s="17"/>
      <c r="E298" s="17" t="s">
        <v>997</v>
      </c>
      <c r="F298" s="28" t="s">
        <v>187</v>
      </c>
      <c r="G298" s="29">
        <v>1</v>
      </c>
      <c r="H298" s="39"/>
      <c r="I298" s="39">
        <v>58.8</v>
      </c>
      <c r="J298" s="63"/>
      <c r="K298" s="59"/>
      <c r="L298" s="59"/>
      <c r="M298" s="64"/>
      <c r="N298" s="59"/>
      <c r="O298" s="59"/>
      <c r="P298" s="30">
        <v>2490.84</v>
      </c>
      <c r="S298" s="31">
        <f>ROUND(ROUND(P298, 2)*I298, 2)</f>
        <v>146461.39000000001</v>
      </c>
    </row>
    <row r="299" spans="1:21" ht="36" x14ac:dyDescent="0.3">
      <c r="A299" s="12" t="s">
        <v>1000</v>
      </c>
      <c r="B299" s="12" t="s">
        <v>977</v>
      </c>
      <c r="C299" s="16" t="s">
        <v>978</v>
      </c>
      <c r="D299" s="17"/>
      <c r="E299" s="17" t="s">
        <v>1001</v>
      </c>
      <c r="F299" s="17" t="s">
        <v>187</v>
      </c>
      <c r="G299" s="18">
        <v>1</v>
      </c>
      <c r="H299" s="18"/>
      <c r="I299" s="18">
        <v>22.1</v>
      </c>
      <c r="J299" s="61"/>
      <c r="K299" s="62"/>
      <c r="L299" s="61"/>
      <c r="M299" s="61"/>
      <c r="N299" s="61"/>
      <c r="O299" s="61"/>
      <c r="P299" s="19">
        <v>2490.84</v>
      </c>
      <c r="Q299" s="20">
        <v>1279.2</v>
      </c>
      <c r="R299" s="19">
        <f>P299+ROUND(Q299, 2)</f>
        <v>3770.04</v>
      </c>
      <c r="S299" s="19">
        <v>55047.56</v>
      </c>
      <c r="T299" s="19">
        <v>28270.32</v>
      </c>
      <c r="U299" s="19">
        <f>S299+T299</f>
        <v>83317.88</v>
      </c>
    </row>
    <row r="300" spans="1:21" ht="58.5" customHeight="1" x14ac:dyDescent="0.3">
      <c r="A300" s="12" t="s">
        <v>1002</v>
      </c>
      <c r="B300" s="12"/>
      <c r="C300" s="27" t="s">
        <v>983</v>
      </c>
      <c r="D300" s="17"/>
      <c r="E300" s="17" t="s">
        <v>1003</v>
      </c>
      <c r="F300" s="28" t="s">
        <v>187</v>
      </c>
      <c r="G300" s="29">
        <v>1</v>
      </c>
      <c r="H300" s="39"/>
      <c r="I300" s="39">
        <v>22.1</v>
      </c>
      <c r="J300" s="63"/>
      <c r="K300" s="59"/>
      <c r="L300" s="59"/>
      <c r="M300" s="64"/>
      <c r="N300" s="59"/>
      <c r="O300" s="59"/>
      <c r="P300" s="30">
        <v>2490.84</v>
      </c>
      <c r="S300" s="31">
        <f>ROUND(ROUND(P300, 2)*I300, 2)</f>
        <v>55047.56</v>
      </c>
    </row>
    <row r="301" spans="1:21" ht="18" x14ac:dyDescent="0.3">
      <c r="A301" s="12" t="s">
        <v>1006</v>
      </c>
      <c r="B301" s="12" t="s">
        <v>977</v>
      </c>
      <c r="C301" s="16" t="s">
        <v>978</v>
      </c>
      <c r="D301" s="17"/>
      <c r="E301" s="17" t="s">
        <v>1007</v>
      </c>
      <c r="F301" s="17" t="s">
        <v>187</v>
      </c>
      <c r="G301" s="18">
        <v>1</v>
      </c>
      <c r="H301" s="18"/>
      <c r="I301" s="18">
        <v>130</v>
      </c>
      <c r="J301" s="61"/>
      <c r="K301" s="62"/>
      <c r="L301" s="61"/>
      <c r="M301" s="61"/>
      <c r="N301" s="61"/>
      <c r="O301" s="61"/>
      <c r="P301" s="19">
        <v>2490.84</v>
      </c>
      <c r="Q301" s="20">
        <v>1279.2</v>
      </c>
      <c r="R301" s="19">
        <f>P301+ROUND(Q301, 2)</f>
        <v>3770.04</v>
      </c>
      <c r="S301" s="19">
        <v>323809.2</v>
      </c>
      <c r="T301" s="19">
        <v>166296</v>
      </c>
      <c r="U301" s="19">
        <f>S301+T301</f>
        <v>490105.2</v>
      </c>
    </row>
    <row r="302" spans="1:21" ht="54" x14ac:dyDescent="0.3">
      <c r="A302" s="12" t="s">
        <v>1008</v>
      </c>
      <c r="B302" s="12"/>
      <c r="C302" s="27" t="s">
        <v>983</v>
      </c>
      <c r="D302" s="17"/>
      <c r="E302" s="17" t="s">
        <v>1009</v>
      </c>
      <c r="F302" s="28" t="s">
        <v>187</v>
      </c>
      <c r="G302" s="29">
        <v>1</v>
      </c>
      <c r="H302" s="39"/>
      <c r="I302" s="39">
        <v>130</v>
      </c>
      <c r="J302" s="63"/>
      <c r="K302" s="59"/>
      <c r="L302" s="59"/>
      <c r="M302" s="64"/>
      <c r="N302" s="59"/>
      <c r="O302" s="59"/>
      <c r="P302" s="30">
        <v>2490.84</v>
      </c>
      <c r="S302" s="31">
        <f>ROUND(ROUND(P302, 2)*I302, 2)</f>
        <v>323809.2</v>
      </c>
    </row>
    <row r="303" spans="1:21" ht="18" x14ac:dyDescent="0.3">
      <c r="A303" s="12" t="s">
        <v>1012</v>
      </c>
      <c r="B303" s="12" t="s">
        <v>977</v>
      </c>
      <c r="C303" s="16" t="s">
        <v>978</v>
      </c>
      <c r="D303" s="17"/>
      <c r="E303" s="17" t="s">
        <v>1013</v>
      </c>
      <c r="F303" s="17" t="s">
        <v>187</v>
      </c>
      <c r="G303" s="18">
        <v>1</v>
      </c>
      <c r="H303" s="18"/>
      <c r="I303" s="18">
        <v>55.8</v>
      </c>
      <c r="J303" s="61"/>
      <c r="K303" s="62"/>
      <c r="L303" s="61"/>
      <c r="M303" s="61"/>
      <c r="N303" s="61"/>
      <c r="O303" s="61"/>
      <c r="P303" s="19">
        <v>2490.84</v>
      </c>
      <c r="Q303" s="20">
        <v>1279.2</v>
      </c>
      <c r="R303" s="19">
        <f>P303+ROUND(Q303, 2)</f>
        <v>3770.04</v>
      </c>
      <c r="S303" s="19">
        <v>138988.87</v>
      </c>
      <c r="T303" s="19">
        <v>71379.360000000001</v>
      </c>
      <c r="U303" s="19">
        <f>S303+T303</f>
        <v>210368.22999999998</v>
      </c>
    </row>
    <row r="304" spans="1:21" ht="72" x14ac:dyDescent="0.3">
      <c r="A304" s="12" t="s">
        <v>1014</v>
      </c>
      <c r="B304" s="12"/>
      <c r="C304" s="27" t="s">
        <v>983</v>
      </c>
      <c r="D304" s="17"/>
      <c r="E304" s="17" t="s">
        <v>1015</v>
      </c>
      <c r="F304" s="28" t="s">
        <v>187</v>
      </c>
      <c r="G304" s="29">
        <v>1</v>
      </c>
      <c r="H304" s="39"/>
      <c r="I304" s="39">
        <v>55.8</v>
      </c>
      <c r="J304" s="63"/>
      <c r="K304" s="59"/>
      <c r="L304" s="59"/>
      <c r="M304" s="64"/>
      <c r="N304" s="59"/>
      <c r="O304" s="59"/>
      <c r="P304" s="30">
        <v>2490.84</v>
      </c>
      <c r="S304" s="31">
        <f>ROUND(ROUND(P304, 2)*I304, 2)</f>
        <v>138988.87</v>
      </c>
    </row>
    <row r="305" spans="1:21" ht="16.95" customHeight="1" x14ac:dyDescent="0.3">
      <c r="A305" s="12" t="s">
        <v>1018</v>
      </c>
      <c r="B305" s="52" t="s">
        <v>1019</v>
      </c>
      <c r="C305" s="113" t="s">
        <v>1020</v>
      </c>
      <c r="D305" s="114"/>
      <c r="E305" s="114"/>
      <c r="F305" s="114"/>
      <c r="G305" s="114"/>
      <c r="H305" s="114"/>
      <c r="I305" s="115"/>
      <c r="J305" s="59"/>
      <c r="K305" s="59"/>
      <c r="L305" s="59"/>
      <c r="M305" s="60"/>
      <c r="N305" s="60"/>
      <c r="O305" s="60"/>
      <c r="S305" s="6">
        <f>SUM(S306,S312,S317,S322,S325,S329,S332,S335,S339,S342,S345,S348,S352,S356,S358,S360,S362,S364,S369,S374,S379,S384,S389,S394,S399,S404,S409,S414,S419,S424,S429)</f>
        <v>22343642.289999999</v>
      </c>
      <c r="T305" s="6">
        <f>SUM(T306,T312,T317,T322,T325,T329,T332,T335,T339,T342,T345,T348,T352,T356,T358,T360,T362,T364,T369,T374,T379,T384,T389,T394,T399,T404,T409,T414,T419,T424,T429)</f>
        <v>9663404.2200000007</v>
      </c>
      <c r="U305" s="6">
        <f>SUM(U306,U312,U317,U322,U325,U329,U332,U335,U339,U342,U345,U348,U352,U356,U358,U360,U362,U364,U369,U374,U379,U384,U389,U394,U399,U404,U409,U414,U419,U424,U429)</f>
        <v>32007046.509999998</v>
      </c>
    </row>
    <row r="306" spans="1:21" ht="54" x14ac:dyDescent="0.3">
      <c r="A306" s="12" t="s">
        <v>1021</v>
      </c>
      <c r="B306" s="12" t="s">
        <v>1022</v>
      </c>
      <c r="C306" s="16" t="s">
        <v>1023</v>
      </c>
      <c r="D306" s="17"/>
      <c r="E306" s="17" t="s">
        <v>1024</v>
      </c>
      <c r="F306" s="17" t="s">
        <v>79</v>
      </c>
      <c r="G306" s="18">
        <v>1</v>
      </c>
      <c r="H306" s="18"/>
      <c r="I306" s="18">
        <v>0</v>
      </c>
      <c r="J306" s="61"/>
      <c r="K306" s="62"/>
      <c r="L306" s="61"/>
      <c r="M306" s="61"/>
      <c r="N306" s="61"/>
      <c r="O306" s="61"/>
      <c r="P306" s="19">
        <v>1475.01</v>
      </c>
      <c r="Q306" s="20">
        <v>1251</v>
      </c>
      <c r="R306" s="19">
        <f>P306+ROUND(Q306, 2)</f>
        <v>2726.01</v>
      </c>
      <c r="S306" s="19">
        <v>0</v>
      </c>
      <c r="T306" s="19">
        <v>0</v>
      </c>
      <c r="U306" s="19">
        <f>S306+T306</f>
        <v>0</v>
      </c>
    </row>
    <row r="307" spans="1:21" ht="36" x14ac:dyDescent="0.3">
      <c r="A307" s="12" t="s">
        <v>1027</v>
      </c>
      <c r="B307" s="12"/>
      <c r="C307" s="27" t="s">
        <v>1028</v>
      </c>
      <c r="D307" s="17"/>
      <c r="E307" s="17"/>
      <c r="F307" s="28" t="s">
        <v>96</v>
      </c>
      <c r="G307" s="29">
        <v>0.15</v>
      </c>
      <c r="H307" s="29"/>
      <c r="I307" s="29">
        <v>0</v>
      </c>
      <c r="J307" s="63"/>
      <c r="K307" s="59"/>
      <c r="L307" s="59"/>
      <c r="M307" s="64"/>
      <c r="N307" s="59"/>
      <c r="O307" s="59"/>
      <c r="P307" s="30">
        <v>88.8</v>
      </c>
      <c r="S307" s="31">
        <f>ROUND(ROUND(P307, 2)*I307, 2)</f>
        <v>0</v>
      </c>
    </row>
    <row r="308" spans="1:21" ht="72" x14ac:dyDescent="0.3">
      <c r="A308" s="12" t="s">
        <v>1032</v>
      </c>
      <c r="B308" s="12"/>
      <c r="C308" s="27" t="s">
        <v>1033</v>
      </c>
      <c r="D308" s="17"/>
      <c r="E308" s="17" t="s">
        <v>1034</v>
      </c>
      <c r="F308" s="28" t="s">
        <v>79</v>
      </c>
      <c r="G308" s="29">
        <v>1.07</v>
      </c>
      <c r="H308" s="39"/>
      <c r="I308" s="39">
        <v>0</v>
      </c>
      <c r="J308" s="63"/>
      <c r="K308" s="59"/>
      <c r="L308" s="59"/>
      <c r="M308" s="64"/>
      <c r="N308" s="59"/>
      <c r="O308" s="59"/>
      <c r="P308" s="30">
        <v>1193</v>
      </c>
      <c r="S308" s="31">
        <f>ROUND(ROUND(P308, 2)*I308, 2)</f>
        <v>0</v>
      </c>
    </row>
    <row r="309" spans="1:21" ht="72" x14ac:dyDescent="0.3">
      <c r="A309" s="12" t="s">
        <v>1038</v>
      </c>
      <c r="B309" s="12"/>
      <c r="C309" s="27" t="s">
        <v>1039</v>
      </c>
      <c r="D309" s="17"/>
      <c r="E309" s="17" t="s">
        <v>1040</v>
      </c>
      <c r="F309" s="28" t="s">
        <v>79</v>
      </c>
      <c r="G309" s="29">
        <v>1.07</v>
      </c>
      <c r="H309" s="39"/>
      <c r="I309" s="39">
        <v>0</v>
      </c>
      <c r="J309" s="63"/>
      <c r="K309" s="59"/>
      <c r="L309" s="59"/>
      <c r="M309" s="64"/>
      <c r="N309" s="59"/>
      <c r="O309" s="59"/>
      <c r="P309" s="30">
        <v>1290.02</v>
      </c>
      <c r="S309" s="31">
        <f>ROUND(ROUND(P309, 2)*I309, 2)</f>
        <v>0</v>
      </c>
    </row>
    <row r="310" spans="1:21" ht="54" x14ac:dyDescent="0.3">
      <c r="A310" s="12" t="s">
        <v>1044</v>
      </c>
      <c r="B310" s="12"/>
      <c r="C310" s="41" t="s">
        <v>1045</v>
      </c>
      <c r="D310" s="17"/>
      <c r="E310" s="17" t="s">
        <v>1046</v>
      </c>
      <c r="F310" s="28" t="s">
        <v>96</v>
      </c>
      <c r="G310" s="29">
        <v>1.2</v>
      </c>
      <c r="H310" s="39"/>
      <c r="I310" s="39">
        <v>0</v>
      </c>
      <c r="J310" s="63"/>
      <c r="K310" s="59"/>
      <c r="L310" s="59"/>
      <c r="M310" s="64"/>
      <c r="N310" s="59"/>
      <c r="O310" s="59"/>
      <c r="P310" s="30">
        <v>12.33</v>
      </c>
      <c r="S310" s="31">
        <f>ROUND(ROUND(P310, 2)*I310, 2)</f>
        <v>0</v>
      </c>
    </row>
    <row r="311" spans="1:21" ht="36" x14ac:dyDescent="0.3">
      <c r="A311" s="12" t="s">
        <v>1050</v>
      </c>
      <c r="B311" s="12"/>
      <c r="C311" s="27" t="s">
        <v>1051</v>
      </c>
      <c r="D311" s="17"/>
      <c r="E311" s="17"/>
      <c r="F311" s="28" t="s">
        <v>96</v>
      </c>
      <c r="G311" s="29">
        <v>0.25</v>
      </c>
      <c r="H311" s="39"/>
      <c r="I311" s="39">
        <v>0</v>
      </c>
      <c r="J311" s="63"/>
      <c r="K311" s="59"/>
      <c r="L311" s="59"/>
      <c r="M311" s="64"/>
      <c r="N311" s="59"/>
      <c r="O311" s="59"/>
      <c r="P311" s="30">
        <v>40.270000000000003</v>
      </c>
      <c r="S311" s="31">
        <f>ROUND(ROUND(P311, 2)*I311, 2)</f>
        <v>0</v>
      </c>
    </row>
    <row r="312" spans="1:21" ht="18" x14ac:dyDescent="0.3">
      <c r="A312" s="12" t="s">
        <v>1055</v>
      </c>
      <c r="B312" s="12" t="s">
        <v>1056</v>
      </c>
      <c r="C312" s="16" t="s">
        <v>1057</v>
      </c>
      <c r="D312" s="17" t="s">
        <v>1058</v>
      </c>
      <c r="E312" s="17" t="s">
        <v>581</v>
      </c>
      <c r="F312" s="17" t="s">
        <v>79</v>
      </c>
      <c r="G312" s="18">
        <v>1</v>
      </c>
      <c r="H312" s="18"/>
      <c r="I312" s="18">
        <v>0</v>
      </c>
      <c r="J312" s="61"/>
      <c r="K312" s="62"/>
      <c r="L312" s="61"/>
      <c r="M312" s="61"/>
      <c r="N312" s="61"/>
      <c r="O312" s="61"/>
      <c r="P312" s="19">
        <v>1573.04</v>
      </c>
      <c r="Q312" s="20">
        <v>412</v>
      </c>
      <c r="R312" s="19">
        <f>P312+ROUND(Q312, 2)</f>
        <v>1985.04</v>
      </c>
      <c r="S312" s="19">
        <v>0</v>
      </c>
      <c r="T312" s="19">
        <v>0</v>
      </c>
      <c r="U312" s="19">
        <f>S312+T312</f>
        <v>0</v>
      </c>
    </row>
    <row r="313" spans="1:21" ht="54" x14ac:dyDescent="0.3">
      <c r="A313" s="12" t="s">
        <v>1061</v>
      </c>
      <c r="B313" s="12"/>
      <c r="C313" s="27" t="s">
        <v>1062</v>
      </c>
      <c r="D313" s="17"/>
      <c r="E313" s="17" t="s">
        <v>1063</v>
      </c>
      <c r="F313" s="28" t="s">
        <v>96</v>
      </c>
      <c r="G313" s="29">
        <v>0.3</v>
      </c>
      <c r="H313" s="29"/>
      <c r="I313" s="29">
        <v>0</v>
      </c>
      <c r="J313" s="63"/>
      <c r="K313" s="59"/>
      <c r="L313" s="59"/>
      <c r="M313" s="64"/>
      <c r="N313" s="59"/>
      <c r="O313" s="59"/>
      <c r="P313" s="30">
        <v>220</v>
      </c>
      <c r="S313" s="31">
        <f>ROUND(ROUND(P313, 2)*I313, 2)</f>
        <v>0</v>
      </c>
    </row>
    <row r="314" spans="1:21" ht="36" x14ac:dyDescent="0.3">
      <c r="A314" s="12" t="s">
        <v>1067</v>
      </c>
      <c r="B314" s="12"/>
      <c r="C314" s="27" t="s">
        <v>1068</v>
      </c>
      <c r="D314" s="17"/>
      <c r="E314" s="17" t="s">
        <v>1069</v>
      </c>
      <c r="F314" s="28" t="s">
        <v>96</v>
      </c>
      <c r="G314" s="29">
        <v>0.15</v>
      </c>
      <c r="H314" s="29"/>
      <c r="I314" s="29">
        <v>0</v>
      </c>
      <c r="J314" s="63"/>
      <c r="K314" s="59"/>
      <c r="L314" s="59"/>
      <c r="M314" s="64"/>
      <c r="N314" s="59"/>
      <c r="O314" s="59"/>
      <c r="P314" s="30">
        <v>68.400000000000006</v>
      </c>
      <c r="S314" s="31">
        <f>ROUND(ROUND(P314, 2)*I314, 2)</f>
        <v>0</v>
      </c>
    </row>
    <row r="315" spans="1:21" ht="72" x14ac:dyDescent="0.3">
      <c r="A315" s="12" t="s">
        <v>1073</v>
      </c>
      <c r="B315" s="12"/>
      <c r="C315" s="41" t="s">
        <v>1074</v>
      </c>
      <c r="D315" s="17"/>
      <c r="E315" s="17"/>
      <c r="F315" s="28" t="s">
        <v>187</v>
      </c>
      <c r="G315" s="29">
        <v>1</v>
      </c>
      <c r="H315" s="39"/>
      <c r="I315" s="39">
        <v>0</v>
      </c>
      <c r="J315" s="63"/>
      <c r="K315" s="59"/>
      <c r="L315" s="59"/>
      <c r="M315" s="64"/>
      <c r="N315" s="59"/>
      <c r="O315" s="59"/>
      <c r="P315" s="30">
        <v>51</v>
      </c>
      <c r="S315" s="31">
        <f>ROUND(ROUND(P315, 2)*I315, 2)</f>
        <v>0</v>
      </c>
    </row>
    <row r="316" spans="1:21" ht="54" x14ac:dyDescent="0.3">
      <c r="A316" s="12" t="s">
        <v>1078</v>
      </c>
      <c r="B316" s="12"/>
      <c r="C316" s="41" t="s">
        <v>1079</v>
      </c>
      <c r="D316" s="17"/>
      <c r="E316" s="17"/>
      <c r="F316" s="28" t="s">
        <v>79</v>
      </c>
      <c r="G316" s="29">
        <v>1.1000000000000001</v>
      </c>
      <c r="H316" s="39"/>
      <c r="I316" s="39">
        <v>0</v>
      </c>
      <c r="J316" s="63"/>
      <c r="K316" s="59"/>
      <c r="L316" s="59"/>
      <c r="M316" s="64"/>
      <c r="N316" s="59"/>
      <c r="O316" s="59"/>
      <c r="P316" s="30">
        <v>1339</v>
      </c>
      <c r="S316" s="31">
        <f>ROUND(ROUND(P316, 2)*I316, 2)</f>
        <v>0</v>
      </c>
    </row>
    <row r="317" spans="1:21" ht="18" x14ac:dyDescent="0.3">
      <c r="A317" s="12" t="s">
        <v>1083</v>
      </c>
      <c r="B317" s="12" t="s">
        <v>1056</v>
      </c>
      <c r="C317" s="16" t="s">
        <v>1057</v>
      </c>
      <c r="D317" s="17" t="s">
        <v>1058</v>
      </c>
      <c r="E317" s="17" t="s">
        <v>581</v>
      </c>
      <c r="F317" s="17" t="s">
        <v>79</v>
      </c>
      <c r="G317" s="18">
        <v>1</v>
      </c>
      <c r="H317" s="18"/>
      <c r="I317" s="18">
        <v>543.1</v>
      </c>
      <c r="J317" s="61"/>
      <c r="K317" s="62"/>
      <c r="L317" s="61"/>
      <c r="M317" s="61"/>
      <c r="N317" s="61"/>
      <c r="O317" s="61"/>
      <c r="P317" s="19">
        <v>1572.92</v>
      </c>
      <c r="Q317" s="20">
        <v>494.4</v>
      </c>
      <c r="R317" s="19">
        <f>P317+ROUND(Q317, 2)</f>
        <v>2067.3200000000002</v>
      </c>
      <c r="S317" s="19">
        <v>854252.85</v>
      </c>
      <c r="T317" s="19">
        <v>268508.64</v>
      </c>
      <c r="U317" s="19">
        <f>S317+T317</f>
        <v>1122761.49</v>
      </c>
    </row>
    <row r="318" spans="1:21" ht="54" x14ac:dyDescent="0.3">
      <c r="A318" s="12" t="s">
        <v>1084</v>
      </c>
      <c r="B318" s="12"/>
      <c r="C318" s="41" t="s">
        <v>1079</v>
      </c>
      <c r="D318" s="17"/>
      <c r="E318" s="17"/>
      <c r="F318" s="28" t="s">
        <v>79</v>
      </c>
      <c r="G318" s="29">
        <v>1.1000000000000001</v>
      </c>
      <c r="H318" s="39"/>
      <c r="I318" s="39">
        <v>597.41</v>
      </c>
      <c r="J318" s="63"/>
      <c r="K318" s="59"/>
      <c r="L318" s="59"/>
      <c r="M318" s="64"/>
      <c r="N318" s="59"/>
      <c r="O318" s="59"/>
      <c r="P318" s="30">
        <v>1339</v>
      </c>
      <c r="S318" s="31">
        <f>ROUND(ROUND(P318, 2)*I318, 2)</f>
        <v>799931.99</v>
      </c>
    </row>
    <row r="319" spans="1:21" ht="72" x14ac:dyDescent="0.3">
      <c r="A319" s="12" t="s">
        <v>1087</v>
      </c>
      <c r="B319" s="12"/>
      <c r="C319" s="41" t="s">
        <v>1074</v>
      </c>
      <c r="D319" s="17"/>
      <c r="E319" s="17"/>
      <c r="F319" s="28" t="s">
        <v>187</v>
      </c>
      <c r="G319" s="29">
        <v>1</v>
      </c>
      <c r="H319" s="39"/>
      <c r="I319" s="39">
        <v>253</v>
      </c>
      <c r="J319" s="63"/>
      <c r="K319" s="59"/>
      <c r="L319" s="59"/>
      <c r="M319" s="64"/>
      <c r="N319" s="59"/>
      <c r="O319" s="59"/>
      <c r="P319" s="30">
        <v>51</v>
      </c>
      <c r="S319" s="31">
        <f>ROUND(ROUND(P319, 2)*I319, 2)</f>
        <v>12903</v>
      </c>
    </row>
    <row r="320" spans="1:21" ht="36" x14ac:dyDescent="0.3">
      <c r="A320" s="12" t="s">
        <v>1090</v>
      </c>
      <c r="B320" s="12"/>
      <c r="C320" s="27" t="s">
        <v>1068</v>
      </c>
      <c r="D320" s="17"/>
      <c r="E320" s="17" t="s">
        <v>1091</v>
      </c>
      <c r="F320" s="28" t="s">
        <v>96</v>
      </c>
      <c r="G320" s="29">
        <v>0.15</v>
      </c>
      <c r="H320" s="29"/>
      <c r="I320" s="29">
        <v>81.465000000000003</v>
      </c>
      <c r="J320" s="63"/>
      <c r="K320" s="59"/>
      <c r="L320" s="59"/>
      <c r="M320" s="64"/>
      <c r="N320" s="59"/>
      <c r="O320" s="59"/>
      <c r="P320" s="30">
        <v>68.400000000000006</v>
      </c>
      <c r="S320" s="31">
        <f>ROUND(ROUND(P320, 2)*I320, 2)</f>
        <v>5572.21</v>
      </c>
    </row>
    <row r="321" spans="1:21" ht="54" x14ac:dyDescent="0.3">
      <c r="A321" s="12" t="s">
        <v>1094</v>
      </c>
      <c r="B321" s="12"/>
      <c r="C321" s="27" t="s">
        <v>1062</v>
      </c>
      <c r="D321" s="17"/>
      <c r="E321" s="17" t="s">
        <v>1063</v>
      </c>
      <c r="F321" s="28" t="s">
        <v>96</v>
      </c>
      <c r="G321" s="29">
        <v>0.3</v>
      </c>
      <c r="H321" s="29"/>
      <c r="I321" s="29">
        <v>162.93</v>
      </c>
      <c r="J321" s="63"/>
      <c r="K321" s="59"/>
      <c r="L321" s="59"/>
      <c r="M321" s="64"/>
      <c r="N321" s="59"/>
      <c r="O321" s="59"/>
      <c r="P321" s="30">
        <v>220</v>
      </c>
      <c r="S321" s="31">
        <f>ROUND(ROUND(P321, 2)*I321, 2)</f>
        <v>35844.6</v>
      </c>
    </row>
    <row r="322" spans="1:21" ht="18" x14ac:dyDescent="0.3">
      <c r="A322" s="12" t="s">
        <v>1097</v>
      </c>
      <c r="B322" s="12" t="s">
        <v>1098</v>
      </c>
      <c r="C322" s="16" t="s">
        <v>1099</v>
      </c>
      <c r="D322" s="17"/>
      <c r="E322" s="17" t="s">
        <v>1100</v>
      </c>
      <c r="F322" s="17" t="s">
        <v>187</v>
      </c>
      <c r="G322" s="18">
        <v>1</v>
      </c>
      <c r="H322" s="18"/>
      <c r="I322" s="18">
        <v>0</v>
      </c>
      <c r="J322" s="61"/>
      <c r="K322" s="62"/>
      <c r="L322" s="61"/>
      <c r="M322" s="61"/>
      <c r="N322" s="61"/>
      <c r="O322" s="61"/>
      <c r="P322" s="19">
        <v>104.52</v>
      </c>
      <c r="Q322" s="20">
        <v>200</v>
      </c>
      <c r="R322" s="19">
        <f>P322+ROUND(Q322, 2)</f>
        <v>304.52</v>
      </c>
      <c r="S322" s="19">
        <v>0</v>
      </c>
      <c r="T322" s="19">
        <v>0</v>
      </c>
      <c r="U322" s="19">
        <f>S322+T322</f>
        <v>0</v>
      </c>
    </row>
    <row r="323" spans="1:21" ht="36" x14ac:dyDescent="0.3">
      <c r="A323" s="12" t="s">
        <v>1103</v>
      </c>
      <c r="B323" s="12"/>
      <c r="C323" s="27" t="s">
        <v>1104</v>
      </c>
      <c r="D323" s="17"/>
      <c r="E323" s="17"/>
      <c r="F323" s="28" t="s">
        <v>187</v>
      </c>
      <c r="G323" s="29">
        <v>1.05</v>
      </c>
      <c r="H323" s="39"/>
      <c r="I323" s="39">
        <v>0</v>
      </c>
      <c r="J323" s="63"/>
      <c r="K323" s="59"/>
      <c r="L323" s="59"/>
      <c r="M323" s="64"/>
      <c r="N323" s="59"/>
      <c r="O323" s="59"/>
      <c r="P323" s="30">
        <v>90.97</v>
      </c>
      <c r="S323" s="31">
        <f>ROUND(ROUND(P323, 2)*I323, 2)</f>
        <v>0</v>
      </c>
    </row>
    <row r="324" spans="1:21" ht="54" x14ac:dyDescent="0.3">
      <c r="A324" s="12" t="s">
        <v>1108</v>
      </c>
      <c r="B324" s="12"/>
      <c r="C324" s="27" t="s">
        <v>1109</v>
      </c>
      <c r="D324" s="17"/>
      <c r="E324" s="17" t="s">
        <v>1110</v>
      </c>
      <c r="F324" s="28" t="s">
        <v>102</v>
      </c>
      <c r="G324" s="42">
        <v>0.09</v>
      </c>
      <c r="H324" s="29"/>
      <c r="I324" s="29">
        <v>0</v>
      </c>
      <c r="J324" s="63"/>
      <c r="K324" s="59"/>
      <c r="L324" s="59"/>
      <c r="M324" s="64"/>
      <c r="N324" s="59"/>
      <c r="O324" s="59"/>
      <c r="P324" s="30">
        <v>100</v>
      </c>
      <c r="S324" s="31">
        <f>ROUND(ROUND(P324, 2)*I324, 2)</f>
        <v>0</v>
      </c>
    </row>
    <row r="325" spans="1:21" ht="18" x14ac:dyDescent="0.3">
      <c r="A325" s="12" t="s">
        <v>1114</v>
      </c>
      <c r="B325" s="12" t="s">
        <v>1098</v>
      </c>
      <c r="C325" s="16" t="s">
        <v>1099</v>
      </c>
      <c r="D325" s="17"/>
      <c r="E325" s="17" t="s">
        <v>1115</v>
      </c>
      <c r="F325" s="17" t="s">
        <v>187</v>
      </c>
      <c r="G325" s="18">
        <v>1</v>
      </c>
      <c r="H325" s="18"/>
      <c r="I325" s="18">
        <v>0</v>
      </c>
      <c r="J325" s="61"/>
      <c r="K325" s="62"/>
      <c r="L325" s="61"/>
      <c r="M325" s="61"/>
      <c r="N325" s="61"/>
      <c r="O325" s="61"/>
      <c r="P325" s="19">
        <v>198.82</v>
      </c>
      <c r="Q325" s="20">
        <v>200</v>
      </c>
      <c r="R325" s="19">
        <f>P325+ROUND(Q325, 2)</f>
        <v>398.82</v>
      </c>
      <c r="S325" s="19">
        <v>0</v>
      </c>
      <c r="T325" s="19">
        <v>0</v>
      </c>
      <c r="U325" s="19">
        <f>S325+T325</f>
        <v>0</v>
      </c>
    </row>
    <row r="326" spans="1:21" ht="54" x14ac:dyDescent="0.3">
      <c r="A326" s="12" t="s">
        <v>1116</v>
      </c>
      <c r="B326" s="12"/>
      <c r="C326" s="27" t="s">
        <v>1109</v>
      </c>
      <c r="D326" s="17"/>
      <c r="E326" s="17" t="s">
        <v>1110</v>
      </c>
      <c r="F326" s="28" t="s">
        <v>102</v>
      </c>
      <c r="G326" s="42">
        <v>0.09</v>
      </c>
      <c r="H326" s="29"/>
      <c r="I326" s="29">
        <v>0</v>
      </c>
      <c r="J326" s="63"/>
      <c r="K326" s="59"/>
      <c r="L326" s="59"/>
      <c r="M326" s="64"/>
      <c r="N326" s="59"/>
      <c r="O326" s="59"/>
      <c r="P326" s="30">
        <v>100</v>
      </c>
      <c r="S326" s="31">
        <f>ROUND(ROUND(P326, 2)*I326, 2)</f>
        <v>0</v>
      </c>
    </row>
    <row r="327" spans="1:21" ht="54" x14ac:dyDescent="0.3">
      <c r="A327" s="12" t="s">
        <v>1119</v>
      </c>
      <c r="B327" s="12"/>
      <c r="C327" s="41" t="s">
        <v>1104</v>
      </c>
      <c r="D327" s="17"/>
      <c r="E327" s="17" t="s">
        <v>1120</v>
      </c>
      <c r="F327" s="28" t="s">
        <v>187</v>
      </c>
      <c r="G327" s="29">
        <v>1.05</v>
      </c>
      <c r="H327" s="39"/>
      <c r="I327" s="39">
        <v>0</v>
      </c>
      <c r="J327" s="63"/>
      <c r="K327" s="59"/>
      <c r="L327" s="59"/>
      <c r="M327" s="64"/>
      <c r="N327" s="59"/>
      <c r="O327" s="59"/>
      <c r="P327" s="30">
        <v>90.21</v>
      </c>
      <c r="S327" s="31">
        <f>ROUND(ROUND(P327, 2)*I327, 2)</f>
        <v>0</v>
      </c>
    </row>
    <row r="328" spans="1:21" ht="54" x14ac:dyDescent="0.3">
      <c r="A328" s="12" t="s">
        <v>1123</v>
      </c>
      <c r="B328" s="12"/>
      <c r="C328" s="41" t="s">
        <v>1124</v>
      </c>
      <c r="D328" s="17"/>
      <c r="E328" s="17" t="s">
        <v>1125</v>
      </c>
      <c r="F328" s="28" t="s">
        <v>187</v>
      </c>
      <c r="G328" s="29">
        <v>1.1000000000000001</v>
      </c>
      <c r="H328" s="39"/>
      <c r="I328" s="39">
        <v>0</v>
      </c>
      <c r="J328" s="63"/>
      <c r="K328" s="59"/>
      <c r="L328" s="59"/>
      <c r="M328" s="64"/>
      <c r="N328" s="59"/>
      <c r="O328" s="59"/>
      <c r="P328" s="30">
        <v>429.22</v>
      </c>
      <c r="S328" s="31">
        <f>ROUND(ROUND(P328, 2)*I328, 2)</f>
        <v>0</v>
      </c>
    </row>
    <row r="329" spans="1:21" ht="18" x14ac:dyDescent="0.3">
      <c r="A329" s="12" t="s">
        <v>1129</v>
      </c>
      <c r="B329" s="12" t="s">
        <v>1098</v>
      </c>
      <c r="C329" s="16" t="s">
        <v>1099</v>
      </c>
      <c r="D329" s="17"/>
      <c r="E329" s="17" t="s">
        <v>1130</v>
      </c>
      <c r="F329" s="17" t="s">
        <v>187</v>
      </c>
      <c r="G329" s="18">
        <v>1</v>
      </c>
      <c r="H329" s="18"/>
      <c r="I329" s="18">
        <v>99.2</v>
      </c>
      <c r="J329" s="61"/>
      <c r="K329" s="62"/>
      <c r="L329" s="61"/>
      <c r="M329" s="61"/>
      <c r="N329" s="61"/>
      <c r="O329" s="61"/>
      <c r="P329" s="19">
        <v>494.64</v>
      </c>
      <c r="Q329" s="20">
        <v>240</v>
      </c>
      <c r="R329" s="19">
        <f>P329+ROUND(Q329, 2)</f>
        <v>734.64</v>
      </c>
      <c r="S329" s="19">
        <v>49068.29</v>
      </c>
      <c r="T329" s="19">
        <v>23808</v>
      </c>
      <c r="U329" s="19">
        <f>S329+T329</f>
        <v>72876.290000000008</v>
      </c>
    </row>
    <row r="330" spans="1:21" ht="54" x14ac:dyDescent="0.3">
      <c r="A330" s="12" t="s">
        <v>1131</v>
      </c>
      <c r="B330" s="12"/>
      <c r="C330" s="41" t="s">
        <v>1124</v>
      </c>
      <c r="D330" s="17"/>
      <c r="E330" s="17" t="s">
        <v>1125</v>
      </c>
      <c r="F330" s="28" t="s">
        <v>187</v>
      </c>
      <c r="G330" s="29">
        <v>1.1000000000000001</v>
      </c>
      <c r="H330" s="39"/>
      <c r="I330" s="39">
        <v>109.12</v>
      </c>
      <c r="J330" s="63"/>
      <c r="K330" s="59"/>
      <c r="L330" s="59"/>
      <c r="M330" s="64"/>
      <c r="N330" s="59"/>
      <c r="O330" s="59"/>
      <c r="P330" s="30">
        <v>429.22</v>
      </c>
      <c r="S330" s="31">
        <f>ROUND(ROUND(P330, 2)*I330, 2)</f>
        <v>46836.49</v>
      </c>
    </row>
    <row r="331" spans="1:21" ht="54" x14ac:dyDescent="0.3">
      <c r="A331" s="12" t="s">
        <v>1134</v>
      </c>
      <c r="B331" s="12"/>
      <c r="C331" s="27" t="s">
        <v>1109</v>
      </c>
      <c r="D331" s="17"/>
      <c r="E331" s="17" t="s">
        <v>1110</v>
      </c>
      <c r="F331" s="28" t="s">
        <v>102</v>
      </c>
      <c r="G331" s="42">
        <v>0.09</v>
      </c>
      <c r="H331" s="29"/>
      <c r="I331" s="29">
        <v>8.9280000000000008</v>
      </c>
      <c r="J331" s="63"/>
      <c r="K331" s="59"/>
      <c r="L331" s="59"/>
      <c r="M331" s="64"/>
      <c r="N331" s="59"/>
      <c r="O331" s="59"/>
      <c r="P331" s="30">
        <v>250</v>
      </c>
      <c r="S331" s="31">
        <f>ROUND(ROUND(P331, 2)*I331, 2)</f>
        <v>2232</v>
      </c>
    </row>
    <row r="332" spans="1:21" ht="18" x14ac:dyDescent="0.3">
      <c r="A332" s="12" t="s">
        <v>1137</v>
      </c>
      <c r="B332" s="12" t="s">
        <v>1098</v>
      </c>
      <c r="C332" s="16" t="s">
        <v>1099</v>
      </c>
      <c r="D332" s="17"/>
      <c r="E332" s="17" t="s">
        <v>1138</v>
      </c>
      <c r="F332" s="17" t="s">
        <v>187</v>
      </c>
      <c r="G332" s="18">
        <v>1</v>
      </c>
      <c r="H332" s="18"/>
      <c r="I332" s="18">
        <v>96</v>
      </c>
      <c r="J332" s="61"/>
      <c r="K332" s="62"/>
      <c r="L332" s="61"/>
      <c r="M332" s="61"/>
      <c r="N332" s="61"/>
      <c r="O332" s="61"/>
      <c r="P332" s="19">
        <v>117.22</v>
      </c>
      <c r="Q332" s="20">
        <v>240</v>
      </c>
      <c r="R332" s="19">
        <f>P332+ROUND(Q332, 2)</f>
        <v>357.22</v>
      </c>
      <c r="S332" s="19">
        <v>11253.12</v>
      </c>
      <c r="T332" s="19">
        <v>23040</v>
      </c>
      <c r="U332" s="19">
        <f>S332+T332</f>
        <v>34293.120000000003</v>
      </c>
    </row>
    <row r="333" spans="1:21" ht="54" x14ac:dyDescent="0.3">
      <c r="A333" s="12" t="s">
        <v>1139</v>
      </c>
      <c r="B333" s="12"/>
      <c r="C333" s="27" t="s">
        <v>1109</v>
      </c>
      <c r="D333" s="17"/>
      <c r="E333" s="17" t="s">
        <v>1110</v>
      </c>
      <c r="F333" s="28" t="s">
        <v>102</v>
      </c>
      <c r="G333" s="42">
        <v>0.09</v>
      </c>
      <c r="H333" s="29"/>
      <c r="I333" s="29">
        <v>8.64</v>
      </c>
      <c r="J333" s="63"/>
      <c r="K333" s="59"/>
      <c r="L333" s="59"/>
      <c r="M333" s="64"/>
      <c r="N333" s="59"/>
      <c r="O333" s="59"/>
      <c r="P333" s="30">
        <v>250</v>
      </c>
      <c r="S333" s="31">
        <f>ROUND(ROUND(P333, 2)*I333, 2)</f>
        <v>2160</v>
      </c>
    </row>
    <row r="334" spans="1:21" ht="54" x14ac:dyDescent="0.3">
      <c r="A334" s="12" t="s">
        <v>1142</v>
      </c>
      <c r="B334" s="12"/>
      <c r="C334" s="41" t="s">
        <v>1104</v>
      </c>
      <c r="D334" s="17"/>
      <c r="E334" s="17" t="s">
        <v>1120</v>
      </c>
      <c r="F334" s="28" t="s">
        <v>187</v>
      </c>
      <c r="G334" s="29">
        <v>1.05</v>
      </c>
      <c r="H334" s="39"/>
      <c r="I334" s="39">
        <v>100.8</v>
      </c>
      <c r="J334" s="63"/>
      <c r="K334" s="59"/>
      <c r="L334" s="59"/>
      <c r="M334" s="64"/>
      <c r="N334" s="59"/>
      <c r="O334" s="59"/>
      <c r="P334" s="30">
        <v>90.21</v>
      </c>
      <c r="S334" s="31">
        <f>ROUND(ROUND(P334, 2)*I334, 2)</f>
        <v>9093.17</v>
      </c>
    </row>
    <row r="335" spans="1:21" ht="54" x14ac:dyDescent="0.3">
      <c r="A335" s="12" t="s">
        <v>1145</v>
      </c>
      <c r="B335" s="12" t="s">
        <v>1146</v>
      </c>
      <c r="C335" s="16" t="s">
        <v>1147</v>
      </c>
      <c r="D335" s="17"/>
      <c r="E335" s="17" t="s">
        <v>1148</v>
      </c>
      <c r="F335" s="17" t="s">
        <v>187</v>
      </c>
      <c r="G335" s="18">
        <v>1</v>
      </c>
      <c r="H335" s="18"/>
      <c r="I335" s="18">
        <v>0</v>
      </c>
      <c r="J335" s="61"/>
      <c r="K335" s="62"/>
      <c r="L335" s="61"/>
      <c r="M335" s="61"/>
      <c r="N335" s="61"/>
      <c r="O335" s="61"/>
      <c r="P335" s="19">
        <v>96.44</v>
      </c>
      <c r="Q335" s="20">
        <v>374</v>
      </c>
      <c r="R335" s="19">
        <f>P335+ROUND(Q335, 2)</f>
        <v>470.44</v>
      </c>
      <c r="S335" s="19">
        <v>0</v>
      </c>
      <c r="T335" s="19">
        <v>0</v>
      </c>
      <c r="U335" s="19">
        <f>S335+T335</f>
        <v>0</v>
      </c>
    </row>
    <row r="336" spans="1:21" ht="72" x14ac:dyDescent="0.3">
      <c r="A336" s="12" t="s">
        <v>1151</v>
      </c>
      <c r="B336" s="12"/>
      <c r="C336" s="41" t="s">
        <v>1152</v>
      </c>
      <c r="D336" s="17"/>
      <c r="E336" s="17" t="s">
        <v>1153</v>
      </c>
      <c r="F336" s="28" t="s">
        <v>79</v>
      </c>
      <c r="G336" s="29">
        <v>0.11</v>
      </c>
      <c r="H336" s="29"/>
      <c r="I336" s="29">
        <v>0</v>
      </c>
      <c r="J336" s="63"/>
      <c r="K336" s="59"/>
      <c r="L336" s="59"/>
      <c r="M336" s="64"/>
      <c r="N336" s="59"/>
      <c r="O336" s="59"/>
      <c r="P336" s="30">
        <v>850</v>
      </c>
      <c r="S336" s="31">
        <f>ROUND(ROUND(P336, 2)*I336, 2)</f>
        <v>0</v>
      </c>
    </row>
    <row r="337" spans="1:21" ht="36" x14ac:dyDescent="0.3">
      <c r="A337" s="12" t="s">
        <v>1157</v>
      </c>
      <c r="B337" s="12"/>
      <c r="C337" s="27" t="s">
        <v>1051</v>
      </c>
      <c r="D337" s="17"/>
      <c r="E337" s="17"/>
      <c r="F337" s="28" t="s">
        <v>96</v>
      </c>
      <c r="G337" s="29">
        <v>0.04</v>
      </c>
      <c r="H337" s="29"/>
      <c r="I337" s="29">
        <v>0</v>
      </c>
      <c r="J337" s="63"/>
      <c r="K337" s="59"/>
      <c r="L337" s="59"/>
      <c r="M337" s="64"/>
      <c r="N337" s="59"/>
      <c r="O337" s="59"/>
      <c r="P337" s="30">
        <v>40.270000000000003</v>
      </c>
      <c r="S337" s="31">
        <f>ROUND(ROUND(P337, 2)*I337, 2)</f>
        <v>0</v>
      </c>
    </row>
    <row r="338" spans="1:21" ht="36" x14ac:dyDescent="0.3">
      <c r="A338" s="12" t="s">
        <v>1160</v>
      </c>
      <c r="B338" s="12"/>
      <c r="C338" s="27" t="s">
        <v>1028</v>
      </c>
      <c r="D338" s="17"/>
      <c r="E338" s="17"/>
      <c r="F338" s="28" t="s">
        <v>96</v>
      </c>
      <c r="G338" s="29">
        <v>1.4999999999999999E-2</v>
      </c>
      <c r="H338" s="29"/>
      <c r="I338" s="29">
        <v>0</v>
      </c>
      <c r="J338" s="63"/>
      <c r="K338" s="59"/>
      <c r="L338" s="59"/>
      <c r="M338" s="64"/>
      <c r="N338" s="59"/>
      <c r="O338" s="59"/>
      <c r="P338" s="30">
        <v>88.8</v>
      </c>
      <c r="S338" s="31">
        <f>ROUND(ROUND(P338, 2)*I338, 2)</f>
        <v>0</v>
      </c>
    </row>
    <row r="339" spans="1:21" ht="36" x14ac:dyDescent="0.3">
      <c r="A339" s="12" t="s">
        <v>1163</v>
      </c>
      <c r="B339" s="12" t="s">
        <v>1164</v>
      </c>
      <c r="C339" s="16" t="s">
        <v>1165</v>
      </c>
      <c r="D339" s="17"/>
      <c r="E339" s="17" t="s">
        <v>1166</v>
      </c>
      <c r="F339" s="17" t="s">
        <v>187</v>
      </c>
      <c r="G339" s="18">
        <v>1</v>
      </c>
      <c r="H339" s="18"/>
      <c r="I339" s="18">
        <v>0</v>
      </c>
      <c r="J339" s="61"/>
      <c r="K339" s="62"/>
      <c r="L339" s="61"/>
      <c r="M339" s="61"/>
      <c r="N339" s="61"/>
      <c r="O339" s="61"/>
      <c r="P339" s="19">
        <v>181.74</v>
      </c>
      <c r="Q339" s="20">
        <v>156</v>
      </c>
      <c r="R339" s="19">
        <f>P339+ROUND(Q339, 2)</f>
        <v>337.74</v>
      </c>
      <c r="S339" s="19">
        <v>0</v>
      </c>
      <c r="T339" s="19">
        <v>0</v>
      </c>
      <c r="U339" s="19">
        <f>S339+T339</f>
        <v>0</v>
      </c>
    </row>
    <row r="340" spans="1:21" ht="54" x14ac:dyDescent="0.3">
      <c r="A340" s="12" t="s">
        <v>1169</v>
      </c>
      <c r="B340" s="12"/>
      <c r="C340" s="27" t="s">
        <v>1170</v>
      </c>
      <c r="D340" s="17"/>
      <c r="E340" s="17" t="s">
        <v>1171</v>
      </c>
      <c r="F340" s="28" t="s">
        <v>187</v>
      </c>
      <c r="G340" s="29">
        <v>1</v>
      </c>
      <c r="H340" s="39"/>
      <c r="I340" s="39">
        <v>0</v>
      </c>
      <c r="J340" s="63"/>
      <c r="K340" s="59"/>
      <c r="L340" s="59"/>
      <c r="M340" s="64"/>
      <c r="N340" s="59"/>
      <c r="O340" s="59"/>
      <c r="P340" s="30">
        <v>172.74</v>
      </c>
      <c r="S340" s="31">
        <f>ROUND(ROUND(P340, 2)*I340, 2)</f>
        <v>0</v>
      </c>
    </row>
    <row r="341" spans="1:21" ht="54" x14ac:dyDescent="0.3">
      <c r="A341" s="12" t="s">
        <v>1175</v>
      </c>
      <c r="B341" s="12"/>
      <c r="C341" s="27" t="s">
        <v>1109</v>
      </c>
      <c r="D341" s="17"/>
      <c r="E341" s="17" t="s">
        <v>1110</v>
      </c>
      <c r="F341" s="28" t="s">
        <v>102</v>
      </c>
      <c r="G341" s="29">
        <v>0.09</v>
      </c>
      <c r="H341" s="39"/>
      <c r="I341" s="39">
        <v>0</v>
      </c>
      <c r="J341" s="63"/>
      <c r="K341" s="59"/>
      <c r="L341" s="59"/>
      <c r="M341" s="64"/>
      <c r="N341" s="59"/>
      <c r="O341" s="59"/>
      <c r="P341" s="30">
        <v>100</v>
      </c>
      <c r="S341" s="31">
        <f>ROUND(ROUND(P341, 2)*I341, 2)</f>
        <v>0</v>
      </c>
    </row>
    <row r="342" spans="1:21" ht="36" x14ac:dyDescent="0.3">
      <c r="A342" s="12" t="s">
        <v>1178</v>
      </c>
      <c r="B342" s="12" t="s">
        <v>1179</v>
      </c>
      <c r="C342" s="16" t="s">
        <v>1180</v>
      </c>
      <c r="D342" s="17"/>
      <c r="E342" s="17" t="s">
        <v>581</v>
      </c>
      <c r="F342" s="17" t="s">
        <v>79</v>
      </c>
      <c r="G342" s="18">
        <v>1</v>
      </c>
      <c r="H342" s="18"/>
      <c r="I342" s="18">
        <v>0</v>
      </c>
      <c r="J342" s="61"/>
      <c r="K342" s="62"/>
      <c r="L342" s="61"/>
      <c r="M342" s="61"/>
      <c r="N342" s="61"/>
      <c r="O342" s="61"/>
      <c r="P342" s="19">
        <v>2064.19</v>
      </c>
      <c r="Q342" s="20">
        <v>661</v>
      </c>
      <c r="R342" s="19">
        <f>P342+ROUND(Q342, 2)</f>
        <v>2725.19</v>
      </c>
      <c r="S342" s="19">
        <v>0</v>
      </c>
      <c r="T342" s="19">
        <v>0</v>
      </c>
      <c r="U342" s="19">
        <f>S342+T342</f>
        <v>0</v>
      </c>
    </row>
    <row r="343" spans="1:21" ht="90" x14ac:dyDescent="0.3">
      <c r="A343" s="12" t="s">
        <v>1183</v>
      </c>
      <c r="B343" s="12"/>
      <c r="C343" s="27" t="s">
        <v>1184</v>
      </c>
      <c r="D343" s="17"/>
      <c r="E343" s="17" t="s">
        <v>1185</v>
      </c>
      <c r="F343" s="28" t="s">
        <v>102</v>
      </c>
      <c r="G343" s="29">
        <v>1</v>
      </c>
      <c r="H343" s="39"/>
      <c r="I343" s="39">
        <v>0</v>
      </c>
      <c r="J343" s="63"/>
      <c r="K343" s="59"/>
      <c r="L343" s="59"/>
      <c r="M343" s="64"/>
      <c r="N343" s="59"/>
      <c r="O343" s="59"/>
      <c r="P343" s="30">
        <v>4456</v>
      </c>
      <c r="S343" s="31">
        <f>ROUND(ROUND(P343, 2)*I343, 2)</f>
        <v>0</v>
      </c>
    </row>
    <row r="344" spans="1:21" ht="90" x14ac:dyDescent="0.3">
      <c r="A344" s="12" t="s">
        <v>1189</v>
      </c>
      <c r="B344" s="12"/>
      <c r="C344" s="27" t="s">
        <v>1190</v>
      </c>
      <c r="D344" s="17"/>
      <c r="E344" s="17" t="s">
        <v>1191</v>
      </c>
      <c r="F344" s="28" t="s">
        <v>79</v>
      </c>
      <c r="G344" s="29">
        <v>1.03</v>
      </c>
      <c r="H344" s="39"/>
      <c r="I344" s="39">
        <v>0</v>
      </c>
      <c r="J344" s="63"/>
      <c r="K344" s="59"/>
      <c r="L344" s="59"/>
      <c r="M344" s="64"/>
      <c r="N344" s="59"/>
      <c r="O344" s="59"/>
      <c r="P344" s="30">
        <v>1500</v>
      </c>
      <c r="S344" s="31">
        <f>ROUND(ROUND(P344, 2)*I344, 2)</f>
        <v>0</v>
      </c>
    </row>
    <row r="345" spans="1:21" ht="36" x14ac:dyDescent="0.3">
      <c r="A345" s="12" t="s">
        <v>1195</v>
      </c>
      <c r="B345" s="12" t="s">
        <v>1179</v>
      </c>
      <c r="C345" s="16" t="s">
        <v>1180</v>
      </c>
      <c r="D345" s="17"/>
      <c r="E345" s="17" t="s">
        <v>597</v>
      </c>
      <c r="F345" s="17" t="s">
        <v>79</v>
      </c>
      <c r="G345" s="18">
        <v>1</v>
      </c>
      <c r="H345" s="18"/>
      <c r="I345" s="18">
        <v>0</v>
      </c>
      <c r="J345" s="61"/>
      <c r="K345" s="62"/>
      <c r="L345" s="61"/>
      <c r="M345" s="61"/>
      <c r="N345" s="61"/>
      <c r="O345" s="61"/>
      <c r="P345" s="19">
        <v>2545</v>
      </c>
      <c r="Q345" s="20">
        <v>661</v>
      </c>
      <c r="R345" s="19">
        <f>P345+ROUND(Q345, 2)</f>
        <v>3206</v>
      </c>
      <c r="S345" s="19">
        <v>0</v>
      </c>
      <c r="T345" s="19">
        <v>0</v>
      </c>
      <c r="U345" s="19">
        <f>S345+T345</f>
        <v>0</v>
      </c>
    </row>
    <row r="346" spans="1:21" ht="90" x14ac:dyDescent="0.3">
      <c r="A346" s="12" t="s">
        <v>1196</v>
      </c>
      <c r="B346" s="12"/>
      <c r="C346" s="27" t="s">
        <v>1190</v>
      </c>
      <c r="D346" s="17"/>
      <c r="E346" s="17" t="s">
        <v>1197</v>
      </c>
      <c r="F346" s="28" t="s">
        <v>79</v>
      </c>
      <c r="G346" s="29">
        <v>1.03</v>
      </c>
      <c r="H346" s="39"/>
      <c r="I346" s="39">
        <v>0</v>
      </c>
      <c r="J346" s="63"/>
      <c r="K346" s="59"/>
      <c r="L346" s="59"/>
      <c r="M346" s="64"/>
      <c r="N346" s="59"/>
      <c r="O346" s="59"/>
      <c r="P346" s="30">
        <v>1950</v>
      </c>
      <c r="S346" s="31">
        <f>ROUND(ROUND(P346, 2)*I346, 2)</f>
        <v>0</v>
      </c>
    </row>
    <row r="347" spans="1:21" ht="90" x14ac:dyDescent="0.3">
      <c r="A347" s="12" t="s">
        <v>1200</v>
      </c>
      <c r="B347" s="12"/>
      <c r="C347" s="27" t="s">
        <v>1184</v>
      </c>
      <c r="D347" s="17"/>
      <c r="E347" s="17" t="s">
        <v>1185</v>
      </c>
      <c r="F347" s="28" t="s">
        <v>102</v>
      </c>
      <c r="G347" s="29">
        <v>1</v>
      </c>
      <c r="H347" s="39"/>
      <c r="I347" s="39">
        <v>0</v>
      </c>
      <c r="J347" s="63"/>
      <c r="K347" s="59"/>
      <c r="L347" s="59"/>
      <c r="M347" s="64"/>
      <c r="N347" s="59"/>
      <c r="O347" s="59"/>
      <c r="P347" s="30">
        <v>4546</v>
      </c>
      <c r="S347" s="31">
        <f>ROUND(ROUND(P347, 2)*I347, 2)</f>
        <v>0</v>
      </c>
    </row>
    <row r="348" spans="1:21" ht="36" x14ac:dyDescent="0.3">
      <c r="A348" s="12" t="s">
        <v>1203</v>
      </c>
      <c r="B348" s="12" t="s">
        <v>1179</v>
      </c>
      <c r="C348" s="16" t="s">
        <v>1180</v>
      </c>
      <c r="D348" s="17"/>
      <c r="E348" s="17" t="s">
        <v>597</v>
      </c>
      <c r="F348" s="17" t="s">
        <v>79</v>
      </c>
      <c r="G348" s="18">
        <v>1</v>
      </c>
      <c r="H348" s="18"/>
      <c r="I348" s="18">
        <v>3665.1</v>
      </c>
      <c r="J348" s="61"/>
      <c r="K348" s="62"/>
      <c r="L348" s="61"/>
      <c r="M348" s="61"/>
      <c r="N348" s="61"/>
      <c r="O348" s="61"/>
      <c r="P348" s="19">
        <v>2556</v>
      </c>
      <c r="Q348" s="20">
        <v>793.2</v>
      </c>
      <c r="R348" s="19">
        <f>P348+ROUND(Q348, 2)</f>
        <v>3349.2</v>
      </c>
      <c r="S348" s="19">
        <v>9367995.5999999996</v>
      </c>
      <c r="T348" s="19">
        <v>2907157.32</v>
      </c>
      <c r="U348" s="19">
        <f>S348+T348</f>
        <v>12275152.92</v>
      </c>
    </row>
    <row r="349" spans="1:21" ht="36" x14ac:dyDescent="0.3">
      <c r="A349" s="12" t="s">
        <v>1204</v>
      </c>
      <c r="B349" s="12"/>
      <c r="C349" s="27" t="s">
        <v>1068</v>
      </c>
      <c r="D349" s="17"/>
      <c r="E349" s="17"/>
      <c r="F349" s="28" t="s">
        <v>96</v>
      </c>
      <c r="G349" s="29">
        <v>0.15</v>
      </c>
      <c r="H349" s="29"/>
      <c r="I349" s="29">
        <v>549.76499999999999</v>
      </c>
      <c r="J349" s="63"/>
      <c r="K349" s="59"/>
      <c r="L349" s="59"/>
      <c r="M349" s="64"/>
      <c r="N349" s="59"/>
      <c r="O349" s="59"/>
      <c r="P349" s="30">
        <v>69.540000000000006</v>
      </c>
      <c r="S349" s="31">
        <f>ROUND(ROUND(P349, 2)*I349, 2)</f>
        <v>38230.660000000003</v>
      </c>
    </row>
    <row r="350" spans="1:21" ht="90" x14ac:dyDescent="0.3">
      <c r="A350" s="12" t="s">
        <v>1207</v>
      </c>
      <c r="B350" s="12"/>
      <c r="C350" s="27" t="s">
        <v>1184</v>
      </c>
      <c r="D350" s="17"/>
      <c r="E350" s="17" t="s">
        <v>1185</v>
      </c>
      <c r="F350" s="28" t="s">
        <v>102</v>
      </c>
      <c r="G350" s="29">
        <v>1</v>
      </c>
      <c r="H350" s="39"/>
      <c r="I350" s="39">
        <v>433</v>
      </c>
      <c r="J350" s="63"/>
      <c r="K350" s="59"/>
      <c r="L350" s="59"/>
      <c r="M350" s="64"/>
      <c r="N350" s="59"/>
      <c r="O350" s="59"/>
      <c r="P350" s="30">
        <v>4546</v>
      </c>
      <c r="S350" s="31">
        <f>ROUND(ROUND(P350, 2)*I350, 2)</f>
        <v>1968418</v>
      </c>
    </row>
    <row r="351" spans="1:21" ht="90" x14ac:dyDescent="0.3">
      <c r="A351" s="12" t="s">
        <v>1210</v>
      </c>
      <c r="B351" s="12"/>
      <c r="C351" s="27" t="s">
        <v>1190</v>
      </c>
      <c r="D351" s="17"/>
      <c r="E351" s="17" t="s">
        <v>1197</v>
      </c>
      <c r="F351" s="28" t="s">
        <v>79</v>
      </c>
      <c r="G351" s="29">
        <v>1.03</v>
      </c>
      <c r="H351" s="39"/>
      <c r="I351" s="39">
        <v>3775.0529999999999</v>
      </c>
      <c r="J351" s="63"/>
      <c r="K351" s="59"/>
      <c r="L351" s="59"/>
      <c r="M351" s="64"/>
      <c r="N351" s="59"/>
      <c r="O351" s="59"/>
      <c r="P351" s="30">
        <v>1950</v>
      </c>
      <c r="S351" s="31">
        <f>ROUND(ROUND(P351, 2)*I351, 2)</f>
        <v>7361353.3499999996</v>
      </c>
    </row>
    <row r="352" spans="1:21" ht="36" x14ac:dyDescent="0.3">
      <c r="A352" s="12" t="s">
        <v>1213</v>
      </c>
      <c r="B352" s="12" t="s">
        <v>1179</v>
      </c>
      <c r="C352" s="16" t="s">
        <v>1180</v>
      </c>
      <c r="D352" s="17"/>
      <c r="E352" s="17" t="s">
        <v>581</v>
      </c>
      <c r="F352" s="17" t="s">
        <v>79</v>
      </c>
      <c r="G352" s="18">
        <v>1</v>
      </c>
      <c r="H352" s="18"/>
      <c r="I352" s="18">
        <v>3723.5</v>
      </c>
      <c r="J352" s="61"/>
      <c r="K352" s="62"/>
      <c r="L352" s="61"/>
      <c r="M352" s="61"/>
      <c r="N352" s="61"/>
      <c r="O352" s="61"/>
      <c r="P352" s="19">
        <v>2556.12</v>
      </c>
      <c r="Q352" s="20">
        <v>793.2</v>
      </c>
      <c r="R352" s="19">
        <f>P352+ROUND(Q352, 2)</f>
        <v>3349.3199999999997</v>
      </c>
      <c r="S352" s="19">
        <v>9517712.8200000003</v>
      </c>
      <c r="T352" s="19">
        <v>2953480.2</v>
      </c>
      <c r="U352" s="19">
        <f>S352+T352</f>
        <v>12471193.02</v>
      </c>
    </row>
    <row r="353" spans="1:21" ht="90" x14ac:dyDescent="0.3">
      <c r="A353" s="12" t="s">
        <v>1214</v>
      </c>
      <c r="B353" s="12"/>
      <c r="C353" s="27" t="s">
        <v>1190</v>
      </c>
      <c r="D353" s="17"/>
      <c r="E353" s="17" t="s">
        <v>1197</v>
      </c>
      <c r="F353" s="28" t="s">
        <v>79</v>
      </c>
      <c r="G353" s="29">
        <v>1.03</v>
      </c>
      <c r="H353" s="39"/>
      <c r="I353" s="39">
        <v>3835.2049999999999</v>
      </c>
      <c r="J353" s="63"/>
      <c r="K353" s="59"/>
      <c r="L353" s="59"/>
      <c r="M353" s="64"/>
      <c r="N353" s="59"/>
      <c r="O353" s="59"/>
      <c r="P353" s="30">
        <v>1950</v>
      </c>
      <c r="S353" s="31">
        <f>ROUND(ROUND(P353, 2)*I353, 2)</f>
        <v>7478649.75</v>
      </c>
    </row>
    <row r="354" spans="1:21" ht="90" x14ac:dyDescent="0.3">
      <c r="A354" s="12" t="s">
        <v>1217</v>
      </c>
      <c r="B354" s="12"/>
      <c r="C354" s="27" t="s">
        <v>1184</v>
      </c>
      <c r="D354" s="17"/>
      <c r="E354" s="17" t="s">
        <v>1185</v>
      </c>
      <c r="F354" s="28" t="s">
        <v>102</v>
      </c>
      <c r="G354" s="29">
        <v>1</v>
      </c>
      <c r="H354" s="39"/>
      <c r="I354" s="39">
        <v>440</v>
      </c>
      <c r="J354" s="63"/>
      <c r="K354" s="59"/>
      <c r="L354" s="59"/>
      <c r="M354" s="64"/>
      <c r="N354" s="59"/>
      <c r="O354" s="59"/>
      <c r="P354" s="30">
        <v>4546</v>
      </c>
      <c r="S354" s="31">
        <f>ROUND(ROUND(P354, 2)*I354, 2)</f>
        <v>2000240</v>
      </c>
    </row>
    <row r="355" spans="1:21" ht="36" x14ac:dyDescent="0.3">
      <c r="A355" s="12" t="s">
        <v>1220</v>
      </c>
      <c r="B355" s="12"/>
      <c r="C355" s="27" t="s">
        <v>1068</v>
      </c>
      <c r="D355" s="17"/>
      <c r="E355" s="17"/>
      <c r="F355" s="28" t="s">
        <v>96</v>
      </c>
      <c r="G355" s="29">
        <v>0.15</v>
      </c>
      <c r="H355" s="29"/>
      <c r="I355" s="29">
        <v>558.52499999999998</v>
      </c>
      <c r="J355" s="63"/>
      <c r="K355" s="59"/>
      <c r="L355" s="59"/>
      <c r="M355" s="64"/>
      <c r="N355" s="59"/>
      <c r="O355" s="59"/>
      <c r="P355" s="30">
        <v>69.540000000000006</v>
      </c>
      <c r="S355" s="31">
        <f>ROUND(ROUND(P355, 2)*I355, 2)</f>
        <v>38839.83</v>
      </c>
    </row>
    <row r="356" spans="1:21" ht="36" x14ac:dyDescent="0.3">
      <c r="A356" s="12" t="s">
        <v>1223</v>
      </c>
      <c r="B356" s="12" t="s">
        <v>1224</v>
      </c>
      <c r="C356" s="16" t="s">
        <v>1225</v>
      </c>
      <c r="D356" s="17"/>
      <c r="E356" s="17" t="s">
        <v>1226</v>
      </c>
      <c r="F356" s="17" t="s">
        <v>187</v>
      </c>
      <c r="G356" s="18">
        <v>1</v>
      </c>
      <c r="H356" s="18"/>
      <c r="I356" s="18">
        <v>0</v>
      </c>
      <c r="J356" s="61"/>
      <c r="K356" s="62"/>
      <c r="L356" s="61"/>
      <c r="M356" s="61"/>
      <c r="N356" s="61"/>
      <c r="O356" s="61"/>
      <c r="P356" s="19">
        <v>379.23</v>
      </c>
      <c r="Q356" s="20">
        <v>210</v>
      </c>
      <c r="R356" s="19">
        <f>P356+ROUND(Q356, 2)</f>
        <v>589.23</v>
      </c>
      <c r="S356" s="19">
        <v>0</v>
      </c>
      <c r="T356" s="19">
        <v>0</v>
      </c>
      <c r="U356" s="19">
        <f>S356+T356</f>
        <v>0</v>
      </c>
    </row>
    <row r="357" spans="1:21" ht="72" x14ac:dyDescent="0.3">
      <c r="A357" s="12" t="s">
        <v>1229</v>
      </c>
      <c r="B357" s="12"/>
      <c r="C357" s="27" t="s">
        <v>1230</v>
      </c>
      <c r="D357" s="17"/>
      <c r="E357" s="17"/>
      <c r="F357" s="28" t="s">
        <v>187</v>
      </c>
      <c r="G357" s="29">
        <v>1.1000000000000001</v>
      </c>
      <c r="H357" s="39"/>
      <c r="I357" s="39">
        <v>0</v>
      </c>
      <c r="J357" s="63"/>
      <c r="K357" s="59"/>
      <c r="L357" s="59"/>
      <c r="M357" s="64"/>
      <c r="N357" s="59"/>
      <c r="O357" s="59"/>
      <c r="P357" s="30">
        <v>344.75</v>
      </c>
      <c r="S357" s="31">
        <f>ROUND(ROUND(P357, 2)*I357, 2)</f>
        <v>0</v>
      </c>
    </row>
    <row r="358" spans="1:21" ht="36" x14ac:dyDescent="0.3">
      <c r="A358" s="12" t="s">
        <v>1234</v>
      </c>
      <c r="B358" s="12" t="s">
        <v>1224</v>
      </c>
      <c r="C358" s="16" t="s">
        <v>1225</v>
      </c>
      <c r="D358" s="17"/>
      <c r="E358" s="17" t="s">
        <v>1166</v>
      </c>
      <c r="F358" s="17" t="s">
        <v>187</v>
      </c>
      <c r="G358" s="18">
        <v>1</v>
      </c>
      <c r="H358" s="18"/>
      <c r="I358" s="18">
        <v>0</v>
      </c>
      <c r="J358" s="61"/>
      <c r="K358" s="62"/>
      <c r="L358" s="61"/>
      <c r="M358" s="61"/>
      <c r="N358" s="61"/>
      <c r="O358" s="61"/>
      <c r="P358" s="19">
        <v>379.23</v>
      </c>
      <c r="Q358" s="20">
        <v>210</v>
      </c>
      <c r="R358" s="19">
        <f>P358+ROUND(Q358, 2)</f>
        <v>589.23</v>
      </c>
      <c r="S358" s="19">
        <v>0</v>
      </c>
      <c r="T358" s="19">
        <v>0</v>
      </c>
      <c r="U358" s="19">
        <f>S358+T358</f>
        <v>0</v>
      </c>
    </row>
    <row r="359" spans="1:21" ht="72" x14ac:dyDescent="0.3">
      <c r="A359" s="12" t="s">
        <v>1235</v>
      </c>
      <c r="B359" s="12"/>
      <c r="C359" s="27" t="s">
        <v>1230</v>
      </c>
      <c r="D359" s="17"/>
      <c r="E359" s="17"/>
      <c r="F359" s="28" t="s">
        <v>187</v>
      </c>
      <c r="G359" s="29">
        <v>1.1000000000000001</v>
      </c>
      <c r="H359" s="39"/>
      <c r="I359" s="39">
        <v>0</v>
      </c>
      <c r="J359" s="63"/>
      <c r="K359" s="59"/>
      <c r="L359" s="59"/>
      <c r="M359" s="64"/>
      <c r="N359" s="59"/>
      <c r="O359" s="59"/>
      <c r="P359" s="30">
        <v>344.75</v>
      </c>
      <c r="S359" s="31">
        <f>ROUND(ROUND(P359, 2)*I359, 2)</f>
        <v>0</v>
      </c>
    </row>
    <row r="360" spans="1:21" ht="36" x14ac:dyDescent="0.3">
      <c r="A360" s="12" t="s">
        <v>1238</v>
      </c>
      <c r="B360" s="12" t="s">
        <v>1224</v>
      </c>
      <c r="C360" s="16" t="s">
        <v>1225</v>
      </c>
      <c r="D360" s="17"/>
      <c r="E360" s="17" t="s">
        <v>1226</v>
      </c>
      <c r="F360" s="17" t="s">
        <v>187</v>
      </c>
      <c r="G360" s="18">
        <v>1</v>
      </c>
      <c r="H360" s="18"/>
      <c r="I360" s="18">
        <v>1624.5</v>
      </c>
      <c r="J360" s="61"/>
      <c r="K360" s="62"/>
      <c r="L360" s="61"/>
      <c r="M360" s="61"/>
      <c r="N360" s="61"/>
      <c r="O360" s="61"/>
      <c r="P360" s="19">
        <v>379.22</v>
      </c>
      <c r="Q360" s="20">
        <v>252</v>
      </c>
      <c r="R360" s="19">
        <f>P360+ROUND(Q360, 2)</f>
        <v>631.22</v>
      </c>
      <c r="S360" s="19">
        <v>616042.89</v>
      </c>
      <c r="T360" s="19">
        <v>409374</v>
      </c>
      <c r="U360" s="19">
        <f>S360+T360</f>
        <v>1025416.89</v>
      </c>
    </row>
    <row r="361" spans="1:21" ht="72" x14ac:dyDescent="0.3">
      <c r="A361" s="12" t="s">
        <v>1239</v>
      </c>
      <c r="B361" s="12"/>
      <c r="C361" s="27" t="s">
        <v>1230</v>
      </c>
      <c r="D361" s="17"/>
      <c r="E361" s="17"/>
      <c r="F361" s="28" t="s">
        <v>187</v>
      </c>
      <c r="G361" s="29">
        <v>1.1000000000000001</v>
      </c>
      <c r="H361" s="39"/>
      <c r="I361" s="39">
        <v>1786.95</v>
      </c>
      <c r="J361" s="63"/>
      <c r="K361" s="59"/>
      <c r="L361" s="59"/>
      <c r="M361" s="64"/>
      <c r="N361" s="59"/>
      <c r="O361" s="59"/>
      <c r="P361" s="30">
        <v>344.75</v>
      </c>
      <c r="S361" s="31">
        <f>ROUND(ROUND(P361, 2)*I361, 2)</f>
        <v>616051.01</v>
      </c>
    </row>
    <row r="362" spans="1:21" ht="36" x14ac:dyDescent="0.3">
      <c r="A362" s="12" t="s">
        <v>1242</v>
      </c>
      <c r="B362" s="12" t="s">
        <v>1224</v>
      </c>
      <c r="C362" s="16" t="s">
        <v>1225</v>
      </c>
      <c r="D362" s="17"/>
      <c r="E362" s="17" t="s">
        <v>1166</v>
      </c>
      <c r="F362" s="17" t="s">
        <v>187</v>
      </c>
      <c r="G362" s="18">
        <v>1</v>
      </c>
      <c r="H362" s="18"/>
      <c r="I362" s="18">
        <v>1764.7</v>
      </c>
      <c r="J362" s="61"/>
      <c r="K362" s="62"/>
      <c r="L362" s="61"/>
      <c r="M362" s="61"/>
      <c r="N362" s="61"/>
      <c r="O362" s="61"/>
      <c r="P362" s="19">
        <v>379.23</v>
      </c>
      <c r="Q362" s="20">
        <v>252</v>
      </c>
      <c r="R362" s="19">
        <f>P362+ROUND(Q362, 2)</f>
        <v>631.23</v>
      </c>
      <c r="S362" s="19">
        <v>669227.18000000005</v>
      </c>
      <c r="T362" s="19">
        <v>444704.4</v>
      </c>
      <c r="U362" s="19">
        <f>S362+T362</f>
        <v>1113931.58</v>
      </c>
    </row>
    <row r="363" spans="1:21" ht="72" x14ac:dyDescent="0.3">
      <c r="A363" s="12" t="s">
        <v>1243</v>
      </c>
      <c r="B363" s="12"/>
      <c r="C363" s="27" t="s">
        <v>1230</v>
      </c>
      <c r="D363" s="17"/>
      <c r="E363" s="17"/>
      <c r="F363" s="28" t="s">
        <v>187</v>
      </c>
      <c r="G363" s="29">
        <v>1.1000000000000001</v>
      </c>
      <c r="H363" s="39"/>
      <c r="I363" s="39">
        <v>1941.17</v>
      </c>
      <c r="J363" s="63"/>
      <c r="K363" s="59"/>
      <c r="L363" s="59"/>
      <c r="M363" s="64"/>
      <c r="N363" s="59"/>
      <c r="O363" s="59"/>
      <c r="P363" s="30">
        <v>344.75</v>
      </c>
      <c r="S363" s="31">
        <f>ROUND(ROUND(P363, 2)*I363, 2)</f>
        <v>669218.36</v>
      </c>
    </row>
    <row r="364" spans="1:21" ht="36" x14ac:dyDescent="0.3">
      <c r="A364" s="12" t="s">
        <v>1246</v>
      </c>
      <c r="B364" s="12" t="s">
        <v>1247</v>
      </c>
      <c r="C364" s="16" t="s">
        <v>1248</v>
      </c>
      <c r="D364" s="17"/>
      <c r="E364" s="17" t="s">
        <v>597</v>
      </c>
      <c r="F364" s="17" t="s">
        <v>187</v>
      </c>
      <c r="G364" s="18">
        <v>1</v>
      </c>
      <c r="H364" s="18"/>
      <c r="I364" s="18">
        <v>0</v>
      </c>
      <c r="J364" s="61"/>
      <c r="K364" s="62"/>
      <c r="L364" s="61"/>
      <c r="M364" s="61"/>
      <c r="N364" s="61"/>
      <c r="O364" s="61"/>
      <c r="P364" s="19">
        <v>375.15</v>
      </c>
      <c r="Q364" s="20">
        <v>473</v>
      </c>
      <c r="R364" s="19">
        <f>P364+ROUND(Q364, 2)</f>
        <v>848.15</v>
      </c>
      <c r="S364" s="19">
        <v>0</v>
      </c>
      <c r="T364" s="19">
        <v>0</v>
      </c>
      <c r="U364" s="19">
        <f>S364+T364</f>
        <v>0</v>
      </c>
    </row>
    <row r="365" spans="1:21" ht="54" x14ac:dyDescent="0.3">
      <c r="A365" s="12" t="s">
        <v>1251</v>
      </c>
      <c r="B365" s="12"/>
      <c r="C365" s="41" t="s">
        <v>1252</v>
      </c>
      <c r="D365" s="17"/>
      <c r="E365" s="17" t="s">
        <v>1046</v>
      </c>
      <c r="F365" s="28" t="s">
        <v>96</v>
      </c>
      <c r="G365" s="29">
        <v>0.7</v>
      </c>
      <c r="H365" s="39"/>
      <c r="I365" s="39">
        <v>0</v>
      </c>
      <c r="J365" s="63"/>
      <c r="K365" s="59"/>
      <c r="L365" s="59"/>
      <c r="M365" s="64"/>
      <c r="N365" s="59"/>
      <c r="O365" s="59"/>
      <c r="P365" s="30">
        <v>16.11</v>
      </c>
      <c r="S365" s="31">
        <f>ROUND(ROUND(P365, 2)*I365, 2)</f>
        <v>0</v>
      </c>
    </row>
    <row r="366" spans="1:21" ht="72" x14ac:dyDescent="0.3">
      <c r="A366" s="12" t="s">
        <v>1256</v>
      </c>
      <c r="B366" s="12"/>
      <c r="C366" s="27" t="s">
        <v>1257</v>
      </c>
      <c r="D366" s="17"/>
      <c r="E366" s="17" t="s">
        <v>1258</v>
      </c>
      <c r="F366" s="28" t="s">
        <v>102</v>
      </c>
      <c r="G366" s="29">
        <v>1.84</v>
      </c>
      <c r="H366" s="39"/>
      <c r="I366" s="39">
        <v>0</v>
      </c>
      <c r="J366" s="63"/>
      <c r="K366" s="59"/>
      <c r="L366" s="59"/>
      <c r="M366" s="64"/>
      <c r="N366" s="59"/>
      <c r="O366" s="59"/>
      <c r="P366" s="30">
        <v>196</v>
      </c>
      <c r="S366" s="31">
        <f>ROUND(ROUND(P366, 2)*I366, 2)</f>
        <v>0</v>
      </c>
    </row>
    <row r="367" spans="1:21" ht="54" x14ac:dyDescent="0.3">
      <c r="A367" s="12" t="s">
        <v>1262</v>
      </c>
      <c r="B367" s="12"/>
      <c r="C367" s="27" t="s">
        <v>1263</v>
      </c>
      <c r="D367" s="17"/>
      <c r="E367" s="17" t="s">
        <v>1264</v>
      </c>
      <c r="F367" s="28" t="s">
        <v>96</v>
      </c>
      <c r="G367" s="29">
        <v>0.04</v>
      </c>
      <c r="H367" s="29"/>
      <c r="I367" s="29">
        <v>0</v>
      </c>
      <c r="J367" s="63"/>
      <c r="K367" s="59"/>
      <c r="L367" s="59"/>
      <c r="M367" s="64"/>
      <c r="N367" s="59"/>
      <c r="O367" s="59"/>
      <c r="P367" s="30">
        <v>47.44</v>
      </c>
      <c r="S367" s="31">
        <f>ROUND(ROUND(P367, 2)*I367, 2)</f>
        <v>0</v>
      </c>
    </row>
    <row r="368" spans="1:21" ht="36" x14ac:dyDescent="0.3">
      <c r="A368" s="12" t="s">
        <v>1268</v>
      </c>
      <c r="B368" s="12"/>
      <c r="C368" s="27" t="s">
        <v>1028</v>
      </c>
      <c r="D368" s="17"/>
      <c r="E368" s="17"/>
      <c r="F368" s="28" t="s">
        <v>96</v>
      </c>
      <c r="G368" s="29">
        <v>1.4999999999999999E-2</v>
      </c>
      <c r="H368" s="29"/>
      <c r="I368" s="29">
        <v>0</v>
      </c>
      <c r="J368" s="63"/>
      <c r="K368" s="59"/>
      <c r="L368" s="59"/>
      <c r="M368" s="64"/>
      <c r="N368" s="59"/>
      <c r="O368" s="59"/>
      <c r="P368" s="30">
        <v>88.8</v>
      </c>
      <c r="S368" s="31">
        <f>ROUND(ROUND(P368, 2)*I368, 2)</f>
        <v>0</v>
      </c>
    </row>
    <row r="369" spans="1:21" ht="36" x14ac:dyDescent="0.3">
      <c r="A369" s="12" t="s">
        <v>1271</v>
      </c>
      <c r="B369" s="12" t="s">
        <v>1247</v>
      </c>
      <c r="C369" s="16" t="s">
        <v>1248</v>
      </c>
      <c r="D369" s="17"/>
      <c r="E369" s="17" t="s">
        <v>597</v>
      </c>
      <c r="F369" s="17" t="s">
        <v>187</v>
      </c>
      <c r="G369" s="18">
        <v>1</v>
      </c>
      <c r="H369" s="18"/>
      <c r="I369" s="18">
        <v>0</v>
      </c>
      <c r="J369" s="61"/>
      <c r="K369" s="62"/>
      <c r="L369" s="61"/>
      <c r="M369" s="61"/>
      <c r="N369" s="61"/>
      <c r="O369" s="61"/>
      <c r="P369" s="19">
        <v>63.72</v>
      </c>
      <c r="Q369" s="20">
        <v>473</v>
      </c>
      <c r="R369" s="19">
        <f>P369+ROUND(Q369, 2)</f>
        <v>536.72</v>
      </c>
      <c r="S369" s="19">
        <v>0</v>
      </c>
      <c r="T369" s="19">
        <v>0</v>
      </c>
      <c r="U369" s="19">
        <f>S369+T369</f>
        <v>0</v>
      </c>
    </row>
    <row r="370" spans="1:21" ht="36" x14ac:dyDescent="0.3">
      <c r="A370" s="12" t="s">
        <v>1272</v>
      </c>
      <c r="B370" s="12"/>
      <c r="C370" s="27" t="s">
        <v>1028</v>
      </c>
      <c r="D370" s="17"/>
      <c r="E370" s="17"/>
      <c r="F370" s="28" t="s">
        <v>96</v>
      </c>
      <c r="G370" s="29">
        <v>1.4999999999999999E-2</v>
      </c>
      <c r="H370" s="29"/>
      <c r="I370" s="29">
        <v>0</v>
      </c>
      <c r="J370" s="63"/>
      <c r="K370" s="59"/>
      <c r="L370" s="59"/>
      <c r="M370" s="64"/>
      <c r="N370" s="59"/>
      <c r="O370" s="59"/>
      <c r="P370" s="30">
        <v>88.8</v>
      </c>
      <c r="S370" s="31">
        <f>ROUND(ROUND(P370, 2)*I370, 2)</f>
        <v>0</v>
      </c>
    </row>
    <row r="371" spans="1:21" ht="18" x14ac:dyDescent="0.3">
      <c r="A371" s="12" t="s">
        <v>1275</v>
      </c>
      <c r="B371" s="12"/>
      <c r="C371" s="27" t="s">
        <v>1263</v>
      </c>
      <c r="D371" s="17"/>
      <c r="E371" s="17"/>
      <c r="F371" s="28" t="s">
        <v>96</v>
      </c>
      <c r="G371" s="29">
        <v>0.04</v>
      </c>
      <c r="H371" s="29"/>
      <c r="I371" s="29">
        <v>0</v>
      </c>
      <c r="J371" s="63"/>
      <c r="K371" s="59"/>
      <c r="L371" s="59"/>
      <c r="M371" s="64"/>
      <c r="N371" s="59"/>
      <c r="O371" s="59"/>
      <c r="P371" s="30">
        <v>47.44</v>
      </c>
      <c r="S371" s="31">
        <f>ROUND(ROUND(P371, 2)*I371, 2)</f>
        <v>0</v>
      </c>
    </row>
    <row r="372" spans="1:21" ht="90" x14ac:dyDescent="0.3">
      <c r="A372" s="12" t="s">
        <v>1278</v>
      </c>
      <c r="B372" s="12"/>
      <c r="C372" s="41" t="s">
        <v>1279</v>
      </c>
      <c r="D372" s="17"/>
      <c r="E372" s="17" t="s">
        <v>1280</v>
      </c>
      <c r="F372" s="28" t="s">
        <v>79</v>
      </c>
      <c r="G372" s="29">
        <v>0.11</v>
      </c>
      <c r="H372" s="29"/>
      <c r="I372" s="29">
        <v>0</v>
      </c>
      <c r="J372" s="63"/>
      <c r="K372" s="59"/>
      <c r="L372" s="59"/>
      <c r="M372" s="64"/>
      <c r="N372" s="59"/>
      <c r="O372" s="59"/>
      <c r="P372" s="30">
        <v>447.41</v>
      </c>
      <c r="S372" s="31">
        <f>ROUND(ROUND(P372, 2)*I372, 2)</f>
        <v>0</v>
      </c>
    </row>
    <row r="373" spans="1:21" ht="54" x14ac:dyDescent="0.3">
      <c r="A373" s="12" t="s">
        <v>1284</v>
      </c>
      <c r="B373" s="12"/>
      <c r="C373" s="41" t="s">
        <v>1252</v>
      </c>
      <c r="D373" s="17"/>
      <c r="E373" s="17" t="s">
        <v>1046</v>
      </c>
      <c r="F373" s="28" t="s">
        <v>96</v>
      </c>
      <c r="G373" s="29">
        <v>0.7</v>
      </c>
      <c r="H373" s="39"/>
      <c r="I373" s="39">
        <v>0</v>
      </c>
      <c r="J373" s="63"/>
      <c r="K373" s="59"/>
      <c r="L373" s="59"/>
      <c r="M373" s="64"/>
      <c r="N373" s="59"/>
      <c r="O373" s="59"/>
      <c r="P373" s="30">
        <v>16.11</v>
      </c>
      <c r="S373" s="31">
        <f>ROUND(ROUND(P373, 2)*I373, 2)</f>
        <v>0</v>
      </c>
    </row>
    <row r="374" spans="1:21" ht="36" x14ac:dyDescent="0.3">
      <c r="A374" s="12" t="s">
        <v>1287</v>
      </c>
      <c r="B374" s="12" t="s">
        <v>1247</v>
      </c>
      <c r="C374" s="16" t="s">
        <v>1248</v>
      </c>
      <c r="D374" s="17"/>
      <c r="E374" s="17" t="s">
        <v>1148</v>
      </c>
      <c r="F374" s="17" t="s">
        <v>187</v>
      </c>
      <c r="G374" s="18">
        <v>1</v>
      </c>
      <c r="H374" s="18"/>
      <c r="I374" s="18">
        <v>0</v>
      </c>
      <c r="J374" s="61"/>
      <c r="K374" s="62"/>
      <c r="L374" s="61"/>
      <c r="M374" s="61"/>
      <c r="N374" s="61"/>
      <c r="O374" s="61"/>
      <c r="P374" s="19">
        <v>375.15</v>
      </c>
      <c r="Q374" s="20">
        <v>473</v>
      </c>
      <c r="R374" s="19">
        <f>P374+ROUND(Q374, 2)</f>
        <v>848.15</v>
      </c>
      <c r="S374" s="19">
        <v>0</v>
      </c>
      <c r="T374" s="19">
        <v>0</v>
      </c>
      <c r="U374" s="19">
        <f>S374+T374</f>
        <v>0</v>
      </c>
    </row>
    <row r="375" spans="1:21" ht="72" x14ac:dyDescent="0.3">
      <c r="A375" s="12" t="s">
        <v>1288</v>
      </c>
      <c r="B375" s="12"/>
      <c r="C375" s="41" t="s">
        <v>1252</v>
      </c>
      <c r="D375" s="17"/>
      <c r="E375" s="17" t="s">
        <v>1289</v>
      </c>
      <c r="F375" s="28" t="s">
        <v>96</v>
      </c>
      <c r="G375" s="29">
        <v>0.7</v>
      </c>
      <c r="H375" s="39"/>
      <c r="I375" s="39">
        <v>0</v>
      </c>
      <c r="J375" s="63"/>
      <c r="K375" s="59"/>
      <c r="L375" s="59"/>
      <c r="M375" s="64"/>
      <c r="N375" s="59"/>
      <c r="O375" s="59"/>
      <c r="P375" s="30">
        <v>16.11</v>
      </c>
      <c r="S375" s="31">
        <f>ROUND(ROUND(P375, 2)*I375, 2)</f>
        <v>0</v>
      </c>
    </row>
    <row r="376" spans="1:21" ht="54" x14ac:dyDescent="0.3">
      <c r="A376" s="12" t="s">
        <v>1292</v>
      </c>
      <c r="B376" s="12"/>
      <c r="C376" s="27" t="s">
        <v>1257</v>
      </c>
      <c r="D376" s="17"/>
      <c r="E376" s="17" t="s">
        <v>1293</v>
      </c>
      <c r="F376" s="28" t="s">
        <v>102</v>
      </c>
      <c r="G376" s="29">
        <v>1.84</v>
      </c>
      <c r="H376" s="39"/>
      <c r="I376" s="39">
        <v>0</v>
      </c>
      <c r="J376" s="63"/>
      <c r="K376" s="59"/>
      <c r="L376" s="59"/>
      <c r="M376" s="64"/>
      <c r="N376" s="59"/>
      <c r="O376" s="59"/>
      <c r="P376" s="30">
        <v>196</v>
      </c>
      <c r="S376" s="31">
        <f>ROUND(ROUND(P376, 2)*I376, 2)</f>
        <v>0</v>
      </c>
    </row>
    <row r="377" spans="1:21" ht="54" x14ac:dyDescent="0.3">
      <c r="A377" s="12" t="s">
        <v>1296</v>
      </c>
      <c r="B377" s="12"/>
      <c r="C377" s="27" t="s">
        <v>1263</v>
      </c>
      <c r="D377" s="17"/>
      <c r="E377" s="17" t="s">
        <v>1297</v>
      </c>
      <c r="F377" s="28" t="s">
        <v>96</v>
      </c>
      <c r="G377" s="29">
        <v>0.04</v>
      </c>
      <c r="H377" s="29"/>
      <c r="I377" s="29">
        <v>0</v>
      </c>
      <c r="J377" s="63"/>
      <c r="K377" s="59"/>
      <c r="L377" s="59"/>
      <c r="M377" s="64"/>
      <c r="N377" s="59"/>
      <c r="O377" s="59"/>
      <c r="P377" s="30">
        <v>47.44</v>
      </c>
      <c r="S377" s="31">
        <f>ROUND(ROUND(P377, 2)*I377, 2)</f>
        <v>0</v>
      </c>
    </row>
    <row r="378" spans="1:21" ht="36" x14ac:dyDescent="0.3">
      <c r="A378" s="12" t="s">
        <v>1300</v>
      </c>
      <c r="B378" s="12"/>
      <c r="C378" s="27" t="s">
        <v>1028</v>
      </c>
      <c r="D378" s="17"/>
      <c r="E378" s="17"/>
      <c r="F378" s="28" t="s">
        <v>96</v>
      </c>
      <c r="G378" s="29">
        <v>1.4999999999999999E-2</v>
      </c>
      <c r="H378" s="29"/>
      <c r="I378" s="29">
        <v>0</v>
      </c>
      <c r="J378" s="63"/>
      <c r="K378" s="59"/>
      <c r="L378" s="59"/>
      <c r="M378" s="64"/>
      <c r="N378" s="59"/>
      <c r="O378" s="59"/>
      <c r="P378" s="30">
        <v>88.8</v>
      </c>
      <c r="S378" s="31">
        <f>ROUND(ROUND(P378, 2)*I378, 2)</f>
        <v>0</v>
      </c>
    </row>
    <row r="379" spans="1:21" ht="36" x14ac:dyDescent="0.3">
      <c r="A379" s="12" t="s">
        <v>1303</v>
      </c>
      <c r="B379" s="12" t="s">
        <v>1247</v>
      </c>
      <c r="C379" s="16" t="s">
        <v>1248</v>
      </c>
      <c r="D379" s="17"/>
      <c r="E379" s="17" t="s">
        <v>1304</v>
      </c>
      <c r="F379" s="17" t="s">
        <v>187</v>
      </c>
      <c r="G379" s="18">
        <v>1</v>
      </c>
      <c r="H379" s="18"/>
      <c r="I379" s="18">
        <v>106.3</v>
      </c>
      <c r="J379" s="61"/>
      <c r="K379" s="62"/>
      <c r="L379" s="61"/>
      <c r="M379" s="61"/>
      <c r="N379" s="61"/>
      <c r="O379" s="61"/>
      <c r="P379" s="19">
        <v>375.15</v>
      </c>
      <c r="Q379" s="20">
        <v>567.6</v>
      </c>
      <c r="R379" s="19">
        <f>P379+ROUND(Q379, 2)</f>
        <v>942.75</v>
      </c>
      <c r="S379" s="19">
        <v>39878.449999999997</v>
      </c>
      <c r="T379" s="19">
        <v>60335.88</v>
      </c>
      <c r="U379" s="19">
        <f>S379+T379</f>
        <v>100214.32999999999</v>
      </c>
    </row>
    <row r="380" spans="1:21" ht="36" x14ac:dyDescent="0.3">
      <c r="A380" s="12" t="s">
        <v>1305</v>
      </c>
      <c r="B380" s="12"/>
      <c r="C380" s="27" t="s">
        <v>1028</v>
      </c>
      <c r="D380" s="17"/>
      <c r="E380" s="17"/>
      <c r="F380" s="28" t="s">
        <v>96</v>
      </c>
      <c r="G380" s="29">
        <v>1.4999999999999999E-2</v>
      </c>
      <c r="H380" s="29"/>
      <c r="I380" s="29">
        <v>1.595</v>
      </c>
      <c r="J380" s="63"/>
      <c r="K380" s="59"/>
      <c r="L380" s="59"/>
      <c r="M380" s="64"/>
      <c r="N380" s="59"/>
      <c r="O380" s="59"/>
      <c r="P380" s="30">
        <v>88.8</v>
      </c>
      <c r="S380" s="31">
        <f>ROUND(ROUND(P380, 2)*I380, 2)</f>
        <v>141.63999999999999</v>
      </c>
    </row>
    <row r="381" spans="1:21" ht="36" x14ac:dyDescent="0.3">
      <c r="A381" s="12" t="s">
        <v>1308</v>
      </c>
      <c r="B381" s="12"/>
      <c r="C381" s="27" t="s">
        <v>1263</v>
      </c>
      <c r="D381" s="17"/>
      <c r="E381" s="17" t="s">
        <v>1309</v>
      </c>
      <c r="F381" s="28" t="s">
        <v>96</v>
      </c>
      <c r="G381" s="29">
        <v>0.04</v>
      </c>
      <c r="H381" s="29"/>
      <c r="I381" s="29">
        <v>4.2519999999999998</v>
      </c>
      <c r="J381" s="63"/>
      <c r="K381" s="59"/>
      <c r="L381" s="59"/>
      <c r="M381" s="64"/>
      <c r="N381" s="59"/>
      <c r="O381" s="59"/>
      <c r="P381" s="30">
        <v>47.44</v>
      </c>
      <c r="S381" s="31">
        <f>ROUND(ROUND(P381, 2)*I381, 2)</f>
        <v>201.71</v>
      </c>
    </row>
    <row r="382" spans="1:21" ht="54" x14ac:dyDescent="0.3">
      <c r="A382" s="12" t="s">
        <v>1312</v>
      </c>
      <c r="B382" s="12"/>
      <c r="C382" s="27" t="s">
        <v>1257</v>
      </c>
      <c r="D382" s="17"/>
      <c r="E382" s="17" t="s">
        <v>1293</v>
      </c>
      <c r="F382" s="28" t="s">
        <v>102</v>
      </c>
      <c r="G382" s="29">
        <v>1.84</v>
      </c>
      <c r="H382" s="39"/>
      <c r="I382" s="39">
        <v>195.59200000000001</v>
      </c>
      <c r="J382" s="63"/>
      <c r="K382" s="59"/>
      <c r="L382" s="59"/>
      <c r="M382" s="64"/>
      <c r="N382" s="59"/>
      <c r="O382" s="59"/>
      <c r="P382" s="30">
        <v>196</v>
      </c>
      <c r="S382" s="31">
        <f>ROUND(ROUND(P382, 2)*I382, 2)</f>
        <v>38336.03</v>
      </c>
    </row>
    <row r="383" spans="1:21" ht="36" x14ac:dyDescent="0.3">
      <c r="A383" s="12" t="s">
        <v>1315</v>
      </c>
      <c r="B383" s="12"/>
      <c r="C383" s="41" t="s">
        <v>1252</v>
      </c>
      <c r="D383" s="17"/>
      <c r="E383" s="17"/>
      <c r="F383" s="28" t="s">
        <v>96</v>
      </c>
      <c r="G383" s="29">
        <v>0.7</v>
      </c>
      <c r="H383" s="39"/>
      <c r="I383" s="39">
        <v>74.41</v>
      </c>
      <c r="J383" s="63"/>
      <c r="K383" s="59"/>
      <c r="L383" s="59"/>
      <c r="M383" s="64"/>
      <c r="N383" s="59"/>
      <c r="O383" s="59"/>
      <c r="P383" s="30">
        <v>16.11</v>
      </c>
      <c r="S383" s="31">
        <f>ROUND(ROUND(P383, 2)*I383, 2)</f>
        <v>1198.75</v>
      </c>
    </row>
    <row r="384" spans="1:21" ht="36" x14ac:dyDescent="0.3">
      <c r="A384" s="12" t="s">
        <v>1318</v>
      </c>
      <c r="B384" s="12" t="s">
        <v>1247</v>
      </c>
      <c r="C384" s="16" t="s">
        <v>1248</v>
      </c>
      <c r="D384" s="17"/>
      <c r="E384" s="17" t="s">
        <v>1319</v>
      </c>
      <c r="F384" s="17" t="s">
        <v>187</v>
      </c>
      <c r="G384" s="18">
        <v>1</v>
      </c>
      <c r="H384" s="18"/>
      <c r="I384" s="18">
        <v>34.5</v>
      </c>
      <c r="J384" s="61"/>
      <c r="K384" s="62"/>
      <c r="L384" s="61"/>
      <c r="M384" s="61"/>
      <c r="N384" s="61"/>
      <c r="O384" s="61"/>
      <c r="P384" s="19">
        <v>63.72</v>
      </c>
      <c r="Q384" s="20">
        <v>567.6</v>
      </c>
      <c r="R384" s="19">
        <f>P384+ROUND(Q384, 2)</f>
        <v>631.32000000000005</v>
      </c>
      <c r="S384" s="19">
        <v>2198.34</v>
      </c>
      <c r="T384" s="19">
        <v>19582.2</v>
      </c>
      <c r="U384" s="19">
        <f>S384+T384</f>
        <v>21780.54</v>
      </c>
    </row>
    <row r="385" spans="1:21" ht="36" x14ac:dyDescent="0.3">
      <c r="A385" s="12" t="s">
        <v>1320</v>
      </c>
      <c r="B385" s="12"/>
      <c r="C385" s="41" t="s">
        <v>1252</v>
      </c>
      <c r="D385" s="17"/>
      <c r="E385" s="17"/>
      <c r="F385" s="28" t="s">
        <v>96</v>
      </c>
      <c r="G385" s="29">
        <v>0.7</v>
      </c>
      <c r="H385" s="39"/>
      <c r="I385" s="39">
        <v>24.15</v>
      </c>
      <c r="J385" s="63"/>
      <c r="K385" s="59"/>
      <c r="L385" s="59"/>
      <c r="M385" s="64"/>
      <c r="N385" s="59"/>
      <c r="O385" s="59"/>
      <c r="P385" s="30">
        <v>16.11</v>
      </c>
      <c r="S385" s="31">
        <f>ROUND(ROUND(P385, 2)*I385, 2)</f>
        <v>389.06</v>
      </c>
    </row>
    <row r="386" spans="1:21" ht="72" x14ac:dyDescent="0.3">
      <c r="A386" s="12" t="s">
        <v>1323</v>
      </c>
      <c r="B386" s="12"/>
      <c r="C386" s="41" t="s">
        <v>1279</v>
      </c>
      <c r="D386" s="17"/>
      <c r="E386" s="17" t="s">
        <v>1324</v>
      </c>
      <c r="F386" s="28" t="s">
        <v>79</v>
      </c>
      <c r="G386" s="29">
        <v>0.11</v>
      </c>
      <c r="H386" s="29"/>
      <c r="I386" s="29">
        <v>3.7949999999999999</v>
      </c>
      <c r="J386" s="63"/>
      <c r="K386" s="59"/>
      <c r="L386" s="59"/>
      <c r="M386" s="64"/>
      <c r="N386" s="59"/>
      <c r="O386" s="59"/>
      <c r="P386" s="30">
        <v>447.41</v>
      </c>
      <c r="S386" s="31">
        <f>ROUND(ROUND(P386, 2)*I386, 2)</f>
        <v>1697.92</v>
      </c>
    </row>
    <row r="387" spans="1:21" ht="18" x14ac:dyDescent="0.3">
      <c r="A387" s="12" t="s">
        <v>1327</v>
      </c>
      <c r="B387" s="12"/>
      <c r="C387" s="27" t="s">
        <v>1263</v>
      </c>
      <c r="D387" s="17"/>
      <c r="E387" s="17"/>
      <c r="F387" s="28" t="s">
        <v>96</v>
      </c>
      <c r="G387" s="29">
        <v>0.04</v>
      </c>
      <c r="H387" s="29"/>
      <c r="I387" s="29">
        <v>1.38</v>
      </c>
      <c r="J387" s="63"/>
      <c r="K387" s="59"/>
      <c r="L387" s="59"/>
      <c r="M387" s="64"/>
      <c r="N387" s="59"/>
      <c r="O387" s="59"/>
      <c r="P387" s="30">
        <v>47.44</v>
      </c>
      <c r="S387" s="31">
        <f>ROUND(ROUND(P387, 2)*I387, 2)</f>
        <v>65.47</v>
      </c>
    </row>
    <row r="388" spans="1:21" ht="36" x14ac:dyDescent="0.3">
      <c r="A388" s="12" t="s">
        <v>1330</v>
      </c>
      <c r="B388" s="12"/>
      <c r="C388" s="27" t="s">
        <v>1028</v>
      </c>
      <c r="D388" s="17"/>
      <c r="E388" s="17"/>
      <c r="F388" s="28" t="s">
        <v>96</v>
      </c>
      <c r="G388" s="29">
        <v>1.4999999999999999E-2</v>
      </c>
      <c r="H388" s="29"/>
      <c r="I388" s="29">
        <v>0.51800000000000002</v>
      </c>
      <c r="J388" s="63"/>
      <c r="K388" s="59"/>
      <c r="L388" s="59"/>
      <c r="M388" s="64"/>
      <c r="N388" s="59"/>
      <c r="O388" s="59"/>
      <c r="P388" s="30">
        <v>88.8</v>
      </c>
      <c r="S388" s="31">
        <f>ROUND(ROUND(P388, 2)*I388, 2)</f>
        <v>46</v>
      </c>
    </row>
    <row r="389" spans="1:21" ht="36" x14ac:dyDescent="0.3">
      <c r="A389" s="12" t="s">
        <v>1333</v>
      </c>
      <c r="B389" s="12" t="s">
        <v>1247</v>
      </c>
      <c r="C389" s="16" t="s">
        <v>1248</v>
      </c>
      <c r="D389" s="17"/>
      <c r="E389" s="17" t="s">
        <v>1148</v>
      </c>
      <c r="F389" s="17" t="s">
        <v>187</v>
      </c>
      <c r="G389" s="18">
        <v>1</v>
      </c>
      <c r="H389" s="18"/>
      <c r="I389" s="18">
        <v>268.2</v>
      </c>
      <c r="J389" s="61"/>
      <c r="K389" s="62"/>
      <c r="L389" s="61"/>
      <c r="M389" s="61"/>
      <c r="N389" s="61"/>
      <c r="O389" s="61"/>
      <c r="P389" s="19">
        <v>375.15</v>
      </c>
      <c r="Q389" s="20">
        <v>567.6</v>
      </c>
      <c r="R389" s="19">
        <f>P389+ROUND(Q389, 2)</f>
        <v>942.75</v>
      </c>
      <c r="S389" s="19">
        <v>100615.23</v>
      </c>
      <c r="T389" s="19">
        <v>152230.32</v>
      </c>
      <c r="U389" s="19">
        <f>S389+T389</f>
        <v>252845.55</v>
      </c>
    </row>
    <row r="390" spans="1:21" ht="36" x14ac:dyDescent="0.3">
      <c r="A390" s="12" t="s">
        <v>1334</v>
      </c>
      <c r="B390" s="12"/>
      <c r="C390" s="27" t="s">
        <v>1028</v>
      </c>
      <c r="D390" s="17"/>
      <c r="E390" s="17"/>
      <c r="F390" s="28" t="s">
        <v>96</v>
      </c>
      <c r="G390" s="29">
        <v>1.4999999999999999E-2</v>
      </c>
      <c r="H390" s="29"/>
      <c r="I390" s="29">
        <v>4.0229999999999997</v>
      </c>
      <c r="J390" s="63"/>
      <c r="K390" s="59"/>
      <c r="L390" s="59"/>
      <c r="M390" s="64"/>
      <c r="N390" s="59"/>
      <c r="O390" s="59"/>
      <c r="P390" s="30">
        <v>88.8</v>
      </c>
      <c r="S390" s="31">
        <f>ROUND(ROUND(P390, 2)*I390, 2)</f>
        <v>357.24</v>
      </c>
    </row>
    <row r="391" spans="1:21" ht="36" x14ac:dyDescent="0.3">
      <c r="A391" s="12" t="s">
        <v>1337</v>
      </c>
      <c r="B391" s="12"/>
      <c r="C391" s="27" t="s">
        <v>1263</v>
      </c>
      <c r="D391" s="17"/>
      <c r="E391" s="17" t="s">
        <v>1338</v>
      </c>
      <c r="F391" s="28" t="s">
        <v>96</v>
      </c>
      <c r="G391" s="29">
        <v>0.04</v>
      </c>
      <c r="H391" s="29"/>
      <c r="I391" s="29">
        <v>10.728</v>
      </c>
      <c r="J391" s="63"/>
      <c r="K391" s="59"/>
      <c r="L391" s="59"/>
      <c r="M391" s="64"/>
      <c r="N391" s="59"/>
      <c r="O391" s="59"/>
      <c r="P391" s="30">
        <v>47.44</v>
      </c>
      <c r="S391" s="31">
        <f>ROUND(ROUND(P391, 2)*I391, 2)</f>
        <v>508.94</v>
      </c>
    </row>
    <row r="392" spans="1:21" ht="54" x14ac:dyDescent="0.3">
      <c r="A392" s="12" t="s">
        <v>1341</v>
      </c>
      <c r="B392" s="12"/>
      <c r="C392" s="27" t="s">
        <v>1257</v>
      </c>
      <c r="D392" s="17"/>
      <c r="E392" s="17" t="s">
        <v>1293</v>
      </c>
      <c r="F392" s="28" t="s">
        <v>102</v>
      </c>
      <c r="G392" s="29">
        <v>1.84</v>
      </c>
      <c r="H392" s="39"/>
      <c r="I392" s="39">
        <v>493.488</v>
      </c>
      <c r="J392" s="63"/>
      <c r="K392" s="59"/>
      <c r="L392" s="59"/>
      <c r="M392" s="64"/>
      <c r="N392" s="59"/>
      <c r="O392" s="59"/>
      <c r="P392" s="30">
        <v>196</v>
      </c>
      <c r="S392" s="31">
        <f>ROUND(ROUND(P392, 2)*I392, 2)</f>
        <v>96723.65</v>
      </c>
    </row>
    <row r="393" spans="1:21" ht="36" x14ac:dyDescent="0.3">
      <c r="A393" s="12" t="s">
        <v>1344</v>
      </c>
      <c r="B393" s="12"/>
      <c r="C393" s="41" t="s">
        <v>1252</v>
      </c>
      <c r="D393" s="17"/>
      <c r="E393" s="17"/>
      <c r="F393" s="28" t="s">
        <v>96</v>
      </c>
      <c r="G393" s="29">
        <v>0.7</v>
      </c>
      <c r="H393" s="39"/>
      <c r="I393" s="39">
        <v>187.74</v>
      </c>
      <c r="J393" s="63"/>
      <c r="K393" s="59"/>
      <c r="L393" s="59"/>
      <c r="M393" s="64"/>
      <c r="N393" s="59"/>
      <c r="O393" s="59"/>
      <c r="P393" s="30">
        <v>16.11</v>
      </c>
      <c r="S393" s="31">
        <f>ROUND(ROUND(P393, 2)*I393, 2)</f>
        <v>3024.49</v>
      </c>
    </row>
    <row r="394" spans="1:21" ht="54" x14ac:dyDescent="0.3">
      <c r="A394" s="12" t="s">
        <v>1347</v>
      </c>
      <c r="B394" s="12" t="s">
        <v>1348</v>
      </c>
      <c r="C394" s="16" t="s">
        <v>1349</v>
      </c>
      <c r="D394" s="17"/>
      <c r="E394" s="17" t="s">
        <v>1350</v>
      </c>
      <c r="F394" s="17" t="s">
        <v>79</v>
      </c>
      <c r="G394" s="18">
        <v>1</v>
      </c>
      <c r="H394" s="18"/>
      <c r="I394" s="18">
        <v>0</v>
      </c>
      <c r="J394" s="61"/>
      <c r="K394" s="62"/>
      <c r="L394" s="61"/>
      <c r="M394" s="61"/>
      <c r="N394" s="61"/>
      <c r="O394" s="61"/>
      <c r="P394" s="19">
        <v>616.69000000000005</v>
      </c>
      <c r="Q394" s="20">
        <v>1655</v>
      </c>
      <c r="R394" s="19">
        <f>P394+ROUND(Q394, 2)</f>
        <v>2271.69</v>
      </c>
      <c r="S394" s="19">
        <v>0</v>
      </c>
      <c r="T394" s="19">
        <v>0</v>
      </c>
      <c r="U394" s="19">
        <f>S394+T394</f>
        <v>0</v>
      </c>
    </row>
    <row r="395" spans="1:21" ht="54" x14ac:dyDescent="0.3">
      <c r="A395" s="12" t="s">
        <v>1353</v>
      </c>
      <c r="B395" s="12"/>
      <c r="C395" s="41" t="s">
        <v>1045</v>
      </c>
      <c r="D395" s="17"/>
      <c r="E395" s="17" t="s">
        <v>1046</v>
      </c>
      <c r="F395" s="28" t="s">
        <v>96</v>
      </c>
      <c r="G395" s="29">
        <v>7</v>
      </c>
      <c r="H395" s="29"/>
      <c r="I395" s="29">
        <v>0</v>
      </c>
      <c r="J395" s="63"/>
      <c r="K395" s="59"/>
      <c r="L395" s="59"/>
      <c r="M395" s="64"/>
      <c r="N395" s="59"/>
      <c r="O395" s="59"/>
      <c r="P395" s="30">
        <v>16.11</v>
      </c>
      <c r="S395" s="31">
        <f>ROUND(ROUND(P395, 2)*I395, 2)</f>
        <v>0</v>
      </c>
    </row>
    <row r="396" spans="1:21" ht="36" x14ac:dyDescent="0.3">
      <c r="A396" s="12" t="s">
        <v>1356</v>
      </c>
      <c r="B396" s="12"/>
      <c r="C396" s="27" t="s">
        <v>1028</v>
      </c>
      <c r="D396" s="17"/>
      <c r="E396" s="17"/>
      <c r="F396" s="28" t="s">
        <v>96</v>
      </c>
      <c r="G396" s="29">
        <v>0.15</v>
      </c>
      <c r="H396" s="29"/>
      <c r="I396" s="29">
        <v>0</v>
      </c>
      <c r="J396" s="63"/>
      <c r="K396" s="59"/>
      <c r="L396" s="59"/>
      <c r="M396" s="64"/>
      <c r="N396" s="59"/>
      <c r="O396" s="59"/>
      <c r="P396" s="30">
        <v>88.8</v>
      </c>
      <c r="S396" s="31">
        <f>ROUND(ROUND(P396, 2)*I396, 2)</f>
        <v>0</v>
      </c>
    </row>
    <row r="397" spans="1:21" ht="54" x14ac:dyDescent="0.3">
      <c r="A397" s="12" t="s">
        <v>1359</v>
      </c>
      <c r="B397" s="12"/>
      <c r="C397" s="41" t="s">
        <v>1279</v>
      </c>
      <c r="D397" s="17"/>
      <c r="E397" s="17" t="s">
        <v>1360</v>
      </c>
      <c r="F397" s="28" t="s">
        <v>79</v>
      </c>
      <c r="G397" s="29">
        <v>1.07</v>
      </c>
      <c r="H397" s="39"/>
      <c r="I397" s="39">
        <v>0</v>
      </c>
      <c r="J397" s="63"/>
      <c r="K397" s="59"/>
      <c r="L397" s="59"/>
      <c r="M397" s="64"/>
      <c r="N397" s="59"/>
      <c r="O397" s="59"/>
      <c r="P397" s="30">
        <v>447.41</v>
      </c>
      <c r="S397" s="31">
        <f>ROUND(ROUND(P397, 2)*I397, 2)</f>
        <v>0</v>
      </c>
    </row>
    <row r="398" spans="1:21" ht="18" x14ac:dyDescent="0.3">
      <c r="A398" s="12" t="s">
        <v>1363</v>
      </c>
      <c r="B398" s="12"/>
      <c r="C398" s="27" t="s">
        <v>1263</v>
      </c>
      <c r="D398" s="17"/>
      <c r="E398" s="17"/>
      <c r="F398" s="28" t="s">
        <v>96</v>
      </c>
      <c r="G398" s="29">
        <v>0.25</v>
      </c>
      <c r="H398" s="39"/>
      <c r="I398" s="39">
        <v>0</v>
      </c>
      <c r="J398" s="63"/>
      <c r="K398" s="59"/>
      <c r="L398" s="59"/>
      <c r="M398" s="64"/>
      <c r="N398" s="59"/>
      <c r="O398" s="59"/>
      <c r="P398" s="30">
        <v>47.44</v>
      </c>
      <c r="S398" s="31">
        <f>ROUND(ROUND(P398, 2)*I398, 2)</f>
        <v>0</v>
      </c>
    </row>
    <row r="399" spans="1:21" ht="54" x14ac:dyDescent="0.3">
      <c r="A399" s="12" t="s">
        <v>1366</v>
      </c>
      <c r="B399" s="12" t="s">
        <v>1348</v>
      </c>
      <c r="C399" s="16" t="s">
        <v>1349</v>
      </c>
      <c r="D399" s="17"/>
      <c r="E399" s="17" t="s">
        <v>1367</v>
      </c>
      <c r="F399" s="17" t="s">
        <v>79</v>
      </c>
      <c r="G399" s="18">
        <v>1</v>
      </c>
      <c r="H399" s="18"/>
      <c r="I399" s="18">
        <v>0</v>
      </c>
      <c r="J399" s="61"/>
      <c r="K399" s="62"/>
      <c r="L399" s="61"/>
      <c r="M399" s="61"/>
      <c r="N399" s="61"/>
      <c r="O399" s="61"/>
      <c r="P399" s="19">
        <v>616.67999999999995</v>
      </c>
      <c r="Q399" s="20">
        <v>1655</v>
      </c>
      <c r="R399" s="19">
        <f>P399+ROUND(Q399, 2)</f>
        <v>2271.6799999999998</v>
      </c>
      <c r="S399" s="19">
        <v>0</v>
      </c>
      <c r="T399" s="19">
        <v>0</v>
      </c>
      <c r="U399" s="19">
        <f>S399+T399</f>
        <v>0</v>
      </c>
    </row>
    <row r="400" spans="1:21" ht="18" x14ac:dyDescent="0.3">
      <c r="A400" s="12" t="s">
        <v>1368</v>
      </c>
      <c r="B400" s="12"/>
      <c r="C400" s="27" t="s">
        <v>1263</v>
      </c>
      <c r="D400" s="17"/>
      <c r="E400" s="17"/>
      <c r="F400" s="28" t="s">
        <v>96</v>
      </c>
      <c r="G400" s="29">
        <v>0.25</v>
      </c>
      <c r="H400" s="39"/>
      <c r="I400" s="39">
        <v>0</v>
      </c>
      <c r="J400" s="63"/>
      <c r="K400" s="59"/>
      <c r="L400" s="59"/>
      <c r="M400" s="64"/>
      <c r="N400" s="59"/>
      <c r="O400" s="59"/>
      <c r="P400" s="30">
        <v>47.44</v>
      </c>
      <c r="S400" s="31">
        <f>ROUND(ROUND(P400, 2)*I400, 2)</f>
        <v>0</v>
      </c>
    </row>
    <row r="401" spans="1:21" ht="36" x14ac:dyDescent="0.3">
      <c r="A401" s="12" t="s">
        <v>1371</v>
      </c>
      <c r="B401" s="12"/>
      <c r="C401" s="41" t="s">
        <v>1279</v>
      </c>
      <c r="D401" s="17"/>
      <c r="E401" s="17" t="s">
        <v>1372</v>
      </c>
      <c r="F401" s="28" t="s">
        <v>79</v>
      </c>
      <c r="G401" s="29">
        <v>1.07</v>
      </c>
      <c r="H401" s="39"/>
      <c r="I401" s="39">
        <v>0</v>
      </c>
      <c r="J401" s="63"/>
      <c r="K401" s="59"/>
      <c r="L401" s="59"/>
      <c r="M401" s="64"/>
      <c r="N401" s="59"/>
      <c r="O401" s="59"/>
      <c r="P401" s="30">
        <v>447.41</v>
      </c>
      <c r="S401" s="31">
        <f>ROUND(ROUND(P401, 2)*I401, 2)</f>
        <v>0</v>
      </c>
    </row>
    <row r="402" spans="1:21" ht="36" x14ac:dyDescent="0.3">
      <c r="A402" s="12" t="s">
        <v>1375</v>
      </c>
      <c r="B402" s="12"/>
      <c r="C402" s="27" t="s">
        <v>1028</v>
      </c>
      <c r="D402" s="17"/>
      <c r="E402" s="17"/>
      <c r="F402" s="28" t="s">
        <v>96</v>
      </c>
      <c r="G402" s="29">
        <v>0.15</v>
      </c>
      <c r="H402" s="29"/>
      <c r="I402" s="29">
        <v>0</v>
      </c>
      <c r="J402" s="63"/>
      <c r="K402" s="59"/>
      <c r="L402" s="59"/>
      <c r="M402" s="64"/>
      <c r="N402" s="59"/>
      <c r="O402" s="59"/>
      <c r="P402" s="30">
        <v>88.8</v>
      </c>
      <c r="S402" s="31">
        <f>ROUND(ROUND(P402, 2)*I402, 2)</f>
        <v>0</v>
      </c>
    </row>
    <row r="403" spans="1:21" ht="54" x14ac:dyDescent="0.3">
      <c r="A403" s="12" t="s">
        <v>1378</v>
      </c>
      <c r="B403" s="12"/>
      <c r="C403" s="41" t="s">
        <v>1045</v>
      </c>
      <c r="D403" s="17"/>
      <c r="E403" s="17" t="s">
        <v>1046</v>
      </c>
      <c r="F403" s="28" t="s">
        <v>96</v>
      </c>
      <c r="G403" s="29">
        <v>7</v>
      </c>
      <c r="H403" s="29"/>
      <c r="I403" s="29">
        <v>0</v>
      </c>
      <c r="J403" s="63"/>
      <c r="K403" s="59"/>
      <c r="L403" s="59"/>
      <c r="M403" s="64"/>
      <c r="N403" s="59"/>
      <c r="O403" s="59"/>
      <c r="P403" s="30">
        <v>16.11</v>
      </c>
      <c r="S403" s="31">
        <f>ROUND(ROUND(P403, 2)*I403, 2)</f>
        <v>0</v>
      </c>
    </row>
    <row r="404" spans="1:21" ht="54" x14ac:dyDescent="0.3">
      <c r="A404" s="12" t="s">
        <v>1381</v>
      </c>
      <c r="B404" s="12" t="s">
        <v>1348</v>
      </c>
      <c r="C404" s="16" t="s">
        <v>1349</v>
      </c>
      <c r="D404" s="17"/>
      <c r="E404" s="17" t="s">
        <v>1350</v>
      </c>
      <c r="F404" s="17" t="s">
        <v>79</v>
      </c>
      <c r="G404" s="18">
        <v>1</v>
      </c>
      <c r="H404" s="18"/>
      <c r="I404" s="18">
        <v>25.81</v>
      </c>
      <c r="J404" s="61"/>
      <c r="K404" s="62"/>
      <c r="L404" s="61"/>
      <c r="M404" s="61"/>
      <c r="N404" s="61"/>
      <c r="O404" s="61"/>
      <c r="P404" s="19">
        <v>616.69000000000005</v>
      </c>
      <c r="Q404" s="20">
        <v>1986</v>
      </c>
      <c r="R404" s="19">
        <f>P404+ROUND(Q404, 2)</f>
        <v>2602.69</v>
      </c>
      <c r="S404" s="19">
        <v>15916.77</v>
      </c>
      <c r="T404" s="19">
        <v>51258.66</v>
      </c>
      <c r="U404" s="19">
        <f>S404+T404</f>
        <v>67175.430000000008</v>
      </c>
    </row>
    <row r="405" spans="1:21" ht="36" x14ac:dyDescent="0.3">
      <c r="A405" s="12" t="s">
        <v>1382</v>
      </c>
      <c r="B405" s="12"/>
      <c r="C405" s="41" t="s">
        <v>1045</v>
      </c>
      <c r="D405" s="17"/>
      <c r="E405" s="17"/>
      <c r="F405" s="28" t="s">
        <v>96</v>
      </c>
      <c r="G405" s="29">
        <v>7</v>
      </c>
      <c r="H405" s="29"/>
      <c r="I405" s="29">
        <v>180.67</v>
      </c>
      <c r="J405" s="63"/>
      <c r="K405" s="59"/>
      <c r="L405" s="59"/>
      <c r="M405" s="64"/>
      <c r="N405" s="59"/>
      <c r="O405" s="59"/>
      <c r="P405" s="30">
        <v>16.11</v>
      </c>
      <c r="S405" s="31">
        <f>ROUND(ROUND(P405, 2)*I405, 2)</f>
        <v>2910.59</v>
      </c>
    </row>
    <row r="406" spans="1:21" ht="36" x14ac:dyDescent="0.3">
      <c r="A406" s="12" t="s">
        <v>1385</v>
      </c>
      <c r="B406" s="12"/>
      <c r="C406" s="27" t="s">
        <v>1028</v>
      </c>
      <c r="D406" s="17"/>
      <c r="E406" s="17"/>
      <c r="F406" s="28" t="s">
        <v>96</v>
      </c>
      <c r="G406" s="29">
        <v>0.15</v>
      </c>
      <c r="H406" s="29"/>
      <c r="I406" s="29">
        <v>3.8719999999999999</v>
      </c>
      <c r="J406" s="63"/>
      <c r="K406" s="59"/>
      <c r="L406" s="59"/>
      <c r="M406" s="64"/>
      <c r="N406" s="59"/>
      <c r="O406" s="59"/>
      <c r="P406" s="30">
        <v>88.8</v>
      </c>
      <c r="S406" s="31">
        <f>ROUND(ROUND(P406, 2)*I406, 2)</f>
        <v>343.83</v>
      </c>
    </row>
    <row r="407" spans="1:21" ht="54" x14ac:dyDescent="0.3">
      <c r="A407" s="12" t="s">
        <v>1388</v>
      </c>
      <c r="B407" s="12"/>
      <c r="C407" s="41" t="s">
        <v>1279</v>
      </c>
      <c r="D407" s="17"/>
      <c r="E407" s="17" t="s">
        <v>1360</v>
      </c>
      <c r="F407" s="28" t="s">
        <v>79</v>
      </c>
      <c r="G407" s="29">
        <v>1.07</v>
      </c>
      <c r="H407" s="39"/>
      <c r="I407" s="39">
        <v>27.617000000000001</v>
      </c>
      <c r="J407" s="63"/>
      <c r="K407" s="59"/>
      <c r="L407" s="59"/>
      <c r="M407" s="64"/>
      <c r="N407" s="59"/>
      <c r="O407" s="59"/>
      <c r="P407" s="30">
        <v>447.41</v>
      </c>
      <c r="S407" s="31">
        <f>ROUND(ROUND(P407, 2)*I407, 2)</f>
        <v>12356.12</v>
      </c>
    </row>
    <row r="408" spans="1:21" ht="18" x14ac:dyDescent="0.3">
      <c r="A408" s="12" t="s">
        <v>1391</v>
      </c>
      <c r="B408" s="12"/>
      <c r="C408" s="27" t="s">
        <v>1263</v>
      </c>
      <c r="D408" s="17"/>
      <c r="E408" s="17"/>
      <c r="F408" s="28" t="s">
        <v>96</v>
      </c>
      <c r="G408" s="29">
        <v>0.25</v>
      </c>
      <c r="H408" s="39"/>
      <c r="I408" s="39">
        <v>6.4530000000000003</v>
      </c>
      <c r="J408" s="63"/>
      <c r="K408" s="59"/>
      <c r="L408" s="59"/>
      <c r="M408" s="64"/>
      <c r="N408" s="59"/>
      <c r="O408" s="59"/>
      <c r="P408" s="30">
        <v>47.44</v>
      </c>
      <c r="S408" s="31">
        <f>ROUND(ROUND(P408, 2)*I408, 2)</f>
        <v>306.13</v>
      </c>
    </row>
    <row r="409" spans="1:21" ht="54" x14ac:dyDescent="0.3">
      <c r="A409" s="12" t="s">
        <v>1394</v>
      </c>
      <c r="B409" s="12" t="s">
        <v>1348</v>
      </c>
      <c r="C409" s="16" t="s">
        <v>1349</v>
      </c>
      <c r="D409" s="17"/>
      <c r="E409" s="17" t="s">
        <v>1367</v>
      </c>
      <c r="F409" s="17" t="s">
        <v>79</v>
      </c>
      <c r="G409" s="18">
        <v>1</v>
      </c>
      <c r="H409" s="18"/>
      <c r="I409" s="18">
        <v>54.1</v>
      </c>
      <c r="J409" s="61"/>
      <c r="K409" s="62"/>
      <c r="L409" s="61"/>
      <c r="M409" s="61"/>
      <c r="N409" s="61"/>
      <c r="O409" s="61"/>
      <c r="P409" s="19">
        <v>616.67999999999995</v>
      </c>
      <c r="Q409" s="20">
        <v>1986</v>
      </c>
      <c r="R409" s="19">
        <f>P409+ROUND(Q409, 2)</f>
        <v>2602.6799999999998</v>
      </c>
      <c r="S409" s="19">
        <v>33362.39</v>
      </c>
      <c r="T409" s="19">
        <v>107442.6</v>
      </c>
      <c r="U409" s="19">
        <f>S409+T409</f>
        <v>140804.99</v>
      </c>
    </row>
    <row r="410" spans="1:21" ht="18" x14ac:dyDescent="0.3">
      <c r="A410" s="12" t="s">
        <v>1395</v>
      </c>
      <c r="B410" s="12"/>
      <c r="C410" s="27" t="s">
        <v>1263</v>
      </c>
      <c r="D410" s="17"/>
      <c r="E410" s="17"/>
      <c r="F410" s="28" t="s">
        <v>96</v>
      </c>
      <c r="G410" s="29">
        <v>0.25</v>
      </c>
      <c r="H410" s="39"/>
      <c r="I410" s="39">
        <v>13.525</v>
      </c>
      <c r="J410" s="63"/>
      <c r="K410" s="59"/>
      <c r="L410" s="59"/>
      <c r="M410" s="64"/>
      <c r="N410" s="59"/>
      <c r="O410" s="59"/>
      <c r="P410" s="30">
        <v>47.44</v>
      </c>
      <c r="S410" s="31">
        <f>ROUND(ROUND(P410, 2)*I410, 2)</f>
        <v>641.63</v>
      </c>
    </row>
    <row r="411" spans="1:21" ht="36" x14ac:dyDescent="0.3">
      <c r="A411" s="12" t="s">
        <v>1398</v>
      </c>
      <c r="B411" s="12"/>
      <c r="C411" s="41" t="s">
        <v>1279</v>
      </c>
      <c r="D411" s="17"/>
      <c r="E411" s="17" t="s">
        <v>1372</v>
      </c>
      <c r="F411" s="28" t="s">
        <v>79</v>
      </c>
      <c r="G411" s="29">
        <v>1.07</v>
      </c>
      <c r="H411" s="39"/>
      <c r="I411" s="39">
        <v>57.887</v>
      </c>
      <c r="J411" s="63"/>
      <c r="K411" s="59"/>
      <c r="L411" s="59"/>
      <c r="M411" s="64"/>
      <c r="N411" s="59"/>
      <c r="O411" s="59"/>
      <c r="P411" s="30">
        <v>447.41</v>
      </c>
      <c r="S411" s="31">
        <f>ROUND(ROUND(P411, 2)*I411, 2)</f>
        <v>25899.22</v>
      </c>
    </row>
    <row r="412" spans="1:21" ht="36" x14ac:dyDescent="0.3">
      <c r="A412" s="12" t="s">
        <v>1401</v>
      </c>
      <c r="B412" s="12"/>
      <c r="C412" s="27" t="s">
        <v>1028</v>
      </c>
      <c r="D412" s="17"/>
      <c r="E412" s="17"/>
      <c r="F412" s="28" t="s">
        <v>96</v>
      </c>
      <c r="G412" s="29">
        <v>0.15</v>
      </c>
      <c r="H412" s="29"/>
      <c r="I412" s="29">
        <v>8.1150000000000002</v>
      </c>
      <c r="J412" s="63"/>
      <c r="K412" s="59"/>
      <c r="L412" s="59"/>
      <c r="M412" s="64"/>
      <c r="N412" s="59"/>
      <c r="O412" s="59"/>
      <c r="P412" s="30">
        <v>88.8</v>
      </c>
      <c r="S412" s="31">
        <f>ROUND(ROUND(P412, 2)*I412, 2)</f>
        <v>720.61</v>
      </c>
    </row>
    <row r="413" spans="1:21" ht="36" x14ac:dyDescent="0.3">
      <c r="A413" s="12" t="s">
        <v>1404</v>
      </c>
      <c r="B413" s="12"/>
      <c r="C413" s="41" t="s">
        <v>1045</v>
      </c>
      <c r="D413" s="17"/>
      <c r="E413" s="17"/>
      <c r="F413" s="28" t="s">
        <v>96</v>
      </c>
      <c r="G413" s="29">
        <v>7</v>
      </c>
      <c r="H413" s="29"/>
      <c r="I413" s="29">
        <v>378.7</v>
      </c>
      <c r="J413" s="63"/>
      <c r="K413" s="59"/>
      <c r="L413" s="59"/>
      <c r="M413" s="64"/>
      <c r="N413" s="59"/>
      <c r="O413" s="59"/>
      <c r="P413" s="30">
        <v>16.11</v>
      </c>
      <c r="S413" s="31">
        <f>ROUND(ROUND(P413, 2)*I413, 2)</f>
        <v>6100.86</v>
      </c>
    </row>
    <row r="414" spans="1:21" ht="54" x14ac:dyDescent="0.3">
      <c r="A414" s="12" t="s">
        <v>1407</v>
      </c>
      <c r="B414" s="12" t="s">
        <v>1408</v>
      </c>
      <c r="C414" s="16" t="s">
        <v>1409</v>
      </c>
      <c r="D414" s="17"/>
      <c r="E414" s="17" t="s">
        <v>1410</v>
      </c>
      <c r="F414" s="17" t="s">
        <v>79</v>
      </c>
      <c r="G414" s="18">
        <v>1</v>
      </c>
      <c r="H414" s="18"/>
      <c r="I414" s="18">
        <v>0</v>
      </c>
      <c r="J414" s="61"/>
      <c r="K414" s="62"/>
      <c r="L414" s="61"/>
      <c r="M414" s="61"/>
      <c r="N414" s="61"/>
      <c r="O414" s="61"/>
      <c r="P414" s="19">
        <v>1530.85</v>
      </c>
      <c r="Q414" s="20">
        <v>2785</v>
      </c>
      <c r="R414" s="19">
        <f>P414+ROUND(Q414, 2)</f>
        <v>4315.8500000000004</v>
      </c>
      <c r="S414" s="19">
        <v>0</v>
      </c>
      <c r="T414" s="19">
        <v>0</v>
      </c>
      <c r="U414" s="19">
        <f>S414+T414</f>
        <v>0</v>
      </c>
    </row>
    <row r="415" spans="1:21" ht="54" x14ac:dyDescent="0.3">
      <c r="A415" s="12" t="s">
        <v>1413</v>
      </c>
      <c r="B415" s="12"/>
      <c r="C415" s="41" t="s">
        <v>1414</v>
      </c>
      <c r="D415" s="17"/>
      <c r="E415" s="17" t="s">
        <v>1046</v>
      </c>
      <c r="F415" s="28" t="s">
        <v>96</v>
      </c>
      <c r="G415" s="29">
        <v>1.2</v>
      </c>
      <c r="H415" s="39"/>
      <c r="I415" s="39">
        <v>0</v>
      </c>
      <c r="J415" s="63"/>
      <c r="K415" s="59"/>
      <c r="L415" s="59"/>
      <c r="M415" s="64"/>
      <c r="N415" s="59"/>
      <c r="O415" s="59"/>
      <c r="P415" s="30">
        <v>16.11</v>
      </c>
      <c r="S415" s="31">
        <f>ROUND(ROUND(P415, 2)*I415, 2)</f>
        <v>0</v>
      </c>
    </row>
    <row r="416" spans="1:21" ht="36" x14ac:dyDescent="0.3">
      <c r="A416" s="12" t="s">
        <v>1418</v>
      </c>
      <c r="B416" s="12"/>
      <c r="C416" s="27" t="s">
        <v>1028</v>
      </c>
      <c r="D416" s="17"/>
      <c r="E416" s="17"/>
      <c r="F416" s="28" t="s">
        <v>96</v>
      </c>
      <c r="G416" s="29">
        <v>0.15</v>
      </c>
      <c r="H416" s="29"/>
      <c r="I416" s="29">
        <v>0</v>
      </c>
      <c r="J416" s="63"/>
      <c r="K416" s="59"/>
      <c r="L416" s="59"/>
      <c r="M416" s="64"/>
      <c r="N416" s="59"/>
      <c r="O416" s="59"/>
      <c r="P416" s="30">
        <v>88.8</v>
      </c>
      <c r="S416" s="31">
        <f>ROUND(ROUND(P416, 2)*I416, 2)</f>
        <v>0</v>
      </c>
    </row>
    <row r="417" spans="1:21" ht="72" x14ac:dyDescent="0.3">
      <c r="A417" s="12" t="s">
        <v>1421</v>
      </c>
      <c r="B417" s="12"/>
      <c r="C417" s="27" t="s">
        <v>1422</v>
      </c>
      <c r="D417" s="17"/>
      <c r="E417" s="17" t="s">
        <v>1423</v>
      </c>
      <c r="F417" s="28" t="s">
        <v>79</v>
      </c>
      <c r="G417" s="29">
        <v>1.2</v>
      </c>
      <c r="H417" s="39"/>
      <c r="I417" s="39">
        <v>0</v>
      </c>
      <c r="J417" s="63"/>
      <c r="K417" s="59"/>
      <c r="L417" s="59"/>
      <c r="M417" s="64"/>
      <c r="N417" s="59"/>
      <c r="O417" s="59"/>
      <c r="P417" s="30">
        <v>1224</v>
      </c>
      <c r="S417" s="31">
        <f>ROUND(ROUND(P417, 2)*I417, 2)</f>
        <v>0</v>
      </c>
    </row>
    <row r="418" spans="1:21" ht="36" x14ac:dyDescent="0.3">
      <c r="A418" s="12" t="s">
        <v>1427</v>
      </c>
      <c r="B418" s="12"/>
      <c r="C418" s="27" t="s">
        <v>1051</v>
      </c>
      <c r="D418" s="17"/>
      <c r="E418" s="17"/>
      <c r="F418" s="28" t="s">
        <v>96</v>
      </c>
      <c r="G418" s="29">
        <v>0.25</v>
      </c>
      <c r="H418" s="39"/>
      <c r="I418" s="39">
        <v>0</v>
      </c>
      <c r="J418" s="63"/>
      <c r="K418" s="59"/>
      <c r="L418" s="59"/>
      <c r="M418" s="64"/>
      <c r="N418" s="59"/>
      <c r="O418" s="59"/>
      <c r="P418" s="30">
        <v>40.270000000000003</v>
      </c>
      <c r="S418" s="31">
        <f>ROUND(ROUND(P418, 2)*I418, 2)</f>
        <v>0</v>
      </c>
    </row>
    <row r="419" spans="1:21" ht="54" x14ac:dyDescent="0.3">
      <c r="A419" s="12" t="s">
        <v>1430</v>
      </c>
      <c r="B419" s="12" t="s">
        <v>1408</v>
      </c>
      <c r="C419" s="16" t="s">
        <v>1409</v>
      </c>
      <c r="D419" s="17"/>
      <c r="E419" s="17" t="s">
        <v>1431</v>
      </c>
      <c r="F419" s="17" t="s">
        <v>79</v>
      </c>
      <c r="G419" s="18">
        <v>1</v>
      </c>
      <c r="H419" s="18"/>
      <c r="I419" s="18">
        <v>0</v>
      </c>
      <c r="J419" s="61"/>
      <c r="K419" s="62"/>
      <c r="L419" s="61"/>
      <c r="M419" s="61"/>
      <c r="N419" s="61"/>
      <c r="O419" s="61"/>
      <c r="P419" s="19">
        <v>1530.85</v>
      </c>
      <c r="Q419" s="20">
        <v>2785</v>
      </c>
      <c r="R419" s="19">
        <f>P419+ROUND(Q419, 2)</f>
        <v>4315.8500000000004</v>
      </c>
      <c r="S419" s="19">
        <v>0</v>
      </c>
      <c r="T419" s="19">
        <v>0</v>
      </c>
      <c r="U419" s="19">
        <f>S419+T419</f>
        <v>0</v>
      </c>
    </row>
    <row r="420" spans="1:21" ht="36" x14ac:dyDescent="0.3">
      <c r="A420" s="12" t="s">
        <v>1432</v>
      </c>
      <c r="B420" s="12"/>
      <c r="C420" s="27" t="s">
        <v>1051</v>
      </c>
      <c r="D420" s="17"/>
      <c r="E420" s="17"/>
      <c r="F420" s="28" t="s">
        <v>96</v>
      </c>
      <c r="G420" s="29">
        <v>0.25</v>
      </c>
      <c r="H420" s="39"/>
      <c r="I420" s="39">
        <v>0</v>
      </c>
      <c r="J420" s="63"/>
      <c r="K420" s="59"/>
      <c r="L420" s="59"/>
      <c r="M420" s="64"/>
      <c r="N420" s="59"/>
      <c r="O420" s="59"/>
      <c r="P420" s="30">
        <v>40.270000000000003</v>
      </c>
      <c r="S420" s="31">
        <f>ROUND(ROUND(P420, 2)*I420, 2)</f>
        <v>0</v>
      </c>
    </row>
    <row r="421" spans="1:21" ht="72" x14ac:dyDescent="0.3">
      <c r="A421" s="12" t="s">
        <v>1435</v>
      </c>
      <c r="B421" s="12"/>
      <c r="C421" s="27" t="s">
        <v>1422</v>
      </c>
      <c r="D421" s="17"/>
      <c r="E421" s="17" t="s">
        <v>1423</v>
      </c>
      <c r="F421" s="28" t="s">
        <v>79</v>
      </c>
      <c r="G421" s="29">
        <v>1.2</v>
      </c>
      <c r="H421" s="39"/>
      <c r="I421" s="39">
        <v>0</v>
      </c>
      <c r="J421" s="63"/>
      <c r="K421" s="59"/>
      <c r="L421" s="59"/>
      <c r="M421" s="64"/>
      <c r="N421" s="59"/>
      <c r="O421" s="59"/>
      <c r="P421" s="30">
        <v>1224</v>
      </c>
      <c r="S421" s="31">
        <f>ROUND(ROUND(P421, 2)*I421, 2)</f>
        <v>0</v>
      </c>
    </row>
    <row r="422" spans="1:21" ht="36" x14ac:dyDescent="0.3">
      <c r="A422" s="12" t="s">
        <v>1438</v>
      </c>
      <c r="B422" s="12"/>
      <c r="C422" s="27" t="s">
        <v>1028</v>
      </c>
      <c r="D422" s="17"/>
      <c r="E422" s="17"/>
      <c r="F422" s="28" t="s">
        <v>96</v>
      </c>
      <c r="G422" s="29">
        <v>0.15</v>
      </c>
      <c r="H422" s="29"/>
      <c r="I422" s="29">
        <v>0</v>
      </c>
      <c r="J422" s="63"/>
      <c r="K422" s="59"/>
      <c r="L422" s="59"/>
      <c r="M422" s="64"/>
      <c r="N422" s="59"/>
      <c r="O422" s="59"/>
      <c r="P422" s="30">
        <v>88.8</v>
      </c>
      <c r="S422" s="31">
        <f>ROUND(ROUND(P422, 2)*I422, 2)</f>
        <v>0</v>
      </c>
    </row>
    <row r="423" spans="1:21" ht="54" x14ac:dyDescent="0.3">
      <c r="A423" s="12" t="s">
        <v>1441</v>
      </c>
      <c r="B423" s="12"/>
      <c r="C423" s="41" t="s">
        <v>1414</v>
      </c>
      <c r="D423" s="17"/>
      <c r="E423" s="17" t="s">
        <v>1046</v>
      </c>
      <c r="F423" s="28" t="s">
        <v>96</v>
      </c>
      <c r="G423" s="29">
        <v>1.2</v>
      </c>
      <c r="H423" s="39"/>
      <c r="I423" s="39">
        <v>0</v>
      </c>
      <c r="J423" s="63"/>
      <c r="K423" s="59"/>
      <c r="L423" s="59"/>
      <c r="M423" s="64"/>
      <c r="N423" s="59"/>
      <c r="O423" s="59"/>
      <c r="P423" s="30">
        <v>16.11</v>
      </c>
      <c r="S423" s="31">
        <f>ROUND(ROUND(P423, 2)*I423, 2)</f>
        <v>0</v>
      </c>
    </row>
    <row r="424" spans="1:21" ht="54" x14ac:dyDescent="0.3">
      <c r="A424" s="12" t="s">
        <v>1444</v>
      </c>
      <c r="B424" s="12" t="s">
        <v>1408</v>
      </c>
      <c r="C424" s="16" t="s">
        <v>1409</v>
      </c>
      <c r="D424" s="17"/>
      <c r="E424" s="17" t="s">
        <v>1410</v>
      </c>
      <c r="F424" s="17" t="s">
        <v>79</v>
      </c>
      <c r="G424" s="18">
        <v>1</v>
      </c>
      <c r="H424" s="18"/>
      <c r="I424" s="18">
        <v>331.7</v>
      </c>
      <c r="J424" s="61"/>
      <c r="K424" s="62"/>
      <c r="L424" s="61"/>
      <c r="M424" s="61"/>
      <c r="N424" s="61"/>
      <c r="O424" s="61"/>
      <c r="P424" s="19">
        <v>1588.85</v>
      </c>
      <c r="Q424" s="20">
        <v>3342</v>
      </c>
      <c r="R424" s="19">
        <f>P424+ROUND(Q424, 2)</f>
        <v>4930.8500000000004</v>
      </c>
      <c r="S424" s="19">
        <v>527021.55000000005</v>
      </c>
      <c r="T424" s="19">
        <v>1108541.3999999999</v>
      </c>
      <c r="U424" s="19">
        <f>S424+T424</f>
        <v>1635562.95</v>
      </c>
    </row>
    <row r="425" spans="1:21" ht="36" x14ac:dyDescent="0.3">
      <c r="A425" s="12" t="s">
        <v>1445</v>
      </c>
      <c r="B425" s="12"/>
      <c r="C425" s="41" t="s">
        <v>1414</v>
      </c>
      <c r="D425" s="17"/>
      <c r="E425" s="17"/>
      <c r="F425" s="28" t="s">
        <v>96</v>
      </c>
      <c r="G425" s="29">
        <v>1.2</v>
      </c>
      <c r="H425" s="39"/>
      <c r="I425" s="39">
        <v>1990.2</v>
      </c>
      <c r="J425" s="63"/>
      <c r="K425" s="59"/>
      <c r="L425" s="59"/>
      <c r="M425" s="64"/>
      <c r="N425" s="59"/>
      <c r="O425" s="59"/>
      <c r="P425" s="30">
        <v>16.11</v>
      </c>
      <c r="S425" s="31">
        <f>ROUND(ROUND(P425, 2)*I425, 2)</f>
        <v>32062.12</v>
      </c>
    </row>
    <row r="426" spans="1:21" ht="36" x14ac:dyDescent="0.3">
      <c r="A426" s="12" t="s">
        <v>1448</v>
      </c>
      <c r="B426" s="12"/>
      <c r="C426" s="27" t="s">
        <v>1028</v>
      </c>
      <c r="D426" s="17"/>
      <c r="E426" s="17"/>
      <c r="F426" s="28" t="s">
        <v>96</v>
      </c>
      <c r="G426" s="29">
        <v>0.15</v>
      </c>
      <c r="H426" s="29"/>
      <c r="I426" s="29">
        <v>49.755000000000003</v>
      </c>
      <c r="J426" s="63"/>
      <c r="K426" s="59"/>
      <c r="L426" s="59"/>
      <c r="M426" s="64"/>
      <c r="N426" s="59"/>
      <c r="O426" s="59"/>
      <c r="P426" s="30">
        <v>88.8</v>
      </c>
      <c r="S426" s="31">
        <f>ROUND(ROUND(P426, 2)*I426, 2)</f>
        <v>4418.24</v>
      </c>
    </row>
    <row r="427" spans="1:21" ht="72" x14ac:dyDescent="0.3">
      <c r="A427" s="12" t="s">
        <v>1451</v>
      </c>
      <c r="B427" s="12"/>
      <c r="C427" s="27" t="s">
        <v>1422</v>
      </c>
      <c r="D427" s="17"/>
      <c r="E427" s="17" t="s">
        <v>1423</v>
      </c>
      <c r="F427" s="28" t="s">
        <v>79</v>
      </c>
      <c r="G427" s="29">
        <v>1.2</v>
      </c>
      <c r="H427" s="39"/>
      <c r="I427" s="39">
        <v>398.04</v>
      </c>
      <c r="J427" s="63"/>
      <c r="K427" s="59"/>
      <c r="L427" s="59"/>
      <c r="M427" s="64"/>
      <c r="N427" s="59"/>
      <c r="O427" s="59"/>
      <c r="P427" s="30">
        <v>1224</v>
      </c>
      <c r="S427" s="31">
        <f>ROUND(ROUND(P427, 2)*I427, 2)</f>
        <v>487200.96</v>
      </c>
    </row>
    <row r="428" spans="1:21" ht="36" x14ac:dyDescent="0.3">
      <c r="A428" s="12" t="s">
        <v>1454</v>
      </c>
      <c r="B428" s="12"/>
      <c r="C428" s="27" t="s">
        <v>1051</v>
      </c>
      <c r="D428" s="17"/>
      <c r="E428" s="17"/>
      <c r="F428" s="28" t="s">
        <v>96</v>
      </c>
      <c r="G428" s="29">
        <v>0.25</v>
      </c>
      <c r="H428" s="39"/>
      <c r="I428" s="39">
        <v>82.924999999999997</v>
      </c>
      <c r="J428" s="63"/>
      <c r="K428" s="59"/>
      <c r="L428" s="59"/>
      <c r="M428" s="64"/>
      <c r="N428" s="59"/>
      <c r="O428" s="59"/>
      <c r="P428" s="30">
        <v>40.270000000000003</v>
      </c>
      <c r="S428" s="31">
        <f>ROUND(ROUND(P428, 2)*I428, 2)</f>
        <v>3339.39</v>
      </c>
    </row>
    <row r="429" spans="1:21" ht="54" x14ac:dyDescent="0.3">
      <c r="A429" s="12" t="s">
        <v>1457</v>
      </c>
      <c r="B429" s="12" t="s">
        <v>1408</v>
      </c>
      <c r="C429" s="16" t="s">
        <v>1409</v>
      </c>
      <c r="D429" s="17"/>
      <c r="E429" s="17" t="s">
        <v>1431</v>
      </c>
      <c r="F429" s="17" t="s">
        <v>79</v>
      </c>
      <c r="G429" s="18">
        <v>1</v>
      </c>
      <c r="H429" s="18"/>
      <c r="I429" s="18">
        <v>339.3</v>
      </c>
      <c r="J429" s="61"/>
      <c r="K429" s="62"/>
      <c r="L429" s="61"/>
      <c r="M429" s="61"/>
      <c r="N429" s="61"/>
      <c r="O429" s="61"/>
      <c r="P429" s="19">
        <v>1588.85</v>
      </c>
      <c r="Q429" s="20">
        <v>3342</v>
      </c>
      <c r="R429" s="19">
        <f>P429+ROUND(Q429, 2)</f>
        <v>4930.8500000000004</v>
      </c>
      <c r="S429" s="19">
        <v>539096.81000000006</v>
      </c>
      <c r="T429" s="19">
        <v>1133940.6000000001</v>
      </c>
      <c r="U429" s="19">
        <f>S429+T429</f>
        <v>1673037.4100000001</v>
      </c>
    </row>
    <row r="430" spans="1:21" ht="36" x14ac:dyDescent="0.3">
      <c r="A430" s="12" t="s">
        <v>1458</v>
      </c>
      <c r="B430" s="12"/>
      <c r="C430" s="27" t="s">
        <v>1051</v>
      </c>
      <c r="D430" s="17"/>
      <c r="E430" s="17"/>
      <c r="F430" s="28" t="s">
        <v>96</v>
      </c>
      <c r="G430" s="29">
        <v>0.25</v>
      </c>
      <c r="H430" s="39"/>
      <c r="I430" s="39">
        <v>84.825000000000003</v>
      </c>
      <c r="J430" s="63"/>
      <c r="K430" s="59"/>
      <c r="L430" s="59"/>
      <c r="M430" s="64"/>
      <c r="N430" s="59"/>
      <c r="O430" s="59"/>
      <c r="P430" s="30">
        <v>40.270000000000003</v>
      </c>
      <c r="S430" s="31">
        <f>ROUND(ROUND(P430, 2)*I430, 2)</f>
        <v>3415.9</v>
      </c>
    </row>
    <row r="431" spans="1:21" ht="72" x14ac:dyDescent="0.3">
      <c r="A431" s="12" t="s">
        <v>1461</v>
      </c>
      <c r="B431" s="12"/>
      <c r="C431" s="27" t="s">
        <v>1422</v>
      </c>
      <c r="D431" s="17"/>
      <c r="E431" s="17" t="s">
        <v>1423</v>
      </c>
      <c r="F431" s="28" t="s">
        <v>79</v>
      </c>
      <c r="G431" s="29">
        <v>1.2</v>
      </c>
      <c r="H431" s="39"/>
      <c r="I431" s="39">
        <v>407.16</v>
      </c>
      <c r="J431" s="63"/>
      <c r="K431" s="59"/>
      <c r="L431" s="59"/>
      <c r="M431" s="64"/>
      <c r="N431" s="59"/>
      <c r="O431" s="59"/>
      <c r="P431" s="30">
        <v>1224</v>
      </c>
      <c r="S431" s="31">
        <f>ROUND(ROUND(P431, 2)*I431, 2)</f>
        <v>498363.84</v>
      </c>
    </row>
    <row r="432" spans="1:21" ht="36" x14ac:dyDescent="0.3">
      <c r="A432" s="12" t="s">
        <v>1464</v>
      </c>
      <c r="B432" s="12"/>
      <c r="C432" s="27" t="s">
        <v>1028</v>
      </c>
      <c r="D432" s="17"/>
      <c r="E432" s="17"/>
      <c r="F432" s="28" t="s">
        <v>96</v>
      </c>
      <c r="G432" s="29">
        <v>0.15</v>
      </c>
      <c r="H432" s="29"/>
      <c r="I432" s="29">
        <v>50.895000000000003</v>
      </c>
      <c r="J432" s="63"/>
      <c r="K432" s="59"/>
      <c r="L432" s="59"/>
      <c r="M432" s="64"/>
      <c r="N432" s="59"/>
      <c r="O432" s="59"/>
      <c r="P432" s="30">
        <v>88.8</v>
      </c>
      <c r="S432" s="31">
        <f>ROUND(ROUND(P432, 2)*I432, 2)</f>
        <v>4519.4799999999996</v>
      </c>
    </row>
    <row r="433" spans="1:21" ht="36" x14ac:dyDescent="0.3">
      <c r="A433" s="12" t="s">
        <v>1467</v>
      </c>
      <c r="B433" s="12"/>
      <c r="C433" s="41" t="s">
        <v>1414</v>
      </c>
      <c r="D433" s="17"/>
      <c r="E433" s="17"/>
      <c r="F433" s="28" t="s">
        <v>96</v>
      </c>
      <c r="G433" s="29">
        <v>1.2</v>
      </c>
      <c r="H433" s="39"/>
      <c r="I433" s="39">
        <v>2035.8</v>
      </c>
      <c r="J433" s="63"/>
      <c r="K433" s="59"/>
      <c r="L433" s="59"/>
      <c r="M433" s="64"/>
      <c r="N433" s="59"/>
      <c r="O433" s="59"/>
      <c r="P433" s="30">
        <v>16.11</v>
      </c>
      <c r="S433" s="31">
        <f>ROUND(ROUND(P433, 2)*I433, 2)</f>
        <v>32796.74</v>
      </c>
    </row>
    <row r="434" spans="1:21" ht="16.95" customHeight="1" x14ac:dyDescent="0.3">
      <c r="A434" s="12" t="s">
        <v>1470</v>
      </c>
      <c r="B434" s="51" t="s">
        <v>1471</v>
      </c>
      <c r="C434" s="110" t="s">
        <v>1472</v>
      </c>
      <c r="D434" s="111"/>
      <c r="E434" s="111"/>
      <c r="F434" s="111"/>
      <c r="G434" s="111"/>
      <c r="H434" s="111"/>
      <c r="I434" s="112"/>
      <c r="J434" s="59"/>
      <c r="K434" s="59"/>
      <c r="L434" s="59"/>
      <c r="M434" s="60"/>
      <c r="N434" s="60"/>
      <c r="O434" s="60"/>
      <c r="S434" s="6">
        <f>SUM(S435,S555,S806,S920)</f>
        <v>14120611.27</v>
      </c>
      <c r="T434" s="6">
        <f>SUM(T435,T555,T806,T920)</f>
        <v>57892913.300000012</v>
      </c>
      <c r="U434" s="6">
        <f>SUM(U435,U555,U806,U920)</f>
        <v>72013524.569999993</v>
      </c>
    </row>
    <row r="435" spans="1:21" ht="16.95" customHeight="1" x14ac:dyDescent="0.3">
      <c r="A435" s="12" t="s">
        <v>1473</v>
      </c>
      <c r="B435" s="52" t="s">
        <v>1474</v>
      </c>
      <c r="C435" s="113" t="s">
        <v>1475</v>
      </c>
      <c r="D435" s="114"/>
      <c r="E435" s="114"/>
      <c r="F435" s="114"/>
      <c r="G435" s="114"/>
      <c r="H435" s="114"/>
      <c r="I435" s="115"/>
      <c r="J435" s="59"/>
      <c r="K435" s="59"/>
      <c r="L435" s="59"/>
      <c r="M435" s="60"/>
      <c r="N435" s="60"/>
      <c r="O435" s="60"/>
      <c r="S435" s="6">
        <f>SUM(S436,S439,S442,S446,S451,S454,S457,S460,S463,S466,S469,S472,S475,S478,S483,S488,S493,S498,S503,S508,S513,S518,S523,S527,S531,S535,S539,S543,S547,S551)</f>
        <v>6658587.1199999992</v>
      </c>
      <c r="T435" s="6">
        <f>SUM(T436,T439,T442,T446,T451,T454,T457,T460,T463,T466,T469,T472,T475,T478,T483,T488,T493,T498,T503,T508,T513,T518,T523,T527,T531,T535,T539,T543,T547,T551)</f>
        <v>41038266.480000012</v>
      </c>
      <c r="U435" s="6">
        <f>SUM(U436,U439,U442,U446,U451,U454,U457,U460,U463,U466,U469,U472,U475,U478,U483,U488,U493,U498,U503,U508,U513,U518,U523,U527,U531,U535,U539,U543,U547,U551)</f>
        <v>47696853.599999994</v>
      </c>
    </row>
    <row r="436" spans="1:21" ht="54" x14ac:dyDescent="0.3">
      <c r="A436" s="12" t="s">
        <v>1476</v>
      </c>
      <c r="B436" s="12" t="s">
        <v>1477</v>
      </c>
      <c r="C436" s="16" t="s">
        <v>1478</v>
      </c>
      <c r="D436" s="17"/>
      <c r="E436" s="17" t="s">
        <v>1479</v>
      </c>
      <c r="F436" s="17" t="s">
        <v>187</v>
      </c>
      <c r="G436" s="18">
        <v>1</v>
      </c>
      <c r="H436" s="18"/>
      <c r="I436" s="18">
        <v>0</v>
      </c>
      <c r="J436" s="61"/>
      <c r="K436" s="62"/>
      <c r="L436" s="61"/>
      <c r="M436" s="61"/>
      <c r="N436" s="61"/>
      <c r="O436" s="61"/>
      <c r="P436" s="19">
        <v>11.32</v>
      </c>
      <c r="Q436" s="20">
        <v>28</v>
      </c>
      <c r="R436" s="19">
        <f>P436+ROUND(Q436, 2)</f>
        <v>39.32</v>
      </c>
      <c r="S436" s="19">
        <v>0</v>
      </c>
      <c r="T436" s="19">
        <v>0</v>
      </c>
      <c r="U436" s="19">
        <f>S436+T436</f>
        <v>0</v>
      </c>
    </row>
    <row r="437" spans="1:21" ht="36" x14ac:dyDescent="0.3">
      <c r="A437" s="12" t="s">
        <v>1482</v>
      </c>
      <c r="B437" s="12"/>
      <c r="C437" s="41" t="s">
        <v>1483</v>
      </c>
      <c r="D437" s="17"/>
      <c r="E437" s="17"/>
      <c r="F437" s="28" t="s">
        <v>96</v>
      </c>
      <c r="G437" s="29">
        <v>0.3</v>
      </c>
      <c r="H437" s="39"/>
      <c r="I437" s="39">
        <v>0</v>
      </c>
      <c r="J437" s="63"/>
      <c r="K437" s="59"/>
      <c r="L437" s="59"/>
      <c r="M437" s="64"/>
      <c r="N437" s="59"/>
      <c r="O437" s="59"/>
      <c r="P437" s="30">
        <v>12.07</v>
      </c>
      <c r="S437" s="31">
        <f>ROUND(ROUND(P437, 2)*I437, 2)</f>
        <v>0</v>
      </c>
    </row>
    <row r="438" spans="1:21" ht="18" x14ac:dyDescent="0.3">
      <c r="A438" s="12" t="s">
        <v>1487</v>
      </c>
      <c r="B438" s="12"/>
      <c r="C438" s="27" t="s">
        <v>1488</v>
      </c>
      <c r="D438" s="17"/>
      <c r="E438" s="17"/>
      <c r="F438" s="28" t="s">
        <v>187</v>
      </c>
      <c r="G438" s="29">
        <v>1.1000000000000001</v>
      </c>
      <c r="H438" s="39"/>
      <c r="I438" s="39">
        <v>0</v>
      </c>
      <c r="J438" s="63"/>
      <c r="K438" s="59"/>
      <c r="L438" s="59"/>
      <c r="M438" s="64"/>
      <c r="N438" s="59"/>
      <c r="O438" s="59"/>
      <c r="P438" s="30">
        <v>7</v>
      </c>
      <c r="S438" s="31">
        <f>ROUND(ROUND(P438, 2)*I438, 2)</f>
        <v>0</v>
      </c>
    </row>
    <row r="439" spans="1:21" ht="54" x14ac:dyDescent="0.3">
      <c r="A439" s="12" t="s">
        <v>1492</v>
      </c>
      <c r="B439" s="12" t="s">
        <v>1477</v>
      </c>
      <c r="C439" s="16" t="s">
        <v>1478</v>
      </c>
      <c r="D439" s="17"/>
      <c r="E439" s="17" t="s">
        <v>1493</v>
      </c>
      <c r="F439" s="17" t="s">
        <v>187</v>
      </c>
      <c r="G439" s="18">
        <v>1</v>
      </c>
      <c r="H439" s="18"/>
      <c r="I439" s="18">
        <v>3479</v>
      </c>
      <c r="J439" s="61"/>
      <c r="K439" s="62"/>
      <c r="L439" s="61"/>
      <c r="M439" s="61"/>
      <c r="N439" s="61"/>
      <c r="O439" s="61"/>
      <c r="P439" s="19">
        <v>11.32</v>
      </c>
      <c r="Q439" s="20">
        <v>33.6</v>
      </c>
      <c r="R439" s="19">
        <f>P439+ROUND(Q439, 2)</f>
        <v>44.92</v>
      </c>
      <c r="S439" s="19">
        <v>39382.28</v>
      </c>
      <c r="T439" s="19">
        <v>116894.39999999999</v>
      </c>
      <c r="U439" s="19">
        <f>S439+T439</f>
        <v>156276.68</v>
      </c>
    </row>
    <row r="440" spans="1:21" ht="18" x14ac:dyDescent="0.3">
      <c r="A440" s="12" t="s">
        <v>1494</v>
      </c>
      <c r="B440" s="12"/>
      <c r="C440" s="27" t="s">
        <v>1488</v>
      </c>
      <c r="D440" s="17"/>
      <c r="E440" s="17"/>
      <c r="F440" s="28" t="s">
        <v>187</v>
      </c>
      <c r="G440" s="29">
        <v>1.1000000000000001</v>
      </c>
      <c r="H440" s="39"/>
      <c r="I440" s="39">
        <v>3826.9</v>
      </c>
      <c r="J440" s="63"/>
      <c r="K440" s="59"/>
      <c r="L440" s="59"/>
      <c r="M440" s="64"/>
      <c r="N440" s="59"/>
      <c r="O440" s="59"/>
      <c r="P440" s="30">
        <v>7</v>
      </c>
      <c r="S440" s="31">
        <f>ROUND(ROUND(P440, 2)*I440, 2)</f>
        <v>26788.3</v>
      </c>
    </row>
    <row r="441" spans="1:21" ht="36" x14ac:dyDescent="0.3">
      <c r="A441" s="12" t="s">
        <v>1497</v>
      </c>
      <c r="B441" s="12"/>
      <c r="C441" s="41" t="s">
        <v>1483</v>
      </c>
      <c r="D441" s="17"/>
      <c r="E441" s="17"/>
      <c r="F441" s="28" t="s">
        <v>96</v>
      </c>
      <c r="G441" s="29">
        <v>0.3</v>
      </c>
      <c r="H441" s="39"/>
      <c r="I441" s="39">
        <v>1043.7</v>
      </c>
      <c r="J441" s="63"/>
      <c r="K441" s="59"/>
      <c r="L441" s="59"/>
      <c r="M441" s="64"/>
      <c r="N441" s="59"/>
      <c r="O441" s="59"/>
      <c r="P441" s="30">
        <v>12.07</v>
      </c>
      <c r="S441" s="31">
        <f>ROUND(ROUND(P441, 2)*I441, 2)</f>
        <v>12597.46</v>
      </c>
    </row>
    <row r="442" spans="1:21" ht="54" x14ac:dyDescent="0.3">
      <c r="A442" s="12" t="s">
        <v>1500</v>
      </c>
      <c r="B442" s="12" t="s">
        <v>1501</v>
      </c>
      <c r="C442" s="16" t="s">
        <v>1502</v>
      </c>
      <c r="D442" s="17"/>
      <c r="E442" s="17" t="s">
        <v>581</v>
      </c>
      <c r="F442" s="17" t="s">
        <v>79</v>
      </c>
      <c r="G442" s="18">
        <v>1</v>
      </c>
      <c r="H442" s="18"/>
      <c r="I442" s="18">
        <v>0</v>
      </c>
      <c r="J442" s="61"/>
      <c r="K442" s="62"/>
      <c r="L442" s="61"/>
      <c r="M442" s="61"/>
      <c r="N442" s="61"/>
      <c r="O442" s="61"/>
      <c r="P442" s="19">
        <v>183.25</v>
      </c>
      <c r="Q442" s="20">
        <v>826</v>
      </c>
      <c r="R442" s="19">
        <f>P442+ROUND(Q442, 2)</f>
        <v>1009.25</v>
      </c>
      <c r="S442" s="19">
        <v>0</v>
      </c>
      <c r="T442" s="19">
        <v>0</v>
      </c>
      <c r="U442" s="19">
        <f>S442+T442</f>
        <v>0</v>
      </c>
    </row>
    <row r="443" spans="1:21" ht="36" x14ac:dyDescent="0.3">
      <c r="A443" s="12" t="s">
        <v>1505</v>
      </c>
      <c r="B443" s="12"/>
      <c r="C443" s="41" t="s">
        <v>1506</v>
      </c>
      <c r="D443" s="17"/>
      <c r="E443" s="17" t="s">
        <v>1507</v>
      </c>
      <c r="F443" s="28" t="s">
        <v>96</v>
      </c>
      <c r="G443" s="29">
        <v>1</v>
      </c>
      <c r="H443" s="39"/>
      <c r="I443" s="39">
        <v>0</v>
      </c>
      <c r="J443" s="63"/>
      <c r="K443" s="59"/>
      <c r="L443" s="59"/>
      <c r="M443" s="64"/>
      <c r="N443" s="59"/>
      <c r="O443" s="59"/>
      <c r="P443" s="30">
        <v>7.59</v>
      </c>
      <c r="S443" s="31">
        <f>ROUND(ROUND(P443, 2)*I443, 2)</f>
        <v>0</v>
      </c>
    </row>
    <row r="444" spans="1:21" ht="18" x14ac:dyDescent="0.3">
      <c r="A444" s="12" t="s">
        <v>1511</v>
      </c>
      <c r="B444" s="12"/>
      <c r="C444" s="27" t="s">
        <v>1512</v>
      </c>
      <c r="D444" s="17"/>
      <c r="E444" s="17"/>
      <c r="F444" s="28" t="s">
        <v>96</v>
      </c>
      <c r="G444" s="29">
        <v>0.25</v>
      </c>
      <c r="H444" s="29"/>
      <c r="I444" s="29">
        <v>0</v>
      </c>
      <c r="J444" s="63"/>
      <c r="K444" s="59"/>
      <c r="L444" s="59"/>
      <c r="M444" s="64"/>
      <c r="N444" s="59"/>
      <c r="O444" s="59"/>
      <c r="P444" s="30">
        <v>100</v>
      </c>
      <c r="S444" s="31">
        <f>ROUND(ROUND(P444, 2)*I444, 2)</f>
        <v>0</v>
      </c>
    </row>
    <row r="445" spans="1:21" ht="18" x14ac:dyDescent="0.3">
      <c r="A445" s="12" t="s">
        <v>1516</v>
      </c>
      <c r="B445" s="12"/>
      <c r="C445" s="27" t="s">
        <v>1517</v>
      </c>
      <c r="D445" s="17"/>
      <c r="E445" s="17"/>
      <c r="F445" s="28" t="s">
        <v>187</v>
      </c>
      <c r="G445" s="29">
        <v>1.05</v>
      </c>
      <c r="H445" s="39"/>
      <c r="I445" s="39">
        <v>0</v>
      </c>
      <c r="J445" s="63"/>
      <c r="K445" s="59"/>
      <c r="L445" s="59"/>
      <c r="M445" s="64"/>
      <c r="N445" s="59"/>
      <c r="O445" s="59"/>
      <c r="P445" s="30">
        <v>15.76</v>
      </c>
      <c r="S445" s="31">
        <f>ROUND(ROUND(P445, 2)*I445, 2)</f>
        <v>0</v>
      </c>
    </row>
    <row r="446" spans="1:21" ht="54" x14ac:dyDescent="0.3">
      <c r="A446" s="12" t="s">
        <v>1521</v>
      </c>
      <c r="B446" s="12" t="s">
        <v>1522</v>
      </c>
      <c r="C446" s="16" t="s">
        <v>1523</v>
      </c>
      <c r="D446" s="17"/>
      <c r="E446" s="17" t="s">
        <v>1524</v>
      </c>
      <c r="F446" s="17" t="s">
        <v>79</v>
      </c>
      <c r="G446" s="18">
        <v>1</v>
      </c>
      <c r="H446" s="18"/>
      <c r="I446" s="18">
        <v>0</v>
      </c>
      <c r="J446" s="61"/>
      <c r="K446" s="62"/>
      <c r="L446" s="61"/>
      <c r="M446" s="61"/>
      <c r="N446" s="61"/>
      <c r="O446" s="61"/>
      <c r="P446" s="19">
        <v>41.64</v>
      </c>
      <c r="Q446" s="20">
        <v>329</v>
      </c>
      <c r="R446" s="19">
        <f>P446+ROUND(Q446, 2)</f>
        <v>370.64</v>
      </c>
      <c r="S446" s="19">
        <v>0</v>
      </c>
      <c r="T446" s="19">
        <v>0</v>
      </c>
      <c r="U446" s="19">
        <f>S446+T446</f>
        <v>0</v>
      </c>
    </row>
    <row r="447" spans="1:21" ht="36" x14ac:dyDescent="0.3">
      <c r="A447" s="12" t="s">
        <v>1527</v>
      </c>
      <c r="B447" s="12"/>
      <c r="C447" s="41" t="s">
        <v>1483</v>
      </c>
      <c r="D447" s="17"/>
      <c r="E447" s="17" t="s">
        <v>1528</v>
      </c>
      <c r="F447" s="28" t="s">
        <v>96</v>
      </c>
      <c r="G447" s="29">
        <v>1.8</v>
      </c>
      <c r="H447" s="29"/>
      <c r="I447" s="29">
        <v>0</v>
      </c>
      <c r="J447" s="63"/>
      <c r="K447" s="59"/>
      <c r="L447" s="59"/>
      <c r="M447" s="64"/>
      <c r="N447" s="59"/>
      <c r="O447" s="59"/>
      <c r="P447" s="30">
        <v>12.58</v>
      </c>
      <c r="S447" s="31">
        <f>ROUND(ROUND(P447, 2)*I447, 2)</f>
        <v>0</v>
      </c>
    </row>
    <row r="448" spans="1:21" ht="18" x14ac:dyDescent="0.3">
      <c r="A448" s="12" t="s">
        <v>1532</v>
      </c>
      <c r="B448" s="12"/>
      <c r="C448" s="27" t="s">
        <v>1533</v>
      </c>
      <c r="D448" s="17"/>
      <c r="E448" s="17"/>
      <c r="F448" s="28" t="s">
        <v>102</v>
      </c>
      <c r="G448" s="29">
        <v>0.3</v>
      </c>
      <c r="H448" s="39"/>
      <c r="I448" s="39">
        <v>0</v>
      </c>
      <c r="J448" s="63"/>
      <c r="K448" s="59"/>
      <c r="L448" s="59"/>
      <c r="M448" s="64"/>
      <c r="N448" s="59"/>
      <c r="O448" s="59"/>
      <c r="P448" s="30">
        <v>73.099999999999994</v>
      </c>
      <c r="S448" s="31">
        <f>ROUND(ROUND(P448, 2)*I448, 2)</f>
        <v>0</v>
      </c>
    </row>
    <row r="449" spans="1:21" ht="18" x14ac:dyDescent="0.3">
      <c r="A449" s="12" t="s">
        <v>1537</v>
      </c>
      <c r="B449" s="12"/>
      <c r="C449" s="27" t="s">
        <v>1538</v>
      </c>
      <c r="D449" s="17"/>
      <c r="E449" s="17"/>
      <c r="F449" s="28" t="s">
        <v>187</v>
      </c>
      <c r="G449" s="29">
        <v>1</v>
      </c>
      <c r="H449" s="39"/>
      <c r="I449" s="39">
        <v>0</v>
      </c>
      <c r="J449" s="63"/>
      <c r="K449" s="59"/>
      <c r="L449" s="59"/>
      <c r="M449" s="64"/>
      <c r="N449" s="59"/>
      <c r="O449" s="59"/>
      <c r="P449" s="30">
        <v>7</v>
      </c>
      <c r="S449" s="31">
        <f>ROUND(ROUND(P449, 2)*I449, 2)</f>
        <v>0</v>
      </c>
    </row>
    <row r="450" spans="1:21" ht="36" x14ac:dyDescent="0.3">
      <c r="A450" s="12" t="s">
        <v>1542</v>
      </c>
      <c r="B450" s="12"/>
      <c r="C450" s="27" t="s">
        <v>1028</v>
      </c>
      <c r="D450" s="17"/>
      <c r="E450" s="17"/>
      <c r="F450" s="28" t="s">
        <v>96</v>
      </c>
      <c r="G450" s="29">
        <v>0.15</v>
      </c>
      <c r="H450" s="29"/>
      <c r="I450" s="29">
        <v>0</v>
      </c>
      <c r="J450" s="63"/>
      <c r="K450" s="59"/>
      <c r="L450" s="59"/>
      <c r="M450" s="64"/>
      <c r="N450" s="59"/>
      <c r="O450" s="59"/>
      <c r="P450" s="30">
        <v>88.8</v>
      </c>
      <c r="S450" s="31">
        <f>ROUND(ROUND(P450, 2)*I450, 2)</f>
        <v>0</v>
      </c>
    </row>
    <row r="451" spans="1:21" ht="54" x14ac:dyDescent="0.3">
      <c r="A451" s="12" t="s">
        <v>1545</v>
      </c>
      <c r="B451" s="12" t="s">
        <v>1522</v>
      </c>
      <c r="C451" s="16" t="s">
        <v>1523</v>
      </c>
      <c r="D451" s="17"/>
      <c r="E451" s="17" t="s">
        <v>1546</v>
      </c>
      <c r="F451" s="17" t="s">
        <v>79</v>
      </c>
      <c r="G451" s="18">
        <v>1</v>
      </c>
      <c r="H451" s="18"/>
      <c r="I451" s="18">
        <v>0</v>
      </c>
      <c r="J451" s="61"/>
      <c r="K451" s="62"/>
      <c r="L451" s="61"/>
      <c r="M451" s="61"/>
      <c r="N451" s="61"/>
      <c r="O451" s="61"/>
      <c r="P451" s="19">
        <v>35.96</v>
      </c>
      <c r="Q451" s="20">
        <v>329</v>
      </c>
      <c r="R451" s="19">
        <f>P451+ROUND(Q451, 2)</f>
        <v>364.96</v>
      </c>
      <c r="S451" s="19">
        <v>0</v>
      </c>
      <c r="T451" s="19">
        <v>0</v>
      </c>
      <c r="U451" s="19">
        <f>S451+T451</f>
        <v>0</v>
      </c>
    </row>
    <row r="452" spans="1:21" ht="36" x14ac:dyDescent="0.3">
      <c r="A452" s="12" t="s">
        <v>1547</v>
      </c>
      <c r="B452" s="12"/>
      <c r="C452" s="27" t="s">
        <v>1028</v>
      </c>
      <c r="D452" s="17"/>
      <c r="E452" s="17"/>
      <c r="F452" s="28" t="s">
        <v>96</v>
      </c>
      <c r="G452" s="29">
        <v>0.15</v>
      </c>
      <c r="H452" s="29"/>
      <c r="I452" s="29">
        <v>0</v>
      </c>
      <c r="J452" s="63"/>
      <c r="K452" s="59"/>
      <c r="L452" s="59"/>
      <c r="M452" s="64"/>
      <c r="N452" s="59"/>
      <c r="O452" s="59"/>
      <c r="P452" s="30">
        <v>88.8</v>
      </c>
      <c r="S452" s="31">
        <f>ROUND(ROUND(P452, 2)*I452, 2)</f>
        <v>0</v>
      </c>
    </row>
    <row r="453" spans="1:21" ht="36" x14ac:dyDescent="0.3">
      <c r="A453" s="12" t="s">
        <v>1550</v>
      </c>
      <c r="B453" s="12"/>
      <c r="C453" s="41" t="s">
        <v>1483</v>
      </c>
      <c r="D453" s="17"/>
      <c r="E453" s="17" t="s">
        <v>1551</v>
      </c>
      <c r="F453" s="28" t="s">
        <v>96</v>
      </c>
      <c r="G453" s="29">
        <v>1.8</v>
      </c>
      <c r="H453" s="29"/>
      <c r="I453" s="29">
        <v>0</v>
      </c>
      <c r="J453" s="63"/>
      <c r="K453" s="59"/>
      <c r="L453" s="59"/>
      <c r="M453" s="64"/>
      <c r="N453" s="59"/>
      <c r="O453" s="59"/>
      <c r="P453" s="30">
        <v>12.58</v>
      </c>
      <c r="S453" s="31">
        <f>ROUND(ROUND(P453, 2)*I453, 2)</f>
        <v>0</v>
      </c>
    </row>
    <row r="454" spans="1:21" ht="54" x14ac:dyDescent="0.3">
      <c r="A454" s="12" t="s">
        <v>1554</v>
      </c>
      <c r="B454" s="12" t="s">
        <v>1555</v>
      </c>
      <c r="C454" s="16" t="s">
        <v>1556</v>
      </c>
      <c r="D454" s="17"/>
      <c r="E454" s="17" t="s">
        <v>1557</v>
      </c>
      <c r="F454" s="17" t="s">
        <v>79</v>
      </c>
      <c r="G454" s="18">
        <v>1</v>
      </c>
      <c r="H454" s="18"/>
      <c r="I454" s="18">
        <v>0</v>
      </c>
      <c r="J454" s="61"/>
      <c r="K454" s="62"/>
      <c r="L454" s="61"/>
      <c r="M454" s="61"/>
      <c r="N454" s="61"/>
      <c r="O454" s="61"/>
      <c r="P454" s="19">
        <v>26.02</v>
      </c>
      <c r="Q454" s="20">
        <v>508</v>
      </c>
      <c r="R454" s="19">
        <f>P454+ROUND(Q454, 2)</f>
        <v>534.02</v>
      </c>
      <c r="S454" s="19">
        <v>0</v>
      </c>
      <c r="T454" s="19">
        <v>0</v>
      </c>
      <c r="U454" s="19">
        <f>S454+T454</f>
        <v>0</v>
      </c>
    </row>
    <row r="455" spans="1:21" ht="36" x14ac:dyDescent="0.3">
      <c r="A455" s="12" t="s">
        <v>1560</v>
      </c>
      <c r="B455" s="12"/>
      <c r="C455" s="27" t="s">
        <v>1561</v>
      </c>
      <c r="D455" s="17"/>
      <c r="E455" s="17"/>
      <c r="F455" s="28" t="s">
        <v>96</v>
      </c>
      <c r="G455" s="29">
        <v>1</v>
      </c>
      <c r="H455" s="29"/>
      <c r="I455" s="29">
        <v>0</v>
      </c>
      <c r="J455" s="63"/>
      <c r="K455" s="59"/>
      <c r="L455" s="59"/>
      <c r="M455" s="64"/>
      <c r="N455" s="59"/>
      <c r="O455" s="59"/>
      <c r="P455" s="30">
        <v>12.7</v>
      </c>
      <c r="S455" s="31">
        <f>ROUND(ROUND(P455, 2)*I455, 2)</f>
        <v>0</v>
      </c>
    </row>
    <row r="456" spans="1:21" ht="36" x14ac:dyDescent="0.3">
      <c r="A456" s="12" t="s">
        <v>1565</v>
      </c>
      <c r="B456" s="12"/>
      <c r="C456" s="27" t="s">
        <v>1028</v>
      </c>
      <c r="D456" s="17"/>
      <c r="E456" s="17"/>
      <c r="F456" s="28" t="s">
        <v>96</v>
      </c>
      <c r="G456" s="29">
        <v>0.15</v>
      </c>
      <c r="H456" s="29"/>
      <c r="I456" s="29">
        <v>0</v>
      </c>
      <c r="J456" s="63"/>
      <c r="K456" s="59"/>
      <c r="L456" s="59"/>
      <c r="M456" s="64"/>
      <c r="N456" s="59"/>
      <c r="O456" s="59"/>
      <c r="P456" s="30">
        <v>88.8</v>
      </c>
      <c r="S456" s="31">
        <f>ROUND(ROUND(P456, 2)*I456, 2)</f>
        <v>0</v>
      </c>
    </row>
    <row r="457" spans="1:21" ht="54" x14ac:dyDescent="0.3">
      <c r="A457" s="12" t="s">
        <v>1568</v>
      </c>
      <c r="B457" s="12" t="s">
        <v>1555</v>
      </c>
      <c r="C457" s="16" t="s">
        <v>1556</v>
      </c>
      <c r="D457" s="17"/>
      <c r="E457" s="17" t="s">
        <v>1569</v>
      </c>
      <c r="F457" s="17" t="s">
        <v>79</v>
      </c>
      <c r="G457" s="18">
        <v>1</v>
      </c>
      <c r="H457" s="18"/>
      <c r="I457" s="18">
        <v>0</v>
      </c>
      <c r="J457" s="61"/>
      <c r="K457" s="62"/>
      <c r="L457" s="61"/>
      <c r="M457" s="61"/>
      <c r="N457" s="61"/>
      <c r="O457" s="61"/>
      <c r="P457" s="19">
        <v>26.02</v>
      </c>
      <c r="Q457" s="20">
        <v>508</v>
      </c>
      <c r="R457" s="19">
        <f>P457+ROUND(Q457, 2)</f>
        <v>534.02</v>
      </c>
      <c r="S457" s="19">
        <v>0</v>
      </c>
      <c r="T457" s="19">
        <v>0</v>
      </c>
      <c r="U457" s="19">
        <f>S457+T457</f>
        <v>0</v>
      </c>
    </row>
    <row r="458" spans="1:21" ht="36" x14ac:dyDescent="0.3">
      <c r="A458" s="12" t="s">
        <v>1570</v>
      </c>
      <c r="B458" s="12"/>
      <c r="C458" s="27" t="s">
        <v>1028</v>
      </c>
      <c r="D458" s="17"/>
      <c r="E458" s="17"/>
      <c r="F458" s="28" t="s">
        <v>96</v>
      </c>
      <c r="G458" s="29">
        <v>0.15</v>
      </c>
      <c r="H458" s="29"/>
      <c r="I458" s="29">
        <v>0</v>
      </c>
      <c r="J458" s="63"/>
      <c r="K458" s="59"/>
      <c r="L458" s="59"/>
      <c r="M458" s="64"/>
      <c r="N458" s="59"/>
      <c r="O458" s="59"/>
      <c r="P458" s="30">
        <v>88.8</v>
      </c>
      <c r="S458" s="31">
        <f>ROUND(ROUND(P458, 2)*I458, 2)</f>
        <v>0</v>
      </c>
    </row>
    <row r="459" spans="1:21" ht="36" x14ac:dyDescent="0.3">
      <c r="A459" s="12" t="s">
        <v>1573</v>
      </c>
      <c r="B459" s="12"/>
      <c r="C459" s="27" t="s">
        <v>1561</v>
      </c>
      <c r="D459" s="17"/>
      <c r="E459" s="17"/>
      <c r="F459" s="28" t="s">
        <v>96</v>
      </c>
      <c r="G459" s="29">
        <v>1</v>
      </c>
      <c r="H459" s="29"/>
      <c r="I459" s="29">
        <v>0</v>
      </c>
      <c r="J459" s="63"/>
      <c r="K459" s="59"/>
      <c r="L459" s="59"/>
      <c r="M459" s="64"/>
      <c r="N459" s="59"/>
      <c r="O459" s="59"/>
      <c r="P459" s="30">
        <v>12.7</v>
      </c>
      <c r="S459" s="31">
        <f>ROUND(ROUND(P459, 2)*I459, 2)</f>
        <v>0</v>
      </c>
    </row>
    <row r="460" spans="1:21" ht="36" x14ac:dyDescent="0.3">
      <c r="A460" s="12" t="s">
        <v>1576</v>
      </c>
      <c r="B460" s="12" t="s">
        <v>1555</v>
      </c>
      <c r="C460" s="16" t="s">
        <v>1556</v>
      </c>
      <c r="D460" s="17"/>
      <c r="E460" s="17" t="s">
        <v>1577</v>
      </c>
      <c r="F460" s="17" t="s">
        <v>79</v>
      </c>
      <c r="G460" s="18">
        <v>1</v>
      </c>
      <c r="H460" s="18"/>
      <c r="I460" s="18">
        <v>0</v>
      </c>
      <c r="J460" s="61"/>
      <c r="K460" s="62"/>
      <c r="L460" s="61"/>
      <c r="M460" s="61"/>
      <c r="N460" s="61"/>
      <c r="O460" s="61"/>
      <c r="P460" s="19">
        <v>35.049999999999997</v>
      </c>
      <c r="Q460" s="20">
        <v>508</v>
      </c>
      <c r="R460" s="19">
        <f>P460+ROUND(Q460, 2)</f>
        <v>543.04999999999995</v>
      </c>
      <c r="S460" s="19">
        <v>0</v>
      </c>
      <c r="T460" s="19">
        <v>0</v>
      </c>
      <c r="U460" s="19">
        <f>S460+T460</f>
        <v>0</v>
      </c>
    </row>
    <row r="461" spans="1:21" ht="36" x14ac:dyDescent="0.3">
      <c r="A461" s="12" t="s">
        <v>1578</v>
      </c>
      <c r="B461" s="12"/>
      <c r="C461" s="41" t="s">
        <v>1483</v>
      </c>
      <c r="D461" s="17"/>
      <c r="E461" s="17"/>
      <c r="F461" s="28" t="s">
        <v>96</v>
      </c>
      <c r="G461" s="29">
        <v>1.8</v>
      </c>
      <c r="H461" s="29"/>
      <c r="I461" s="29">
        <v>0</v>
      </c>
      <c r="J461" s="63"/>
      <c r="K461" s="59"/>
      <c r="L461" s="59"/>
      <c r="M461" s="64"/>
      <c r="N461" s="59"/>
      <c r="O461" s="59"/>
      <c r="P461" s="30">
        <v>12.07</v>
      </c>
      <c r="S461" s="31">
        <f>ROUND(ROUND(P461, 2)*I461, 2)</f>
        <v>0</v>
      </c>
    </row>
    <row r="462" spans="1:21" ht="36" x14ac:dyDescent="0.3">
      <c r="A462" s="12" t="s">
        <v>1581</v>
      </c>
      <c r="B462" s="12"/>
      <c r="C462" s="27" t="s">
        <v>1028</v>
      </c>
      <c r="D462" s="17"/>
      <c r="E462" s="17"/>
      <c r="F462" s="28" t="s">
        <v>96</v>
      </c>
      <c r="G462" s="29">
        <v>0.15</v>
      </c>
      <c r="H462" s="29"/>
      <c r="I462" s="29">
        <v>0</v>
      </c>
      <c r="J462" s="63"/>
      <c r="K462" s="59"/>
      <c r="L462" s="59"/>
      <c r="M462" s="64"/>
      <c r="N462" s="59"/>
      <c r="O462" s="59"/>
      <c r="P462" s="30">
        <v>88.8</v>
      </c>
      <c r="S462" s="31">
        <f>ROUND(ROUND(P462, 2)*I462, 2)</f>
        <v>0</v>
      </c>
    </row>
    <row r="463" spans="1:21" ht="36" x14ac:dyDescent="0.3">
      <c r="A463" s="12" t="s">
        <v>1584</v>
      </c>
      <c r="B463" s="12" t="s">
        <v>1555</v>
      </c>
      <c r="C463" s="16" t="s">
        <v>1556</v>
      </c>
      <c r="D463" s="17"/>
      <c r="E463" s="17" t="s">
        <v>1585</v>
      </c>
      <c r="F463" s="17" t="s">
        <v>79</v>
      </c>
      <c r="G463" s="18">
        <v>1</v>
      </c>
      <c r="H463" s="18"/>
      <c r="I463" s="18">
        <v>0</v>
      </c>
      <c r="J463" s="61"/>
      <c r="K463" s="62"/>
      <c r="L463" s="61"/>
      <c r="M463" s="61"/>
      <c r="N463" s="61"/>
      <c r="O463" s="61"/>
      <c r="P463" s="19">
        <v>35.049999999999997</v>
      </c>
      <c r="Q463" s="20">
        <v>508</v>
      </c>
      <c r="R463" s="19">
        <f>P463+ROUND(Q463, 2)</f>
        <v>543.04999999999995</v>
      </c>
      <c r="S463" s="19">
        <v>0</v>
      </c>
      <c r="T463" s="19">
        <v>0</v>
      </c>
      <c r="U463" s="19">
        <f>S463+T463</f>
        <v>0</v>
      </c>
    </row>
    <row r="464" spans="1:21" ht="36" x14ac:dyDescent="0.3">
      <c r="A464" s="12" t="s">
        <v>1586</v>
      </c>
      <c r="B464" s="12"/>
      <c r="C464" s="27" t="s">
        <v>1028</v>
      </c>
      <c r="D464" s="17"/>
      <c r="E464" s="17"/>
      <c r="F464" s="28" t="s">
        <v>96</v>
      </c>
      <c r="G464" s="29">
        <v>0.15</v>
      </c>
      <c r="H464" s="29"/>
      <c r="I464" s="29">
        <v>0</v>
      </c>
      <c r="J464" s="63"/>
      <c r="K464" s="59"/>
      <c r="L464" s="59"/>
      <c r="M464" s="64"/>
      <c r="N464" s="59"/>
      <c r="O464" s="59"/>
      <c r="P464" s="30">
        <v>88.8</v>
      </c>
      <c r="S464" s="31">
        <f>ROUND(ROUND(P464, 2)*I464, 2)</f>
        <v>0</v>
      </c>
    </row>
    <row r="465" spans="1:21" ht="36" x14ac:dyDescent="0.3">
      <c r="A465" s="12" t="s">
        <v>1589</v>
      </c>
      <c r="B465" s="12"/>
      <c r="C465" s="41" t="s">
        <v>1483</v>
      </c>
      <c r="D465" s="17"/>
      <c r="E465" s="17"/>
      <c r="F465" s="28" t="s">
        <v>96</v>
      </c>
      <c r="G465" s="29">
        <v>1.8</v>
      </c>
      <c r="H465" s="29"/>
      <c r="I465" s="29">
        <v>0</v>
      </c>
      <c r="J465" s="63"/>
      <c r="K465" s="59"/>
      <c r="L465" s="59"/>
      <c r="M465" s="64"/>
      <c r="N465" s="59"/>
      <c r="O465" s="59"/>
      <c r="P465" s="30">
        <v>12.07</v>
      </c>
      <c r="S465" s="31">
        <f>ROUND(ROUND(P465, 2)*I465, 2)</f>
        <v>0</v>
      </c>
    </row>
    <row r="466" spans="1:21" ht="54" x14ac:dyDescent="0.3">
      <c r="A466" s="12" t="s">
        <v>1592</v>
      </c>
      <c r="B466" s="12" t="s">
        <v>1555</v>
      </c>
      <c r="C466" s="16" t="s">
        <v>1556</v>
      </c>
      <c r="D466" s="17"/>
      <c r="E466" s="17" t="s">
        <v>1557</v>
      </c>
      <c r="F466" s="17" t="s">
        <v>79</v>
      </c>
      <c r="G466" s="18">
        <v>1</v>
      </c>
      <c r="H466" s="18"/>
      <c r="I466" s="18">
        <v>8128.4</v>
      </c>
      <c r="J466" s="61"/>
      <c r="K466" s="62"/>
      <c r="L466" s="61"/>
      <c r="M466" s="61"/>
      <c r="N466" s="61"/>
      <c r="O466" s="61"/>
      <c r="P466" s="19">
        <v>36.18</v>
      </c>
      <c r="Q466" s="20">
        <v>609.6</v>
      </c>
      <c r="R466" s="19">
        <f>P466+ROUND(Q466, 2)</f>
        <v>645.78</v>
      </c>
      <c r="S466" s="19">
        <v>294085.51</v>
      </c>
      <c r="T466" s="19">
        <v>4955072.6399999997</v>
      </c>
      <c r="U466" s="19">
        <f>S466+T466</f>
        <v>5249158.1499999994</v>
      </c>
    </row>
    <row r="467" spans="1:21" ht="36" x14ac:dyDescent="0.3">
      <c r="A467" s="12" t="s">
        <v>1593</v>
      </c>
      <c r="B467" s="12"/>
      <c r="C467" s="41" t="s">
        <v>1483</v>
      </c>
      <c r="D467" s="17"/>
      <c r="E467" s="17"/>
      <c r="F467" s="28" t="s">
        <v>96</v>
      </c>
      <c r="G467" s="29">
        <v>1.8</v>
      </c>
      <c r="H467" s="29"/>
      <c r="I467" s="29">
        <v>14631.12</v>
      </c>
      <c r="J467" s="63"/>
      <c r="K467" s="59"/>
      <c r="L467" s="59"/>
      <c r="M467" s="64"/>
      <c r="N467" s="59"/>
      <c r="O467" s="59"/>
      <c r="P467" s="30">
        <v>12.7</v>
      </c>
      <c r="S467" s="31">
        <f>ROUND(ROUND(P467, 2)*I467, 2)</f>
        <v>185815.22</v>
      </c>
    </row>
    <row r="468" spans="1:21" ht="36" x14ac:dyDescent="0.3">
      <c r="A468" s="12" t="s">
        <v>1596</v>
      </c>
      <c r="B468" s="12"/>
      <c r="C468" s="27" t="s">
        <v>1028</v>
      </c>
      <c r="D468" s="17"/>
      <c r="E468" s="17"/>
      <c r="F468" s="28" t="s">
        <v>96</v>
      </c>
      <c r="G468" s="29">
        <v>0.15</v>
      </c>
      <c r="H468" s="29"/>
      <c r="I468" s="29">
        <v>1219.26</v>
      </c>
      <c r="J468" s="63"/>
      <c r="K468" s="59"/>
      <c r="L468" s="59"/>
      <c r="M468" s="64"/>
      <c r="N468" s="59"/>
      <c r="O468" s="59"/>
      <c r="P468" s="30">
        <v>88.8</v>
      </c>
      <c r="S468" s="31">
        <f>ROUND(ROUND(P468, 2)*I468, 2)</f>
        <v>108270.29</v>
      </c>
    </row>
    <row r="469" spans="1:21" ht="54" x14ac:dyDescent="0.3">
      <c r="A469" s="12" t="s">
        <v>1599</v>
      </c>
      <c r="B469" s="12" t="s">
        <v>1555</v>
      </c>
      <c r="C469" s="16" t="s">
        <v>1556</v>
      </c>
      <c r="D469" s="17"/>
      <c r="E469" s="17" t="s">
        <v>1569</v>
      </c>
      <c r="F469" s="17" t="s">
        <v>79</v>
      </c>
      <c r="G469" s="18">
        <v>1</v>
      </c>
      <c r="H469" s="18"/>
      <c r="I469" s="18">
        <v>7374</v>
      </c>
      <c r="J469" s="61"/>
      <c r="K469" s="62"/>
      <c r="L469" s="61"/>
      <c r="M469" s="61"/>
      <c r="N469" s="61"/>
      <c r="O469" s="61"/>
      <c r="P469" s="19">
        <v>36.18</v>
      </c>
      <c r="Q469" s="20">
        <v>609.6</v>
      </c>
      <c r="R469" s="19">
        <f>P469+ROUND(Q469, 2)</f>
        <v>645.78</v>
      </c>
      <c r="S469" s="19">
        <v>266791.32</v>
      </c>
      <c r="T469" s="19">
        <v>4495190.4000000004</v>
      </c>
      <c r="U469" s="19">
        <f>S469+T469</f>
        <v>4761981.7200000007</v>
      </c>
    </row>
    <row r="470" spans="1:21" ht="36" x14ac:dyDescent="0.3">
      <c r="A470" s="12" t="s">
        <v>1600</v>
      </c>
      <c r="B470" s="12"/>
      <c r="C470" s="27" t="s">
        <v>1028</v>
      </c>
      <c r="D470" s="17"/>
      <c r="E470" s="17"/>
      <c r="F470" s="28" t="s">
        <v>96</v>
      </c>
      <c r="G470" s="29">
        <v>0.15</v>
      </c>
      <c r="H470" s="29"/>
      <c r="I470" s="29">
        <v>1106.0999999999999</v>
      </c>
      <c r="J470" s="63"/>
      <c r="K470" s="59"/>
      <c r="L470" s="59"/>
      <c r="M470" s="64"/>
      <c r="N470" s="59"/>
      <c r="O470" s="59"/>
      <c r="P470" s="30">
        <v>88.8</v>
      </c>
      <c r="S470" s="31">
        <f>ROUND(ROUND(P470, 2)*I470, 2)</f>
        <v>98221.68</v>
      </c>
    </row>
    <row r="471" spans="1:21" ht="36" x14ac:dyDescent="0.3">
      <c r="A471" s="12" t="s">
        <v>1603</v>
      </c>
      <c r="B471" s="12"/>
      <c r="C471" s="41" t="s">
        <v>1483</v>
      </c>
      <c r="D471" s="17"/>
      <c r="E471" s="17"/>
      <c r="F471" s="28" t="s">
        <v>96</v>
      </c>
      <c r="G471" s="29">
        <v>1.8</v>
      </c>
      <c r="H471" s="29"/>
      <c r="I471" s="29">
        <v>13273.2</v>
      </c>
      <c r="J471" s="63"/>
      <c r="K471" s="59"/>
      <c r="L471" s="59"/>
      <c r="M471" s="64"/>
      <c r="N471" s="59"/>
      <c r="O471" s="59"/>
      <c r="P471" s="30">
        <v>12.7</v>
      </c>
      <c r="S471" s="31">
        <f>ROUND(ROUND(P471, 2)*I471, 2)</f>
        <v>168569.64</v>
      </c>
    </row>
    <row r="472" spans="1:21" ht="36" x14ac:dyDescent="0.3">
      <c r="A472" s="12" t="s">
        <v>1606</v>
      </c>
      <c r="B472" s="12" t="s">
        <v>1555</v>
      </c>
      <c r="C472" s="16" t="s">
        <v>1556</v>
      </c>
      <c r="D472" s="17"/>
      <c r="E472" s="17" t="s">
        <v>1577</v>
      </c>
      <c r="F472" s="17" t="s">
        <v>79</v>
      </c>
      <c r="G472" s="18">
        <v>1</v>
      </c>
      <c r="H472" s="18"/>
      <c r="I472" s="18">
        <v>8128.4</v>
      </c>
      <c r="J472" s="61"/>
      <c r="K472" s="62"/>
      <c r="L472" s="61"/>
      <c r="M472" s="61"/>
      <c r="N472" s="61"/>
      <c r="O472" s="61"/>
      <c r="P472" s="19">
        <v>36.18</v>
      </c>
      <c r="Q472" s="20">
        <v>609.6</v>
      </c>
      <c r="R472" s="19">
        <f>P472+ROUND(Q472, 2)</f>
        <v>645.78</v>
      </c>
      <c r="S472" s="19">
        <v>294085.51</v>
      </c>
      <c r="T472" s="19">
        <v>4955072.6399999997</v>
      </c>
      <c r="U472" s="19">
        <f>S472+T472</f>
        <v>5249158.1499999994</v>
      </c>
    </row>
    <row r="473" spans="1:21" ht="36" x14ac:dyDescent="0.3">
      <c r="A473" s="12" t="s">
        <v>1607</v>
      </c>
      <c r="B473" s="12"/>
      <c r="C473" s="41" t="s">
        <v>1483</v>
      </c>
      <c r="D473" s="17"/>
      <c r="E473" s="17"/>
      <c r="F473" s="28" t="s">
        <v>96</v>
      </c>
      <c r="G473" s="29">
        <v>1.8</v>
      </c>
      <c r="H473" s="29"/>
      <c r="I473" s="29">
        <v>14631.12</v>
      </c>
      <c r="J473" s="63"/>
      <c r="K473" s="59"/>
      <c r="L473" s="59"/>
      <c r="M473" s="64"/>
      <c r="N473" s="59"/>
      <c r="O473" s="59"/>
      <c r="P473" s="30">
        <v>12.7</v>
      </c>
      <c r="S473" s="31">
        <f>ROUND(ROUND(P473, 2)*I473, 2)</f>
        <v>185815.22</v>
      </c>
    </row>
    <row r="474" spans="1:21" ht="36" x14ac:dyDescent="0.3">
      <c r="A474" s="12" t="s">
        <v>1610</v>
      </c>
      <c r="B474" s="12"/>
      <c r="C474" s="27" t="s">
        <v>1028</v>
      </c>
      <c r="D474" s="17"/>
      <c r="E474" s="17"/>
      <c r="F474" s="28" t="s">
        <v>96</v>
      </c>
      <c r="G474" s="29">
        <v>0.15</v>
      </c>
      <c r="H474" s="29"/>
      <c r="I474" s="29">
        <v>1219.26</v>
      </c>
      <c r="J474" s="63"/>
      <c r="K474" s="59"/>
      <c r="L474" s="59"/>
      <c r="M474" s="64"/>
      <c r="N474" s="59"/>
      <c r="O474" s="59"/>
      <c r="P474" s="30">
        <v>88.8</v>
      </c>
      <c r="S474" s="31">
        <f>ROUND(ROUND(P474, 2)*I474, 2)</f>
        <v>108270.29</v>
      </c>
    </row>
    <row r="475" spans="1:21" ht="36" x14ac:dyDescent="0.3">
      <c r="A475" s="12" t="s">
        <v>1613</v>
      </c>
      <c r="B475" s="12" t="s">
        <v>1555</v>
      </c>
      <c r="C475" s="16" t="s">
        <v>1556</v>
      </c>
      <c r="D475" s="17"/>
      <c r="E475" s="17" t="s">
        <v>1585</v>
      </c>
      <c r="F475" s="17" t="s">
        <v>79</v>
      </c>
      <c r="G475" s="18">
        <v>1</v>
      </c>
      <c r="H475" s="18"/>
      <c r="I475" s="18">
        <v>7374</v>
      </c>
      <c r="J475" s="61"/>
      <c r="K475" s="62"/>
      <c r="L475" s="61"/>
      <c r="M475" s="61"/>
      <c r="N475" s="61"/>
      <c r="O475" s="61"/>
      <c r="P475" s="19">
        <v>36.18</v>
      </c>
      <c r="Q475" s="20">
        <v>609.6</v>
      </c>
      <c r="R475" s="19">
        <f>P475+ROUND(Q475, 2)</f>
        <v>645.78</v>
      </c>
      <c r="S475" s="19">
        <v>266791.32</v>
      </c>
      <c r="T475" s="19">
        <v>4495190.4000000004</v>
      </c>
      <c r="U475" s="19">
        <f>S475+T475</f>
        <v>4761981.7200000007</v>
      </c>
    </row>
    <row r="476" spans="1:21" ht="36" x14ac:dyDescent="0.3">
      <c r="A476" s="12" t="s">
        <v>1614</v>
      </c>
      <c r="B476" s="12"/>
      <c r="C476" s="27" t="s">
        <v>1028</v>
      </c>
      <c r="D476" s="17"/>
      <c r="E476" s="17"/>
      <c r="F476" s="28" t="s">
        <v>96</v>
      </c>
      <c r="G476" s="29">
        <v>0.15</v>
      </c>
      <c r="H476" s="29"/>
      <c r="I476" s="29">
        <v>1106.0999999999999</v>
      </c>
      <c r="J476" s="63"/>
      <c r="K476" s="59"/>
      <c r="L476" s="59"/>
      <c r="M476" s="64"/>
      <c r="N476" s="59"/>
      <c r="O476" s="59"/>
      <c r="P476" s="30">
        <v>88.8</v>
      </c>
      <c r="S476" s="31">
        <f>ROUND(ROUND(P476, 2)*I476, 2)</f>
        <v>98221.68</v>
      </c>
    </row>
    <row r="477" spans="1:21" ht="36" x14ac:dyDescent="0.3">
      <c r="A477" s="12" t="s">
        <v>1617</v>
      </c>
      <c r="B477" s="12"/>
      <c r="C477" s="41" t="s">
        <v>1483</v>
      </c>
      <c r="D477" s="17"/>
      <c r="E477" s="17"/>
      <c r="F477" s="28" t="s">
        <v>96</v>
      </c>
      <c r="G477" s="29">
        <v>1.8</v>
      </c>
      <c r="H477" s="29"/>
      <c r="I477" s="29">
        <v>13273.2</v>
      </c>
      <c r="J477" s="63"/>
      <c r="K477" s="59"/>
      <c r="L477" s="59"/>
      <c r="M477" s="64"/>
      <c r="N477" s="59"/>
      <c r="O477" s="59"/>
      <c r="P477" s="30">
        <v>12.7</v>
      </c>
      <c r="S477" s="31">
        <f>ROUND(ROUND(P477, 2)*I477, 2)</f>
        <v>168569.64</v>
      </c>
    </row>
    <row r="478" spans="1:21" ht="72" x14ac:dyDescent="0.3">
      <c r="A478" s="12" t="s">
        <v>1620</v>
      </c>
      <c r="B478" s="12" t="s">
        <v>1621</v>
      </c>
      <c r="C478" s="16" t="s">
        <v>1622</v>
      </c>
      <c r="D478" s="17"/>
      <c r="E478" s="17" t="s">
        <v>581</v>
      </c>
      <c r="F478" s="17" t="s">
        <v>79</v>
      </c>
      <c r="G478" s="18">
        <v>1</v>
      </c>
      <c r="H478" s="18"/>
      <c r="I478" s="18">
        <v>0</v>
      </c>
      <c r="J478" s="61"/>
      <c r="K478" s="62"/>
      <c r="L478" s="61"/>
      <c r="M478" s="61"/>
      <c r="N478" s="61"/>
      <c r="O478" s="61"/>
      <c r="P478" s="19">
        <v>287.24</v>
      </c>
      <c r="Q478" s="20">
        <v>873</v>
      </c>
      <c r="R478" s="19">
        <f>P478+ROUND(Q478, 2)</f>
        <v>1160.24</v>
      </c>
      <c r="S478" s="19">
        <v>0</v>
      </c>
      <c r="T478" s="19">
        <v>0</v>
      </c>
      <c r="U478" s="19">
        <f>S478+T478</f>
        <v>0</v>
      </c>
    </row>
    <row r="479" spans="1:21" ht="36" x14ac:dyDescent="0.3">
      <c r="A479" s="12" t="s">
        <v>1625</v>
      </c>
      <c r="B479" s="12"/>
      <c r="C479" s="27" t="s">
        <v>1626</v>
      </c>
      <c r="D479" s="17"/>
      <c r="E479" s="17" t="s">
        <v>1627</v>
      </c>
      <c r="F479" s="28" t="s">
        <v>96</v>
      </c>
      <c r="G479" s="29">
        <v>1.3</v>
      </c>
      <c r="H479" s="39"/>
      <c r="I479" s="39">
        <v>0</v>
      </c>
      <c r="J479" s="63"/>
      <c r="K479" s="59"/>
      <c r="L479" s="59"/>
      <c r="M479" s="64"/>
      <c r="N479" s="59"/>
      <c r="O479" s="59"/>
      <c r="P479" s="30">
        <v>8.6</v>
      </c>
      <c r="S479" s="31">
        <f>ROUND(ROUND(P479, 2)*I479, 2)</f>
        <v>0</v>
      </c>
    </row>
    <row r="480" spans="1:21" ht="18" x14ac:dyDescent="0.3">
      <c r="A480" s="12" t="s">
        <v>1631</v>
      </c>
      <c r="B480" s="12"/>
      <c r="C480" s="27" t="s">
        <v>1632</v>
      </c>
      <c r="D480" s="17"/>
      <c r="E480" s="17"/>
      <c r="F480" s="28" t="s">
        <v>79</v>
      </c>
      <c r="G480" s="29">
        <v>1.1000000000000001</v>
      </c>
      <c r="H480" s="29"/>
      <c r="I480" s="29">
        <v>0</v>
      </c>
      <c r="J480" s="63"/>
      <c r="K480" s="59"/>
      <c r="L480" s="59"/>
      <c r="M480" s="64"/>
      <c r="N480" s="59"/>
      <c r="O480" s="59"/>
      <c r="P480" s="30">
        <v>26</v>
      </c>
      <c r="S480" s="31">
        <f>ROUND(ROUND(P480, 2)*I480, 2)</f>
        <v>0</v>
      </c>
    </row>
    <row r="481" spans="1:21" ht="18" x14ac:dyDescent="0.3">
      <c r="A481" s="12" t="s">
        <v>1636</v>
      </c>
      <c r="B481" s="12"/>
      <c r="C481" s="27" t="s">
        <v>1517</v>
      </c>
      <c r="D481" s="17"/>
      <c r="E481" s="17"/>
      <c r="F481" s="28" t="s">
        <v>187</v>
      </c>
      <c r="G481" s="29">
        <v>1</v>
      </c>
      <c r="H481" s="39"/>
      <c r="I481" s="39">
        <v>0</v>
      </c>
      <c r="J481" s="63"/>
      <c r="K481" s="59"/>
      <c r="L481" s="59"/>
      <c r="M481" s="64"/>
      <c r="N481" s="59"/>
      <c r="O481" s="59"/>
      <c r="P481" s="30">
        <v>15.76</v>
      </c>
      <c r="S481" s="31">
        <f>ROUND(ROUND(P481, 2)*I481, 2)</f>
        <v>0</v>
      </c>
    </row>
    <row r="482" spans="1:21" ht="18" x14ac:dyDescent="0.3">
      <c r="A482" s="12" t="s">
        <v>1639</v>
      </c>
      <c r="B482" s="12"/>
      <c r="C482" s="27" t="s">
        <v>1512</v>
      </c>
      <c r="D482" s="17"/>
      <c r="E482" s="17"/>
      <c r="F482" s="28" t="s">
        <v>96</v>
      </c>
      <c r="G482" s="29">
        <v>0.25</v>
      </c>
      <c r="H482" s="29"/>
      <c r="I482" s="29">
        <v>0</v>
      </c>
      <c r="J482" s="63"/>
      <c r="K482" s="59"/>
      <c r="L482" s="59"/>
      <c r="M482" s="64"/>
      <c r="N482" s="59"/>
      <c r="O482" s="59"/>
      <c r="P482" s="30">
        <v>100</v>
      </c>
      <c r="S482" s="31">
        <f>ROUND(ROUND(P482, 2)*I482, 2)</f>
        <v>0</v>
      </c>
    </row>
    <row r="483" spans="1:21" ht="72" x14ac:dyDescent="0.3">
      <c r="A483" s="12" t="s">
        <v>1642</v>
      </c>
      <c r="B483" s="12" t="s">
        <v>1643</v>
      </c>
      <c r="C483" s="16" t="s">
        <v>1644</v>
      </c>
      <c r="D483" s="17"/>
      <c r="E483" s="17" t="s">
        <v>1645</v>
      </c>
      <c r="F483" s="17" t="s">
        <v>79</v>
      </c>
      <c r="G483" s="18">
        <v>1</v>
      </c>
      <c r="H483" s="18"/>
      <c r="I483" s="18">
        <v>0</v>
      </c>
      <c r="J483" s="61"/>
      <c r="K483" s="62"/>
      <c r="L483" s="61"/>
      <c r="M483" s="61"/>
      <c r="N483" s="61"/>
      <c r="O483" s="61"/>
      <c r="P483" s="19">
        <v>460.66</v>
      </c>
      <c r="Q483" s="20">
        <v>1067</v>
      </c>
      <c r="R483" s="19">
        <f>P483+ROUND(Q483, 2)</f>
        <v>1527.66</v>
      </c>
      <c r="S483" s="19">
        <v>0</v>
      </c>
      <c r="T483" s="19">
        <v>0</v>
      </c>
      <c r="U483" s="19">
        <f>S483+T483</f>
        <v>0</v>
      </c>
    </row>
    <row r="484" spans="1:21" ht="18" x14ac:dyDescent="0.3">
      <c r="A484" s="12" t="s">
        <v>1648</v>
      </c>
      <c r="B484" s="12"/>
      <c r="C484" s="27" t="s">
        <v>1626</v>
      </c>
      <c r="D484" s="17"/>
      <c r="E484" s="17"/>
      <c r="F484" s="28" t="s">
        <v>96</v>
      </c>
      <c r="G484" s="29">
        <v>1.3</v>
      </c>
      <c r="H484" s="39"/>
      <c r="I484" s="39">
        <v>0</v>
      </c>
      <c r="J484" s="63"/>
      <c r="K484" s="59"/>
      <c r="L484" s="59"/>
      <c r="M484" s="64"/>
      <c r="N484" s="59"/>
      <c r="O484" s="59"/>
      <c r="P484" s="30">
        <v>8.6</v>
      </c>
      <c r="S484" s="31">
        <f>ROUND(ROUND(P484, 2)*I484, 2)</f>
        <v>0</v>
      </c>
    </row>
    <row r="485" spans="1:21" ht="18" x14ac:dyDescent="0.3">
      <c r="A485" s="12" t="s">
        <v>1651</v>
      </c>
      <c r="B485" s="12"/>
      <c r="C485" s="27" t="s">
        <v>1632</v>
      </c>
      <c r="D485" s="17"/>
      <c r="E485" s="17"/>
      <c r="F485" s="28" t="s">
        <v>79</v>
      </c>
      <c r="G485" s="29">
        <v>1.1000000000000001</v>
      </c>
      <c r="H485" s="29"/>
      <c r="I485" s="29">
        <v>0</v>
      </c>
      <c r="J485" s="63"/>
      <c r="K485" s="59"/>
      <c r="L485" s="59"/>
      <c r="M485" s="64"/>
      <c r="N485" s="59"/>
      <c r="O485" s="59"/>
      <c r="P485" s="30">
        <v>26</v>
      </c>
      <c r="S485" s="31">
        <f>ROUND(ROUND(P485, 2)*I485, 2)</f>
        <v>0</v>
      </c>
    </row>
    <row r="486" spans="1:21" ht="18" x14ac:dyDescent="0.3">
      <c r="A486" s="12" t="s">
        <v>1654</v>
      </c>
      <c r="B486" s="12"/>
      <c r="C486" s="27" t="s">
        <v>1517</v>
      </c>
      <c r="D486" s="17"/>
      <c r="E486" s="17"/>
      <c r="F486" s="28" t="s">
        <v>187</v>
      </c>
      <c r="G486" s="29">
        <v>1</v>
      </c>
      <c r="H486" s="39"/>
      <c r="I486" s="39">
        <v>0</v>
      </c>
      <c r="J486" s="63"/>
      <c r="K486" s="59"/>
      <c r="L486" s="59"/>
      <c r="M486" s="64"/>
      <c r="N486" s="59"/>
      <c r="O486" s="59"/>
      <c r="P486" s="30">
        <v>15.76</v>
      </c>
      <c r="S486" s="31">
        <f>ROUND(ROUND(P486, 2)*I486, 2)</f>
        <v>0</v>
      </c>
    </row>
    <row r="487" spans="1:21" ht="18" x14ac:dyDescent="0.3">
      <c r="A487" s="12" t="s">
        <v>1657</v>
      </c>
      <c r="B487" s="12"/>
      <c r="C487" s="27" t="s">
        <v>1512</v>
      </c>
      <c r="D487" s="17"/>
      <c r="E487" s="17"/>
      <c r="F487" s="28" t="s">
        <v>96</v>
      </c>
      <c r="G487" s="29">
        <v>0.25</v>
      </c>
      <c r="H487" s="29"/>
      <c r="I487" s="29">
        <v>0</v>
      </c>
      <c r="J487" s="63"/>
      <c r="K487" s="59"/>
      <c r="L487" s="59"/>
      <c r="M487" s="64"/>
      <c r="N487" s="59"/>
      <c r="O487" s="59"/>
      <c r="P487" s="30">
        <v>100</v>
      </c>
      <c r="S487" s="31">
        <f>ROUND(ROUND(P487, 2)*I487, 2)</f>
        <v>0</v>
      </c>
    </row>
    <row r="488" spans="1:21" ht="72" x14ac:dyDescent="0.3">
      <c r="A488" s="12" t="s">
        <v>1660</v>
      </c>
      <c r="B488" s="12" t="s">
        <v>1643</v>
      </c>
      <c r="C488" s="16" t="s">
        <v>1644</v>
      </c>
      <c r="D488" s="17"/>
      <c r="E488" s="17" t="s">
        <v>1661</v>
      </c>
      <c r="F488" s="17" t="s">
        <v>79</v>
      </c>
      <c r="G488" s="18">
        <v>1</v>
      </c>
      <c r="H488" s="18"/>
      <c r="I488" s="18">
        <v>0</v>
      </c>
      <c r="J488" s="61"/>
      <c r="K488" s="62"/>
      <c r="L488" s="61"/>
      <c r="M488" s="61"/>
      <c r="N488" s="61"/>
      <c r="O488" s="61"/>
      <c r="P488" s="19">
        <v>448.98</v>
      </c>
      <c r="Q488" s="20">
        <v>1067</v>
      </c>
      <c r="R488" s="19">
        <f>P488+ROUND(Q488, 2)</f>
        <v>1515.98</v>
      </c>
      <c r="S488" s="19">
        <v>0</v>
      </c>
      <c r="T488" s="19">
        <v>0</v>
      </c>
      <c r="U488" s="19">
        <f>S488+T488</f>
        <v>0</v>
      </c>
    </row>
    <row r="489" spans="1:21" ht="36" x14ac:dyDescent="0.3">
      <c r="A489" s="12" t="s">
        <v>1662</v>
      </c>
      <c r="B489" s="12"/>
      <c r="C489" s="27" t="s">
        <v>1028</v>
      </c>
      <c r="D489" s="17"/>
      <c r="E489" s="17"/>
      <c r="F489" s="28" t="s">
        <v>96</v>
      </c>
      <c r="G489" s="29">
        <v>0.15</v>
      </c>
      <c r="H489" s="29"/>
      <c r="I489" s="29">
        <v>0</v>
      </c>
      <c r="J489" s="63"/>
      <c r="K489" s="59"/>
      <c r="L489" s="59"/>
      <c r="M489" s="64"/>
      <c r="N489" s="59"/>
      <c r="O489" s="59"/>
      <c r="P489" s="30">
        <v>88.8</v>
      </c>
      <c r="S489" s="31">
        <f>ROUND(ROUND(P489, 2)*I489, 2)</f>
        <v>0</v>
      </c>
    </row>
    <row r="490" spans="1:21" ht="18" x14ac:dyDescent="0.3">
      <c r="A490" s="12" t="s">
        <v>1665</v>
      </c>
      <c r="B490" s="12"/>
      <c r="C490" s="27" t="s">
        <v>1517</v>
      </c>
      <c r="D490" s="17"/>
      <c r="E490" s="17"/>
      <c r="F490" s="28" t="s">
        <v>187</v>
      </c>
      <c r="G490" s="29">
        <v>1</v>
      </c>
      <c r="H490" s="39"/>
      <c r="I490" s="39">
        <v>0</v>
      </c>
      <c r="J490" s="63"/>
      <c r="K490" s="59"/>
      <c r="L490" s="59"/>
      <c r="M490" s="64"/>
      <c r="N490" s="59"/>
      <c r="O490" s="59"/>
      <c r="P490" s="30">
        <v>15.76</v>
      </c>
      <c r="S490" s="31">
        <f>ROUND(ROUND(P490, 2)*I490, 2)</f>
        <v>0</v>
      </c>
    </row>
    <row r="491" spans="1:21" ht="18" x14ac:dyDescent="0.3">
      <c r="A491" s="12" t="s">
        <v>1668</v>
      </c>
      <c r="B491" s="12"/>
      <c r="C491" s="27" t="s">
        <v>1632</v>
      </c>
      <c r="D491" s="17"/>
      <c r="E491" s="17"/>
      <c r="F491" s="28" t="s">
        <v>79</v>
      </c>
      <c r="G491" s="29">
        <v>1.1000000000000001</v>
      </c>
      <c r="H491" s="29"/>
      <c r="I491" s="29">
        <v>0</v>
      </c>
      <c r="J491" s="63"/>
      <c r="K491" s="59"/>
      <c r="L491" s="59"/>
      <c r="M491" s="64"/>
      <c r="N491" s="59"/>
      <c r="O491" s="59"/>
      <c r="P491" s="30">
        <v>26</v>
      </c>
      <c r="S491" s="31">
        <f>ROUND(ROUND(P491, 2)*I491, 2)</f>
        <v>0</v>
      </c>
    </row>
    <row r="492" spans="1:21" ht="18" x14ac:dyDescent="0.3">
      <c r="A492" s="12" t="s">
        <v>1671</v>
      </c>
      <c r="B492" s="12"/>
      <c r="C492" s="27" t="s">
        <v>1626</v>
      </c>
      <c r="D492" s="17"/>
      <c r="E492" s="17"/>
      <c r="F492" s="28" t="s">
        <v>96</v>
      </c>
      <c r="G492" s="29">
        <v>1.3</v>
      </c>
      <c r="H492" s="39"/>
      <c r="I492" s="39">
        <v>0</v>
      </c>
      <c r="J492" s="63"/>
      <c r="K492" s="59"/>
      <c r="L492" s="59"/>
      <c r="M492" s="64"/>
      <c r="N492" s="59"/>
      <c r="O492" s="59"/>
      <c r="P492" s="30">
        <v>8.6</v>
      </c>
      <c r="S492" s="31">
        <f>ROUND(ROUND(P492, 2)*I492, 2)</f>
        <v>0</v>
      </c>
    </row>
    <row r="493" spans="1:21" ht="72" x14ac:dyDescent="0.3">
      <c r="A493" s="12" t="s">
        <v>1674</v>
      </c>
      <c r="B493" s="12" t="s">
        <v>1643</v>
      </c>
      <c r="C493" s="16" t="s">
        <v>1644</v>
      </c>
      <c r="D493" s="17"/>
      <c r="E493" s="17" t="s">
        <v>1675</v>
      </c>
      <c r="F493" s="17" t="s">
        <v>79</v>
      </c>
      <c r="G493" s="18">
        <v>1</v>
      </c>
      <c r="H493" s="18"/>
      <c r="I493" s="18">
        <v>0</v>
      </c>
      <c r="J493" s="61"/>
      <c r="K493" s="62"/>
      <c r="L493" s="61"/>
      <c r="M493" s="61"/>
      <c r="N493" s="61"/>
      <c r="O493" s="61"/>
      <c r="P493" s="19">
        <v>460.66</v>
      </c>
      <c r="Q493" s="20">
        <v>1067</v>
      </c>
      <c r="R493" s="19">
        <f>P493+ROUND(Q493, 2)</f>
        <v>1527.66</v>
      </c>
      <c r="S493" s="19">
        <v>0</v>
      </c>
      <c r="T493" s="19">
        <v>0</v>
      </c>
      <c r="U493" s="19">
        <f>S493+T493</f>
        <v>0</v>
      </c>
    </row>
    <row r="494" spans="1:21" ht="18" x14ac:dyDescent="0.3">
      <c r="A494" s="12" t="s">
        <v>1676</v>
      </c>
      <c r="B494" s="12"/>
      <c r="C494" s="27" t="s">
        <v>1626</v>
      </c>
      <c r="D494" s="17"/>
      <c r="E494" s="17"/>
      <c r="F494" s="28" t="s">
        <v>96</v>
      </c>
      <c r="G494" s="29">
        <v>1.3</v>
      </c>
      <c r="H494" s="39"/>
      <c r="I494" s="39">
        <v>0</v>
      </c>
      <c r="J494" s="63"/>
      <c r="K494" s="59"/>
      <c r="L494" s="59"/>
      <c r="M494" s="64"/>
      <c r="N494" s="59"/>
      <c r="O494" s="59"/>
      <c r="P494" s="30">
        <v>8.6</v>
      </c>
      <c r="S494" s="31">
        <f>ROUND(ROUND(P494, 2)*I494, 2)</f>
        <v>0</v>
      </c>
    </row>
    <row r="495" spans="1:21" ht="18" x14ac:dyDescent="0.3">
      <c r="A495" s="12" t="s">
        <v>1679</v>
      </c>
      <c r="B495" s="12"/>
      <c r="C495" s="27" t="s">
        <v>1632</v>
      </c>
      <c r="D495" s="17"/>
      <c r="E495" s="17"/>
      <c r="F495" s="28" t="s">
        <v>79</v>
      </c>
      <c r="G495" s="29">
        <v>1.1000000000000001</v>
      </c>
      <c r="H495" s="29"/>
      <c r="I495" s="29">
        <v>0</v>
      </c>
      <c r="J495" s="63"/>
      <c r="K495" s="59"/>
      <c r="L495" s="59"/>
      <c r="M495" s="64"/>
      <c r="N495" s="59"/>
      <c r="O495" s="59"/>
      <c r="P495" s="30">
        <v>26</v>
      </c>
      <c r="S495" s="31">
        <f>ROUND(ROUND(P495, 2)*I495, 2)</f>
        <v>0</v>
      </c>
    </row>
    <row r="496" spans="1:21" ht="18" x14ac:dyDescent="0.3">
      <c r="A496" s="12" t="s">
        <v>1682</v>
      </c>
      <c r="B496" s="12"/>
      <c r="C496" s="27" t="s">
        <v>1517</v>
      </c>
      <c r="D496" s="17"/>
      <c r="E496" s="17"/>
      <c r="F496" s="28" t="s">
        <v>187</v>
      </c>
      <c r="G496" s="29">
        <v>1</v>
      </c>
      <c r="H496" s="39"/>
      <c r="I496" s="39">
        <v>0</v>
      </c>
      <c r="J496" s="63"/>
      <c r="K496" s="59"/>
      <c r="L496" s="59"/>
      <c r="M496" s="64"/>
      <c r="N496" s="59"/>
      <c r="O496" s="59"/>
      <c r="P496" s="30">
        <v>15.76</v>
      </c>
      <c r="S496" s="31">
        <f>ROUND(ROUND(P496, 2)*I496, 2)</f>
        <v>0</v>
      </c>
    </row>
    <row r="497" spans="1:21" ht="18" x14ac:dyDescent="0.3">
      <c r="A497" s="12" t="s">
        <v>1685</v>
      </c>
      <c r="B497" s="12"/>
      <c r="C497" s="27" t="s">
        <v>1512</v>
      </c>
      <c r="D497" s="17"/>
      <c r="E497" s="17"/>
      <c r="F497" s="28" t="s">
        <v>96</v>
      </c>
      <c r="G497" s="29">
        <v>0.25</v>
      </c>
      <c r="H497" s="29"/>
      <c r="I497" s="29">
        <v>0</v>
      </c>
      <c r="J497" s="63"/>
      <c r="K497" s="59"/>
      <c r="L497" s="59"/>
      <c r="M497" s="64"/>
      <c r="N497" s="59"/>
      <c r="O497" s="59"/>
      <c r="P497" s="30">
        <v>100</v>
      </c>
      <c r="S497" s="31">
        <f>ROUND(ROUND(P497, 2)*I497, 2)</f>
        <v>0</v>
      </c>
    </row>
    <row r="498" spans="1:21" ht="72" x14ac:dyDescent="0.3">
      <c r="A498" s="12" t="s">
        <v>1688</v>
      </c>
      <c r="B498" s="12" t="s">
        <v>1643</v>
      </c>
      <c r="C498" s="16" t="s">
        <v>1644</v>
      </c>
      <c r="D498" s="17"/>
      <c r="E498" s="17" t="s">
        <v>1689</v>
      </c>
      <c r="F498" s="17" t="s">
        <v>79</v>
      </c>
      <c r="G498" s="18">
        <v>1</v>
      </c>
      <c r="H498" s="18"/>
      <c r="I498" s="18">
        <v>0</v>
      </c>
      <c r="J498" s="61"/>
      <c r="K498" s="62"/>
      <c r="L498" s="61"/>
      <c r="M498" s="61"/>
      <c r="N498" s="61"/>
      <c r="O498" s="61"/>
      <c r="P498" s="19">
        <v>448.98</v>
      </c>
      <c r="Q498" s="20">
        <v>1067</v>
      </c>
      <c r="R498" s="19">
        <f>P498+ROUND(Q498, 2)</f>
        <v>1515.98</v>
      </c>
      <c r="S498" s="19">
        <v>0</v>
      </c>
      <c r="T498" s="19">
        <v>0</v>
      </c>
      <c r="U498" s="19">
        <f>S498+T498</f>
        <v>0</v>
      </c>
    </row>
    <row r="499" spans="1:21" ht="36" x14ac:dyDescent="0.3">
      <c r="A499" s="12" t="s">
        <v>1690</v>
      </c>
      <c r="B499" s="12"/>
      <c r="C499" s="27" t="s">
        <v>1028</v>
      </c>
      <c r="D499" s="17"/>
      <c r="E499" s="17"/>
      <c r="F499" s="28" t="s">
        <v>96</v>
      </c>
      <c r="G499" s="29">
        <v>0.15</v>
      </c>
      <c r="H499" s="29"/>
      <c r="I499" s="29">
        <v>0</v>
      </c>
      <c r="J499" s="63"/>
      <c r="K499" s="59"/>
      <c r="L499" s="59"/>
      <c r="M499" s="64"/>
      <c r="N499" s="59"/>
      <c r="O499" s="59"/>
      <c r="P499" s="30">
        <v>88.8</v>
      </c>
      <c r="S499" s="31">
        <f>ROUND(ROUND(P499, 2)*I499, 2)</f>
        <v>0</v>
      </c>
    </row>
    <row r="500" spans="1:21" ht="18" x14ac:dyDescent="0.3">
      <c r="A500" s="12" t="s">
        <v>1693</v>
      </c>
      <c r="B500" s="12"/>
      <c r="C500" s="27" t="s">
        <v>1517</v>
      </c>
      <c r="D500" s="17"/>
      <c r="E500" s="17"/>
      <c r="F500" s="28" t="s">
        <v>187</v>
      </c>
      <c r="G500" s="29">
        <v>1</v>
      </c>
      <c r="H500" s="39"/>
      <c r="I500" s="39">
        <v>0</v>
      </c>
      <c r="J500" s="63"/>
      <c r="K500" s="59"/>
      <c r="L500" s="59"/>
      <c r="M500" s="64"/>
      <c r="N500" s="59"/>
      <c r="O500" s="59"/>
      <c r="P500" s="30">
        <v>15.76</v>
      </c>
      <c r="S500" s="31">
        <f>ROUND(ROUND(P500, 2)*I500, 2)</f>
        <v>0</v>
      </c>
    </row>
    <row r="501" spans="1:21" ht="18" x14ac:dyDescent="0.3">
      <c r="A501" s="12" t="s">
        <v>1696</v>
      </c>
      <c r="B501" s="12"/>
      <c r="C501" s="27" t="s">
        <v>1632</v>
      </c>
      <c r="D501" s="17"/>
      <c r="E501" s="17"/>
      <c r="F501" s="28" t="s">
        <v>79</v>
      </c>
      <c r="G501" s="29">
        <v>1.1000000000000001</v>
      </c>
      <c r="H501" s="29"/>
      <c r="I501" s="29">
        <v>0</v>
      </c>
      <c r="J501" s="63"/>
      <c r="K501" s="59"/>
      <c r="L501" s="59"/>
      <c r="M501" s="64"/>
      <c r="N501" s="59"/>
      <c r="O501" s="59"/>
      <c r="P501" s="30">
        <v>26</v>
      </c>
      <c r="S501" s="31">
        <f>ROUND(ROUND(P501, 2)*I501, 2)</f>
        <v>0</v>
      </c>
    </row>
    <row r="502" spans="1:21" ht="18" x14ac:dyDescent="0.3">
      <c r="A502" s="12" t="s">
        <v>1699</v>
      </c>
      <c r="B502" s="12"/>
      <c r="C502" s="27" t="s">
        <v>1626</v>
      </c>
      <c r="D502" s="17"/>
      <c r="E502" s="17"/>
      <c r="F502" s="28" t="s">
        <v>96</v>
      </c>
      <c r="G502" s="29">
        <v>1.3</v>
      </c>
      <c r="H502" s="39"/>
      <c r="I502" s="39">
        <v>0</v>
      </c>
      <c r="J502" s="63"/>
      <c r="K502" s="59"/>
      <c r="L502" s="59"/>
      <c r="M502" s="64"/>
      <c r="N502" s="59"/>
      <c r="O502" s="59"/>
      <c r="P502" s="30">
        <v>8.6</v>
      </c>
      <c r="S502" s="31">
        <f>ROUND(ROUND(P502, 2)*I502, 2)</f>
        <v>0</v>
      </c>
    </row>
    <row r="503" spans="1:21" ht="72" x14ac:dyDescent="0.3">
      <c r="A503" s="12" t="s">
        <v>1702</v>
      </c>
      <c r="B503" s="12" t="s">
        <v>1643</v>
      </c>
      <c r="C503" s="16" t="s">
        <v>1644</v>
      </c>
      <c r="D503" s="17"/>
      <c r="E503" s="17" t="s">
        <v>1645</v>
      </c>
      <c r="F503" s="17" t="s">
        <v>79</v>
      </c>
      <c r="G503" s="18">
        <v>1</v>
      </c>
      <c r="H503" s="18"/>
      <c r="I503" s="18">
        <v>174.8</v>
      </c>
      <c r="J503" s="61"/>
      <c r="K503" s="62"/>
      <c r="L503" s="61"/>
      <c r="M503" s="61"/>
      <c r="N503" s="61"/>
      <c r="O503" s="61"/>
      <c r="P503" s="19">
        <v>460.66</v>
      </c>
      <c r="Q503" s="20">
        <v>1280.4000000000001</v>
      </c>
      <c r="R503" s="19">
        <f>P503+ROUND(Q503, 2)</f>
        <v>1741.0600000000002</v>
      </c>
      <c r="S503" s="19">
        <v>80523.37</v>
      </c>
      <c r="T503" s="19">
        <v>223813.92</v>
      </c>
      <c r="U503" s="19">
        <f>S503+T503</f>
        <v>304337.29000000004</v>
      </c>
    </row>
    <row r="504" spans="1:21" ht="18" x14ac:dyDescent="0.3">
      <c r="A504" s="12" t="s">
        <v>1703</v>
      </c>
      <c r="B504" s="12"/>
      <c r="C504" s="27" t="s">
        <v>1626</v>
      </c>
      <c r="D504" s="17"/>
      <c r="E504" s="17"/>
      <c r="F504" s="28" t="s">
        <v>96</v>
      </c>
      <c r="G504" s="29">
        <v>1.3</v>
      </c>
      <c r="H504" s="39"/>
      <c r="I504" s="39">
        <v>7953.4</v>
      </c>
      <c r="J504" s="63"/>
      <c r="K504" s="59"/>
      <c r="L504" s="59"/>
      <c r="M504" s="64"/>
      <c r="N504" s="59"/>
      <c r="O504" s="59"/>
      <c r="P504" s="30">
        <v>8.6</v>
      </c>
      <c r="S504" s="31">
        <f>ROUND(ROUND(P504, 2)*I504, 2)</f>
        <v>68399.240000000005</v>
      </c>
    </row>
    <row r="505" spans="1:21" ht="18" x14ac:dyDescent="0.3">
      <c r="A505" s="12" t="s">
        <v>1706</v>
      </c>
      <c r="B505" s="12"/>
      <c r="C505" s="27" t="s">
        <v>1632</v>
      </c>
      <c r="D505" s="17"/>
      <c r="E505" s="17"/>
      <c r="F505" s="28" t="s">
        <v>79</v>
      </c>
      <c r="G505" s="29">
        <v>1.1000000000000001</v>
      </c>
      <c r="H505" s="29"/>
      <c r="I505" s="29">
        <v>192.28</v>
      </c>
      <c r="J505" s="63"/>
      <c r="K505" s="59"/>
      <c r="L505" s="59"/>
      <c r="M505" s="64"/>
      <c r="N505" s="59"/>
      <c r="O505" s="59"/>
      <c r="P505" s="30">
        <v>26</v>
      </c>
      <c r="S505" s="31">
        <f>ROUND(ROUND(P505, 2)*I505, 2)</f>
        <v>4999.28</v>
      </c>
    </row>
    <row r="506" spans="1:21" ht="18" x14ac:dyDescent="0.3">
      <c r="A506" s="12" t="s">
        <v>1709</v>
      </c>
      <c r="B506" s="12"/>
      <c r="C506" s="27" t="s">
        <v>1517</v>
      </c>
      <c r="D506" s="17"/>
      <c r="E506" s="17"/>
      <c r="F506" s="28" t="s">
        <v>187</v>
      </c>
      <c r="G506" s="29">
        <v>1</v>
      </c>
      <c r="H506" s="39"/>
      <c r="I506" s="39">
        <v>174.8</v>
      </c>
      <c r="J506" s="63"/>
      <c r="K506" s="59"/>
      <c r="L506" s="59"/>
      <c r="M506" s="64"/>
      <c r="N506" s="59"/>
      <c r="O506" s="59"/>
      <c r="P506" s="30">
        <v>15.76</v>
      </c>
      <c r="S506" s="31">
        <f>ROUND(ROUND(P506, 2)*I506, 2)</f>
        <v>2754.85</v>
      </c>
    </row>
    <row r="507" spans="1:21" ht="18" x14ac:dyDescent="0.3">
      <c r="A507" s="12" t="s">
        <v>1712</v>
      </c>
      <c r="B507" s="12"/>
      <c r="C507" s="27" t="s">
        <v>1512</v>
      </c>
      <c r="D507" s="17"/>
      <c r="E507" s="17"/>
      <c r="F507" s="28" t="s">
        <v>96</v>
      </c>
      <c r="G507" s="29">
        <v>0.25</v>
      </c>
      <c r="H507" s="29"/>
      <c r="I507" s="29">
        <v>43.7</v>
      </c>
      <c r="J507" s="63"/>
      <c r="K507" s="59"/>
      <c r="L507" s="59"/>
      <c r="M507" s="64"/>
      <c r="N507" s="59"/>
      <c r="O507" s="59"/>
      <c r="P507" s="30">
        <v>100</v>
      </c>
      <c r="S507" s="31">
        <f>ROUND(ROUND(P507, 2)*I507, 2)</f>
        <v>4370</v>
      </c>
    </row>
    <row r="508" spans="1:21" ht="72" x14ac:dyDescent="0.3">
      <c r="A508" s="12" t="s">
        <v>1715</v>
      </c>
      <c r="B508" s="12" t="s">
        <v>1643</v>
      </c>
      <c r="C508" s="16" t="s">
        <v>1644</v>
      </c>
      <c r="D508" s="17"/>
      <c r="E508" s="17" t="s">
        <v>1661</v>
      </c>
      <c r="F508" s="17" t="s">
        <v>79</v>
      </c>
      <c r="G508" s="18">
        <v>1</v>
      </c>
      <c r="H508" s="18"/>
      <c r="I508" s="18">
        <v>808</v>
      </c>
      <c r="J508" s="61"/>
      <c r="K508" s="62"/>
      <c r="L508" s="61"/>
      <c r="M508" s="61"/>
      <c r="N508" s="61"/>
      <c r="O508" s="61"/>
      <c r="P508" s="19">
        <v>448.98</v>
      </c>
      <c r="Q508" s="20">
        <v>1280.4000000000001</v>
      </c>
      <c r="R508" s="19">
        <f>P508+ROUND(Q508, 2)</f>
        <v>1729.38</v>
      </c>
      <c r="S508" s="19">
        <v>362775.84</v>
      </c>
      <c r="T508" s="19">
        <v>1034563.2</v>
      </c>
      <c r="U508" s="19">
        <f>S508+T508</f>
        <v>1397339.04</v>
      </c>
    </row>
    <row r="509" spans="1:21" ht="36" x14ac:dyDescent="0.3">
      <c r="A509" s="12" t="s">
        <v>1716</v>
      </c>
      <c r="B509" s="12"/>
      <c r="C509" s="27" t="s">
        <v>1028</v>
      </c>
      <c r="D509" s="17"/>
      <c r="E509" s="17"/>
      <c r="F509" s="28" t="s">
        <v>96</v>
      </c>
      <c r="G509" s="29">
        <v>0.15</v>
      </c>
      <c r="H509" s="29"/>
      <c r="I509" s="29">
        <v>121.2</v>
      </c>
      <c r="J509" s="63"/>
      <c r="K509" s="59"/>
      <c r="L509" s="59"/>
      <c r="M509" s="64"/>
      <c r="N509" s="59"/>
      <c r="O509" s="59"/>
      <c r="P509" s="30">
        <v>88.8</v>
      </c>
      <c r="S509" s="31">
        <f>ROUND(ROUND(P509, 2)*I509, 2)</f>
        <v>10762.56</v>
      </c>
    </row>
    <row r="510" spans="1:21" ht="18" x14ac:dyDescent="0.3">
      <c r="A510" s="12" t="s">
        <v>1719</v>
      </c>
      <c r="B510" s="12"/>
      <c r="C510" s="27" t="s">
        <v>1517</v>
      </c>
      <c r="D510" s="17"/>
      <c r="E510" s="17"/>
      <c r="F510" s="28" t="s">
        <v>187</v>
      </c>
      <c r="G510" s="29">
        <v>1</v>
      </c>
      <c r="H510" s="39"/>
      <c r="I510" s="39">
        <v>808</v>
      </c>
      <c r="J510" s="63"/>
      <c r="K510" s="59"/>
      <c r="L510" s="59"/>
      <c r="M510" s="64"/>
      <c r="N510" s="59"/>
      <c r="O510" s="59"/>
      <c r="P510" s="30">
        <v>15.76</v>
      </c>
      <c r="S510" s="31">
        <f>ROUND(ROUND(P510, 2)*I510, 2)</f>
        <v>12734.08</v>
      </c>
    </row>
    <row r="511" spans="1:21" ht="18" x14ac:dyDescent="0.3">
      <c r="A511" s="12" t="s">
        <v>1722</v>
      </c>
      <c r="B511" s="12"/>
      <c r="C511" s="27" t="s">
        <v>1632</v>
      </c>
      <c r="D511" s="17"/>
      <c r="E511" s="17"/>
      <c r="F511" s="28" t="s">
        <v>79</v>
      </c>
      <c r="G511" s="29">
        <v>1.1000000000000001</v>
      </c>
      <c r="H511" s="29"/>
      <c r="I511" s="29">
        <v>888.8</v>
      </c>
      <c r="J511" s="63"/>
      <c r="K511" s="59"/>
      <c r="L511" s="59"/>
      <c r="M511" s="64"/>
      <c r="N511" s="59"/>
      <c r="O511" s="59"/>
      <c r="P511" s="30">
        <v>26</v>
      </c>
      <c r="S511" s="31">
        <f>ROUND(ROUND(P511, 2)*I511, 2)</f>
        <v>23108.799999999999</v>
      </c>
    </row>
    <row r="512" spans="1:21" ht="18" x14ac:dyDescent="0.3">
      <c r="A512" s="12" t="s">
        <v>1725</v>
      </c>
      <c r="B512" s="12"/>
      <c r="C512" s="27" t="s">
        <v>1626</v>
      </c>
      <c r="D512" s="17"/>
      <c r="E512" s="17"/>
      <c r="F512" s="28" t="s">
        <v>96</v>
      </c>
      <c r="G512" s="29">
        <v>1.3</v>
      </c>
      <c r="H512" s="39"/>
      <c r="I512" s="39">
        <v>36764</v>
      </c>
      <c r="J512" s="63"/>
      <c r="K512" s="59"/>
      <c r="L512" s="59"/>
      <c r="M512" s="64"/>
      <c r="N512" s="59"/>
      <c r="O512" s="59"/>
      <c r="P512" s="30">
        <v>8.6</v>
      </c>
      <c r="S512" s="31">
        <f>ROUND(ROUND(P512, 2)*I512, 2)</f>
        <v>316170.40000000002</v>
      </c>
    </row>
    <row r="513" spans="1:21" ht="72" x14ac:dyDescent="0.3">
      <c r="A513" s="12" t="s">
        <v>1728</v>
      </c>
      <c r="B513" s="12" t="s">
        <v>1643</v>
      </c>
      <c r="C513" s="16" t="s">
        <v>1644</v>
      </c>
      <c r="D513" s="17"/>
      <c r="E513" s="17" t="s">
        <v>1675</v>
      </c>
      <c r="F513" s="17" t="s">
        <v>79</v>
      </c>
      <c r="G513" s="18">
        <v>1</v>
      </c>
      <c r="H513" s="18"/>
      <c r="I513" s="18">
        <v>154.19999999999999</v>
      </c>
      <c r="J513" s="61"/>
      <c r="K513" s="62"/>
      <c r="L513" s="61"/>
      <c r="M513" s="61"/>
      <c r="N513" s="61"/>
      <c r="O513" s="61"/>
      <c r="P513" s="19">
        <v>460.66</v>
      </c>
      <c r="Q513" s="20">
        <v>1280.4000000000001</v>
      </c>
      <c r="R513" s="19">
        <f>P513+ROUND(Q513, 2)</f>
        <v>1741.0600000000002</v>
      </c>
      <c r="S513" s="19">
        <v>71033.77</v>
      </c>
      <c r="T513" s="19">
        <v>197437.68</v>
      </c>
      <c r="U513" s="19">
        <f>S513+T513</f>
        <v>268471.45</v>
      </c>
    </row>
    <row r="514" spans="1:21" ht="18" x14ac:dyDescent="0.3">
      <c r="A514" s="12" t="s">
        <v>1729</v>
      </c>
      <c r="B514" s="12"/>
      <c r="C514" s="27" t="s">
        <v>1626</v>
      </c>
      <c r="D514" s="17"/>
      <c r="E514" s="17"/>
      <c r="F514" s="28" t="s">
        <v>96</v>
      </c>
      <c r="G514" s="29">
        <v>1.3</v>
      </c>
      <c r="H514" s="39"/>
      <c r="I514" s="39">
        <v>7016.1</v>
      </c>
      <c r="J514" s="63"/>
      <c r="K514" s="59"/>
      <c r="L514" s="59"/>
      <c r="M514" s="64"/>
      <c r="N514" s="59"/>
      <c r="O514" s="59"/>
      <c r="P514" s="30">
        <v>8.6</v>
      </c>
      <c r="S514" s="31">
        <f>ROUND(ROUND(P514, 2)*I514, 2)</f>
        <v>60338.46</v>
      </c>
    </row>
    <row r="515" spans="1:21" ht="18" x14ac:dyDescent="0.3">
      <c r="A515" s="12" t="s">
        <v>1732</v>
      </c>
      <c r="B515" s="12"/>
      <c r="C515" s="27" t="s">
        <v>1632</v>
      </c>
      <c r="D515" s="17"/>
      <c r="E515" s="17"/>
      <c r="F515" s="28" t="s">
        <v>79</v>
      </c>
      <c r="G515" s="29">
        <v>1.1000000000000001</v>
      </c>
      <c r="H515" s="29"/>
      <c r="I515" s="29">
        <v>169.62</v>
      </c>
      <c r="J515" s="63"/>
      <c r="K515" s="59"/>
      <c r="L515" s="59"/>
      <c r="M515" s="64"/>
      <c r="N515" s="59"/>
      <c r="O515" s="59"/>
      <c r="P515" s="30">
        <v>26</v>
      </c>
      <c r="S515" s="31">
        <f>ROUND(ROUND(P515, 2)*I515, 2)</f>
        <v>4410.12</v>
      </c>
    </row>
    <row r="516" spans="1:21" ht="18" x14ac:dyDescent="0.3">
      <c r="A516" s="12" t="s">
        <v>1735</v>
      </c>
      <c r="B516" s="12"/>
      <c r="C516" s="27" t="s">
        <v>1517</v>
      </c>
      <c r="D516" s="17"/>
      <c r="E516" s="17"/>
      <c r="F516" s="28" t="s">
        <v>187</v>
      </c>
      <c r="G516" s="29">
        <v>1</v>
      </c>
      <c r="H516" s="39"/>
      <c r="I516" s="39">
        <v>154.19999999999999</v>
      </c>
      <c r="J516" s="63"/>
      <c r="K516" s="59"/>
      <c r="L516" s="59"/>
      <c r="M516" s="64"/>
      <c r="N516" s="59"/>
      <c r="O516" s="59"/>
      <c r="P516" s="30">
        <v>15.76</v>
      </c>
      <c r="S516" s="31">
        <f>ROUND(ROUND(P516, 2)*I516, 2)</f>
        <v>2430.19</v>
      </c>
    </row>
    <row r="517" spans="1:21" ht="18" x14ac:dyDescent="0.3">
      <c r="A517" s="12" t="s">
        <v>1738</v>
      </c>
      <c r="B517" s="12"/>
      <c r="C517" s="27" t="s">
        <v>1512</v>
      </c>
      <c r="D517" s="17"/>
      <c r="E517" s="17"/>
      <c r="F517" s="28" t="s">
        <v>96</v>
      </c>
      <c r="G517" s="29">
        <v>0.25</v>
      </c>
      <c r="H517" s="29"/>
      <c r="I517" s="29">
        <v>38.549999999999997</v>
      </c>
      <c r="J517" s="63"/>
      <c r="K517" s="59"/>
      <c r="L517" s="59"/>
      <c r="M517" s="64"/>
      <c r="N517" s="59"/>
      <c r="O517" s="59"/>
      <c r="P517" s="30">
        <v>100</v>
      </c>
      <c r="S517" s="31">
        <f>ROUND(ROUND(P517, 2)*I517, 2)</f>
        <v>3855</v>
      </c>
    </row>
    <row r="518" spans="1:21" ht="72" x14ac:dyDescent="0.3">
      <c r="A518" s="12" t="s">
        <v>1741</v>
      </c>
      <c r="B518" s="12" t="s">
        <v>1643</v>
      </c>
      <c r="C518" s="16" t="s">
        <v>1644</v>
      </c>
      <c r="D518" s="17"/>
      <c r="E518" s="17" t="s">
        <v>1689</v>
      </c>
      <c r="F518" s="17" t="s">
        <v>79</v>
      </c>
      <c r="G518" s="18">
        <v>1</v>
      </c>
      <c r="H518" s="18"/>
      <c r="I518" s="18">
        <v>572.4</v>
      </c>
      <c r="J518" s="61"/>
      <c r="K518" s="62"/>
      <c r="L518" s="61"/>
      <c r="M518" s="61"/>
      <c r="N518" s="61"/>
      <c r="O518" s="61"/>
      <c r="P518" s="19">
        <v>448.98</v>
      </c>
      <c r="Q518" s="20">
        <v>1280.4000000000001</v>
      </c>
      <c r="R518" s="19">
        <f>P518+ROUND(Q518, 2)</f>
        <v>1729.38</v>
      </c>
      <c r="S518" s="19">
        <v>256996.15</v>
      </c>
      <c r="T518" s="19">
        <v>732900.96</v>
      </c>
      <c r="U518" s="19">
        <f>S518+T518</f>
        <v>989897.11</v>
      </c>
    </row>
    <row r="519" spans="1:21" ht="36" x14ac:dyDescent="0.3">
      <c r="A519" s="12" t="s">
        <v>1742</v>
      </c>
      <c r="B519" s="12"/>
      <c r="C519" s="27" t="s">
        <v>1028</v>
      </c>
      <c r="D519" s="17"/>
      <c r="E519" s="17"/>
      <c r="F519" s="28" t="s">
        <v>96</v>
      </c>
      <c r="G519" s="29">
        <v>0.15</v>
      </c>
      <c r="H519" s="29"/>
      <c r="I519" s="29">
        <v>85.86</v>
      </c>
      <c r="J519" s="63"/>
      <c r="K519" s="59"/>
      <c r="L519" s="59"/>
      <c r="M519" s="64"/>
      <c r="N519" s="59"/>
      <c r="O519" s="59"/>
      <c r="P519" s="30">
        <v>88.8</v>
      </c>
      <c r="S519" s="31">
        <f>ROUND(ROUND(P519, 2)*I519, 2)</f>
        <v>7624.37</v>
      </c>
    </row>
    <row r="520" spans="1:21" ht="18" x14ac:dyDescent="0.3">
      <c r="A520" s="12" t="s">
        <v>1745</v>
      </c>
      <c r="B520" s="12"/>
      <c r="C520" s="27" t="s">
        <v>1517</v>
      </c>
      <c r="D520" s="17"/>
      <c r="E520" s="17"/>
      <c r="F520" s="28" t="s">
        <v>187</v>
      </c>
      <c r="G520" s="29">
        <v>1</v>
      </c>
      <c r="H520" s="39"/>
      <c r="I520" s="39">
        <v>572.4</v>
      </c>
      <c r="J520" s="63"/>
      <c r="K520" s="59"/>
      <c r="L520" s="59"/>
      <c r="M520" s="64"/>
      <c r="N520" s="59"/>
      <c r="O520" s="59"/>
      <c r="P520" s="30">
        <v>15.76</v>
      </c>
      <c r="S520" s="31">
        <f>ROUND(ROUND(P520, 2)*I520, 2)</f>
        <v>9021.02</v>
      </c>
    </row>
    <row r="521" spans="1:21" ht="18" x14ac:dyDescent="0.3">
      <c r="A521" s="12" t="s">
        <v>1748</v>
      </c>
      <c r="B521" s="12"/>
      <c r="C521" s="27" t="s">
        <v>1632</v>
      </c>
      <c r="D521" s="17"/>
      <c r="E521" s="17"/>
      <c r="F521" s="28" t="s">
        <v>79</v>
      </c>
      <c r="G521" s="29">
        <v>1.1000000000000001</v>
      </c>
      <c r="H521" s="29"/>
      <c r="I521" s="29">
        <v>629.64</v>
      </c>
      <c r="J521" s="63"/>
      <c r="K521" s="59"/>
      <c r="L521" s="59"/>
      <c r="M521" s="64"/>
      <c r="N521" s="59"/>
      <c r="O521" s="59"/>
      <c r="P521" s="30">
        <v>26</v>
      </c>
      <c r="S521" s="31">
        <f>ROUND(ROUND(P521, 2)*I521, 2)</f>
        <v>16370.64</v>
      </c>
    </row>
    <row r="522" spans="1:21" ht="18" x14ac:dyDescent="0.3">
      <c r="A522" s="12" t="s">
        <v>1751</v>
      </c>
      <c r="B522" s="12"/>
      <c r="C522" s="27" t="s">
        <v>1626</v>
      </c>
      <c r="D522" s="17"/>
      <c r="E522" s="17"/>
      <c r="F522" s="28" t="s">
        <v>96</v>
      </c>
      <c r="G522" s="29">
        <v>1.3</v>
      </c>
      <c r="H522" s="39"/>
      <c r="I522" s="39">
        <v>26044.2</v>
      </c>
      <c r="J522" s="63"/>
      <c r="K522" s="59"/>
      <c r="L522" s="59"/>
      <c r="M522" s="64"/>
      <c r="N522" s="59"/>
      <c r="O522" s="59"/>
      <c r="P522" s="30">
        <v>8.6</v>
      </c>
      <c r="S522" s="31">
        <f>ROUND(ROUND(P522, 2)*I522, 2)</f>
        <v>223980.12</v>
      </c>
    </row>
    <row r="523" spans="1:21" ht="54" x14ac:dyDescent="0.3">
      <c r="A523" s="12" t="s">
        <v>1754</v>
      </c>
      <c r="B523" s="12" t="s">
        <v>1755</v>
      </c>
      <c r="C523" s="16" t="s">
        <v>1756</v>
      </c>
      <c r="D523" s="17"/>
      <c r="E523" s="17" t="s">
        <v>1645</v>
      </c>
      <c r="F523" s="17" t="s">
        <v>79</v>
      </c>
      <c r="G523" s="18">
        <v>1</v>
      </c>
      <c r="H523" s="18"/>
      <c r="I523" s="18">
        <v>0</v>
      </c>
      <c r="J523" s="61"/>
      <c r="K523" s="62"/>
      <c r="L523" s="61"/>
      <c r="M523" s="61"/>
      <c r="N523" s="61"/>
      <c r="O523" s="61"/>
      <c r="P523" s="19">
        <v>313.41000000000003</v>
      </c>
      <c r="Q523" s="20">
        <v>1073</v>
      </c>
      <c r="R523" s="19">
        <f>P523+ROUND(Q523, 2)</f>
        <v>1386.41</v>
      </c>
      <c r="S523" s="19">
        <v>0</v>
      </c>
      <c r="T523" s="19">
        <v>0</v>
      </c>
      <c r="U523" s="19">
        <f>S523+T523</f>
        <v>0</v>
      </c>
    </row>
    <row r="524" spans="1:21" ht="36" x14ac:dyDescent="0.3">
      <c r="A524" s="12" t="s">
        <v>1759</v>
      </c>
      <c r="B524" s="12"/>
      <c r="C524" s="41" t="s">
        <v>1506</v>
      </c>
      <c r="D524" s="17"/>
      <c r="E524" s="17"/>
      <c r="F524" s="28" t="s">
        <v>96</v>
      </c>
      <c r="G524" s="29">
        <v>1</v>
      </c>
      <c r="H524" s="39"/>
      <c r="I524" s="39">
        <v>0</v>
      </c>
      <c r="J524" s="63"/>
      <c r="K524" s="59"/>
      <c r="L524" s="59"/>
      <c r="M524" s="64"/>
      <c r="N524" s="59"/>
      <c r="O524" s="59"/>
      <c r="P524" s="30">
        <v>7.79</v>
      </c>
      <c r="S524" s="31">
        <f>ROUND(ROUND(P524, 2)*I524, 2)</f>
        <v>0</v>
      </c>
    </row>
    <row r="525" spans="1:21" ht="18" x14ac:dyDescent="0.3">
      <c r="A525" s="12" t="s">
        <v>1762</v>
      </c>
      <c r="B525" s="12"/>
      <c r="C525" s="27" t="s">
        <v>1517</v>
      </c>
      <c r="D525" s="17"/>
      <c r="E525" s="17"/>
      <c r="F525" s="28" t="s">
        <v>187</v>
      </c>
      <c r="G525" s="29">
        <v>1</v>
      </c>
      <c r="H525" s="39"/>
      <c r="I525" s="39">
        <v>0</v>
      </c>
      <c r="J525" s="63"/>
      <c r="K525" s="59"/>
      <c r="L525" s="59"/>
      <c r="M525" s="64"/>
      <c r="N525" s="59"/>
      <c r="O525" s="59"/>
      <c r="P525" s="30">
        <v>15.76</v>
      </c>
      <c r="S525" s="31">
        <f>ROUND(ROUND(P525, 2)*I525, 2)</f>
        <v>0</v>
      </c>
    </row>
    <row r="526" spans="1:21" ht="18" x14ac:dyDescent="0.3">
      <c r="A526" s="12" t="s">
        <v>1765</v>
      </c>
      <c r="B526" s="12"/>
      <c r="C526" s="27" t="s">
        <v>1512</v>
      </c>
      <c r="D526" s="17"/>
      <c r="E526" s="17"/>
      <c r="F526" s="28" t="s">
        <v>96</v>
      </c>
      <c r="G526" s="29">
        <v>0.25</v>
      </c>
      <c r="H526" s="29"/>
      <c r="I526" s="29">
        <v>0</v>
      </c>
      <c r="J526" s="63"/>
      <c r="K526" s="59"/>
      <c r="L526" s="59"/>
      <c r="M526" s="64"/>
      <c r="N526" s="59"/>
      <c r="O526" s="59"/>
      <c r="P526" s="30">
        <v>100</v>
      </c>
      <c r="S526" s="31">
        <f>ROUND(ROUND(P526, 2)*I526, 2)</f>
        <v>0</v>
      </c>
    </row>
    <row r="527" spans="1:21" ht="54" x14ac:dyDescent="0.3">
      <c r="A527" s="12" t="s">
        <v>1768</v>
      </c>
      <c r="B527" s="12" t="s">
        <v>1755</v>
      </c>
      <c r="C527" s="16" t="s">
        <v>1756</v>
      </c>
      <c r="D527" s="17"/>
      <c r="E527" s="17" t="s">
        <v>1769</v>
      </c>
      <c r="F527" s="17" t="s">
        <v>79</v>
      </c>
      <c r="G527" s="18">
        <v>1</v>
      </c>
      <c r="H527" s="18"/>
      <c r="I527" s="18">
        <v>0</v>
      </c>
      <c r="J527" s="61"/>
      <c r="K527" s="62"/>
      <c r="L527" s="61"/>
      <c r="M527" s="61"/>
      <c r="N527" s="61"/>
      <c r="O527" s="61"/>
      <c r="P527" s="19">
        <v>301.73</v>
      </c>
      <c r="Q527" s="20">
        <v>1073</v>
      </c>
      <c r="R527" s="19">
        <f>P527+ROUND(Q527, 2)</f>
        <v>1374.73</v>
      </c>
      <c r="S527" s="19">
        <v>0</v>
      </c>
      <c r="T527" s="19">
        <v>0</v>
      </c>
      <c r="U527" s="19">
        <f>S527+T527</f>
        <v>0</v>
      </c>
    </row>
    <row r="528" spans="1:21" ht="36" x14ac:dyDescent="0.3">
      <c r="A528" s="12" t="s">
        <v>1770</v>
      </c>
      <c r="B528" s="12"/>
      <c r="C528" s="27" t="s">
        <v>1028</v>
      </c>
      <c r="D528" s="17"/>
      <c r="E528" s="17"/>
      <c r="F528" s="28" t="s">
        <v>96</v>
      </c>
      <c r="G528" s="29">
        <v>0.15</v>
      </c>
      <c r="H528" s="39"/>
      <c r="I528" s="39">
        <v>0</v>
      </c>
      <c r="J528" s="63"/>
      <c r="K528" s="59"/>
      <c r="L528" s="59"/>
      <c r="M528" s="64"/>
      <c r="N528" s="59"/>
      <c r="O528" s="59"/>
      <c r="P528" s="30">
        <v>88.8</v>
      </c>
      <c r="S528" s="31">
        <f>ROUND(ROUND(P528, 2)*I528, 2)</f>
        <v>0</v>
      </c>
    </row>
    <row r="529" spans="1:21" ht="18" x14ac:dyDescent="0.3">
      <c r="A529" s="12" t="s">
        <v>1773</v>
      </c>
      <c r="B529" s="12"/>
      <c r="C529" s="27" t="s">
        <v>1517</v>
      </c>
      <c r="D529" s="17"/>
      <c r="E529" s="17"/>
      <c r="F529" s="28" t="s">
        <v>187</v>
      </c>
      <c r="G529" s="29">
        <v>1</v>
      </c>
      <c r="H529" s="39"/>
      <c r="I529" s="39">
        <v>0</v>
      </c>
      <c r="J529" s="63"/>
      <c r="K529" s="59"/>
      <c r="L529" s="59"/>
      <c r="M529" s="64"/>
      <c r="N529" s="59"/>
      <c r="O529" s="59"/>
      <c r="P529" s="30">
        <v>15.76</v>
      </c>
      <c r="S529" s="31">
        <f>ROUND(ROUND(P529, 2)*I529, 2)</f>
        <v>0</v>
      </c>
    </row>
    <row r="530" spans="1:21" ht="36" x14ac:dyDescent="0.3">
      <c r="A530" s="12" t="s">
        <v>1776</v>
      </c>
      <c r="B530" s="12"/>
      <c r="C530" s="41" t="s">
        <v>1506</v>
      </c>
      <c r="D530" s="17"/>
      <c r="E530" s="17"/>
      <c r="F530" s="28" t="s">
        <v>96</v>
      </c>
      <c r="G530" s="29">
        <v>1</v>
      </c>
      <c r="H530" s="39"/>
      <c r="I530" s="39">
        <v>0</v>
      </c>
      <c r="J530" s="63"/>
      <c r="K530" s="59"/>
      <c r="L530" s="59"/>
      <c r="M530" s="64"/>
      <c r="N530" s="59"/>
      <c r="O530" s="59"/>
      <c r="P530" s="30">
        <v>7.79</v>
      </c>
      <c r="S530" s="31">
        <f>ROUND(ROUND(P530, 2)*I530, 2)</f>
        <v>0</v>
      </c>
    </row>
    <row r="531" spans="1:21" ht="54" x14ac:dyDescent="0.3">
      <c r="A531" s="12" t="s">
        <v>1779</v>
      </c>
      <c r="B531" s="12" t="s">
        <v>1755</v>
      </c>
      <c r="C531" s="16" t="s">
        <v>1756</v>
      </c>
      <c r="D531" s="17"/>
      <c r="E531" s="17" t="s">
        <v>1675</v>
      </c>
      <c r="F531" s="17" t="s">
        <v>79</v>
      </c>
      <c r="G531" s="18">
        <v>1</v>
      </c>
      <c r="H531" s="18"/>
      <c r="I531" s="18">
        <v>0</v>
      </c>
      <c r="J531" s="61"/>
      <c r="K531" s="62"/>
      <c r="L531" s="61"/>
      <c r="M531" s="61"/>
      <c r="N531" s="61"/>
      <c r="O531" s="61"/>
      <c r="P531" s="19">
        <v>313.41000000000003</v>
      </c>
      <c r="Q531" s="20">
        <v>1073</v>
      </c>
      <c r="R531" s="19">
        <f>P531+ROUND(Q531, 2)</f>
        <v>1386.41</v>
      </c>
      <c r="S531" s="19">
        <v>0</v>
      </c>
      <c r="T531" s="19">
        <v>0</v>
      </c>
      <c r="U531" s="19">
        <f>S531+T531</f>
        <v>0</v>
      </c>
    </row>
    <row r="532" spans="1:21" ht="36" x14ac:dyDescent="0.3">
      <c r="A532" s="12" t="s">
        <v>1780</v>
      </c>
      <c r="B532" s="12"/>
      <c r="C532" s="41" t="s">
        <v>1506</v>
      </c>
      <c r="D532" s="17"/>
      <c r="E532" s="17"/>
      <c r="F532" s="28" t="s">
        <v>96</v>
      </c>
      <c r="G532" s="29">
        <v>1</v>
      </c>
      <c r="H532" s="39"/>
      <c r="I532" s="39">
        <v>0</v>
      </c>
      <c r="J532" s="63"/>
      <c r="K532" s="59"/>
      <c r="L532" s="59"/>
      <c r="M532" s="64"/>
      <c r="N532" s="59"/>
      <c r="O532" s="59"/>
      <c r="P532" s="30">
        <v>7.79</v>
      </c>
      <c r="S532" s="31">
        <f>ROUND(ROUND(P532, 2)*I532, 2)</f>
        <v>0</v>
      </c>
    </row>
    <row r="533" spans="1:21" ht="18" x14ac:dyDescent="0.3">
      <c r="A533" s="12" t="s">
        <v>1783</v>
      </c>
      <c r="B533" s="12"/>
      <c r="C533" s="27" t="s">
        <v>1517</v>
      </c>
      <c r="D533" s="17"/>
      <c r="E533" s="17"/>
      <c r="F533" s="28" t="s">
        <v>187</v>
      </c>
      <c r="G533" s="29">
        <v>1</v>
      </c>
      <c r="H533" s="39"/>
      <c r="I533" s="39">
        <v>0</v>
      </c>
      <c r="J533" s="63"/>
      <c r="K533" s="59"/>
      <c r="L533" s="59"/>
      <c r="M533" s="64"/>
      <c r="N533" s="59"/>
      <c r="O533" s="59"/>
      <c r="P533" s="30">
        <v>15.76</v>
      </c>
      <c r="S533" s="31">
        <f>ROUND(ROUND(P533, 2)*I533, 2)</f>
        <v>0</v>
      </c>
    </row>
    <row r="534" spans="1:21" ht="18" x14ac:dyDescent="0.3">
      <c r="A534" s="12" t="s">
        <v>1786</v>
      </c>
      <c r="B534" s="12"/>
      <c r="C534" s="27" t="s">
        <v>1512</v>
      </c>
      <c r="D534" s="17"/>
      <c r="E534" s="17"/>
      <c r="F534" s="28" t="s">
        <v>96</v>
      </c>
      <c r="G534" s="29">
        <v>0.25</v>
      </c>
      <c r="H534" s="29"/>
      <c r="I534" s="29">
        <v>0</v>
      </c>
      <c r="J534" s="63"/>
      <c r="K534" s="59"/>
      <c r="L534" s="59"/>
      <c r="M534" s="64"/>
      <c r="N534" s="59"/>
      <c r="O534" s="59"/>
      <c r="P534" s="30">
        <v>100</v>
      </c>
      <c r="S534" s="31">
        <f>ROUND(ROUND(P534, 2)*I534, 2)</f>
        <v>0</v>
      </c>
    </row>
    <row r="535" spans="1:21" ht="54" x14ac:dyDescent="0.3">
      <c r="A535" s="12" t="s">
        <v>1789</v>
      </c>
      <c r="B535" s="12" t="s">
        <v>1755</v>
      </c>
      <c r="C535" s="16" t="s">
        <v>1756</v>
      </c>
      <c r="D535" s="17"/>
      <c r="E535" s="17" t="s">
        <v>1790</v>
      </c>
      <c r="F535" s="17" t="s">
        <v>79</v>
      </c>
      <c r="G535" s="18">
        <v>1</v>
      </c>
      <c r="H535" s="18"/>
      <c r="I535" s="18">
        <v>0</v>
      </c>
      <c r="J535" s="61"/>
      <c r="K535" s="62"/>
      <c r="L535" s="61"/>
      <c r="M535" s="61"/>
      <c r="N535" s="61"/>
      <c r="O535" s="61"/>
      <c r="P535" s="19">
        <v>301.73</v>
      </c>
      <c r="Q535" s="20">
        <v>1073</v>
      </c>
      <c r="R535" s="19">
        <f>P535+ROUND(Q535, 2)</f>
        <v>1374.73</v>
      </c>
      <c r="S535" s="19">
        <v>0</v>
      </c>
      <c r="T535" s="19">
        <v>0</v>
      </c>
      <c r="U535" s="19">
        <f>S535+T535</f>
        <v>0</v>
      </c>
    </row>
    <row r="536" spans="1:21" ht="36" x14ac:dyDescent="0.3">
      <c r="A536" s="12" t="s">
        <v>1791</v>
      </c>
      <c r="B536" s="12"/>
      <c r="C536" s="27" t="s">
        <v>1028</v>
      </c>
      <c r="D536" s="17"/>
      <c r="E536" s="17"/>
      <c r="F536" s="28" t="s">
        <v>96</v>
      </c>
      <c r="G536" s="29">
        <v>0.15</v>
      </c>
      <c r="H536" s="39"/>
      <c r="I536" s="39">
        <v>0</v>
      </c>
      <c r="J536" s="63"/>
      <c r="K536" s="59"/>
      <c r="L536" s="59"/>
      <c r="M536" s="64"/>
      <c r="N536" s="59"/>
      <c r="O536" s="59"/>
      <c r="P536" s="30">
        <v>88.8</v>
      </c>
      <c r="S536" s="31">
        <f>ROUND(ROUND(P536, 2)*I536, 2)</f>
        <v>0</v>
      </c>
    </row>
    <row r="537" spans="1:21" ht="18" x14ac:dyDescent="0.3">
      <c r="A537" s="12" t="s">
        <v>1794</v>
      </c>
      <c r="B537" s="12"/>
      <c r="C537" s="27" t="s">
        <v>1517</v>
      </c>
      <c r="D537" s="17"/>
      <c r="E537" s="17"/>
      <c r="F537" s="28" t="s">
        <v>187</v>
      </c>
      <c r="G537" s="29">
        <v>1</v>
      </c>
      <c r="H537" s="39"/>
      <c r="I537" s="39">
        <v>0</v>
      </c>
      <c r="J537" s="63"/>
      <c r="K537" s="59"/>
      <c r="L537" s="59"/>
      <c r="M537" s="64"/>
      <c r="N537" s="59"/>
      <c r="O537" s="59"/>
      <c r="P537" s="30">
        <v>15.76</v>
      </c>
      <c r="S537" s="31">
        <f>ROUND(ROUND(P537, 2)*I537, 2)</f>
        <v>0</v>
      </c>
    </row>
    <row r="538" spans="1:21" ht="36" x14ac:dyDescent="0.3">
      <c r="A538" s="12" t="s">
        <v>1797</v>
      </c>
      <c r="B538" s="12"/>
      <c r="C538" s="41" t="s">
        <v>1506</v>
      </c>
      <c r="D538" s="17"/>
      <c r="E538" s="17"/>
      <c r="F538" s="28" t="s">
        <v>96</v>
      </c>
      <c r="G538" s="29">
        <v>1</v>
      </c>
      <c r="H538" s="39"/>
      <c r="I538" s="39">
        <v>0</v>
      </c>
      <c r="J538" s="63"/>
      <c r="K538" s="59"/>
      <c r="L538" s="59"/>
      <c r="M538" s="64"/>
      <c r="N538" s="59"/>
      <c r="O538" s="59"/>
      <c r="P538" s="30">
        <v>7.79</v>
      </c>
      <c r="S538" s="31">
        <f>ROUND(ROUND(P538, 2)*I538, 2)</f>
        <v>0</v>
      </c>
    </row>
    <row r="539" spans="1:21" ht="54" x14ac:dyDescent="0.3">
      <c r="A539" s="12" t="s">
        <v>1800</v>
      </c>
      <c r="B539" s="12" t="s">
        <v>1755</v>
      </c>
      <c r="C539" s="16" t="s">
        <v>1756</v>
      </c>
      <c r="D539" s="17"/>
      <c r="E539" s="17" t="s">
        <v>1645</v>
      </c>
      <c r="F539" s="17" t="s">
        <v>79</v>
      </c>
      <c r="G539" s="18">
        <v>1</v>
      </c>
      <c r="H539" s="18"/>
      <c r="I539" s="18">
        <v>3617.6</v>
      </c>
      <c r="J539" s="61"/>
      <c r="K539" s="62"/>
      <c r="L539" s="61"/>
      <c r="M539" s="61"/>
      <c r="N539" s="61"/>
      <c r="O539" s="61"/>
      <c r="P539" s="19">
        <v>313.41000000000003</v>
      </c>
      <c r="Q539" s="20">
        <v>1287.5999999999999</v>
      </c>
      <c r="R539" s="19">
        <f>P539+ROUND(Q539, 2)</f>
        <v>1601.01</v>
      </c>
      <c r="S539" s="19">
        <v>1133792.02</v>
      </c>
      <c r="T539" s="19">
        <v>4658021.76</v>
      </c>
      <c r="U539" s="19">
        <f>S539+T539</f>
        <v>5791813.7799999993</v>
      </c>
    </row>
    <row r="540" spans="1:21" ht="36" x14ac:dyDescent="0.3">
      <c r="A540" s="12" t="s">
        <v>1801</v>
      </c>
      <c r="B540" s="12"/>
      <c r="C540" s="41" t="s">
        <v>1506</v>
      </c>
      <c r="D540" s="17"/>
      <c r="E540" s="17"/>
      <c r="F540" s="28" t="s">
        <v>96</v>
      </c>
      <c r="G540" s="29">
        <v>1</v>
      </c>
      <c r="H540" s="39"/>
      <c r="I540" s="39">
        <v>126616</v>
      </c>
      <c r="J540" s="63"/>
      <c r="K540" s="59"/>
      <c r="L540" s="59"/>
      <c r="M540" s="64"/>
      <c r="N540" s="59"/>
      <c r="O540" s="59"/>
      <c r="P540" s="30">
        <v>7.79</v>
      </c>
      <c r="S540" s="31">
        <f>ROUND(ROUND(P540, 2)*I540, 2)</f>
        <v>986338.64</v>
      </c>
    </row>
    <row r="541" spans="1:21" ht="18" x14ac:dyDescent="0.3">
      <c r="A541" s="12" t="s">
        <v>1804</v>
      </c>
      <c r="B541" s="12"/>
      <c r="C541" s="27" t="s">
        <v>1517</v>
      </c>
      <c r="D541" s="17"/>
      <c r="E541" s="17"/>
      <c r="F541" s="28" t="s">
        <v>187</v>
      </c>
      <c r="G541" s="29">
        <v>1</v>
      </c>
      <c r="H541" s="39"/>
      <c r="I541" s="39">
        <v>3617.6</v>
      </c>
      <c r="J541" s="63"/>
      <c r="K541" s="59"/>
      <c r="L541" s="59"/>
      <c r="M541" s="64"/>
      <c r="N541" s="59"/>
      <c r="O541" s="59"/>
      <c r="P541" s="30">
        <v>15.76</v>
      </c>
      <c r="S541" s="31">
        <f>ROUND(ROUND(P541, 2)*I541, 2)</f>
        <v>57013.38</v>
      </c>
    </row>
    <row r="542" spans="1:21" ht="18" x14ac:dyDescent="0.3">
      <c r="A542" s="12" t="s">
        <v>1807</v>
      </c>
      <c r="B542" s="12"/>
      <c r="C542" s="27" t="s">
        <v>1512</v>
      </c>
      <c r="D542" s="17"/>
      <c r="E542" s="17"/>
      <c r="F542" s="28" t="s">
        <v>96</v>
      </c>
      <c r="G542" s="29">
        <v>0.25</v>
      </c>
      <c r="H542" s="29"/>
      <c r="I542" s="29">
        <v>904.4</v>
      </c>
      <c r="J542" s="63"/>
      <c r="K542" s="59"/>
      <c r="L542" s="59"/>
      <c r="M542" s="64"/>
      <c r="N542" s="59"/>
      <c r="O542" s="59"/>
      <c r="P542" s="30">
        <v>100</v>
      </c>
      <c r="S542" s="31">
        <f>ROUND(ROUND(P542, 2)*I542, 2)</f>
        <v>90440</v>
      </c>
    </row>
    <row r="543" spans="1:21" ht="54" x14ac:dyDescent="0.3">
      <c r="A543" s="12" t="s">
        <v>1810</v>
      </c>
      <c r="B543" s="12" t="s">
        <v>1755</v>
      </c>
      <c r="C543" s="16" t="s">
        <v>1756</v>
      </c>
      <c r="D543" s="17"/>
      <c r="E543" s="17" t="s">
        <v>1769</v>
      </c>
      <c r="F543" s="17" t="s">
        <v>79</v>
      </c>
      <c r="G543" s="18">
        <v>1</v>
      </c>
      <c r="H543" s="18"/>
      <c r="I543" s="18">
        <v>4460.8</v>
      </c>
      <c r="J543" s="61"/>
      <c r="K543" s="62"/>
      <c r="L543" s="61"/>
      <c r="M543" s="61"/>
      <c r="N543" s="61"/>
      <c r="O543" s="61"/>
      <c r="P543" s="19">
        <v>301.73</v>
      </c>
      <c r="Q543" s="20">
        <v>1287.5999999999999</v>
      </c>
      <c r="R543" s="19">
        <f>P543+ROUND(Q543, 2)</f>
        <v>1589.33</v>
      </c>
      <c r="S543" s="19">
        <v>1345957.18</v>
      </c>
      <c r="T543" s="19">
        <v>5743726.0800000001</v>
      </c>
      <c r="U543" s="19">
        <f>S543+T543</f>
        <v>7089683.2599999998</v>
      </c>
    </row>
    <row r="544" spans="1:21" ht="36" x14ac:dyDescent="0.3">
      <c r="A544" s="12" t="s">
        <v>1811</v>
      </c>
      <c r="B544" s="12"/>
      <c r="C544" s="27" t="s">
        <v>1028</v>
      </c>
      <c r="D544" s="17"/>
      <c r="E544" s="17"/>
      <c r="F544" s="28" t="s">
        <v>96</v>
      </c>
      <c r="G544" s="29">
        <v>0.15</v>
      </c>
      <c r="H544" s="39"/>
      <c r="I544" s="39">
        <v>669.12</v>
      </c>
      <c r="J544" s="63"/>
      <c r="K544" s="59"/>
      <c r="L544" s="59"/>
      <c r="M544" s="64"/>
      <c r="N544" s="59"/>
      <c r="O544" s="59"/>
      <c r="P544" s="30">
        <v>88.8</v>
      </c>
      <c r="S544" s="31">
        <f>ROUND(ROUND(P544, 2)*I544, 2)</f>
        <v>59417.86</v>
      </c>
    </row>
    <row r="545" spans="1:21" ht="18" x14ac:dyDescent="0.3">
      <c r="A545" s="12" t="s">
        <v>1814</v>
      </c>
      <c r="B545" s="12"/>
      <c r="C545" s="27" t="s">
        <v>1517</v>
      </c>
      <c r="D545" s="17"/>
      <c r="E545" s="17"/>
      <c r="F545" s="28" t="s">
        <v>187</v>
      </c>
      <c r="G545" s="29">
        <v>1</v>
      </c>
      <c r="H545" s="39"/>
      <c r="I545" s="39">
        <v>4460.8</v>
      </c>
      <c r="J545" s="63"/>
      <c r="K545" s="59"/>
      <c r="L545" s="59"/>
      <c r="M545" s="64"/>
      <c r="N545" s="59"/>
      <c r="O545" s="59"/>
      <c r="P545" s="30">
        <v>15.76</v>
      </c>
      <c r="S545" s="31">
        <f>ROUND(ROUND(P545, 2)*I545, 2)</f>
        <v>70302.210000000006</v>
      </c>
    </row>
    <row r="546" spans="1:21" ht="36" x14ac:dyDescent="0.3">
      <c r="A546" s="12" t="s">
        <v>1817</v>
      </c>
      <c r="B546" s="12"/>
      <c r="C546" s="41" t="s">
        <v>1506</v>
      </c>
      <c r="D546" s="17"/>
      <c r="E546" s="17"/>
      <c r="F546" s="28" t="s">
        <v>96</v>
      </c>
      <c r="G546" s="29">
        <v>1</v>
      </c>
      <c r="H546" s="39"/>
      <c r="I546" s="39">
        <v>156128</v>
      </c>
      <c r="J546" s="63"/>
      <c r="K546" s="59"/>
      <c r="L546" s="59"/>
      <c r="M546" s="64"/>
      <c r="N546" s="59"/>
      <c r="O546" s="59"/>
      <c r="P546" s="30">
        <v>7.79</v>
      </c>
      <c r="S546" s="31">
        <f>ROUND(ROUND(P546, 2)*I546, 2)</f>
        <v>1216237.1200000001</v>
      </c>
    </row>
    <row r="547" spans="1:21" ht="54" x14ac:dyDescent="0.3">
      <c r="A547" s="12" t="s">
        <v>1820</v>
      </c>
      <c r="B547" s="12" t="s">
        <v>1755</v>
      </c>
      <c r="C547" s="16" t="s">
        <v>1756</v>
      </c>
      <c r="D547" s="17"/>
      <c r="E547" s="17" t="s">
        <v>1675</v>
      </c>
      <c r="F547" s="17" t="s">
        <v>79</v>
      </c>
      <c r="G547" s="18">
        <v>1</v>
      </c>
      <c r="H547" s="18"/>
      <c r="I547" s="18">
        <v>3125.2</v>
      </c>
      <c r="J547" s="61"/>
      <c r="K547" s="62"/>
      <c r="L547" s="61"/>
      <c r="M547" s="61"/>
      <c r="N547" s="61"/>
      <c r="O547" s="61"/>
      <c r="P547" s="19">
        <v>313.41000000000003</v>
      </c>
      <c r="Q547" s="20">
        <v>1287.5999999999999</v>
      </c>
      <c r="R547" s="19">
        <f>P547+ROUND(Q547, 2)</f>
        <v>1601.01</v>
      </c>
      <c r="S547" s="19">
        <v>979468.93</v>
      </c>
      <c r="T547" s="19">
        <v>4024007.52</v>
      </c>
      <c r="U547" s="19">
        <f>S547+T547</f>
        <v>5003476.45</v>
      </c>
    </row>
    <row r="548" spans="1:21" ht="36" x14ac:dyDescent="0.3">
      <c r="A548" s="12" t="s">
        <v>1821</v>
      </c>
      <c r="B548" s="12"/>
      <c r="C548" s="41" t="s">
        <v>1506</v>
      </c>
      <c r="D548" s="17"/>
      <c r="E548" s="17"/>
      <c r="F548" s="28" t="s">
        <v>96</v>
      </c>
      <c r="G548" s="29">
        <v>1</v>
      </c>
      <c r="H548" s="39"/>
      <c r="I548" s="39">
        <v>109382</v>
      </c>
      <c r="J548" s="63"/>
      <c r="K548" s="59"/>
      <c r="L548" s="59"/>
      <c r="M548" s="64"/>
      <c r="N548" s="59"/>
      <c r="O548" s="59"/>
      <c r="P548" s="30">
        <v>7.79</v>
      </c>
      <c r="S548" s="31">
        <f>ROUND(ROUND(P548, 2)*I548, 2)</f>
        <v>852085.78</v>
      </c>
    </row>
    <row r="549" spans="1:21" ht="18" x14ac:dyDescent="0.3">
      <c r="A549" s="12" t="s">
        <v>1824</v>
      </c>
      <c r="B549" s="12"/>
      <c r="C549" s="27" t="s">
        <v>1517</v>
      </c>
      <c r="D549" s="17"/>
      <c r="E549" s="17"/>
      <c r="F549" s="28" t="s">
        <v>187</v>
      </c>
      <c r="G549" s="29">
        <v>1</v>
      </c>
      <c r="H549" s="39"/>
      <c r="I549" s="39">
        <v>3125.2</v>
      </c>
      <c r="J549" s="63"/>
      <c r="K549" s="59"/>
      <c r="L549" s="59"/>
      <c r="M549" s="64"/>
      <c r="N549" s="59"/>
      <c r="O549" s="59"/>
      <c r="P549" s="30">
        <v>15.76</v>
      </c>
      <c r="S549" s="31">
        <f>ROUND(ROUND(P549, 2)*I549, 2)</f>
        <v>49253.15</v>
      </c>
    </row>
    <row r="550" spans="1:21" ht="18" x14ac:dyDescent="0.3">
      <c r="A550" s="12" t="s">
        <v>1827</v>
      </c>
      <c r="B550" s="12"/>
      <c r="C550" s="27" t="s">
        <v>1512</v>
      </c>
      <c r="D550" s="17"/>
      <c r="E550" s="17"/>
      <c r="F550" s="28" t="s">
        <v>96</v>
      </c>
      <c r="G550" s="29">
        <v>0.25</v>
      </c>
      <c r="H550" s="29"/>
      <c r="I550" s="29">
        <v>781.3</v>
      </c>
      <c r="J550" s="63"/>
      <c r="K550" s="59"/>
      <c r="L550" s="59"/>
      <c r="M550" s="64"/>
      <c r="N550" s="59"/>
      <c r="O550" s="59"/>
      <c r="P550" s="30">
        <v>100</v>
      </c>
      <c r="S550" s="31">
        <f>ROUND(ROUND(P550, 2)*I550, 2)</f>
        <v>78130</v>
      </c>
    </row>
    <row r="551" spans="1:21" ht="54" x14ac:dyDescent="0.3">
      <c r="A551" s="12" t="s">
        <v>1830</v>
      </c>
      <c r="B551" s="12" t="s">
        <v>1755</v>
      </c>
      <c r="C551" s="16" t="s">
        <v>1756</v>
      </c>
      <c r="D551" s="17"/>
      <c r="E551" s="17" t="s">
        <v>1790</v>
      </c>
      <c r="F551" s="17" t="s">
        <v>79</v>
      </c>
      <c r="G551" s="18">
        <v>1</v>
      </c>
      <c r="H551" s="18"/>
      <c r="I551" s="18">
        <v>4198.8</v>
      </c>
      <c r="J551" s="61"/>
      <c r="K551" s="62"/>
      <c r="L551" s="61"/>
      <c r="M551" s="61"/>
      <c r="N551" s="61"/>
      <c r="O551" s="61"/>
      <c r="P551" s="19">
        <v>301.73</v>
      </c>
      <c r="Q551" s="20">
        <v>1287.5999999999999</v>
      </c>
      <c r="R551" s="19">
        <f>P551+ROUND(Q551, 2)</f>
        <v>1589.33</v>
      </c>
      <c r="S551" s="19">
        <v>1266903.92</v>
      </c>
      <c r="T551" s="19">
        <v>5406374.8799999999</v>
      </c>
      <c r="U551" s="19">
        <f>S551+T551</f>
        <v>6673278.7999999998</v>
      </c>
    </row>
    <row r="552" spans="1:21" ht="36" x14ac:dyDescent="0.3">
      <c r="A552" s="12" t="s">
        <v>1831</v>
      </c>
      <c r="B552" s="12"/>
      <c r="C552" s="27" t="s">
        <v>1028</v>
      </c>
      <c r="D552" s="17"/>
      <c r="E552" s="17"/>
      <c r="F552" s="28" t="s">
        <v>96</v>
      </c>
      <c r="G552" s="29">
        <v>0.15</v>
      </c>
      <c r="H552" s="39"/>
      <c r="I552" s="39">
        <v>629.82000000000005</v>
      </c>
      <c r="J552" s="63"/>
      <c r="K552" s="59"/>
      <c r="L552" s="59"/>
      <c r="M552" s="64"/>
      <c r="N552" s="59"/>
      <c r="O552" s="59"/>
      <c r="P552" s="30">
        <v>88.8</v>
      </c>
      <c r="S552" s="31">
        <f>ROUND(ROUND(P552, 2)*I552, 2)</f>
        <v>55928.02</v>
      </c>
    </row>
    <row r="553" spans="1:21" ht="54" x14ac:dyDescent="0.3">
      <c r="A553" s="12" t="s">
        <v>1834</v>
      </c>
      <c r="B553" s="12"/>
      <c r="C553" s="27" t="s">
        <v>1517</v>
      </c>
      <c r="D553" s="17"/>
      <c r="E553" s="17" t="s">
        <v>1835</v>
      </c>
      <c r="F553" s="28" t="s">
        <v>187</v>
      </c>
      <c r="G553" s="29">
        <v>1</v>
      </c>
      <c r="H553" s="39"/>
      <c r="I553" s="39">
        <v>4198.8</v>
      </c>
      <c r="J553" s="63"/>
      <c r="K553" s="59"/>
      <c r="L553" s="59"/>
      <c r="M553" s="64"/>
      <c r="N553" s="59"/>
      <c r="O553" s="59"/>
      <c r="P553" s="30">
        <v>15.76</v>
      </c>
      <c r="S553" s="31">
        <f>ROUND(ROUND(P553, 2)*I553, 2)</f>
        <v>66173.09</v>
      </c>
    </row>
    <row r="554" spans="1:21" ht="36" x14ac:dyDescent="0.3">
      <c r="A554" s="12" t="s">
        <v>1838</v>
      </c>
      <c r="B554" s="12"/>
      <c r="C554" s="41" t="s">
        <v>1506</v>
      </c>
      <c r="D554" s="17"/>
      <c r="E554" s="17"/>
      <c r="F554" s="28" t="s">
        <v>96</v>
      </c>
      <c r="G554" s="29">
        <v>1</v>
      </c>
      <c r="H554" s="39"/>
      <c r="I554" s="39">
        <v>146958</v>
      </c>
      <c r="J554" s="63"/>
      <c r="K554" s="59"/>
      <c r="L554" s="59"/>
      <c r="M554" s="64"/>
      <c r="N554" s="59"/>
      <c r="O554" s="59"/>
      <c r="P554" s="30">
        <v>7.79</v>
      </c>
      <c r="S554" s="31">
        <f>ROUND(ROUND(P554, 2)*I554, 2)</f>
        <v>1144802.82</v>
      </c>
    </row>
    <row r="555" spans="1:21" ht="16.95" customHeight="1" x14ac:dyDescent="0.3">
      <c r="A555" s="12" t="s">
        <v>1841</v>
      </c>
      <c r="B555" s="52" t="s">
        <v>1842</v>
      </c>
      <c r="C555" s="113" t="s">
        <v>1843</v>
      </c>
      <c r="D555" s="114"/>
      <c r="E555" s="114"/>
      <c r="F555" s="114"/>
      <c r="G555" s="114"/>
      <c r="H555" s="114"/>
      <c r="I555" s="115"/>
      <c r="J555" s="59"/>
      <c r="K555" s="59"/>
      <c r="L555" s="59"/>
      <c r="M555" s="60"/>
      <c r="N555" s="60"/>
      <c r="O555" s="60"/>
      <c r="S555" s="6">
        <f>SUM(S556,S562,S568,S571,S574,S577,S580,S583,S586,S589,S592,S595,S598,S601,S604,S607,S610,S613,S616,S619,S622,S625,S628,S631,S634,S637,S640,S643,S646,S649,S652,S655,S658,S661,S664,S667,S670,S673,S676,S679,S682,S685,S688,S691,S694,S699,S704,S709,S713,S718,S722,S728,S734,S739,S744,S749,S754,S759,S765,S771,S776,S781,S786,S791,S796,S801)</f>
        <v>2714341.9399999995</v>
      </c>
      <c r="T555" s="6">
        <f>SUM(T556,T562,T568,T571,T574,T577,T580,T583,T586,T589,T592,T595,T598,T601,T604,T607,T610,T613,T616,T619,T622,T625,T628,T631,T634,T637,T640,T643,T646,T649,T652,T655,T658,T661,T664,T667,T670,T673,T676,T679,T682,T685,T688,T691,T694,T699,T704,T709,T713,T718,T722,T728,T734,T739,T744,T749,T754,T759,T765,T771,T776,T781,T786,T791,T796,T801)</f>
        <v>12084774.720000001</v>
      </c>
      <c r="U555" s="6">
        <f>SUM(U556,U562,U568,U571,U574,U577,U580,U583,U586,U589,U592,U595,U598,U601,U604,U607,U610,U613,U616,U619,U622,U625,U628,U631,U634,U637,U640,U643,U646,U649,U652,U655,U658,U661,U664,U667,U670,U673,U676,U679,U682,U685,U688,U691,U694,U699,U704,U709,U713,U718,U722,U728,U734,U739,U744,U749,U754,U759,U765,U771,U776,U781,U786,U791,U796,U801)</f>
        <v>14799116.66</v>
      </c>
    </row>
    <row r="556" spans="1:21" ht="54" x14ac:dyDescent="0.3">
      <c r="A556" s="12" t="s">
        <v>1844</v>
      </c>
      <c r="B556" s="12" t="s">
        <v>1845</v>
      </c>
      <c r="C556" s="16" t="s">
        <v>1846</v>
      </c>
      <c r="D556" s="17"/>
      <c r="E556" s="17" t="s">
        <v>581</v>
      </c>
      <c r="F556" s="17" t="s">
        <v>79</v>
      </c>
      <c r="G556" s="18">
        <v>1</v>
      </c>
      <c r="H556" s="18"/>
      <c r="I556" s="18">
        <v>0</v>
      </c>
      <c r="J556" s="61"/>
      <c r="K556" s="62"/>
      <c r="L556" s="61"/>
      <c r="M556" s="61"/>
      <c r="N556" s="61"/>
      <c r="O556" s="61"/>
      <c r="P556" s="19">
        <v>756.83</v>
      </c>
      <c r="Q556" s="20">
        <v>1869</v>
      </c>
      <c r="R556" s="19">
        <f>P556+ROUND(Q556, 2)</f>
        <v>2625.83</v>
      </c>
      <c r="S556" s="19">
        <v>0</v>
      </c>
      <c r="T556" s="19">
        <v>0</v>
      </c>
      <c r="U556" s="19">
        <f>S556+T556</f>
        <v>0</v>
      </c>
    </row>
    <row r="557" spans="1:21" ht="36" x14ac:dyDescent="0.3">
      <c r="A557" s="12" t="s">
        <v>1849</v>
      </c>
      <c r="B557" s="12"/>
      <c r="C557" s="27" t="s">
        <v>1850</v>
      </c>
      <c r="D557" s="17"/>
      <c r="E557" s="17"/>
      <c r="F557" s="28" t="s">
        <v>187</v>
      </c>
      <c r="G557" s="29">
        <v>0.23</v>
      </c>
      <c r="H557" s="39"/>
      <c r="I557" s="39">
        <v>0</v>
      </c>
      <c r="J557" s="63"/>
      <c r="K557" s="59"/>
      <c r="L557" s="59"/>
      <c r="M557" s="64"/>
      <c r="N557" s="59"/>
      <c r="O557" s="59"/>
      <c r="P557" s="30">
        <v>97.71</v>
      </c>
      <c r="S557" s="31">
        <f>ROUND(ROUND(P557, 2)*I557, 2)</f>
        <v>0</v>
      </c>
    </row>
    <row r="558" spans="1:21" ht="54" x14ac:dyDescent="0.3">
      <c r="A558" s="12" t="s">
        <v>1854</v>
      </c>
      <c r="B558" s="12"/>
      <c r="C558" s="41" t="s">
        <v>1252</v>
      </c>
      <c r="D558" s="17"/>
      <c r="E558" s="17" t="s">
        <v>1046</v>
      </c>
      <c r="F558" s="28" t="s">
        <v>96</v>
      </c>
      <c r="G558" s="29">
        <v>1.2</v>
      </c>
      <c r="H558" s="39"/>
      <c r="I558" s="39">
        <v>0</v>
      </c>
      <c r="J558" s="63"/>
      <c r="K558" s="59"/>
      <c r="L558" s="59"/>
      <c r="M558" s="64"/>
      <c r="N558" s="59"/>
      <c r="O558" s="59"/>
      <c r="P558" s="30">
        <v>12.33</v>
      </c>
      <c r="S558" s="31">
        <f>ROUND(ROUND(P558, 2)*I558, 2)</f>
        <v>0</v>
      </c>
    </row>
    <row r="559" spans="1:21" ht="90" x14ac:dyDescent="0.3">
      <c r="A559" s="12" t="s">
        <v>1857</v>
      </c>
      <c r="B559" s="12"/>
      <c r="C559" s="41" t="s">
        <v>1858</v>
      </c>
      <c r="D559" s="17"/>
      <c r="E559" s="17" t="s">
        <v>1859</v>
      </c>
      <c r="F559" s="28" t="s">
        <v>79</v>
      </c>
      <c r="G559" s="29">
        <v>1.07</v>
      </c>
      <c r="H559" s="39"/>
      <c r="I559" s="39">
        <v>0</v>
      </c>
      <c r="J559" s="63"/>
      <c r="K559" s="59"/>
      <c r="L559" s="59"/>
      <c r="M559" s="64"/>
      <c r="N559" s="59"/>
      <c r="O559" s="59"/>
      <c r="P559" s="30">
        <v>637.79999999999995</v>
      </c>
      <c r="S559" s="31">
        <f>ROUND(ROUND(P559, 2)*I559, 2)</f>
        <v>0</v>
      </c>
    </row>
    <row r="560" spans="1:21" ht="36" x14ac:dyDescent="0.3">
      <c r="A560" s="12" t="s">
        <v>1863</v>
      </c>
      <c r="B560" s="12"/>
      <c r="C560" s="27" t="s">
        <v>1051</v>
      </c>
      <c r="D560" s="17"/>
      <c r="E560" s="17"/>
      <c r="F560" s="28" t="s">
        <v>96</v>
      </c>
      <c r="G560" s="29">
        <v>0.25</v>
      </c>
      <c r="H560" s="39"/>
      <c r="I560" s="39">
        <v>0</v>
      </c>
      <c r="J560" s="63"/>
      <c r="K560" s="59"/>
      <c r="L560" s="59"/>
      <c r="M560" s="64"/>
      <c r="N560" s="59"/>
      <c r="O560" s="59"/>
      <c r="P560" s="30">
        <v>40.270000000000003</v>
      </c>
      <c r="S560" s="31">
        <f>ROUND(ROUND(P560, 2)*I560, 2)</f>
        <v>0</v>
      </c>
    </row>
    <row r="561" spans="1:21" ht="36" x14ac:dyDescent="0.3">
      <c r="A561" s="12" t="s">
        <v>1866</v>
      </c>
      <c r="B561" s="12"/>
      <c r="C561" s="27" t="s">
        <v>1068</v>
      </c>
      <c r="D561" s="17"/>
      <c r="E561" s="17"/>
      <c r="F561" s="28" t="s">
        <v>96</v>
      </c>
      <c r="G561" s="29">
        <v>0.15</v>
      </c>
      <c r="H561" s="29"/>
      <c r="I561" s="29">
        <v>0</v>
      </c>
      <c r="J561" s="63"/>
      <c r="K561" s="59"/>
      <c r="L561" s="59"/>
      <c r="M561" s="64"/>
      <c r="N561" s="59"/>
      <c r="O561" s="59"/>
      <c r="P561" s="30">
        <v>68.400000000000006</v>
      </c>
      <c r="S561" s="31">
        <f>ROUND(ROUND(P561, 2)*I561, 2)</f>
        <v>0</v>
      </c>
    </row>
    <row r="562" spans="1:21" ht="54" x14ac:dyDescent="0.3">
      <c r="A562" s="12" t="s">
        <v>1869</v>
      </c>
      <c r="B562" s="12" t="s">
        <v>1845</v>
      </c>
      <c r="C562" s="16" t="s">
        <v>1846</v>
      </c>
      <c r="D562" s="17"/>
      <c r="E562" s="17" t="s">
        <v>581</v>
      </c>
      <c r="F562" s="17" t="s">
        <v>79</v>
      </c>
      <c r="G562" s="18">
        <v>1</v>
      </c>
      <c r="H562" s="18"/>
      <c r="I562" s="18">
        <v>0</v>
      </c>
      <c r="J562" s="61"/>
      <c r="K562" s="62"/>
      <c r="L562" s="61"/>
      <c r="M562" s="61"/>
      <c r="N562" s="61"/>
      <c r="O562" s="61"/>
      <c r="P562" s="19">
        <v>970.15</v>
      </c>
      <c r="Q562" s="20">
        <v>1869</v>
      </c>
      <c r="R562" s="19">
        <f>P562+ROUND(Q562, 2)</f>
        <v>2839.15</v>
      </c>
      <c r="S562" s="19">
        <v>0</v>
      </c>
      <c r="T562" s="19">
        <v>0</v>
      </c>
      <c r="U562" s="19">
        <f>S562+T562</f>
        <v>0</v>
      </c>
    </row>
    <row r="563" spans="1:21" ht="36" x14ac:dyDescent="0.3">
      <c r="A563" s="12" t="s">
        <v>1870</v>
      </c>
      <c r="B563" s="12"/>
      <c r="C563" s="27" t="s">
        <v>1068</v>
      </c>
      <c r="D563" s="17"/>
      <c r="E563" s="17"/>
      <c r="F563" s="28" t="s">
        <v>96</v>
      </c>
      <c r="G563" s="29">
        <v>0.15</v>
      </c>
      <c r="H563" s="29"/>
      <c r="I563" s="29">
        <v>0</v>
      </c>
      <c r="J563" s="63"/>
      <c r="K563" s="59"/>
      <c r="L563" s="59"/>
      <c r="M563" s="64"/>
      <c r="N563" s="59"/>
      <c r="O563" s="59"/>
      <c r="P563" s="30">
        <v>68.400000000000006</v>
      </c>
      <c r="S563" s="31">
        <f>ROUND(ROUND(P563, 2)*I563, 2)</f>
        <v>0</v>
      </c>
    </row>
    <row r="564" spans="1:21" ht="18" x14ac:dyDescent="0.3">
      <c r="A564" s="12" t="s">
        <v>1873</v>
      </c>
      <c r="B564" s="12"/>
      <c r="C564" s="27" t="s">
        <v>1874</v>
      </c>
      <c r="D564" s="17"/>
      <c r="E564" s="17" t="s">
        <v>1875</v>
      </c>
      <c r="F564" s="28" t="s">
        <v>96</v>
      </c>
      <c r="G564" s="29">
        <v>0.25</v>
      </c>
      <c r="H564" s="39"/>
      <c r="I564" s="39">
        <v>0</v>
      </c>
      <c r="J564" s="63"/>
      <c r="K564" s="59"/>
      <c r="L564" s="59"/>
      <c r="M564" s="64"/>
      <c r="N564" s="59"/>
      <c r="O564" s="59"/>
      <c r="P564" s="30">
        <v>40.270000000000003</v>
      </c>
      <c r="S564" s="31">
        <f>ROUND(ROUND(P564, 2)*I564, 2)</f>
        <v>0</v>
      </c>
    </row>
    <row r="565" spans="1:21" ht="72" x14ac:dyDescent="0.3">
      <c r="A565" s="12" t="s">
        <v>1879</v>
      </c>
      <c r="B565" s="12"/>
      <c r="C565" s="27" t="s">
        <v>1880</v>
      </c>
      <c r="D565" s="17"/>
      <c r="E565" s="17" t="s">
        <v>1881</v>
      </c>
      <c r="F565" s="28" t="s">
        <v>79</v>
      </c>
      <c r="G565" s="29">
        <v>1.07</v>
      </c>
      <c r="H565" s="39"/>
      <c r="I565" s="39">
        <v>0</v>
      </c>
      <c r="J565" s="63"/>
      <c r="K565" s="59"/>
      <c r="L565" s="59"/>
      <c r="M565" s="64"/>
      <c r="N565" s="59"/>
      <c r="O565" s="59"/>
      <c r="P565" s="30">
        <v>837.4</v>
      </c>
      <c r="S565" s="31">
        <f>ROUND(ROUND(P565, 2)*I565, 2)</f>
        <v>0</v>
      </c>
    </row>
    <row r="566" spans="1:21" ht="54" x14ac:dyDescent="0.3">
      <c r="A566" s="12" t="s">
        <v>1885</v>
      </c>
      <c r="B566" s="12"/>
      <c r="C566" s="41" t="s">
        <v>1252</v>
      </c>
      <c r="D566" s="17"/>
      <c r="E566" s="17" t="s">
        <v>1046</v>
      </c>
      <c r="F566" s="28" t="s">
        <v>96</v>
      </c>
      <c r="G566" s="29">
        <v>1.2</v>
      </c>
      <c r="H566" s="39"/>
      <c r="I566" s="39">
        <v>0</v>
      </c>
      <c r="J566" s="63"/>
      <c r="K566" s="59"/>
      <c r="L566" s="59"/>
      <c r="M566" s="64"/>
      <c r="N566" s="59"/>
      <c r="O566" s="59"/>
      <c r="P566" s="30">
        <v>12.33</v>
      </c>
      <c r="S566" s="31">
        <f>ROUND(ROUND(P566, 2)*I566, 2)</f>
        <v>0</v>
      </c>
    </row>
    <row r="567" spans="1:21" ht="36" x14ac:dyDescent="0.3">
      <c r="A567" s="12" t="s">
        <v>1888</v>
      </c>
      <c r="B567" s="12"/>
      <c r="C567" s="27" t="s">
        <v>1850</v>
      </c>
      <c r="D567" s="17"/>
      <c r="E567" s="17"/>
      <c r="F567" s="28" t="s">
        <v>187</v>
      </c>
      <c r="G567" s="29">
        <v>0.23</v>
      </c>
      <c r="H567" s="39"/>
      <c r="I567" s="39">
        <v>0</v>
      </c>
      <c r="J567" s="63"/>
      <c r="K567" s="59"/>
      <c r="L567" s="59"/>
      <c r="M567" s="64"/>
      <c r="N567" s="59"/>
      <c r="O567" s="59"/>
      <c r="P567" s="30">
        <v>97.71</v>
      </c>
      <c r="S567" s="31">
        <f>ROUND(ROUND(P567, 2)*I567, 2)</f>
        <v>0</v>
      </c>
    </row>
    <row r="568" spans="1:21" ht="36" x14ac:dyDescent="0.3">
      <c r="A568" s="12" t="s">
        <v>1891</v>
      </c>
      <c r="B568" s="12" t="s">
        <v>1892</v>
      </c>
      <c r="C568" s="16" t="s">
        <v>1893</v>
      </c>
      <c r="D568" s="17"/>
      <c r="E568" s="17" t="s">
        <v>581</v>
      </c>
      <c r="F568" s="17" t="s">
        <v>79</v>
      </c>
      <c r="G568" s="18">
        <v>1</v>
      </c>
      <c r="H568" s="18"/>
      <c r="I568" s="18">
        <v>0</v>
      </c>
      <c r="J568" s="61"/>
      <c r="K568" s="62"/>
      <c r="L568" s="61"/>
      <c r="M568" s="61"/>
      <c r="N568" s="61"/>
      <c r="O568" s="61"/>
      <c r="P568" s="19">
        <v>89.06</v>
      </c>
      <c r="Q568" s="20">
        <v>251</v>
      </c>
      <c r="R568" s="19">
        <f>P568+ROUND(Q568, 2)</f>
        <v>340.06</v>
      </c>
      <c r="S568" s="19">
        <v>0</v>
      </c>
      <c r="T568" s="19">
        <v>0</v>
      </c>
      <c r="U568" s="19">
        <f>S568+T568</f>
        <v>0</v>
      </c>
    </row>
    <row r="569" spans="1:21" ht="36" x14ac:dyDescent="0.3">
      <c r="A569" s="12" t="s">
        <v>1896</v>
      </c>
      <c r="B569" s="12"/>
      <c r="C569" s="27" t="s">
        <v>1028</v>
      </c>
      <c r="D569" s="17"/>
      <c r="E569" s="17"/>
      <c r="F569" s="28" t="s">
        <v>96</v>
      </c>
      <c r="G569" s="29">
        <v>0.15</v>
      </c>
      <c r="H569" s="29"/>
      <c r="I569" s="29">
        <v>0</v>
      </c>
      <c r="J569" s="63"/>
      <c r="K569" s="59"/>
      <c r="L569" s="59"/>
      <c r="M569" s="64"/>
      <c r="N569" s="59"/>
      <c r="O569" s="59"/>
      <c r="P569" s="30">
        <v>88.8</v>
      </c>
      <c r="S569" s="31">
        <f>ROUND(ROUND(P569, 2)*I569, 2)</f>
        <v>0</v>
      </c>
    </row>
    <row r="570" spans="1:21" ht="90" x14ac:dyDescent="0.3">
      <c r="A570" s="12" t="s">
        <v>1899</v>
      </c>
      <c r="B570" s="12"/>
      <c r="C570" s="27" t="s">
        <v>1900</v>
      </c>
      <c r="D570" s="17"/>
      <c r="E570" s="17" t="s">
        <v>1901</v>
      </c>
      <c r="F570" s="28" t="s">
        <v>96</v>
      </c>
      <c r="G570" s="29">
        <v>0.3</v>
      </c>
      <c r="H570" s="29"/>
      <c r="I570" s="29">
        <v>0</v>
      </c>
      <c r="J570" s="63"/>
      <c r="K570" s="59"/>
      <c r="L570" s="59"/>
      <c r="M570" s="64"/>
      <c r="N570" s="59"/>
      <c r="O570" s="59"/>
      <c r="P570" s="30">
        <v>252.47</v>
      </c>
      <c r="S570" s="31">
        <f>ROUND(ROUND(P570, 2)*I570, 2)</f>
        <v>0</v>
      </c>
    </row>
    <row r="571" spans="1:21" ht="36" x14ac:dyDescent="0.3">
      <c r="A571" s="12" t="s">
        <v>1905</v>
      </c>
      <c r="B571" s="12" t="s">
        <v>1892</v>
      </c>
      <c r="C571" s="16" t="s">
        <v>1893</v>
      </c>
      <c r="D571" s="17"/>
      <c r="E571" s="17" t="s">
        <v>581</v>
      </c>
      <c r="F571" s="17" t="s">
        <v>79</v>
      </c>
      <c r="G571" s="18">
        <v>1</v>
      </c>
      <c r="H571" s="18"/>
      <c r="I571" s="18">
        <v>0</v>
      </c>
      <c r="J571" s="61"/>
      <c r="K571" s="62"/>
      <c r="L571" s="61"/>
      <c r="M571" s="61"/>
      <c r="N571" s="61"/>
      <c r="O571" s="61"/>
      <c r="P571" s="19">
        <v>129.99</v>
      </c>
      <c r="Q571" s="20">
        <v>251</v>
      </c>
      <c r="R571" s="19">
        <f>P571+ROUND(Q571, 2)</f>
        <v>380.99</v>
      </c>
      <c r="S571" s="19">
        <v>0</v>
      </c>
      <c r="T571" s="19">
        <v>0</v>
      </c>
      <c r="U571" s="19">
        <f>S571+T571</f>
        <v>0</v>
      </c>
    </row>
    <row r="572" spans="1:21" ht="90" x14ac:dyDescent="0.3">
      <c r="A572" s="12" t="s">
        <v>1906</v>
      </c>
      <c r="B572" s="12"/>
      <c r="C572" s="27" t="s">
        <v>1907</v>
      </c>
      <c r="D572" s="17"/>
      <c r="E572" s="17" t="s">
        <v>1908</v>
      </c>
      <c r="F572" s="28" t="s">
        <v>96</v>
      </c>
      <c r="G572" s="29">
        <v>0.3</v>
      </c>
      <c r="H572" s="29"/>
      <c r="I572" s="29">
        <v>0</v>
      </c>
      <c r="J572" s="63"/>
      <c r="K572" s="59"/>
      <c r="L572" s="59"/>
      <c r="M572" s="64"/>
      <c r="N572" s="59"/>
      <c r="O572" s="59"/>
      <c r="P572" s="30">
        <v>388.89</v>
      </c>
      <c r="S572" s="31">
        <f>ROUND(ROUND(P572, 2)*I572, 2)</f>
        <v>0</v>
      </c>
    </row>
    <row r="573" spans="1:21" ht="36" x14ac:dyDescent="0.3">
      <c r="A573" s="12" t="s">
        <v>1912</v>
      </c>
      <c r="B573" s="12"/>
      <c r="C573" s="27" t="s">
        <v>1028</v>
      </c>
      <c r="D573" s="17"/>
      <c r="E573" s="17"/>
      <c r="F573" s="28" t="s">
        <v>96</v>
      </c>
      <c r="G573" s="29">
        <v>0.15</v>
      </c>
      <c r="H573" s="29"/>
      <c r="I573" s="29">
        <v>0</v>
      </c>
      <c r="J573" s="63"/>
      <c r="K573" s="59"/>
      <c r="L573" s="59"/>
      <c r="M573" s="64"/>
      <c r="N573" s="59"/>
      <c r="O573" s="59"/>
      <c r="P573" s="30">
        <v>88.8</v>
      </c>
      <c r="S573" s="31">
        <f>ROUND(ROUND(P573, 2)*I573, 2)</f>
        <v>0</v>
      </c>
    </row>
    <row r="574" spans="1:21" ht="36" x14ac:dyDescent="0.3">
      <c r="A574" s="12" t="s">
        <v>1915</v>
      </c>
      <c r="B574" s="12" t="s">
        <v>1892</v>
      </c>
      <c r="C574" s="16" t="s">
        <v>1893</v>
      </c>
      <c r="D574" s="17"/>
      <c r="E574" s="17" t="s">
        <v>581</v>
      </c>
      <c r="F574" s="17" t="s">
        <v>79</v>
      </c>
      <c r="G574" s="18">
        <v>1</v>
      </c>
      <c r="H574" s="18"/>
      <c r="I574" s="18">
        <v>0</v>
      </c>
      <c r="J574" s="61"/>
      <c r="K574" s="62"/>
      <c r="L574" s="61"/>
      <c r="M574" s="61"/>
      <c r="N574" s="61"/>
      <c r="O574" s="61"/>
      <c r="P574" s="19">
        <v>13.32</v>
      </c>
      <c r="Q574" s="20">
        <v>251</v>
      </c>
      <c r="R574" s="19">
        <f>P574+ROUND(Q574, 2)</f>
        <v>264.32</v>
      </c>
      <c r="S574" s="19">
        <v>0</v>
      </c>
      <c r="T574" s="19">
        <v>0</v>
      </c>
      <c r="U574" s="19">
        <f>S574+T574</f>
        <v>0</v>
      </c>
    </row>
    <row r="575" spans="1:21" ht="36" x14ac:dyDescent="0.3">
      <c r="A575" s="12" t="s">
        <v>1916</v>
      </c>
      <c r="B575" s="12"/>
      <c r="C575" s="27" t="s">
        <v>1028</v>
      </c>
      <c r="D575" s="17"/>
      <c r="E575" s="17"/>
      <c r="F575" s="28" t="s">
        <v>96</v>
      </c>
      <c r="G575" s="29">
        <v>0.15</v>
      </c>
      <c r="H575" s="29"/>
      <c r="I575" s="29">
        <v>0</v>
      </c>
      <c r="J575" s="63"/>
      <c r="K575" s="59"/>
      <c r="L575" s="59"/>
      <c r="M575" s="64"/>
      <c r="N575" s="59"/>
      <c r="O575" s="59"/>
      <c r="P575" s="30">
        <v>88.8</v>
      </c>
      <c r="S575" s="31">
        <f>ROUND(ROUND(P575, 2)*I575, 2)</f>
        <v>0</v>
      </c>
    </row>
    <row r="576" spans="1:21" ht="54" x14ac:dyDescent="0.3">
      <c r="A576" s="12" t="s">
        <v>1919</v>
      </c>
      <c r="B576" s="12"/>
      <c r="C576" s="27" t="s">
        <v>1920</v>
      </c>
      <c r="D576" s="17"/>
      <c r="E576" s="17" t="s">
        <v>1921</v>
      </c>
      <c r="F576" s="28" t="s">
        <v>96</v>
      </c>
      <c r="G576" s="29">
        <v>0.3</v>
      </c>
      <c r="H576" s="29"/>
      <c r="I576" s="29">
        <v>0</v>
      </c>
      <c r="J576" s="63"/>
      <c r="K576" s="59"/>
      <c r="L576" s="59"/>
      <c r="M576" s="64"/>
      <c r="N576" s="59"/>
      <c r="O576" s="59"/>
      <c r="P576" s="30">
        <v>0</v>
      </c>
      <c r="S576" s="31">
        <f>ROUND(ROUND(P576, 2)*I576, 2)</f>
        <v>0</v>
      </c>
    </row>
    <row r="577" spans="1:21" ht="36" x14ac:dyDescent="0.3">
      <c r="A577" s="12" t="s">
        <v>1925</v>
      </c>
      <c r="B577" s="12" t="s">
        <v>1892</v>
      </c>
      <c r="C577" s="16" t="s">
        <v>1893</v>
      </c>
      <c r="D577" s="17"/>
      <c r="E577" s="17" t="s">
        <v>581</v>
      </c>
      <c r="F577" s="17" t="s">
        <v>79</v>
      </c>
      <c r="G577" s="18">
        <v>1</v>
      </c>
      <c r="H577" s="18"/>
      <c r="I577" s="18">
        <v>0</v>
      </c>
      <c r="J577" s="61"/>
      <c r="K577" s="62"/>
      <c r="L577" s="61"/>
      <c r="M577" s="61"/>
      <c r="N577" s="61"/>
      <c r="O577" s="61"/>
      <c r="P577" s="19">
        <v>129.99</v>
      </c>
      <c r="Q577" s="20">
        <v>251</v>
      </c>
      <c r="R577" s="19">
        <f>P577+ROUND(Q577, 2)</f>
        <v>380.99</v>
      </c>
      <c r="S577" s="19">
        <v>0</v>
      </c>
      <c r="T577" s="19">
        <v>0</v>
      </c>
      <c r="U577" s="19">
        <f>S577+T577</f>
        <v>0</v>
      </c>
    </row>
    <row r="578" spans="1:21" ht="90" x14ac:dyDescent="0.3">
      <c r="A578" s="12" t="s">
        <v>1926</v>
      </c>
      <c r="B578" s="12"/>
      <c r="C578" s="27" t="s">
        <v>1907</v>
      </c>
      <c r="D578" s="17"/>
      <c r="E578" s="17" t="s">
        <v>1927</v>
      </c>
      <c r="F578" s="28" t="s">
        <v>96</v>
      </c>
      <c r="G578" s="29">
        <v>0.3</v>
      </c>
      <c r="H578" s="29"/>
      <c r="I578" s="29">
        <v>0</v>
      </c>
      <c r="J578" s="63"/>
      <c r="K578" s="59"/>
      <c r="L578" s="59"/>
      <c r="M578" s="64"/>
      <c r="N578" s="59"/>
      <c r="O578" s="59"/>
      <c r="P578" s="30">
        <v>388.89</v>
      </c>
      <c r="S578" s="31">
        <f>ROUND(ROUND(P578, 2)*I578, 2)</f>
        <v>0</v>
      </c>
    </row>
    <row r="579" spans="1:21" ht="36" x14ac:dyDescent="0.3">
      <c r="A579" s="12" t="s">
        <v>1930</v>
      </c>
      <c r="B579" s="12"/>
      <c r="C579" s="27" t="s">
        <v>1028</v>
      </c>
      <c r="D579" s="17"/>
      <c r="E579" s="17"/>
      <c r="F579" s="28" t="s">
        <v>96</v>
      </c>
      <c r="G579" s="29">
        <v>0.15</v>
      </c>
      <c r="H579" s="29"/>
      <c r="I579" s="29">
        <v>0</v>
      </c>
      <c r="J579" s="63"/>
      <c r="K579" s="59"/>
      <c r="L579" s="59"/>
      <c r="M579" s="64"/>
      <c r="N579" s="59"/>
      <c r="O579" s="59"/>
      <c r="P579" s="30">
        <v>88.8</v>
      </c>
      <c r="S579" s="31">
        <f>ROUND(ROUND(P579, 2)*I579, 2)</f>
        <v>0</v>
      </c>
    </row>
    <row r="580" spans="1:21" ht="36" x14ac:dyDescent="0.3">
      <c r="A580" s="12" t="s">
        <v>1933</v>
      </c>
      <c r="B580" s="12" t="s">
        <v>1892</v>
      </c>
      <c r="C580" s="16" t="s">
        <v>1893</v>
      </c>
      <c r="D580" s="17"/>
      <c r="E580" s="17" t="s">
        <v>581</v>
      </c>
      <c r="F580" s="17" t="s">
        <v>79</v>
      </c>
      <c r="G580" s="18">
        <v>1</v>
      </c>
      <c r="H580" s="18"/>
      <c r="I580" s="18">
        <v>0</v>
      </c>
      <c r="J580" s="61"/>
      <c r="K580" s="62"/>
      <c r="L580" s="61"/>
      <c r="M580" s="61"/>
      <c r="N580" s="61"/>
      <c r="O580" s="61"/>
      <c r="P580" s="19">
        <v>129.99</v>
      </c>
      <c r="Q580" s="20">
        <v>251</v>
      </c>
      <c r="R580" s="19">
        <f>P580+ROUND(Q580, 2)</f>
        <v>380.99</v>
      </c>
      <c r="S580" s="19">
        <v>0</v>
      </c>
      <c r="T580" s="19">
        <v>0</v>
      </c>
      <c r="U580" s="19">
        <f>S580+T580</f>
        <v>0</v>
      </c>
    </row>
    <row r="581" spans="1:21" ht="36" x14ac:dyDescent="0.3">
      <c r="A581" s="12" t="s">
        <v>1934</v>
      </c>
      <c r="B581" s="12"/>
      <c r="C581" s="27" t="s">
        <v>1028</v>
      </c>
      <c r="D581" s="17"/>
      <c r="E581" s="17"/>
      <c r="F581" s="28" t="s">
        <v>96</v>
      </c>
      <c r="G581" s="29">
        <v>0.15</v>
      </c>
      <c r="H581" s="29"/>
      <c r="I581" s="29">
        <v>0</v>
      </c>
      <c r="J581" s="63"/>
      <c r="K581" s="59"/>
      <c r="L581" s="59"/>
      <c r="M581" s="64"/>
      <c r="N581" s="59"/>
      <c r="O581" s="59"/>
      <c r="P581" s="30">
        <v>88.8</v>
      </c>
      <c r="S581" s="31">
        <f>ROUND(ROUND(P581, 2)*I581, 2)</f>
        <v>0</v>
      </c>
    </row>
    <row r="582" spans="1:21" ht="90" x14ac:dyDescent="0.3">
      <c r="A582" s="12" t="s">
        <v>1937</v>
      </c>
      <c r="B582" s="12"/>
      <c r="C582" s="27" t="s">
        <v>1907</v>
      </c>
      <c r="D582" s="17"/>
      <c r="E582" s="17" t="s">
        <v>1938</v>
      </c>
      <c r="F582" s="28" t="s">
        <v>96</v>
      </c>
      <c r="G582" s="29">
        <v>0.3</v>
      </c>
      <c r="H582" s="29"/>
      <c r="I582" s="29">
        <v>0</v>
      </c>
      <c r="J582" s="63"/>
      <c r="K582" s="59"/>
      <c r="L582" s="59"/>
      <c r="M582" s="64"/>
      <c r="N582" s="59"/>
      <c r="O582" s="59"/>
      <c r="P582" s="30">
        <v>388.89</v>
      </c>
      <c r="S582" s="31">
        <f>ROUND(ROUND(P582, 2)*I582, 2)</f>
        <v>0</v>
      </c>
    </row>
    <row r="583" spans="1:21" ht="36" x14ac:dyDescent="0.3">
      <c r="A583" s="12" t="s">
        <v>1941</v>
      </c>
      <c r="B583" s="12" t="s">
        <v>1892</v>
      </c>
      <c r="C583" s="16" t="s">
        <v>1893</v>
      </c>
      <c r="D583" s="17"/>
      <c r="E583" s="17" t="s">
        <v>581</v>
      </c>
      <c r="F583" s="17" t="s">
        <v>79</v>
      </c>
      <c r="G583" s="18">
        <v>1</v>
      </c>
      <c r="H583" s="18"/>
      <c r="I583" s="18">
        <v>0</v>
      </c>
      <c r="J583" s="61"/>
      <c r="K583" s="62"/>
      <c r="L583" s="61"/>
      <c r="M583" s="61"/>
      <c r="N583" s="61"/>
      <c r="O583" s="61"/>
      <c r="P583" s="19">
        <v>129.99</v>
      </c>
      <c r="Q583" s="20">
        <v>251</v>
      </c>
      <c r="R583" s="19">
        <f>P583+ROUND(Q583, 2)</f>
        <v>380.99</v>
      </c>
      <c r="S583" s="19">
        <v>0</v>
      </c>
      <c r="T583" s="19">
        <v>0</v>
      </c>
      <c r="U583" s="19">
        <f>S583+T583</f>
        <v>0</v>
      </c>
    </row>
    <row r="584" spans="1:21" ht="90" x14ac:dyDescent="0.3">
      <c r="A584" s="12" t="s">
        <v>1942</v>
      </c>
      <c r="B584" s="12"/>
      <c r="C584" s="27" t="s">
        <v>1907</v>
      </c>
      <c r="D584" s="17"/>
      <c r="E584" s="17" t="s">
        <v>1943</v>
      </c>
      <c r="F584" s="28" t="s">
        <v>96</v>
      </c>
      <c r="G584" s="29">
        <v>0.3</v>
      </c>
      <c r="H584" s="29"/>
      <c r="I584" s="29">
        <v>0</v>
      </c>
      <c r="J584" s="63"/>
      <c r="K584" s="59"/>
      <c r="L584" s="59"/>
      <c r="M584" s="64"/>
      <c r="N584" s="59"/>
      <c r="O584" s="59"/>
      <c r="P584" s="30">
        <v>388.89</v>
      </c>
      <c r="S584" s="31">
        <f>ROUND(ROUND(P584, 2)*I584, 2)</f>
        <v>0</v>
      </c>
    </row>
    <row r="585" spans="1:21" ht="36" x14ac:dyDescent="0.3">
      <c r="A585" s="12" t="s">
        <v>1946</v>
      </c>
      <c r="B585" s="12"/>
      <c r="C585" s="27" t="s">
        <v>1028</v>
      </c>
      <c r="D585" s="17"/>
      <c r="E585" s="17"/>
      <c r="F585" s="28" t="s">
        <v>96</v>
      </c>
      <c r="G585" s="29">
        <v>0.15</v>
      </c>
      <c r="H585" s="29"/>
      <c r="I585" s="29">
        <v>0</v>
      </c>
      <c r="J585" s="63"/>
      <c r="K585" s="59"/>
      <c r="L585" s="59"/>
      <c r="M585" s="64"/>
      <c r="N585" s="59"/>
      <c r="O585" s="59"/>
      <c r="P585" s="30">
        <v>88.8</v>
      </c>
      <c r="S585" s="31">
        <f>ROUND(ROUND(P585, 2)*I585, 2)</f>
        <v>0</v>
      </c>
    </row>
    <row r="586" spans="1:21" ht="36" x14ac:dyDescent="0.3">
      <c r="A586" s="12" t="s">
        <v>1949</v>
      </c>
      <c r="B586" s="12" t="s">
        <v>1892</v>
      </c>
      <c r="C586" s="16" t="s">
        <v>1893</v>
      </c>
      <c r="D586" s="17"/>
      <c r="E586" s="17" t="s">
        <v>581</v>
      </c>
      <c r="F586" s="17" t="s">
        <v>79</v>
      </c>
      <c r="G586" s="18">
        <v>1</v>
      </c>
      <c r="H586" s="18"/>
      <c r="I586" s="18">
        <v>0</v>
      </c>
      <c r="J586" s="61"/>
      <c r="K586" s="62"/>
      <c r="L586" s="61"/>
      <c r="M586" s="61"/>
      <c r="N586" s="61"/>
      <c r="O586" s="61"/>
      <c r="P586" s="19">
        <v>129.99</v>
      </c>
      <c r="Q586" s="20">
        <v>251</v>
      </c>
      <c r="R586" s="19">
        <f>P586+ROUND(Q586, 2)</f>
        <v>380.99</v>
      </c>
      <c r="S586" s="19">
        <v>0</v>
      </c>
      <c r="T586" s="19">
        <v>0</v>
      </c>
      <c r="U586" s="19">
        <f>S586+T586</f>
        <v>0</v>
      </c>
    </row>
    <row r="587" spans="1:21" ht="36" x14ac:dyDescent="0.3">
      <c r="A587" s="12" t="s">
        <v>1950</v>
      </c>
      <c r="B587" s="12"/>
      <c r="C587" s="27" t="s">
        <v>1028</v>
      </c>
      <c r="D587" s="17"/>
      <c r="E587" s="17"/>
      <c r="F587" s="28" t="s">
        <v>96</v>
      </c>
      <c r="G587" s="29">
        <v>0.15</v>
      </c>
      <c r="H587" s="29"/>
      <c r="I587" s="29">
        <v>0</v>
      </c>
      <c r="J587" s="63"/>
      <c r="K587" s="59"/>
      <c r="L587" s="59"/>
      <c r="M587" s="64"/>
      <c r="N587" s="59"/>
      <c r="O587" s="59"/>
      <c r="P587" s="30">
        <v>88.8</v>
      </c>
      <c r="S587" s="31">
        <f>ROUND(ROUND(P587, 2)*I587, 2)</f>
        <v>0</v>
      </c>
    </row>
    <row r="588" spans="1:21" ht="90" x14ac:dyDescent="0.3">
      <c r="A588" s="12" t="s">
        <v>1953</v>
      </c>
      <c r="B588" s="12"/>
      <c r="C588" s="27" t="s">
        <v>1907</v>
      </c>
      <c r="D588" s="17"/>
      <c r="E588" s="17" t="s">
        <v>1927</v>
      </c>
      <c r="F588" s="28" t="s">
        <v>96</v>
      </c>
      <c r="G588" s="29">
        <v>0.3</v>
      </c>
      <c r="H588" s="29"/>
      <c r="I588" s="29">
        <v>0</v>
      </c>
      <c r="J588" s="63"/>
      <c r="K588" s="59"/>
      <c r="L588" s="59"/>
      <c r="M588" s="64"/>
      <c r="N588" s="59"/>
      <c r="O588" s="59"/>
      <c r="P588" s="30">
        <v>388.89</v>
      </c>
      <c r="S588" s="31">
        <f>ROUND(ROUND(P588, 2)*I588, 2)</f>
        <v>0</v>
      </c>
    </row>
    <row r="589" spans="1:21" ht="36" x14ac:dyDescent="0.3">
      <c r="A589" s="12" t="s">
        <v>1956</v>
      </c>
      <c r="B589" s="12" t="s">
        <v>1957</v>
      </c>
      <c r="C589" s="16" t="s">
        <v>1958</v>
      </c>
      <c r="D589" s="17"/>
      <c r="E589" s="17" t="s">
        <v>1959</v>
      </c>
      <c r="F589" s="17" t="s">
        <v>79</v>
      </c>
      <c r="G589" s="18">
        <v>1</v>
      </c>
      <c r="H589" s="18"/>
      <c r="I589" s="18">
        <v>0</v>
      </c>
      <c r="J589" s="61"/>
      <c r="K589" s="62"/>
      <c r="L589" s="61"/>
      <c r="M589" s="61"/>
      <c r="N589" s="61"/>
      <c r="O589" s="61"/>
      <c r="P589" s="19">
        <v>68.28</v>
      </c>
      <c r="Q589" s="20">
        <v>428</v>
      </c>
      <c r="R589" s="19">
        <f>P589+ROUND(Q589, 2)</f>
        <v>496.28</v>
      </c>
      <c r="S589" s="19">
        <v>0</v>
      </c>
      <c r="T589" s="19">
        <v>0</v>
      </c>
      <c r="U589" s="19">
        <f>S589+T589</f>
        <v>0</v>
      </c>
    </row>
    <row r="590" spans="1:21" ht="108" x14ac:dyDescent="0.3">
      <c r="A590" s="12" t="s">
        <v>1962</v>
      </c>
      <c r="B590" s="12"/>
      <c r="C590" s="27" t="s">
        <v>1963</v>
      </c>
      <c r="D590" s="17"/>
      <c r="E590" s="17" t="s">
        <v>1964</v>
      </c>
      <c r="F590" s="28" t="s">
        <v>96</v>
      </c>
      <c r="G590" s="29">
        <v>0.3</v>
      </c>
      <c r="H590" s="29"/>
      <c r="I590" s="29">
        <v>0</v>
      </c>
      <c r="J590" s="63"/>
      <c r="K590" s="59"/>
      <c r="L590" s="59"/>
      <c r="M590" s="64"/>
      <c r="N590" s="59"/>
      <c r="O590" s="59"/>
      <c r="P590" s="30">
        <v>183.2</v>
      </c>
      <c r="S590" s="31">
        <f>ROUND(ROUND(P590, 2)*I590, 2)</f>
        <v>0</v>
      </c>
    </row>
    <row r="591" spans="1:21" ht="36" x14ac:dyDescent="0.3">
      <c r="A591" s="12" t="s">
        <v>1968</v>
      </c>
      <c r="B591" s="12"/>
      <c r="C591" s="27" t="s">
        <v>1028</v>
      </c>
      <c r="D591" s="17"/>
      <c r="E591" s="17"/>
      <c r="F591" s="28" t="s">
        <v>96</v>
      </c>
      <c r="G591" s="29">
        <v>0.15</v>
      </c>
      <c r="H591" s="29"/>
      <c r="I591" s="29">
        <v>0</v>
      </c>
      <c r="J591" s="63"/>
      <c r="K591" s="59"/>
      <c r="L591" s="59"/>
      <c r="M591" s="64"/>
      <c r="N591" s="59"/>
      <c r="O591" s="59"/>
      <c r="P591" s="30">
        <v>88.8</v>
      </c>
      <c r="S591" s="31">
        <f>ROUND(ROUND(P591, 2)*I591, 2)</f>
        <v>0</v>
      </c>
    </row>
    <row r="592" spans="1:21" ht="36" x14ac:dyDescent="0.3">
      <c r="A592" s="12" t="s">
        <v>1971</v>
      </c>
      <c r="B592" s="12" t="s">
        <v>1957</v>
      </c>
      <c r="C592" s="16" t="s">
        <v>1958</v>
      </c>
      <c r="D592" s="17"/>
      <c r="E592" s="17" t="s">
        <v>1972</v>
      </c>
      <c r="F592" s="17" t="s">
        <v>79</v>
      </c>
      <c r="G592" s="18">
        <v>1</v>
      </c>
      <c r="H592" s="18"/>
      <c r="I592" s="18">
        <v>0</v>
      </c>
      <c r="J592" s="61"/>
      <c r="K592" s="62"/>
      <c r="L592" s="61"/>
      <c r="M592" s="61"/>
      <c r="N592" s="61"/>
      <c r="O592" s="61"/>
      <c r="P592" s="19">
        <v>75.27</v>
      </c>
      <c r="Q592" s="20">
        <v>428</v>
      </c>
      <c r="R592" s="19">
        <f>P592+ROUND(Q592, 2)</f>
        <v>503.27</v>
      </c>
      <c r="S592" s="19">
        <v>0</v>
      </c>
      <c r="T592" s="19">
        <v>0</v>
      </c>
      <c r="U592" s="19">
        <f>S592+T592</f>
        <v>0</v>
      </c>
    </row>
    <row r="593" spans="1:21" ht="36" x14ac:dyDescent="0.3">
      <c r="A593" s="12" t="s">
        <v>1973</v>
      </c>
      <c r="B593" s="12"/>
      <c r="C593" s="27" t="s">
        <v>1028</v>
      </c>
      <c r="D593" s="17"/>
      <c r="E593" s="17"/>
      <c r="F593" s="28" t="s">
        <v>96</v>
      </c>
      <c r="G593" s="29">
        <v>0.15</v>
      </c>
      <c r="H593" s="29"/>
      <c r="I593" s="29">
        <v>0</v>
      </c>
      <c r="J593" s="63"/>
      <c r="K593" s="59"/>
      <c r="L593" s="59"/>
      <c r="M593" s="64"/>
      <c r="N593" s="59"/>
      <c r="O593" s="59"/>
      <c r="P593" s="30">
        <v>88.8</v>
      </c>
      <c r="S593" s="31">
        <f>ROUND(ROUND(P593, 2)*I593, 2)</f>
        <v>0</v>
      </c>
    </row>
    <row r="594" spans="1:21" ht="108" x14ac:dyDescent="0.3">
      <c r="A594" s="12" t="s">
        <v>1976</v>
      </c>
      <c r="B594" s="12"/>
      <c r="C594" s="27" t="s">
        <v>1907</v>
      </c>
      <c r="D594" s="17"/>
      <c r="E594" s="17" t="s">
        <v>1977</v>
      </c>
      <c r="F594" s="28" t="s">
        <v>96</v>
      </c>
      <c r="G594" s="29">
        <v>0.3</v>
      </c>
      <c r="H594" s="29"/>
      <c r="I594" s="29">
        <v>0</v>
      </c>
      <c r="J594" s="63"/>
      <c r="K594" s="59"/>
      <c r="L594" s="59"/>
      <c r="M594" s="64"/>
      <c r="N594" s="59"/>
      <c r="O594" s="59"/>
      <c r="P594" s="30">
        <v>206.5</v>
      </c>
      <c r="S594" s="31">
        <f>ROUND(ROUND(P594, 2)*I594, 2)</f>
        <v>0</v>
      </c>
    </row>
    <row r="595" spans="1:21" ht="36" x14ac:dyDescent="0.3">
      <c r="A595" s="12" t="s">
        <v>1980</v>
      </c>
      <c r="B595" s="12" t="s">
        <v>1957</v>
      </c>
      <c r="C595" s="16" t="s">
        <v>1958</v>
      </c>
      <c r="D595" s="17"/>
      <c r="E595" s="17" t="s">
        <v>1981</v>
      </c>
      <c r="F595" s="17" t="s">
        <v>79</v>
      </c>
      <c r="G595" s="18">
        <v>1</v>
      </c>
      <c r="H595" s="18"/>
      <c r="I595" s="18">
        <v>0</v>
      </c>
      <c r="J595" s="61"/>
      <c r="K595" s="62"/>
      <c r="L595" s="61"/>
      <c r="M595" s="61"/>
      <c r="N595" s="61"/>
      <c r="O595" s="61"/>
      <c r="P595" s="19">
        <v>75.27</v>
      </c>
      <c r="Q595" s="20">
        <v>428</v>
      </c>
      <c r="R595" s="19">
        <f>P595+ROUND(Q595, 2)</f>
        <v>503.27</v>
      </c>
      <c r="S595" s="19">
        <v>0</v>
      </c>
      <c r="T595" s="19">
        <v>0</v>
      </c>
      <c r="U595" s="19">
        <f>S595+T595</f>
        <v>0</v>
      </c>
    </row>
    <row r="596" spans="1:21" ht="108" x14ac:dyDescent="0.3">
      <c r="A596" s="12" t="s">
        <v>1982</v>
      </c>
      <c r="B596" s="12"/>
      <c r="C596" s="27" t="s">
        <v>1907</v>
      </c>
      <c r="D596" s="17"/>
      <c r="E596" s="17" t="s">
        <v>1983</v>
      </c>
      <c r="F596" s="28" t="s">
        <v>96</v>
      </c>
      <c r="G596" s="29">
        <v>0.3</v>
      </c>
      <c r="H596" s="29"/>
      <c r="I596" s="29">
        <v>0</v>
      </c>
      <c r="J596" s="63"/>
      <c r="K596" s="59"/>
      <c r="L596" s="59"/>
      <c r="M596" s="64"/>
      <c r="N596" s="59"/>
      <c r="O596" s="59"/>
      <c r="P596" s="30">
        <v>206.5</v>
      </c>
      <c r="S596" s="31">
        <f>ROUND(ROUND(P596, 2)*I596, 2)</f>
        <v>0</v>
      </c>
    </row>
    <row r="597" spans="1:21" ht="36" x14ac:dyDescent="0.3">
      <c r="A597" s="12" t="s">
        <v>1986</v>
      </c>
      <c r="B597" s="12"/>
      <c r="C597" s="27" t="s">
        <v>1028</v>
      </c>
      <c r="D597" s="17"/>
      <c r="E597" s="17"/>
      <c r="F597" s="28" t="s">
        <v>96</v>
      </c>
      <c r="G597" s="29">
        <v>0.15</v>
      </c>
      <c r="H597" s="29"/>
      <c r="I597" s="29">
        <v>0</v>
      </c>
      <c r="J597" s="63"/>
      <c r="K597" s="59"/>
      <c r="L597" s="59"/>
      <c r="M597" s="64"/>
      <c r="N597" s="59"/>
      <c r="O597" s="59"/>
      <c r="P597" s="30">
        <v>88.8</v>
      </c>
      <c r="S597" s="31">
        <f>ROUND(ROUND(P597, 2)*I597, 2)</f>
        <v>0</v>
      </c>
    </row>
    <row r="598" spans="1:21" ht="36" x14ac:dyDescent="0.3">
      <c r="A598" s="12" t="s">
        <v>1989</v>
      </c>
      <c r="B598" s="12" t="s">
        <v>1957</v>
      </c>
      <c r="C598" s="16" t="s">
        <v>1958</v>
      </c>
      <c r="D598" s="17"/>
      <c r="E598" s="17" t="s">
        <v>1990</v>
      </c>
      <c r="F598" s="17" t="s">
        <v>79</v>
      </c>
      <c r="G598" s="18">
        <v>1</v>
      </c>
      <c r="H598" s="18"/>
      <c r="I598" s="18">
        <v>0</v>
      </c>
      <c r="J598" s="61"/>
      <c r="K598" s="62"/>
      <c r="L598" s="61"/>
      <c r="M598" s="61"/>
      <c r="N598" s="61"/>
      <c r="O598" s="61"/>
      <c r="P598" s="19">
        <v>75.27</v>
      </c>
      <c r="Q598" s="20">
        <v>428</v>
      </c>
      <c r="R598" s="19">
        <f>P598+ROUND(Q598, 2)</f>
        <v>503.27</v>
      </c>
      <c r="S598" s="19">
        <v>0</v>
      </c>
      <c r="T598" s="19">
        <v>0</v>
      </c>
      <c r="U598" s="19">
        <f>S598+T598</f>
        <v>0</v>
      </c>
    </row>
    <row r="599" spans="1:21" ht="36" x14ac:dyDescent="0.3">
      <c r="A599" s="12" t="s">
        <v>1991</v>
      </c>
      <c r="B599" s="12"/>
      <c r="C599" s="27" t="s">
        <v>1028</v>
      </c>
      <c r="D599" s="17"/>
      <c r="E599" s="17"/>
      <c r="F599" s="28" t="s">
        <v>96</v>
      </c>
      <c r="G599" s="29">
        <v>0.15</v>
      </c>
      <c r="H599" s="29"/>
      <c r="I599" s="29">
        <v>0</v>
      </c>
      <c r="J599" s="63"/>
      <c r="K599" s="59"/>
      <c r="L599" s="59"/>
      <c r="M599" s="64"/>
      <c r="N599" s="59"/>
      <c r="O599" s="59"/>
      <c r="P599" s="30">
        <v>88.8</v>
      </c>
      <c r="S599" s="31">
        <f>ROUND(ROUND(P599, 2)*I599, 2)</f>
        <v>0</v>
      </c>
    </row>
    <row r="600" spans="1:21" ht="108" x14ac:dyDescent="0.3">
      <c r="A600" s="12" t="s">
        <v>1994</v>
      </c>
      <c r="B600" s="12"/>
      <c r="C600" s="27" t="s">
        <v>1907</v>
      </c>
      <c r="D600" s="17"/>
      <c r="E600" s="17" t="s">
        <v>1995</v>
      </c>
      <c r="F600" s="28" t="s">
        <v>96</v>
      </c>
      <c r="G600" s="29">
        <v>0.3</v>
      </c>
      <c r="H600" s="29"/>
      <c r="I600" s="29">
        <v>0</v>
      </c>
      <c r="J600" s="63"/>
      <c r="K600" s="59"/>
      <c r="L600" s="59"/>
      <c r="M600" s="64"/>
      <c r="N600" s="59"/>
      <c r="O600" s="59"/>
      <c r="P600" s="30">
        <v>206.5</v>
      </c>
      <c r="S600" s="31">
        <f>ROUND(ROUND(P600, 2)*I600, 2)</f>
        <v>0</v>
      </c>
    </row>
    <row r="601" spans="1:21" ht="36" x14ac:dyDescent="0.3">
      <c r="A601" s="12" t="s">
        <v>1998</v>
      </c>
      <c r="B601" s="12" t="s">
        <v>1957</v>
      </c>
      <c r="C601" s="16" t="s">
        <v>1958</v>
      </c>
      <c r="D601" s="17"/>
      <c r="E601" s="17" t="s">
        <v>1999</v>
      </c>
      <c r="F601" s="17" t="s">
        <v>79</v>
      </c>
      <c r="G601" s="18">
        <v>1</v>
      </c>
      <c r="H601" s="18"/>
      <c r="I601" s="18">
        <v>0</v>
      </c>
      <c r="J601" s="61"/>
      <c r="K601" s="62"/>
      <c r="L601" s="61"/>
      <c r="M601" s="61"/>
      <c r="N601" s="61"/>
      <c r="O601" s="61"/>
      <c r="P601" s="19">
        <v>75.27</v>
      </c>
      <c r="Q601" s="20">
        <v>428</v>
      </c>
      <c r="R601" s="19">
        <f>P601+ROUND(Q601, 2)</f>
        <v>503.27</v>
      </c>
      <c r="S601" s="19">
        <v>0</v>
      </c>
      <c r="T601" s="19">
        <v>0</v>
      </c>
      <c r="U601" s="19">
        <f>S601+T601</f>
        <v>0</v>
      </c>
    </row>
    <row r="602" spans="1:21" ht="60.45" customHeight="1" x14ac:dyDescent="0.3">
      <c r="A602" s="12" t="s">
        <v>2000</v>
      </c>
      <c r="B602" s="12"/>
      <c r="C602" s="27" t="s">
        <v>1907</v>
      </c>
      <c r="D602" s="17"/>
      <c r="E602" s="17" t="s">
        <v>2001</v>
      </c>
      <c r="F602" s="28" t="s">
        <v>96</v>
      </c>
      <c r="G602" s="29">
        <v>0.3</v>
      </c>
      <c r="H602" s="29"/>
      <c r="I602" s="29">
        <v>0</v>
      </c>
      <c r="J602" s="63"/>
      <c r="K602" s="59"/>
      <c r="L602" s="59"/>
      <c r="M602" s="64"/>
      <c r="N602" s="59"/>
      <c r="O602" s="59"/>
      <c r="P602" s="30">
        <v>206.5</v>
      </c>
      <c r="S602" s="31">
        <f>ROUND(ROUND(P602, 2)*I602, 2)</f>
        <v>0</v>
      </c>
    </row>
    <row r="603" spans="1:21" ht="36" x14ac:dyDescent="0.3">
      <c r="A603" s="12" t="s">
        <v>2004</v>
      </c>
      <c r="B603" s="12"/>
      <c r="C603" s="27" t="s">
        <v>1028</v>
      </c>
      <c r="D603" s="17"/>
      <c r="E603" s="17"/>
      <c r="F603" s="28" t="s">
        <v>96</v>
      </c>
      <c r="G603" s="29">
        <v>0.15</v>
      </c>
      <c r="H603" s="29"/>
      <c r="I603" s="29">
        <v>0</v>
      </c>
      <c r="J603" s="63"/>
      <c r="K603" s="59"/>
      <c r="L603" s="59"/>
      <c r="M603" s="64"/>
      <c r="N603" s="59"/>
      <c r="O603" s="59"/>
      <c r="P603" s="30">
        <v>88.8</v>
      </c>
      <c r="S603" s="31">
        <f>ROUND(ROUND(P603, 2)*I603, 2)</f>
        <v>0</v>
      </c>
    </row>
    <row r="604" spans="1:21" ht="36" x14ac:dyDescent="0.3">
      <c r="A604" s="12" t="s">
        <v>2007</v>
      </c>
      <c r="B604" s="12" t="s">
        <v>1957</v>
      </c>
      <c r="C604" s="16" t="s">
        <v>1958</v>
      </c>
      <c r="D604" s="17"/>
      <c r="E604" s="17" t="s">
        <v>2008</v>
      </c>
      <c r="F604" s="17" t="s">
        <v>79</v>
      </c>
      <c r="G604" s="18">
        <v>1</v>
      </c>
      <c r="H604" s="18"/>
      <c r="I604" s="18">
        <v>0</v>
      </c>
      <c r="J604" s="61"/>
      <c r="K604" s="62"/>
      <c r="L604" s="61"/>
      <c r="M604" s="61"/>
      <c r="N604" s="61"/>
      <c r="O604" s="61"/>
      <c r="P604" s="19">
        <v>75.27</v>
      </c>
      <c r="Q604" s="20">
        <v>428</v>
      </c>
      <c r="R604" s="19">
        <f>P604+ROUND(Q604, 2)</f>
        <v>503.27</v>
      </c>
      <c r="S604" s="19">
        <v>0</v>
      </c>
      <c r="T604" s="19">
        <v>0</v>
      </c>
      <c r="U604" s="19">
        <f>S604+T604</f>
        <v>0</v>
      </c>
    </row>
    <row r="605" spans="1:21" ht="36" x14ac:dyDescent="0.3">
      <c r="A605" s="12" t="s">
        <v>2009</v>
      </c>
      <c r="B605" s="12"/>
      <c r="C605" s="27" t="s">
        <v>1028</v>
      </c>
      <c r="D605" s="17"/>
      <c r="E605" s="17"/>
      <c r="F605" s="28" t="s">
        <v>96</v>
      </c>
      <c r="G605" s="29">
        <v>0.15</v>
      </c>
      <c r="H605" s="29"/>
      <c r="I605" s="29">
        <v>0</v>
      </c>
      <c r="J605" s="63"/>
      <c r="K605" s="59"/>
      <c r="L605" s="59"/>
      <c r="M605" s="64"/>
      <c r="N605" s="59"/>
      <c r="O605" s="59"/>
      <c r="P605" s="30">
        <v>88.8</v>
      </c>
      <c r="S605" s="31">
        <f>ROUND(ROUND(P605, 2)*I605, 2)</f>
        <v>0</v>
      </c>
    </row>
    <row r="606" spans="1:21" ht="58.05" customHeight="1" x14ac:dyDescent="0.3">
      <c r="A606" s="12" t="s">
        <v>2012</v>
      </c>
      <c r="B606" s="12"/>
      <c r="C606" s="27" t="s">
        <v>1907</v>
      </c>
      <c r="D606" s="17"/>
      <c r="E606" s="17" t="s">
        <v>2013</v>
      </c>
      <c r="F606" s="28" t="s">
        <v>96</v>
      </c>
      <c r="G606" s="29">
        <v>0.3</v>
      </c>
      <c r="H606" s="29"/>
      <c r="I606" s="29">
        <v>0</v>
      </c>
      <c r="J606" s="63"/>
      <c r="K606" s="59"/>
      <c r="L606" s="59"/>
      <c r="M606" s="64"/>
      <c r="N606" s="59"/>
      <c r="O606" s="59"/>
      <c r="P606" s="30">
        <v>206.5</v>
      </c>
      <c r="S606" s="31">
        <f>ROUND(ROUND(P606, 2)*I606, 2)</f>
        <v>0</v>
      </c>
    </row>
    <row r="607" spans="1:21" ht="36" x14ac:dyDescent="0.3">
      <c r="A607" s="12" t="s">
        <v>2016</v>
      </c>
      <c r="B607" s="12" t="s">
        <v>1957</v>
      </c>
      <c r="C607" s="16" t="s">
        <v>1958</v>
      </c>
      <c r="D607" s="17"/>
      <c r="E607" s="17" t="s">
        <v>2017</v>
      </c>
      <c r="F607" s="17" t="s">
        <v>79</v>
      </c>
      <c r="G607" s="18">
        <v>1</v>
      </c>
      <c r="H607" s="18"/>
      <c r="I607" s="18">
        <v>0</v>
      </c>
      <c r="J607" s="61"/>
      <c r="K607" s="62"/>
      <c r="L607" s="61"/>
      <c r="M607" s="61"/>
      <c r="N607" s="61"/>
      <c r="O607" s="61"/>
      <c r="P607" s="19">
        <v>75.27</v>
      </c>
      <c r="Q607" s="20">
        <v>428</v>
      </c>
      <c r="R607" s="19">
        <f>P607+ROUND(Q607, 2)</f>
        <v>503.27</v>
      </c>
      <c r="S607" s="19">
        <v>0</v>
      </c>
      <c r="T607" s="19">
        <v>0</v>
      </c>
      <c r="U607" s="19">
        <f>S607+T607</f>
        <v>0</v>
      </c>
    </row>
    <row r="608" spans="1:21" ht="67.05" customHeight="1" x14ac:dyDescent="0.3">
      <c r="A608" s="12" t="s">
        <v>2018</v>
      </c>
      <c r="B608" s="12"/>
      <c r="C608" s="27" t="s">
        <v>1907</v>
      </c>
      <c r="D608" s="17"/>
      <c r="E608" s="17" t="s">
        <v>2019</v>
      </c>
      <c r="F608" s="28" t="s">
        <v>96</v>
      </c>
      <c r="G608" s="29">
        <v>0.3</v>
      </c>
      <c r="H608" s="29"/>
      <c r="I608" s="29">
        <v>0</v>
      </c>
      <c r="J608" s="63"/>
      <c r="K608" s="59"/>
      <c r="L608" s="59"/>
      <c r="M608" s="64"/>
      <c r="N608" s="59"/>
      <c r="O608" s="59"/>
      <c r="P608" s="30">
        <v>206.5</v>
      </c>
      <c r="S608" s="31">
        <f>ROUND(ROUND(P608, 2)*I608, 2)</f>
        <v>0</v>
      </c>
    </row>
    <row r="609" spans="1:21" ht="36" x14ac:dyDescent="0.3">
      <c r="A609" s="12" t="s">
        <v>2022</v>
      </c>
      <c r="B609" s="12"/>
      <c r="C609" s="27" t="s">
        <v>1028</v>
      </c>
      <c r="D609" s="17"/>
      <c r="E609" s="17"/>
      <c r="F609" s="28" t="s">
        <v>96</v>
      </c>
      <c r="G609" s="29">
        <v>0.15</v>
      </c>
      <c r="H609" s="29"/>
      <c r="I609" s="29">
        <v>0</v>
      </c>
      <c r="J609" s="63"/>
      <c r="K609" s="59"/>
      <c r="L609" s="59"/>
      <c r="M609" s="64"/>
      <c r="N609" s="59"/>
      <c r="O609" s="59"/>
      <c r="P609" s="30">
        <v>88.8</v>
      </c>
      <c r="S609" s="31">
        <f>ROUND(ROUND(P609, 2)*I609, 2)</f>
        <v>0</v>
      </c>
    </row>
    <row r="610" spans="1:21" ht="36" x14ac:dyDescent="0.3">
      <c r="A610" s="12" t="s">
        <v>2025</v>
      </c>
      <c r="B610" s="12" t="s">
        <v>1957</v>
      </c>
      <c r="C610" s="16" t="s">
        <v>1958</v>
      </c>
      <c r="D610" s="17"/>
      <c r="E610" s="17" t="s">
        <v>2026</v>
      </c>
      <c r="F610" s="17" t="s">
        <v>79</v>
      </c>
      <c r="G610" s="18">
        <v>1</v>
      </c>
      <c r="H610" s="18"/>
      <c r="I610" s="18">
        <v>0</v>
      </c>
      <c r="J610" s="61"/>
      <c r="K610" s="62"/>
      <c r="L610" s="61"/>
      <c r="M610" s="61"/>
      <c r="N610" s="61"/>
      <c r="O610" s="61"/>
      <c r="P610" s="19">
        <v>75.27</v>
      </c>
      <c r="Q610" s="20">
        <v>428</v>
      </c>
      <c r="R610" s="19">
        <f>P610+ROUND(Q610, 2)</f>
        <v>503.27</v>
      </c>
      <c r="S610" s="19">
        <v>0</v>
      </c>
      <c r="T610" s="19">
        <v>0</v>
      </c>
      <c r="U610" s="19">
        <f>S610+T610</f>
        <v>0</v>
      </c>
    </row>
    <row r="611" spans="1:21" ht="36" x14ac:dyDescent="0.3">
      <c r="A611" s="12" t="s">
        <v>2027</v>
      </c>
      <c r="B611" s="12"/>
      <c r="C611" s="27" t="s">
        <v>1028</v>
      </c>
      <c r="D611" s="17"/>
      <c r="E611" s="17"/>
      <c r="F611" s="28" t="s">
        <v>96</v>
      </c>
      <c r="G611" s="29">
        <v>0.15</v>
      </c>
      <c r="H611" s="29"/>
      <c r="I611" s="29">
        <v>0</v>
      </c>
      <c r="J611" s="63"/>
      <c r="K611" s="59"/>
      <c r="L611" s="59"/>
      <c r="M611" s="64"/>
      <c r="N611" s="59"/>
      <c r="O611" s="59"/>
      <c r="P611" s="30">
        <v>88.8</v>
      </c>
      <c r="S611" s="31">
        <f>ROUND(ROUND(P611, 2)*I611, 2)</f>
        <v>0</v>
      </c>
    </row>
    <row r="612" spans="1:21" ht="69.45" customHeight="1" x14ac:dyDescent="0.3">
      <c r="A612" s="12" t="s">
        <v>2030</v>
      </c>
      <c r="B612" s="12"/>
      <c r="C612" s="27" t="s">
        <v>1907</v>
      </c>
      <c r="D612" s="17"/>
      <c r="E612" s="17" t="s">
        <v>2031</v>
      </c>
      <c r="F612" s="28" t="s">
        <v>96</v>
      </c>
      <c r="G612" s="29">
        <v>0.3</v>
      </c>
      <c r="H612" s="29"/>
      <c r="I612" s="29">
        <v>0</v>
      </c>
      <c r="J612" s="63"/>
      <c r="K612" s="59"/>
      <c r="L612" s="59"/>
      <c r="M612" s="64"/>
      <c r="N612" s="59"/>
      <c r="O612" s="59"/>
      <c r="P612" s="30">
        <v>206.5</v>
      </c>
      <c r="S612" s="31">
        <f>ROUND(ROUND(P612, 2)*I612, 2)</f>
        <v>0</v>
      </c>
    </row>
    <row r="613" spans="1:21" ht="36" x14ac:dyDescent="0.3">
      <c r="A613" s="12" t="s">
        <v>2034</v>
      </c>
      <c r="B613" s="12" t="s">
        <v>1957</v>
      </c>
      <c r="C613" s="16" t="s">
        <v>1958</v>
      </c>
      <c r="D613" s="17"/>
      <c r="E613" s="17" t="s">
        <v>2035</v>
      </c>
      <c r="F613" s="17" t="s">
        <v>79</v>
      </c>
      <c r="G613" s="18">
        <v>1</v>
      </c>
      <c r="H613" s="18"/>
      <c r="I613" s="18">
        <v>0</v>
      </c>
      <c r="J613" s="61"/>
      <c r="K613" s="62"/>
      <c r="L613" s="61"/>
      <c r="M613" s="61"/>
      <c r="N613" s="61"/>
      <c r="O613" s="61"/>
      <c r="P613" s="19">
        <v>68.28</v>
      </c>
      <c r="Q613" s="20">
        <v>428</v>
      </c>
      <c r="R613" s="19">
        <f>P613+ROUND(Q613, 2)</f>
        <v>496.28</v>
      </c>
      <c r="S613" s="19">
        <v>0</v>
      </c>
      <c r="T613" s="19">
        <v>0</v>
      </c>
      <c r="U613" s="19">
        <f>S613+T613</f>
        <v>0</v>
      </c>
    </row>
    <row r="614" spans="1:21" ht="82.05" customHeight="1" x14ac:dyDescent="0.3">
      <c r="A614" s="12" t="s">
        <v>2036</v>
      </c>
      <c r="B614" s="12"/>
      <c r="C614" s="27" t="s">
        <v>1920</v>
      </c>
      <c r="D614" s="17"/>
      <c r="E614" s="17" t="s">
        <v>2037</v>
      </c>
      <c r="F614" s="28" t="s">
        <v>96</v>
      </c>
      <c r="G614" s="29">
        <v>0.3</v>
      </c>
      <c r="H614" s="29"/>
      <c r="I614" s="29">
        <v>0</v>
      </c>
      <c r="J614" s="63"/>
      <c r="K614" s="59"/>
      <c r="L614" s="59"/>
      <c r="M614" s="64"/>
      <c r="N614" s="59"/>
      <c r="O614" s="59"/>
      <c r="P614" s="30">
        <v>183.2</v>
      </c>
      <c r="S614" s="31">
        <f>ROUND(ROUND(P614, 2)*I614, 2)</f>
        <v>0</v>
      </c>
    </row>
    <row r="615" spans="1:21" ht="36" x14ac:dyDescent="0.3">
      <c r="A615" s="12" t="s">
        <v>2040</v>
      </c>
      <c r="B615" s="12"/>
      <c r="C615" s="27" t="s">
        <v>1028</v>
      </c>
      <c r="D615" s="17"/>
      <c r="E615" s="17"/>
      <c r="F615" s="28" t="s">
        <v>96</v>
      </c>
      <c r="G615" s="29">
        <v>0.15</v>
      </c>
      <c r="H615" s="29"/>
      <c r="I615" s="29">
        <v>0</v>
      </c>
      <c r="J615" s="63"/>
      <c r="K615" s="59"/>
      <c r="L615" s="59"/>
      <c r="M615" s="64"/>
      <c r="N615" s="59"/>
      <c r="O615" s="59"/>
      <c r="P615" s="30">
        <v>88.8</v>
      </c>
      <c r="S615" s="31">
        <f>ROUND(ROUND(P615, 2)*I615, 2)</f>
        <v>0</v>
      </c>
    </row>
    <row r="616" spans="1:21" ht="36" x14ac:dyDescent="0.3">
      <c r="A616" s="12" t="s">
        <v>2043</v>
      </c>
      <c r="B616" s="12" t="s">
        <v>1957</v>
      </c>
      <c r="C616" s="16" t="s">
        <v>1958</v>
      </c>
      <c r="D616" s="17"/>
      <c r="E616" s="17" t="s">
        <v>2044</v>
      </c>
      <c r="F616" s="17" t="s">
        <v>79</v>
      </c>
      <c r="G616" s="18">
        <v>1</v>
      </c>
      <c r="H616" s="18"/>
      <c r="I616" s="18">
        <v>0</v>
      </c>
      <c r="J616" s="61"/>
      <c r="K616" s="62"/>
      <c r="L616" s="61"/>
      <c r="M616" s="61"/>
      <c r="N616" s="61"/>
      <c r="O616" s="61"/>
      <c r="P616" s="19">
        <v>75.27</v>
      </c>
      <c r="Q616" s="20">
        <v>428</v>
      </c>
      <c r="R616" s="19">
        <f>P616+ROUND(Q616, 2)</f>
        <v>503.27</v>
      </c>
      <c r="S616" s="19">
        <v>0</v>
      </c>
      <c r="T616" s="19">
        <v>0</v>
      </c>
      <c r="U616" s="19">
        <f>S616+T616</f>
        <v>0</v>
      </c>
    </row>
    <row r="617" spans="1:21" ht="36" x14ac:dyDescent="0.3">
      <c r="A617" s="12" t="s">
        <v>2045</v>
      </c>
      <c r="B617" s="12"/>
      <c r="C617" s="27" t="s">
        <v>1028</v>
      </c>
      <c r="D617" s="17"/>
      <c r="E617" s="17"/>
      <c r="F617" s="28" t="s">
        <v>96</v>
      </c>
      <c r="G617" s="29">
        <v>0.15</v>
      </c>
      <c r="H617" s="29"/>
      <c r="I617" s="29">
        <v>0</v>
      </c>
      <c r="J617" s="63"/>
      <c r="K617" s="59"/>
      <c r="L617" s="59"/>
      <c r="M617" s="64"/>
      <c r="N617" s="59"/>
      <c r="O617" s="59"/>
      <c r="P617" s="30">
        <v>88.8</v>
      </c>
      <c r="S617" s="31">
        <f>ROUND(ROUND(P617, 2)*I617, 2)</f>
        <v>0</v>
      </c>
    </row>
    <row r="618" spans="1:21" ht="64.5" customHeight="1" x14ac:dyDescent="0.3">
      <c r="A618" s="12" t="s">
        <v>2048</v>
      </c>
      <c r="B618" s="12"/>
      <c r="C618" s="27" t="s">
        <v>1907</v>
      </c>
      <c r="D618" s="17"/>
      <c r="E618" s="17" t="s">
        <v>2049</v>
      </c>
      <c r="F618" s="28" t="s">
        <v>96</v>
      </c>
      <c r="G618" s="29">
        <v>0.3</v>
      </c>
      <c r="H618" s="29"/>
      <c r="I618" s="29">
        <v>0</v>
      </c>
      <c r="J618" s="63"/>
      <c r="K618" s="59"/>
      <c r="L618" s="59"/>
      <c r="M618" s="64"/>
      <c r="N618" s="59"/>
      <c r="O618" s="59"/>
      <c r="P618" s="30">
        <v>206.5</v>
      </c>
      <c r="S618" s="31">
        <f>ROUND(ROUND(P618, 2)*I618, 2)</f>
        <v>0</v>
      </c>
    </row>
    <row r="619" spans="1:21" ht="36" x14ac:dyDescent="0.3">
      <c r="A619" s="12" t="s">
        <v>2052</v>
      </c>
      <c r="B619" s="12" t="s">
        <v>1957</v>
      </c>
      <c r="C619" s="16" t="s">
        <v>1958</v>
      </c>
      <c r="D619" s="17"/>
      <c r="E619" s="17" t="s">
        <v>2053</v>
      </c>
      <c r="F619" s="17" t="s">
        <v>79</v>
      </c>
      <c r="G619" s="18">
        <v>1</v>
      </c>
      <c r="H619" s="18"/>
      <c r="I619" s="18">
        <v>0</v>
      </c>
      <c r="J619" s="61"/>
      <c r="K619" s="62"/>
      <c r="L619" s="61"/>
      <c r="M619" s="61"/>
      <c r="N619" s="61"/>
      <c r="O619" s="61"/>
      <c r="P619" s="19">
        <v>75.27</v>
      </c>
      <c r="Q619" s="20">
        <v>428</v>
      </c>
      <c r="R619" s="19">
        <f>P619+ROUND(Q619, 2)</f>
        <v>503.27</v>
      </c>
      <c r="S619" s="19">
        <v>0</v>
      </c>
      <c r="T619" s="19">
        <v>0</v>
      </c>
      <c r="U619" s="19">
        <f>S619+T619</f>
        <v>0</v>
      </c>
    </row>
    <row r="620" spans="1:21" ht="60.45" customHeight="1" x14ac:dyDescent="0.3">
      <c r="A620" s="12" t="s">
        <v>2054</v>
      </c>
      <c r="B620" s="12"/>
      <c r="C620" s="27" t="s">
        <v>1907</v>
      </c>
      <c r="D620" s="17"/>
      <c r="E620" s="17" t="s">
        <v>2055</v>
      </c>
      <c r="F620" s="28" t="s">
        <v>96</v>
      </c>
      <c r="G620" s="29">
        <v>0.3</v>
      </c>
      <c r="H620" s="29"/>
      <c r="I620" s="29">
        <v>0</v>
      </c>
      <c r="J620" s="63"/>
      <c r="K620" s="59"/>
      <c r="L620" s="59"/>
      <c r="M620" s="64"/>
      <c r="N620" s="59"/>
      <c r="O620" s="59"/>
      <c r="P620" s="30">
        <v>206.5</v>
      </c>
      <c r="S620" s="31">
        <f>ROUND(ROUND(P620, 2)*I620, 2)</f>
        <v>0</v>
      </c>
    </row>
    <row r="621" spans="1:21" ht="36" x14ac:dyDescent="0.3">
      <c r="A621" s="12" t="s">
        <v>2058</v>
      </c>
      <c r="B621" s="12"/>
      <c r="C621" s="27" t="s">
        <v>1028</v>
      </c>
      <c r="D621" s="17"/>
      <c r="E621" s="17"/>
      <c r="F621" s="28" t="s">
        <v>96</v>
      </c>
      <c r="G621" s="29">
        <v>0.15</v>
      </c>
      <c r="H621" s="29"/>
      <c r="I621" s="29">
        <v>0</v>
      </c>
      <c r="J621" s="63"/>
      <c r="K621" s="59"/>
      <c r="L621" s="59"/>
      <c r="M621" s="64"/>
      <c r="N621" s="59"/>
      <c r="O621" s="59"/>
      <c r="P621" s="30">
        <v>88.8</v>
      </c>
      <c r="S621" s="31">
        <f>ROUND(ROUND(P621, 2)*I621, 2)</f>
        <v>0</v>
      </c>
    </row>
    <row r="622" spans="1:21" ht="36" x14ac:dyDescent="0.3">
      <c r="A622" s="12" t="s">
        <v>2061</v>
      </c>
      <c r="B622" s="12" t="s">
        <v>1957</v>
      </c>
      <c r="C622" s="16" t="s">
        <v>1958</v>
      </c>
      <c r="D622" s="17"/>
      <c r="E622" s="17" t="s">
        <v>2062</v>
      </c>
      <c r="F622" s="17" t="s">
        <v>79</v>
      </c>
      <c r="G622" s="18">
        <v>1</v>
      </c>
      <c r="H622" s="18"/>
      <c r="I622" s="18">
        <v>0</v>
      </c>
      <c r="J622" s="61"/>
      <c r="K622" s="62"/>
      <c r="L622" s="61"/>
      <c r="M622" s="61"/>
      <c r="N622" s="61"/>
      <c r="O622" s="61"/>
      <c r="P622" s="19">
        <v>68.28</v>
      </c>
      <c r="Q622" s="20">
        <v>428</v>
      </c>
      <c r="R622" s="19">
        <f>P622+ROUND(Q622, 2)</f>
        <v>496.28</v>
      </c>
      <c r="S622" s="19">
        <v>0</v>
      </c>
      <c r="T622" s="19">
        <v>0</v>
      </c>
      <c r="U622" s="19">
        <f>S622+T622</f>
        <v>0</v>
      </c>
    </row>
    <row r="623" spans="1:21" ht="36" x14ac:dyDescent="0.3">
      <c r="A623" s="12" t="s">
        <v>2063</v>
      </c>
      <c r="B623" s="12"/>
      <c r="C623" s="27" t="s">
        <v>1028</v>
      </c>
      <c r="D623" s="17"/>
      <c r="E623" s="17"/>
      <c r="F623" s="28" t="s">
        <v>96</v>
      </c>
      <c r="G623" s="29">
        <v>0.15</v>
      </c>
      <c r="H623" s="29"/>
      <c r="I623" s="29">
        <v>0</v>
      </c>
      <c r="J623" s="63"/>
      <c r="K623" s="59"/>
      <c r="L623" s="59"/>
      <c r="M623" s="64"/>
      <c r="N623" s="59"/>
      <c r="O623" s="59"/>
      <c r="P623" s="30">
        <v>88.8</v>
      </c>
      <c r="S623" s="31">
        <f>ROUND(ROUND(P623, 2)*I623, 2)</f>
        <v>0</v>
      </c>
    </row>
    <row r="624" spans="1:21" ht="70.5" customHeight="1" x14ac:dyDescent="0.3">
      <c r="A624" s="12" t="s">
        <v>2066</v>
      </c>
      <c r="B624" s="12"/>
      <c r="C624" s="27" t="s">
        <v>1963</v>
      </c>
      <c r="D624" s="17"/>
      <c r="E624" s="17" t="s">
        <v>1964</v>
      </c>
      <c r="F624" s="28" t="s">
        <v>96</v>
      </c>
      <c r="G624" s="29">
        <v>0.3</v>
      </c>
      <c r="H624" s="29"/>
      <c r="I624" s="29">
        <v>0</v>
      </c>
      <c r="J624" s="63"/>
      <c r="K624" s="59"/>
      <c r="L624" s="59"/>
      <c r="M624" s="64"/>
      <c r="N624" s="59"/>
      <c r="O624" s="59"/>
      <c r="P624" s="30">
        <v>183.2</v>
      </c>
      <c r="S624" s="31">
        <f>ROUND(ROUND(P624, 2)*I624, 2)</f>
        <v>0</v>
      </c>
    </row>
    <row r="625" spans="1:21" ht="36" x14ac:dyDescent="0.3">
      <c r="A625" s="12" t="s">
        <v>2069</v>
      </c>
      <c r="B625" s="12" t="s">
        <v>1957</v>
      </c>
      <c r="C625" s="16" t="s">
        <v>1958</v>
      </c>
      <c r="D625" s="17"/>
      <c r="E625" s="17" t="s">
        <v>2070</v>
      </c>
      <c r="F625" s="17" t="s">
        <v>79</v>
      </c>
      <c r="G625" s="18">
        <v>1</v>
      </c>
      <c r="H625" s="18"/>
      <c r="I625" s="18">
        <v>0</v>
      </c>
      <c r="J625" s="61"/>
      <c r="K625" s="62"/>
      <c r="L625" s="61"/>
      <c r="M625" s="61"/>
      <c r="N625" s="61"/>
      <c r="O625" s="61"/>
      <c r="P625" s="19">
        <v>75.27</v>
      </c>
      <c r="Q625" s="20">
        <v>428</v>
      </c>
      <c r="R625" s="19">
        <f>P625+ROUND(Q625, 2)</f>
        <v>503.27</v>
      </c>
      <c r="S625" s="19">
        <v>0</v>
      </c>
      <c r="T625" s="19">
        <v>0</v>
      </c>
      <c r="U625" s="19">
        <f>S625+T625</f>
        <v>0</v>
      </c>
    </row>
    <row r="626" spans="1:21" ht="64.5" customHeight="1" x14ac:dyDescent="0.3">
      <c r="A626" s="12" t="s">
        <v>2071</v>
      </c>
      <c r="B626" s="12"/>
      <c r="C626" s="27" t="s">
        <v>1907</v>
      </c>
      <c r="D626" s="17"/>
      <c r="E626" s="17" t="s">
        <v>1977</v>
      </c>
      <c r="F626" s="28" t="s">
        <v>96</v>
      </c>
      <c r="G626" s="29">
        <v>0.3</v>
      </c>
      <c r="H626" s="29"/>
      <c r="I626" s="29">
        <v>0</v>
      </c>
      <c r="J626" s="63"/>
      <c r="K626" s="59"/>
      <c r="L626" s="59"/>
      <c r="M626" s="64"/>
      <c r="N626" s="59"/>
      <c r="O626" s="59"/>
      <c r="P626" s="30">
        <v>206.5</v>
      </c>
      <c r="S626" s="31">
        <f>ROUND(ROUND(P626, 2)*I626, 2)</f>
        <v>0</v>
      </c>
    </row>
    <row r="627" spans="1:21" ht="36" x14ac:dyDescent="0.3">
      <c r="A627" s="12" t="s">
        <v>2074</v>
      </c>
      <c r="B627" s="12"/>
      <c r="C627" s="27" t="s">
        <v>1028</v>
      </c>
      <c r="D627" s="17"/>
      <c r="E627" s="17"/>
      <c r="F627" s="28" t="s">
        <v>96</v>
      </c>
      <c r="G627" s="29">
        <v>0.15</v>
      </c>
      <c r="H627" s="29"/>
      <c r="I627" s="29">
        <v>0</v>
      </c>
      <c r="J627" s="63"/>
      <c r="K627" s="59"/>
      <c r="L627" s="59"/>
      <c r="M627" s="64"/>
      <c r="N627" s="59"/>
      <c r="O627" s="59"/>
      <c r="P627" s="30">
        <v>88.8</v>
      </c>
      <c r="S627" s="31">
        <f>ROUND(ROUND(P627, 2)*I627, 2)</f>
        <v>0</v>
      </c>
    </row>
    <row r="628" spans="1:21" ht="36" x14ac:dyDescent="0.3">
      <c r="A628" s="12" t="s">
        <v>2077</v>
      </c>
      <c r="B628" s="12" t="s">
        <v>1957</v>
      </c>
      <c r="C628" s="16" t="s">
        <v>1958</v>
      </c>
      <c r="D628" s="17"/>
      <c r="E628" s="17" t="s">
        <v>2078</v>
      </c>
      <c r="F628" s="17" t="s">
        <v>79</v>
      </c>
      <c r="G628" s="18">
        <v>1</v>
      </c>
      <c r="H628" s="18"/>
      <c r="I628" s="18">
        <v>0</v>
      </c>
      <c r="J628" s="61"/>
      <c r="K628" s="62"/>
      <c r="L628" s="61"/>
      <c r="M628" s="61"/>
      <c r="N628" s="61"/>
      <c r="O628" s="61"/>
      <c r="P628" s="19">
        <v>75.27</v>
      </c>
      <c r="Q628" s="20">
        <v>428</v>
      </c>
      <c r="R628" s="19">
        <f>P628+ROUND(Q628, 2)</f>
        <v>503.27</v>
      </c>
      <c r="S628" s="19">
        <v>0</v>
      </c>
      <c r="T628" s="19">
        <v>0</v>
      </c>
      <c r="U628" s="19">
        <f>S628+T628</f>
        <v>0</v>
      </c>
    </row>
    <row r="629" spans="1:21" ht="36" x14ac:dyDescent="0.3">
      <c r="A629" s="12" t="s">
        <v>2079</v>
      </c>
      <c r="B629" s="12"/>
      <c r="C629" s="27" t="s">
        <v>1028</v>
      </c>
      <c r="D629" s="17"/>
      <c r="E629" s="17"/>
      <c r="F629" s="28" t="s">
        <v>96</v>
      </c>
      <c r="G629" s="29">
        <v>0.15</v>
      </c>
      <c r="H629" s="29"/>
      <c r="I629" s="29">
        <v>0</v>
      </c>
      <c r="J629" s="63"/>
      <c r="K629" s="59"/>
      <c r="L629" s="59"/>
      <c r="M629" s="64"/>
      <c r="N629" s="59"/>
      <c r="O629" s="59"/>
      <c r="P629" s="30">
        <v>88.8</v>
      </c>
      <c r="S629" s="31">
        <f>ROUND(ROUND(P629, 2)*I629, 2)</f>
        <v>0</v>
      </c>
    </row>
    <row r="630" spans="1:21" ht="65.55" customHeight="1" x14ac:dyDescent="0.3">
      <c r="A630" s="12" t="s">
        <v>2082</v>
      </c>
      <c r="B630" s="12"/>
      <c r="C630" s="27" t="s">
        <v>1907</v>
      </c>
      <c r="D630" s="17"/>
      <c r="E630" s="17" t="s">
        <v>1983</v>
      </c>
      <c r="F630" s="28" t="s">
        <v>96</v>
      </c>
      <c r="G630" s="29">
        <v>0.3</v>
      </c>
      <c r="H630" s="29"/>
      <c r="I630" s="29">
        <v>0</v>
      </c>
      <c r="J630" s="63"/>
      <c r="K630" s="59"/>
      <c r="L630" s="59"/>
      <c r="M630" s="64"/>
      <c r="N630" s="59"/>
      <c r="O630" s="59"/>
      <c r="P630" s="30">
        <v>206.5</v>
      </c>
      <c r="S630" s="31">
        <f>ROUND(ROUND(P630, 2)*I630, 2)</f>
        <v>0</v>
      </c>
    </row>
    <row r="631" spans="1:21" ht="36" x14ac:dyDescent="0.3">
      <c r="A631" s="12" t="s">
        <v>2085</v>
      </c>
      <c r="B631" s="12" t="s">
        <v>1957</v>
      </c>
      <c r="C631" s="16" t="s">
        <v>1958</v>
      </c>
      <c r="D631" s="17"/>
      <c r="E631" s="17" t="s">
        <v>2086</v>
      </c>
      <c r="F631" s="17" t="s">
        <v>79</v>
      </c>
      <c r="G631" s="18">
        <v>1</v>
      </c>
      <c r="H631" s="18"/>
      <c r="I631" s="18">
        <v>0</v>
      </c>
      <c r="J631" s="61"/>
      <c r="K631" s="62"/>
      <c r="L631" s="61"/>
      <c r="M631" s="61"/>
      <c r="N631" s="61"/>
      <c r="O631" s="61"/>
      <c r="P631" s="19">
        <v>75.27</v>
      </c>
      <c r="Q631" s="20">
        <v>428</v>
      </c>
      <c r="R631" s="19">
        <f>P631+ROUND(Q631, 2)</f>
        <v>503.27</v>
      </c>
      <c r="S631" s="19">
        <v>0</v>
      </c>
      <c r="T631" s="19">
        <v>0</v>
      </c>
      <c r="U631" s="19">
        <f>S631+T631</f>
        <v>0</v>
      </c>
    </row>
    <row r="632" spans="1:21" ht="61.5" customHeight="1" x14ac:dyDescent="0.3">
      <c r="A632" s="12" t="s">
        <v>2087</v>
      </c>
      <c r="B632" s="12"/>
      <c r="C632" s="27" t="s">
        <v>1907</v>
      </c>
      <c r="D632" s="17"/>
      <c r="E632" s="17" t="s">
        <v>1995</v>
      </c>
      <c r="F632" s="28" t="s">
        <v>96</v>
      </c>
      <c r="G632" s="29">
        <v>0.3</v>
      </c>
      <c r="H632" s="29"/>
      <c r="I632" s="29">
        <v>0</v>
      </c>
      <c r="J632" s="63"/>
      <c r="K632" s="59"/>
      <c r="L632" s="59"/>
      <c r="M632" s="64"/>
      <c r="N632" s="59"/>
      <c r="O632" s="59"/>
      <c r="P632" s="30">
        <v>206.5</v>
      </c>
      <c r="S632" s="31">
        <f>ROUND(ROUND(P632, 2)*I632, 2)</f>
        <v>0</v>
      </c>
    </row>
    <row r="633" spans="1:21" ht="36" x14ac:dyDescent="0.3">
      <c r="A633" s="12" t="s">
        <v>2090</v>
      </c>
      <c r="B633" s="12"/>
      <c r="C633" s="27" t="s">
        <v>1028</v>
      </c>
      <c r="D633" s="17"/>
      <c r="E633" s="17"/>
      <c r="F633" s="28" t="s">
        <v>96</v>
      </c>
      <c r="G633" s="29">
        <v>0.15</v>
      </c>
      <c r="H633" s="29"/>
      <c r="I633" s="29">
        <v>0</v>
      </c>
      <c r="J633" s="63"/>
      <c r="K633" s="59"/>
      <c r="L633" s="59"/>
      <c r="M633" s="64"/>
      <c r="N633" s="59"/>
      <c r="O633" s="59"/>
      <c r="P633" s="30">
        <v>88.8</v>
      </c>
      <c r="S633" s="31">
        <f>ROUND(ROUND(P633, 2)*I633, 2)</f>
        <v>0</v>
      </c>
    </row>
    <row r="634" spans="1:21" ht="36" x14ac:dyDescent="0.3">
      <c r="A634" s="12" t="s">
        <v>2093</v>
      </c>
      <c r="B634" s="12" t="s">
        <v>1957</v>
      </c>
      <c r="C634" s="16" t="s">
        <v>1958</v>
      </c>
      <c r="D634" s="17"/>
      <c r="E634" s="17" t="s">
        <v>2094</v>
      </c>
      <c r="F634" s="17" t="s">
        <v>79</v>
      </c>
      <c r="G634" s="18">
        <v>1</v>
      </c>
      <c r="H634" s="18"/>
      <c r="I634" s="18">
        <v>0</v>
      </c>
      <c r="J634" s="61"/>
      <c r="K634" s="62"/>
      <c r="L634" s="61"/>
      <c r="M634" s="61"/>
      <c r="N634" s="61"/>
      <c r="O634" s="61"/>
      <c r="P634" s="19">
        <v>75.28</v>
      </c>
      <c r="Q634" s="20">
        <v>428</v>
      </c>
      <c r="R634" s="19">
        <f>P634+ROUND(Q634, 2)</f>
        <v>503.28</v>
      </c>
      <c r="S634" s="19">
        <v>0</v>
      </c>
      <c r="T634" s="19">
        <v>0</v>
      </c>
      <c r="U634" s="19">
        <f>S634+T634</f>
        <v>0</v>
      </c>
    </row>
    <row r="635" spans="1:21" ht="36" x14ac:dyDescent="0.3">
      <c r="A635" s="12" t="s">
        <v>2095</v>
      </c>
      <c r="B635" s="12"/>
      <c r="C635" s="27" t="s">
        <v>1028</v>
      </c>
      <c r="D635" s="17"/>
      <c r="E635" s="17"/>
      <c r="F635" s="28" t="s">
        <v>96</v>
      </c>
      <c r="G635" s="29">
        <v>0.15</v>
      </c>
      <c r="H635" s="29"/>
      <c r="I635" s="29">
        <v>0</v>
      </c>
      <c r="J635" s="63"/>
      <c r="K635" s="59"/>
      <c r="L635" s="59"/>
      <c r="M635" s="64"/>
      <c r="N635" s="59"/>
      <c r="O635" s="59"/>
      <c r="P635" s="30">
        <v>88.8</v>
      </c>
      <c r="S635" s="31">
        <f>ROUND(ROUND(P635, 2)*I635, 2)</f>
        <v>0</v>
      </c>
    </row>
    <row r="636" spans="1:21" ht="70.5" customHeight="1" x14ac:dyDescent="0.3">
      <c r="A636" s="12" t="s">
        <v>2098</v>
      </c>
      <c r="B636" s="12"/>
      <c r="C636" s="27" t="s">
        <v>1907</v>
      </c>
      <c r="D636" s="17"/>
      <c r="E636" s="17" t="s">
        <v>2001</v>
      </c>
      <c r="F636" s="28" t="s">
        <v>96</v>
      </c>
      <c r="G636" s="29">
        <v>0.3</v>
      </c>
      <c r="H636" s="29"/>
      <c r="I636" s="29">
        <v>0</v>
      </c>
      <c r="J636" s="63"/>
      <c r="K636" s="59"/>
      <c r="L636" s="59"/>
      <c r="M636" s="64"/>
      <c r="N636" s="59"/>
      <c r="O636" s="59"/>
      <c r="P636" s="30">
        <v>206.5</v>
      </c>
      <c r="S636" s="31">
        <f>ROUND(ROUND(P636, 2)*I636, 2)</f>
        <v>0</v>
      </c>
    </row>
    <row r="637" spans="1:21" ht="36" x14ac:dyDescent="0.3">
      <c r="A637" s="12" t="s">
        <v>2101</v>
      </c>
      <c r="B637" s="12" t="s">
        <v>1957</v>
      </c>
      <c r="C637" s="16" t="s">
        <v>1958</v>
      </c>
      <c r="D637" s="17"/>
      <c r="E637" s="17" t="s">
        <v>2102</v>
      </c>
      <c r="F637" s="17" t="s">
        <v>79</v>
      </c>
      <c r="G637" s="18">
        <v>1</v>
      </c>
      <c r="H637" s="18"/>
      <c r="I637" s="18">
        <v>0</v>
      </c>
      <c r="J637" s="61"/>
      <c r="K637" s="62"/>
      <c r="L637" s="61"/>
      <c r="M637" s="61"/>
      <c r="N637" s="61"/>
      <c r="O637" s="61"/>
      <c r="P637" s="19">
        <v>75.27</v>
      </c>
      <c r="Q637" s="20">
        <v>428</v>
      </c>
      <c r="R637" s="19">
        <f>P637+ROUND(Q637, 2)</f>
        <v>503.27</v>
      </c>
      <c r="S637" s="19">
        <v>0</v>
      </c>
      <c r="T637" s="19">
        <v>0</v>
      </c>
      <c r="U637" s="19">
        <f>S637+T637</f>
        <v>0</v>
      </c>
    </row>
    <row r="638" spans="1:21" ht="58.05" customHeight="1" x14ac:dyDescent="0.3">
      <c r="A638" s="12" t="s">
        <v>2103</v>
      </c>
      <c r="B638" s="12"/>
      <c r="C638" s="27" t="s">
        <v>1907</v>
      </c>
      <c r="D638" s="17"/>
      <c r="E638" s="17" t="s">
        <v>2013</v>
      </c>
      <c r="F638" s="28" t="s">
        <v>96</v>
      </c>
      <c r="G638" s="29">
        <v>0.3</v>
      </c>
      <c r="H638" s="29"/>
      <c r="I638" s="29">
        <v>0</v>
      </c>
      <c r="J638" s="63"/>
      <c r="K638" s="59"/>
      <c r="L638" s="59"/>
      <c r="M638" s="64"/>
      <c r="N638" s="59"/>
      <c r="O638" s="59"/>
      <c r="P638" s="30">
        <v>206.5</v>
      </c>
      <c r="S638" s="31">
        <f>ROUND(ROUND(P638, 2)*I638, 2)</f>
        <v>0</v>
      </c>
    </row>
    <row r="639" spans="1:21" ht="36" x14ac:dyDescent="0.3">
      <c r="A639" s="12" t="s">
        <v>2106</v>
      </c>
      <c r="B639" s="12"/>
      <c r="C639" s="27" t="s">
        <v>1028</v>
      </c>
      <c r="D639" s="17"/>
      <c r="E639" s="17"/>
      <c r="F639" s="28" t="s">
        <v>96</v>
      </c>
      <c r="G639" s="29">
        <v>0.15</v>
      </c>
      <c r="H639" s="29"/>
      <c r="I639" s="29">
        <v>0</v>
      </c>
      <c r="J639" s="63"/>
      <c r="K639" s="59"/>
      <c r="L639" s="59"/>
      <c r="M639" s="64"/>
      <c r="N639" s="59"/>
      <c r="O639" s="59"/>
      <c r="P639" s="30">
        <v>88.8</v>
      </c>
      <c r="S639" s="31">
        <f>ROUND(ROUND(P639, 2)*I639, 2)</f>
        <v>0</v>
      </c>
    </row>
    <row r="640" spans="1:21" ht="36" x14ac:dyDescent="0.3">
      <c r="A640" s="12" t="s">
        <v>2109</v>
      </c>
      <c r="B640" s="12" t="s">
        <v>1957</v>
      </c>
      <c r="C640" s="16" t="s">
        <v>1958</v>
      </c>
      <c r="D640" s="17"/>
      <c r="E640" s="17" t="s">
        <v>2110</v>
      </c>
      <c r="F640" s="17" t="s">
        <v>79</v>
      </c>
      <c r="G640" s="18">
        <v>1</v>
      </c>
      <c r="H640" s="18"/>
      <c r="I640" s="18">
        <v>0</v>
      </c>
      <c r="J640" s="61"/>
      <c r="K640" s="62"/>
      <c r="L640" s="61"/>
      <c r="M640" s="61"/>
      <c r="N640" s="61"/>
      <c r="O640" s="61"/>
      <c r="P640" s="19">
        <v>75.27</v>
      </c>
      <c r="Q640" s="20">
        <v>428</v>
      </c>
      <c r="R640" s="19">
        <f>P640+ROUND(Q640, 2)</f>
        <v>503.27</v>
      </c>
      <c r="S640" s="19">
        <v>0</v>
      </c>
      <c r="T640" s="19">
        <v>0</v>
      </c>
      <c r="U640" s="19">
        <f>S640+T640</f>
        <v>0</v>
      </c>
    </row>
    <row r="641" spans="1:21" ht="36" x14ac:dyDescent="0.3">
      <c r="A641" s="12" t="s">
        <v>2111</v>
      </c>
      <c r="B641" s="12"/>
      <c r="C641" s="27" t="s">
        <v>1028</v>
      </c>
      <c r="D641" s="17"/>
      <c r="E641" s="17"/>
      <c r="F641" s="28" t="s">
        <v>96</v>
      </c>
      <c r="G641" s="29">
        <v>0.15</v>
      </c>
      <c r="H641" s="29"/>
      <c r="I641" s="29">
        <v>0</v>
      </c>
      <c r="J641" s="63"/>
      <c r="K641" s="59"/>
      <c r="L641" s="59"/>
      <c r="M641" s="64"/>
      <c r="N641" s="59"/>
      <c r="O641" s="59"/>
      <c r="P641" s="30">
        <v>88.8</v>
      </c>
      <c r="S641" s="31">
        <f>ROUND(ROUND(P641, 2)*I641, 2)</f>
        <v>0</v>
      </c>
    </row>
    <row r="642" spans="1:21" ht="57" customHeight="1" x14ac:dyDescent="0.3">
      <c r="A642" s="12" t="s">
        <v>2114</v>
      </c>
      <c r="B642" s="12"/>
      <c r="C642" s="27" t="s">
        <v>1907</v>
      </c>
      <c r="D642" s="17"/>
      <c r="E642" s="17" t="s">
        <v>2055</v>
      </c>
      <c r="F642" s="28" t="s">
        <v>96</v>
      </c>
      <c r="G642" s="29">
        <v>0.3</v>
      </c>
      <c r="H642" s="29"/>
      <c r="I642" s="29">
        <v>0</v>
      </c>
      <c r="J642" s="63"/>
      <c r="K642" s="59"/>
      <c r="L642" s="59"/>
      <c r="M642" s="64"/>
      <c r="N642" s="59"/>
      <c r="O642" s="59"/>
      <c r="P642" s="30">
        <v>206.5</v>
      </c>
      <c r="S642" s="31">
        <f>ROUND(ROUND(P642, 2)*I642, 2)</f>
        <v>0</v>
      </c>
    </row>
    <row r="643" spans="1:21" ht="36" x14ac:dyDescent="0.3">
      <c r="A643" s="12" t="s">
        <v>2117</v>
      </c>
      <c r="B643" s="12" t="s">
        <v>1957</v>
      </c>
      <c r="C643" s="16" t="s">
        <v>1958</v>
      </c>
      <c r="D643" s="17"/>
      <c r="E643" s="17" t="s">
        <v>2118</v>
      </c>
      <c r="F643" s="17" t="s">
        <v>79</v>
      </c>
      <c r="G643" s="18">
        <v>1</v>
      </c>
      <c r="H643" s="18"/>
      <c r="I643" s="18">
        <v>0</v>
      </c>
      <c r="J643" s="61"/>
      <c r="K643" s="62"/>
      <c r="L643" s="61"/>
      <c r="M643" s="61"/>
      <c r="N643" s="61"/>
      <c r="O643" s="61"/>
      <c r="P643" s="19">
        <v>75.27</v>
      </c>
      <c r="Q643" s="20">
        <v>428</v>
      </c>
      <c r="R643" s="19">
        <f>P643+ROUND(Q643, 2)</f>
        <v>503.27</v>
      </c>
      <c r="S643" s="19">
        <v>0</v>
      </c>
      <c r="T643" s="19">
        <v>0</v>
      </c>
      <c r="U643" s="19">
        <f>S643+T643</f>
        <v>0</v>
      </c>
    </row>
    <row r="644" spans="1:21" ht="108" x14ac:dyDescent="0.3">
      <c r="A644" s="12" t="s">
        <v>2119</v>
      </c>
      <c r="B644" s="12"/>
      <c r="C644" s="27" t="s">
        <v>1907</v>
      </c>
      <c r="D644" s="17"/>
      <c r="E644" s="17" t="s">
        <v>2031</v>
      </c>
      <c r="F644" s="28" t="s">
        <v>96</v>
      </c>
      <c r="G644" s="29">
        <v>0.3</v>
      </c>
      <c r="H644" s="29"/>
      <c r="I644" s="29">
        <v>0</v>
      </c>
      <c r="J644" s="63"/>
      <c r="K644" s="59"/>
      <c r="L644" s="59"/>
      <c r="M644" s="64"/>
      <c r="N644" s="59"/>
      <c r="O644" s="59"/>
      <c r="P644" s="30">
        <v>206.5</v>
      </c>
      <c r="S644" s="31">
        <f>ROUND(ROUND(P644, 2)*I644, 2)</f>
        <v>0</v>
      </c>
    </row>
    <row r="645" spans="1:21" ht="36" x14ac:dyDescent="0.3">
      <c r="A645" s="12" t="s">
        <v>2122</v>
      </c>
      <c r="B645" s="12"/>
      <c r="C645" s="27" t="s">
        <v>1028</v>
      </c>
      <c r="D645" s="17"/>
      <c r="E645" s="17"/>
      <c r="F645" s="28" t="s">
        <v>96</v>
      </c>
      <c r="G645" s="29">
        <v>0.15</v>
      </c>
      <c r="H645" s="29"/>
      <c r="I645" s="29">
        <v>0</v>
      </c>
      <c r="J645" s="63"/>
      <c r="K645" s="59"/>
      <c r="L645" s="59"/>
      <c r="M645" s="64"/>
      <c r="N645" s="59"/>
      <c r="O645" s="59"/>
      <c r="P645" s="30">
        <v>88.8</v>
      </c>
      <c r="S645" s="31">
        <f>ROUND(ROUND(P645, 2)*I645, 2)</f>
        <v>0</v>
      </c>
    </row>
    <row r="646" spans="1:21" ht="36" x14ac:dyDescent="0.3">
      <c r="A646" s="12" t="s">
        <v>2125</v>
      </c>
      <c r="B646" s="12" t="s">
        <v>1957</v>
      </c>
      <c r="C646" s="16" t="s">
        <v>1958</v>
      </c>
      <c r="D646" s="17"/>
      <c r="E646" s="17" t="s">
        <v>2126</v>
      </c>
      <c r="F646" s="17" t="s">
        <v>79</v>
      </c>
      <c r="G646" s="18">
        <v>1</v>
      </c>
      <c r="H646" s="18"/>
      <c r="I646" s="18">
        <v>0</v>
      </c>
      <c r="J646" s="61"/>
      <c r="K646" s="62"/>
      <c r="L646" s="61"/>
      <c r="M646" s="61"/>
      <c r="N646" s="61"/>
      <c r="O646" s="61"/>
      <c r="P646" s="19">
        <v>68.28</v>
      </c>
      <c r="Q646" s="20">
        <v>428</v>
      </c>
      <c r="R646" s="19">
        <f>P646+ROUND(Q646, 2)</f>
        <v>496.28</v>
      </c>
      <c r="S646" s="19">
        <v>0</v>
      </c>
      <c r="T646" s="19">
        <v>0</v>
      </c>
      <c r="U646" s="19">
        <f>S646+T646</f>
        <v>0</v>
      </c>
    </row>
    <row r="647" spans="1:21" ht="36" x14ac:dyDescent="0.3">
      <c r="A647" s="12" t="s">
        <v>2127</v>
      </c>
      <c r="B647" s="12"/>
      <c r="C647" s="27" t="s">
        <v>1028</v>
      </c>
      <c r="D647" s="17"/>
      <c r="E647" s="17"/>
      <c r="F647" s="28" t="s">
        <v>96</v>
      </c>
      <c r="G647" s="29">
        <v>0.15</v>
      </c>
      <c r="H647" s="29"/>
      <c r="I647" s="29">
        <v>0</v>
      </c>
      <c r="J647" s="63"/>
      <c r="K647" s="59"/>
      <c r="L647" s="59"/>
      <c r="M647" s="64"/>
      <c r="N647" s="59"/>
      <c r="O647" s="59"/>
      <c r="P647" s="30">
        <v>88.8</v>
      </c>
      <c r="S647" s="31">
        <f>ROUND(ROUND(P647, 2)*I647, 2)</f>
        <v>0</v>
      </c>
    </row>
    <row r="648" spans="1:21" ht="126" x14ac:dyDescent="0.3">
      <c r="A648" s="12" t="s">
        <v>2130</v>
      </c>
      <c r="B648" s="12"/>
      <c r="C648" s="27" t="s">
        <v>1920</v>
      </c>
      <c r="D648" s="17"/>
      <c r="E648" s="17" t="s">
        <v>2037</v>
      </c>
      <c r="F648" s="28" t="s">
        <v>96</v>
      </c>
      <c r="G648" s="29">
        <v>0.3</v>
      </c>
      <c r="H648" s="29"/>
      <c r="I648" s="29">
        <v>0</v>
      </c>
      <c r="J648" s="63"/>
      <c r="K648" s="59"/>
      <c r="L648" s="59"/>
      <c r="M648" s="64"/>
      <c r="N648" s="59"/>
      <c r="O648" s="59"/>
      <c r="P648" s="30">
        <v>183.2</v>
      </c>
      <c r="S648" s="31">
        <f>ROUND(ROUND(P648, 2)*I648, 2)</f>
        <v>0</v>
      </c>
    </row>
    <row r="649" spans="1:21" ht="36" x14ac:dyDescent="0.3">
      <c r="A649" s="12" t="s">
        <v>2133</v>
      </c>
      <c r="B649" s="12" t="s">
        <v>1957</v>
      </c>
      <c r="C649" s="16" t="s">
        <v>1958</v>
      </c>
      <c r="D649" s="17"/>
      <c r="E649" s="17" t="s">
        <v>2134</v>
      </c>
      <c r="F649" s="17" t="s">
        <v>79</v>
      </c>
      <c r="G649" s="18">
        <v>1</v>
      </c>
      <c r="H649" s="18"/>
      <c r="I649" s="18">
        <v>0</v>
      </c>
      <c r="J649" s="61"/>
      <c r="K649" s="62"/>
      <c r="L649" s="61"/>
      <c r="M649" s="61"/>
      <c r="N649" s="61"/>
      <c r="O649" s="61"/>
      <c r="P649" s="19">
        <v>75.27</v>
      </c>
      <c r="Q649" s="20">
        <v>428</v>
      </c>
      <c r="R649" s="19">
        <f>P649+ROUND(Q649, 2)</f>
        <v>503.27</v>
      </c>
      <c r="S649" s="19">
        <v>0</v>
      </c>
      <c r="T649" s="19">
        <v>0</v>
      </c>
      <c r="U649" s="19">
        <f>S649+T649</f>
        <v>0</v>
      </c>
    </row>
    <row r="650" spans="1:21" ht="54" x14ac:dyDescent="0.3">
      <c r="A650" s="12" t="s">
        <v>2135</v>
      </c>
      <c r="B650" s="12"/>
      <c r="C650" s="27" t="s">
        <v>2136</v>
      </c>
      <c r="D650" s="17"/>
      <c r="E650" s="17" t="s">
        <v>2137</v>
      </c>
      <c r="F650" s="28" t="s">
        <v>96</v>
      </c>
      <c r="G650" s="29">
        <v>0.3</v>
      </c>
      <c r="H650" s="29"/>
      <c r="I650" s="29">
        <v>0</v>
      </c>
      <c r="J650" s="63"/>
      <c r="K650" s="59"/>
      <c r="L650" s="59"/>
      <c r="M650" s="64"/>
      <c r="N650" s="59"/>
      <c r="O650" s="59"/>
      <c r="P650" s="30">
        <v>206.5</v>
      </c>
      <c r="S650" s="31">
        <f>ROUND(ROUND(P650, 2)*I650, 2)</f>
        <v>0</v>
      </c>
    </row>
    <row r="651" spans="1:21" ht="36" x14ac:dyDescent="0.3">
      <c r="A651" s="12" t="s">
        <v>2141</v>
      </c>
      <c r="B651" s="12"/>
      <c r="C651" s="27" t="s">
        <v>1028</v>
      </c>
      <c r="D651" s="17"/>
      <c r="E651" s="17"/>
      <c r="F651" s="28" t="s">
        <v>96</v>
      </c>
      <c r="G651" s="29">
        <v>0.15</v>
      </c>
      <c r="H651" s="29"/>
      <c r="I651" s="29">
        <v>0</v>
      </c>
      <c r="J651" s="63"/>
      <c r="K651" s="59"/>
      <c r="L651" s="59"/>
      <c r="M651" s="64"/>
      <c r="N651" s="59"/>
      <c r="O651" s="59"/>
      <c r="P651" s="30">
        <v>88.8</v>
      </c>
      <c r="S651" s="31">
        <f>ROUND(ROUND(P651, 2)*I651, 2)</f>
        <v>0</v>
      </c>
    </row>
    <row r="652" spans="1:21" ht="36" x14ac:dyDescent="0.3">
      <c r="A652" s="12" t="s">
        <v>2144</v>
      </c>
      <c r="B652" s="12" t="s">
        <v>1957</v>
      </c>
      <c r="C652" s="16" t="s">
        <v>1958</v>
      </c>
      <c r="D652" s="17"/>
      <c r="E652" s="17" t="s">
        <v>2145</v>
      </c>
      <c r="F652" s="17" t="s">
        <v>79</v>
      </c>
      <c r="G652" s="18">
        <v>1</v>
      </c>
      <c r="H652" s="18"/>
      <c r="I652" s="18">
        <v>0</v>
      </c>
      <c r="J652" s="61"/>
      <c r="K652" s="62"/>
      <c r="L652" s="61"/>
      <c r="M652" s="61"/>
      <c r="N652" s="61"/>
      <c r="O652" s="61"/>
      <c r="P652" s="19">
        <v>75.27</v>
      </c>
      <c r="Q652" s="20">
        <v>428</v>
      </c>
      <c r="R652" s="19">
        <f>P652+ROUND(Q652, 2)</f>
        <v>503.27</v>
      </c>
      <c r="S652" s="19">
        <v>0</v>
      </c>
      <c r="T652" s="19">
        <v>0</v>
      </c>
      <c r="U652" s="19">
        <f>S652+T652</f>
        <v>0</v>
      </c>
    </row>
    <row r="653" spans="1:21" ht="36" x14ac:dyDescent="0.3">
      <c r="A653" s="12" t="s">
        <v>2146</v>
      </c>
      <c r="B653" s="12"/>
      <c r="C653" s="27" t="s">
        <v>1028</v>
      </c>
      <c r="D653" s="17"/>
      <c r="E653" s="17"/>
      <c r="F653" s="28" t="s">
        <v>96</v>
      </c>
      <c r="G653" s="29">
        <v>0.15</v>
      </c>
      <c r="H653" s="29"/>
      <c r="I653" s="29">
        <v>0</v>
      </c>
      <c r="J653" s="63"/>
      <c r="K653" s="59"/>
      <c r="L653" s="59"/>
      <c r="M653" s="64"/>
      <c r="N653" s="59"/>
      <c r="O653" s="59"/>
      <c r="P653" s="30">
        <v>88.8</v>
      </c>
      <c r="S653" s="31">
        <f>ROUND(ROUND(P653, 2)*I653, 2)</f>
        <v>0</v>
      </c>
    </row>
    <row r="654" spans="1:21" ht="90" x14ac:dyDescent="0.3">
      <c r="A654" s="12" t="s">
        <v>2149</v>
      </c>
      <c r="B654" s="12"/>
      <c r="C654" s="27" t="s">
        <v>1907</v>
      </c>
      <c r="D654" s="17"/>
      <c r="E654" s="17" t="s">
        <v>2150</v>
      </c>
      <c r="F654" s="28" t="s">
        <v>96</v>
      </c>
      <c r="G654" s="29">
        <v>0.3</v>
      </c>
      <c r="H654" s="29"/>
      <c r="I654" s="29">
        <v>0</v>
      </c>
      <c r="J654" s="63"/>
      <c r="K654" s="59"/>
      <c r="L654" s="59"/>
      <c r="M654" s="64"/>
      <c r="N654" s="59"/>
      <c r="O654" s="59"/>
      <c r="P654" s="30">
        <v>206.5</v>
      </c>
      <c r="S654" s="31">
        <f>ROUND(ROUND(P654, 2)*I654, 2)</f>
        <v>0</v>
      </c>
    </row>
    <row r="655" spans="1:21" ht="36" x14ac:dyDescent="0.3">
      <c r="A655" s="12" t="s">
        <v>2153</v>
      </c>
      <c r="B655" s="12" t="s">
        <v>1957</v>
      </c>
      <c r="C655" s="16" t="s">
        <v>1958</v>
      </c>
      <c r="D655" s="17"/>
      <c r="E655" s="17" t="s">
        <v>2154</v>
      </c>
      <c r="F655" s="17" t="s">
        <v>79</v>
      </c>
      <c r="G655" s="18">
        <v>1</v>
      </c>
      <c r="H655" s="18"/>
      <c r="I655" s="18">
        <v>9197</v>
      </c>
      <c r="J655" s="61"/>
      <c r="K655" s="62"/>
      <c r="L655" s="61"/>
      <c r="M655" s="61"/>
      <c r="N655" s="61"/>
      <c r="O655" s="61"/>
      <c r="P655" s="19">
        <v>68.28</v>
      </c>
      <c r="Q655" s="20">
        <v>513.6</v>
      </c>
      <c r="R655" s="19">
        <f>P655+ROUND(Q655, 2)</f>
        <v>581.88</v>
      </c>
      <c r="S655" s="19">
        <v>627971.16</v>
      </c>
      <c r="T655" s="19">
        <v>4723579.2</v>
      </c>
      <c r="U655" s="19">
        <f>S655+T655</f>
        <v>5351550.3600000003</v>
      </c>
    </row>
    <row r="656" spans="1:21" ht="126" x14ac:dyDescent="0.3">
      <c r="A656" s="12" t="s">
        <v>2155</v>
      </c>
      <c r="B656" s="12"/>
      <c r="C656" s="27" t="s">
        <v>1963</v>
      </c>
      <c r="D656" s="17"/>
      <c r="E656" s="17" t="s">
        <v>2156</v>
      </c>
      <c r="F656" s="28" t="s">
        <v>96</v>
      </c>
      <c r="G656" s="29">
        <v>0.3</v>
      </c>
      <c r="H656" s="29"/>
      <c r="I656" s="29">
        <v>2759.1</v>
      </c>
      <c r="J656" s="63"/>
      <c r="K656" s="59"/>
      <c r="L656" s="59"/>
      <c r="M656" s="64"/>
      <c r="N656" s="59"/>
      <c r="O656" s="59"/>
      <c r="P656" s="30">
        <v>183.2</v>
      </c>
      <c r="S656" s="31">
        <f>ROUND(ROUND(P656, 2)*I656, 2)</f>
        <v>505467.12</v>
      </c>
    </row>
    <row r="657" spans="1:21" ht="36" x14ac:dyDescent="0.3">
      <c r="A657" s="12" t="s">
        <v>2159</v>
      </c>
      <c r="B657" s="12"/>
      <c r="C657" s="27" t="s">
        <v>1028</v>
      </c>
      <c r="D657" s="17"/>
      <c r="E657" s="17"/>
      <c r="F657" s="28" t="s">
        <v>96</v>
      </c>
      <c r="G657" s="29">
        <v>0.15</v>
      </c>
      <c r="H657" s="29"/>
      <c r="I657" s="29">
        <v>1379.55</v>
      </c>
      <c r="J657" s="63"/>
      <c r="K657" s="59"/>
      <c r="L657" s="59"/>
      <c r="M657" s="64"/>
      <c r="N657" s="59"/>
      <c r="O657" s="59"/>
      <c r="P657" s="30">
        <v>88.8</v>
      </c>
      <c r="S657" s="31">
        <f>ROUND(ROUND(P657, 2)*I657, 2)</f>
        <v>122504.04</v>
      </c>
    </row>
    <row r="658" spans="1:21" ht="36" x14ac:dyDescent="0.3">
      <c r="A658" s="12" t="s">
        <v>2162</v>
      </c>
      <c r="B658" s="12" t="s">
        <v>1957</v>
      </c>
      <c r="C658" s="16" t="s">
        <v>1958</v>
      </c>
      <c r="D658" s="17"/>
      <c r="E658" s="17" t="s">
        <v>2163</v>
      </c>
      <c r="F658" s="17" t="s">
        <v>79</v>
      </c>
      <c r="G658" s="18">
        <v>1</v>
      </c>
      <c r="H658" s="18"/>
      <c r="I658" s="18">
        <v>14</v>
      </c>
      <c r="J658" s="61"/>
      <c r="K658" s="62"/>
      <c r="L658" s="61"/>
      <c r="M658" s="61"/>
      <c r="N658" s="61"/>
      <c r="O658" s="61"/>
      <c r="P658" s="19">
        <v>68.28</v>
      </c>
      <c r="Q658" s="20">
        <v>513.6</v>
      </c>
      <c r="R658" s="19">
        <f>P658+ROUND(Q658, 2)</f>
        <v>581.88</v>
      </c>
      <c r="S658" s="19">
        <v>955.92</v>
      </c>
      <c r="T658" s="19">
        <v>7190.4</v>
      </c>
      <c r="U658" s="19">
        <f>S658+T658</f>
        <v>8146.32</v>
      </c>
    </row>
    <row r="659" spans="1:21" ht="36" x14ac:dyDescent="0.3">
      <c r="A659" s="12" t="s">
        <v>2164</v>
      </c>
      <c r="B659" s="12"/>
      <c r="C659" s="27" t="s">
        <v>1028</v>
      </c>
      <c r="D659" s="17"/>
      <c r="E659" s="17"/>
      <c r="F659" s="28" t="s">
        <v>96</v>
      </c>
      <c r="G659" s="29">
        <v>0.15</v>
      </c>
      <c r="H659" s="29"/>
      <c r="I659" s="29">
        <v>2.1</v>
      </c>
      <c r="J659" s="63"/>
      <c r="K659" s="59"/>
      <c r="L659" s="59"/>
      <c r="M659" s="64"/>
      <c r="N659" s="59"/>
      <c r="O659" s="59"/>
      <c r="P659" s="30">
        <v>88.8</v>
      </c>
      <c r="S659" s="31">
        <f>ROUND(ROUND(P659, 2)*I659, 2)</f>
        <v>186.48</v>
      </c>
    </row>
    <row r="660" spans="1:21" ht="126" x14ac:dyDescent="0.3">
      <c r="A660" s="12" t="s">
        <v>2167</v>
      </c>
      <c r="B660" s="12"/>
      <c r="C660" s="27" t="s">
        <v>1907</v>
      </c>
      <c r="D660" s="17"/>
      <c r="E660" s="17" t="s">
        <v>2168</v>
      </c>
      <c r="F660" s="28" t="s">
        <v>96</v>
      </c>
      <c r="G660" s="29">
        <v>0.3</v>
      </c>
      <c r="H660" s="29"/>
      <c r="I660" s="29">
        <v>4.2</v>
      </c>
      <c r="J660" s="63"/>
      <c r="K660" s="59"/>
      <c r="L660" s="59"/>
      <c r="M660" s="64"/>
      <c r="N660" s="59"/>
      <c r="O660" s="59"/>
      <c r="P660" s="30">
        <v>183.2</v>
      </c>
      <c r="S660" s="31">
        <f>ROUND(ROUND(P660, 2)*I660, 2)</f>
        <v>769.44</v>
      </c>
    </row>
    <row r="661" spans="1:21" ht="36" x14ac:dyDescent="0.3">
      <c r="A661" s="12" t="s">
        <v>2171</v>
      </c>
      <c r="B661" s="12" t="s">
        <v>1957</v>
      </c>
      <c r="C661" s="16" t="s">
        <v>1958</v>
      </c>
      <c r="D661" s="17"/>
      <c r="E661" s="17" t="s">
        <v>2172</v>
      </c>
      <c r="F661" s="17" t="s">
        <v>79</v>
      </c>
      <c r="G661" s="18">
        <v>1</v>
      </c>
      <c r="H661" s="18"/>
      <c r="I661" s="18">
        <v>49.4</v>
      </c>
      <c r="J661" s="61"/>
      <c r="K661" s="62"/>
      <c r="L661" s="61"/>
      <c r="M661" s="61"/>
      <c r="N661" s="61"/>
      <c r="O661" s="61"/>
      <c r="P661" s="19">
        <v>68.28</v>
      </c>
      <c r="Q661" s="20">
        <v>513.6</v>
      </c>
      <c r="R661" s="19">
        <f>P661+ROUND(Q661, 2)</f>
        <v>581.88</v>
      </c>
      <c r="S661" s="19">
        <v>3373.03</v>
      </c>
      <c r="T661" s="19">
        <v>25371.84</v>
      </c>
      <c r="U661" s="19">
        <f>S661+T661</f>
        <v>28744.87</v>
      </c>
    </row>
    <row r="662" spans="1:21" ht="126" x14ac:dyDescent="0.3">
      <c r="A662" s="12" t="s">
        <v>2173</v>
      </c>
      <c r="B662" s="12"/>
      <c r="C662" s="27" t="s">
        <v>1907</v>
      </c>
      <c r="D662" s="17"/>
      <c r="E662" s="17" t="s">
        <v>2174</v>
      </c>
      <c r="F662" s="28" t="s">
        <v>96</v>
      </c>
      <c r="G662" s="29">
        <v>0.3</v>
      </c>
      <c r="H662" s="29"/>
      <c r="I662" s="29">
        <v>14.82</v>
      </c>
      <c r="J662" s="63"/>
      <c r="K662" s="59"/>
      <c r="L662" s="59"/>
      <c r="M662" s="64"/>
      <c r="N662" s="59"/>
      <c r="O662" s="59"/>
      <c r="P662" s="30">
        <v>183.2</v>
      </c>
      <c r="S662" s="31">
        <f>ROUND(ROUND(P662, 2)*I662, 2)</f>
        <v>2715.02</v>
      </c>
    </row>
    <row r="663" spans="1:21" ht="36" x14ac:dyDescent="0.3">
      <c r="A663" s="12" t="s">
        <v>2177</v>
      </c>
      <c r="B663" s="12"/>
      <c r="C663" s="27" t="s">
        <v>1028</v>
      </c>
      <c r="D663" s="17"/>
      <c r="E663" s="17"/>
      <c r="F663" s="28" t="s">
        <v>96</v>
      </c>
      <c r="G663" s="29">
        <v>0.15</v>
      </c>
      <c r="H663" s="29"/>
      <c r="I663" s="29">
        <v>7.41</v>
      </c>
      <c r="J663" s="63"/>
      <c r="K663" s="59"/>
      <c r="L663" s="59"/>
      <c r="M663" s="64"/>
      <c r="N663" s="59"/>
      <c r="O663" s="59"/>
      <c r="P663" s="30">
        <v>88.8</v>
      </c>
      <c r="S663" s="31">
        <f>ROUND(ROUND(P663, 2)*I663, 2)</f>
        <v>658.01</v>
      </c>
    </row>
    <row r="664" spans="1:21" ht="36" x14ac:dyDescent="0.3">
      <c r="A664" s="12" t="s">
        <v>2180</v>
      </c>
      <c r="B664" s="12" t="s">
        <v>1957</v>
      </c>
      <c r="C664" s="16" t="s">
        <v>1958</v>
      </c>
      <c r="D664" s="17"/>
      <c r="E664" s="17" t="s">
        <v>2181</v>
      </c>
      <c r="F664" s="17" t="s">
        <v>79</v>
      </c>
      <c r="G664" s="18">
        <v>1</v>
      </c>
      <c r="H664" s="18"/>
      <c r="I664" s="18">
        <v>32.799999999999997</v>
      </c>
      <c r="J664" s="61"/>
      <c r="K664" s="62"/>
      <c r="L664" s="61"/>
      <c r="M664" s="61"/>
      <c r="N664" s="61"/>
      <c r="O664" s="61"/>
      <c r="P664" s="19">
        <v>68.28</v>
      </c>
      <c r="Q664" s="20">
        <v>513.6</v>
      </c>
      <c r="R664" s="19">
        <f>P664+ROUND(Q664, 2)</f>
        <v>581.88</v>
      </c>
      <c r="S664" s="19">
        <v>2239.58</v>
      </c>
      <c r="T664" s="19">
        <v>16846.080000000002</v>
      </c>
      <c r="U664" s="19">
        <f>S664+T664</f>
        <v>19085.660000000003</v>
      </c>
    </row>
    <row r="665" spans="1:21" ht="36" x14ac:dyDescent="0.3">
      <c r="A665" s="12" t="s">
        <v>2182</v>
      </c>
      <c r="B665" s="12"/>
      <c r="C665" s="27" t="s">
        <v>1028</v>
      </c>
      <c r="D665" s="17"/>
      <c r="E665" s="17"/>
      <c r="F665" s="28" t="s">
        <v>96</v>
      </c>
      <c r="G665" s="29">
        <v>0.15</v>
      </c>
      <c r="H665" s="29"/>
      <c r="I665" s="29">
        <v>4.92</v>
      </c>
      <c r="J665" s="63"/>
      <c r="K665" s="59"/>
      <c r="L665" s="59"/>
      <c r="M665" s="64"/>
      <c r="N665" s="59"/>
      <c r="O665" s="59"/>
      <c r="P665" s="30">
        <v>88.8</v>
      </c>
      <c r="S665" s="31">
        <f>ROUND(ROUND(P665, 2)*I665, 2)</f>
        <v>436.9</v>
      </c>
    </row>
    <row r="666" spans="1:21" ht="75" customHeight="1" x14ac:dyDescent="0.3">
      <c r="A666" s="12" t="s">
        <v>2185</v>
      </c>
      <c r="B666" s="12"/>
      <c r="C666" s="27" t="s">
        <v>1907</v>
      </c>
      <c r="D666" s="17"/>
      <c r="E666" s="17" t="s">
        <v>2186</v>
      </c>
      <c r="F666" s="28" t="s">
        <v>96</v>
      </c>
      <c r="G666" s="29">
        <v>0.3</v>
      </c>
      <c r="H666" s="29"/>
      <c r="I666" s="29">
        <v>9.84</v>
      </c>
      <c r="J666" s="63"/>
      <c r="K666" s="59"/>
      <c r="L666" s="59"/>
      <c r="M666" s="64"/>
      <c r="N666" s="59"/>
      <c r="O666" s="59"/>
      <c r="P666" s="30">
        <v>183.2</v>
      </c>
      <c r="S666" s="31">
        <f>ROUND(ROUND(P666, 2)*I666, 2)</f>
        <v>1802.69</v>
      </c>
    </row>
    <row r="667" spans="1:21" ht="36" x14ac:dyDescent="0.3">
      <c r="A667" s="12" t="s">
        <v>2189</v>
      </c>
      <c r="B667" s="12" t="s">
        <v>1957</v>
      </c>
      <c r="C667" s="16" t="s">
        <v>1958</v>
      </c>
      <c r="D667" s="17"/>
      <c r="E667" s="17" t="s">
        <v>2190</v>
      </c>
      <c r="F667" s="17" t="s">
        <v>79</v>
      </c>
      <c r="G667" s="18">
        <v>1</v>
      </c>
      <c r="H667" s="18"/>
      <c r="I667" s="18">
        <v>7.9</v>
      </c>
      <c r="J667" s="61"/>
      <c r="K667" s="62"/>
      <c r="L667" s="61"/>
      <c r="M667" s="61"/>
      <c r="N667" s="61"/>
      <c r="O667" s="61"/>
      <c r="P667" s="19">
        <v>68.28</v>
      </c>
      <c r="Q667" s="20">
        <v>513.6</v>
      </c>
      <c r="R667" s="19">
        <f>P667+ROUND(Q667, 2)</f>
        <v>581.88</v>
      </c>
      <c r="S667" s="19">
        <v>539.41</v>
      </c>
      <c r="T667" s="19">
        <v>4057.44</v>
      </c>
      <c r="U667" s="19">
        <f>S667+T667</f>
        <v>4596.8500000000004</v>
      </c>
    </row>
    <row r="668" spans="1:21" ht="62.55" customHeight="1" x14ac:dyDescent="0.3">
      <c r="A668" s="12" t="s">
        <v>2191</v>
      </c>
      <c r="B668" s="12"/>
      <c r="C668" s="27" t="s">
        <v>1907</v>
      </c>
      <c r="D668" s="17"/>
      <c r="E668" s="17" t="s">
        <v>2192</v>
      </c>
      <c r="F668" s="28" t="s">
        <v>96</v>
      </c>
      <c r="G668" s="29">
        <v>0.3</v>
      </c>
      <c r="H668" s="29"/>
      <c r="I668" s="29">
        <v>2.37</v>
      </c>
      <c r="J668" s="63"/>
      <c r="K668" s="59"/>
      <c r="L668" s="59"/>
      <c r="M668" s="64"/>
      <c r="N668" s="59"/>
      <c r="O668" s="59"/>
      <c r="P668" s="30">
        <v>183.2</v>
      </c>
      <c r="S668" s="31">
        <f>ROUND(ROUND(P668, 2)*I668, 2)</f>
        <v>434.18</v>
      </c>
    </row>
    <row r="669" spans="1:21" ht="36" x14ac:dyDescent="0.3">
      <c r="A669" s="12" t="s">
        <v>2195</v>
      </c>
      <c r="B669" s="12"/>
      <c r="C669" s="27" t="s">
        <v>1028</v>
      </c>
      <c r="D669" s="17"/>
      <c r="E669" s="17"/>
      <c r="F669" s="28" t="s">
        <v>96</v>
      </c>
      <c r="G669" s="29">
        <v>0.15</v>
      </c>
      <c r="H669" s="29"/>
      <c r="I669" s="29">
        <v>1.1850000000000001</v>
      </c>
      <c r="J669" s="63"/>
      <c r="K669" s="59"/>
      <c r="L669" s="59"/>
      <c r="M669" s="64"/>
      <c r="N669" s="59"/>
      <c r="O669" s="59"/>
      <c r="P669" s="30">
        <v>88.8</v>
      </c>
      <c r="S669" s="31">
        <f>ROUND(ROUND(P669, 2)*I669, 2)</f>
        <v>105.23</v>
      </c>
    </row>
    <row r="670" spans="1:21" ht="36" x14ac:dyDescent="0.3">
      <c r="A670" s="12" t="s">
        <v>2198</v>
      </c>
      <c r="B670" s="12" t="s">
        <v>1957</v>
      </c>
      <c r="C670" s="16" t="s">
        <v>1958</v>
      </c>
      <c r="D670" s="17"/>
      <c r="E670" s="17" t="s">
        <v>2199</v>
      </c>
      <c r="F670" s="17" t="s">
        <v>79</v>
      </c>
      <c r="G670" s="18">
        <v>1</v>
      </c>
      <c r="H670" s="18"/>
      <c r="I670" s="18">
        <v>18.100000000000001</v>
      </c>
      <c r="J670" s="61"/>
      <c r="K670" s="62"/>
      <c r="L670" s="61"/>
      <c r="M670" s="61"/>
      <c r="N670" s="61"/>
      <c r="O670" s="61"/>
      <c r="P670" s="19">
        <v>68.28</v>
      </c>
      <c r="Q670" s="20">
        <v>513.6</v>
      </c>
      <c r="R670" s="19">
        <f>P670+ROUND(Q670, 2)</f>
        <v>581.88</v>
      </c>
      <c r="S670" s="19">
        <v>1235.8699999999999</v>
      </c>
      <c r="T670" s="19">
        <v>9296.16</v>
      </c>
      <c r="U670" s="19">
        <f>S670+T670</f>
        <v>10532.029999999999</v>
      </c>
    </row>
    <row r="671" spans="1:21" ht="36" x14ac:dyDescent="0.3">
      <c r="A671" s="12" t="s">
        <v>2200</v>
      </c>
      <c r="B671" s="12"/>
      <c r="C671" s="27" t="s">
        <v>1028</v>
      </c>
      <c r="D671" s="17"/>
      <c r="E671" s="17"/>
      <c r="F671" s="28" t="s">
        <v>96</v>
      </c>
      <c r="G671" s="29">
        <v>0.15</v>
      </c>
      <c r="H671" s="29"/>
      <c r="I671" s="29">
        <v>2.7149999999999999</v>
      </c>
      <c r="J671" s="63"/>
      <c r="K671" s="59"/>
      <c r="L671" s="59"/>
      <c r="M671" s="64"/>
      <c r="N671" s="59"/>
      <c r="O671" s="59"/>
      <c r="P671" s="30">
        <v>88.8</v>
      </c>
      <c r="S671" s="31">
        <f>ROUND(ROUND(P671, 2)*I671, 2)</f>
        <v>241.09</v>
      </c>
    </row>
    <row r="672" spans="1:21" ht="59.55" customHeight="1" x14ac:dyDescent="0.3">
      <c r="A672" s="12" t="s">
        <v>2203</v>
      </c>
      <c r="B672" s="12"/>
      <c r="C672" s="27" t="s">
        <v>1907</v>
      </c>
      <c r="D672" s="17"/>
      <c r="E672" s="17" t="s">
        <v>2204</v>
      </c>
      <c r="F672" s="28" t="s">
        <v>96</v>
      </c>
      <c r="G672" s="29">
        <v>0.3</v>
      </c>
      <c r="H672" s="29"/>
      <c r="I672" s="29">
        <v>5.43</v>
      </c>
      <c r="J672" s="63"/>
      <c r="K672" s="59"/>
      <c r="L672" s="59"/>
      <c r="M672" s="64"/>
      <c r="N672" s="59"/>
      <c r="O672" s="59"/>
      <c r="P672" s="30">
        <v>183.2</v>
      </c>
      <c r="S672" s="31">
        <f>ROUND(ROUND(P672, 2)*I672, 2)</f>
        <v>994.78</v>
      </c>
    </row>
    <row r="673" spans="1:21" ht="36" x14ac:dyDescent="0.3">
      <c r="A673" s="12" t="s">
        <v>2207</v>
      </c>
      <c r="B673" s="12" t="s">
        <v>1957</v>
      </c>
      <c r="C673" s="16" t="s">
        <v>1958</v>
      </c>
      <c r="D673" s="17"/>
      <c r="E673" s="17" t="s">
        <v>2208</v>
      </c>
      <c r="F673" s="17" t="s">
        <v>79</v>
      </c>
      <c r="G673" s="18">
        <v>1</v>
      </c>
      <c r="H673" s="18"/>
      <c r="I673" s="18">
        <v>32.799999999999997</v>
      </c>
      <c r="J673" s="61"/>
      <c r="K673" s="62"/>
      <c r="L673" s="61"/>
      <c r="M673" s="61"/>
      <c r="N673" s="61"/>
      <c r="O673" s="61"/>
      <c r="P673" s="19">
        <v>68.28</v>
      </c>
      <c r="Q673" s="20">
        <v>513.6</v>
      </c>
      <c r="R673" s="19">
        <f>P673+ROUND(Q673, 2)</f>
        <v>581.88</v>
      </c>
      <c r="S673" s="19">
        <v>2239.58</v>
      </c>
      <c r="T673" s="19">
        <v>16846.080000000002</v>
      </c>
      <c r="U673" s="19">
        <f>S673+T673</f>
        <v>19085.660000000003</v>
      </c>
    </row>
    <row r="674" spans="1:21" ht="57.45" customHeight="1" x14ac:dyDescent="0.3">
      <c r="A674" s="12" t="s">
        <v>2209</v>
      </c>
      <c r="B674" s="12"/>
      <c r="C674" s="27" t="s">
        <v>1907</v>
      </c>
      <c r="D674" s="17"/>
      <c r="E674" s="17" t="s">
        <v>2210</v>
      </c>
      <c r="F674" s="28" t="s">
        <v>96</v>
      </c>
      <c r="G674" s="29">
        <v>0.3</v>
      </c>
      <c r="H674" s="29"/>
      <c r="I674" s="29">
        <v>9.84</v>
      </c>
      <c r="J674" s="63"/>
      <c r="K674" s="59"/>
      <c r="L674" s="59"/>
      <c r="M674" s="64"/>
      <c r="N674" s="59"/>
      <c r="O674" s="59"/>
      <c r="P674" s="30">
        <v>183.2</v>
      </c>
      <c r="S674" s="31">
        <f>ROUND(ROUND(P674, 2)*I674, 2)</f>
        <v>1802.69</v>
      </c>
    </row>
    <row r="675" spans="1:21" ht="36" x14ac:dyDescent="0.3">
      <c r="A675" s="12" t="s">
        <v>2213</v>
      </c>
      <c r="B675" s="12"/>
      <c r="C675" s="27" t="s">
        <v>1028</v>
      </c>
      <c r="D675" s="17"/>
      <c r="E675" s="17"/>
      <c r="F675" s="28" t="s">
        <v>96</v>
      </c>
      <c r="G675" s="29">
        <v>0.15</v>
      </c>
      <c r="H675" s="29"/>
      <c r="I675" s="29">
        <v>4.92</v>
      </c>
      <c r="J675" s="63"/>
      <c r="K675" s="59"/>
      <c r="L675" s="59"/>
      <c r="M675" s="64"/>
      <c r="N675" s="59"/>
      <c r="O675" s="59"/>
      <c r="P675" s="30">
        <v>88.8</v>
      </c>
      <c r="S675" s="31">
        <f>ROUND(ROUND(P675, 2)*I675, 2)</f>
        <v>436.9</v>
      </c>
    </row>
    <row r="676" spans="1:21" ht="36" x14ac:dyDescent="0.3">
      <c r="A676" s="12" t="s">
        <v>2216</v>
      </c>
      <c r="B676" s="12" t="s">
        <v>1957</v>
      </c>
      <c r="C676" s="16" t="s">
        <v>1958</v>
      </c>
      <c r="D676" s="17"/>
      <c r="E676" s="17" t="s">
        <v>2217</v>
      </c>
      <c r="F676" s="17" t="s">
        <v>79</v>
      </c>
      <c r="G676" s="18">
        <v>1</v>
      </c>
      <c r="H676" s="18"/>
      <c r="I676" s="18">
        <v>5.6</v>
      </c>
      <c r="J676" s="61"/>
      <c r="K676" s="62"/>
      <c r="L676" s="61"/>
      <c r="M676" s="61"/>
      <c r="N676" s="61"/>
      <c r="O676" s="61"/>
      <c r="P676" s="19">
        <v>68.28</v>
      </c>
      <c r="Q676" s="20">
        <v>513.6</v>
      </c>
      <c r="R676" s="19">
        <f>P676+ROUND(Q676, 2)</f>
        <v>581.88</v>
      </c>
      <c r="S676" s="19">
        <v>382.37</v>
      </c>
      <c r="T676" s="19">
        <v>2876.16</v>
      </c>
      <c r="U676" s="19">
        <f>S676+T676</f>
        <v>3258.5299999999997</v>
      </c>
    </row>
    <row r="677" spans="1:21" ht="36" x14ac:dyDescent="0.3">
      <c r="A677" s="12" t="s">
        <v>2218</v>
      </c>
      <c r="B677" s="12"/>
      <c r="C677" s="27" t="s">
        <v>1028</v>
      </c>
      <c r="D677" s="17"/>
      <c r="E677" s="17"/>
      <c r="F677" s="28" t="s">
        <v>96</v>
      </c>
      <c r="G677" s="29">
        <v>0.15</v>
      </c>
      <c r="H677" s="29"/>
      <c r="I677" s="29">
        <v>0.84</v>
      </c>
      <c r="J677" s="63"/>
      <c r="K677" s="59"/>
      <c r="L677" s="59"/>
      <c r="M677" s="64"/>
      <c r="N677" s="59"/>
      <c r="O677" s="59"/>
      <c r="P677" s="30">
        <v>88.8</v>
      </c>
      <c r="S677" s="31">
        <f>ROUND(ROUND(P677, 2)*I677, 2)</f>
        <v>74.59</v>
      </c>
    </row>
    <row r="678" spans="1:21" ht="57.45" customHeight="1" x14ac:dyDescent="0.3">
      <c r="A678" s="12" t="s">
        <v>2221</v>
      </c>
      <c r="B678" s="12"/>
      <c r="C678" s="27" t="s">
        <v>1907</v>
      </c>
      <c r="D678" s="17"/>
      <c r="E678" s="17" t="s">
        <v>2222</v>
      </c>
      <c r="F678" s="28" t="s">
        <v>96</v>
      </c>
      <c r="G678" s="29">
        <v>0.3</v>
      </c>
      <c r="H678" s="29"/>
      <c r="I678" s="29">
        <v>1.68</v>
      </c>
      <c r="J678" s="63"/>
      <c r="K678" s="59"/>
      <c r="L678" s="59"/>
      <c r="M678" s="64"/>
      <c r="N678" s="59"/>
      <c r="O678" s="59"/>
      <c r="P678" s="30">
        <v>183.2</v>
      </c>
      <c r="S678" s="31">
        <f>ROUND(ROUND(P678, 2)*I678, 2)</f>
        <v>307.77999999999997</v>
      </c>
    </row>
    <row r="679" spans="1:21" ht="36" x14ac:dyDescent="0.3">
      <c r="A679" s="12" t="s">
        <v>2225</v>
      </c>
      <c r="B679" s="12" t="s">
        <v>1957</v>
      </c>
      <c r="C679" s="16" t="s">
        <v>1958</v>
      </c>
      <c r="D679" s="17"/>
      <c r="E679" s="17" t="s">
        <v>2226</v>
      </c>
      <c r="F679" s="17" t="s">
        <v>79</v>
      </c>
      <c r="G679" s="18">
        <v>1</v>
      </c>
      <c r="H679" s="18"/>
      <c r="I679" s="18">
        <v>744.7</v>
      </c>
      <c r="J679" s="61"/>
      <c r="K679" s="62"/>
      <c r="L679" s="61"/>
      <c r="M679" s="61"/>
      <c r="N679" s="61"/>
      <c r="O679" s="61"/>
      <c r="P679" s="19">
        <v>68.28</v>
      </c>
      <c r="Q679" s="20">
        <v>513.6</v>
      </c>
      <c r="R679" s="19">
        <f>P679+ROUND(Q679, 2)</f>
        <v>581.88</v>
      </c>
      <c r="S679" s="19">
        <v>50848.12</v>
      </c>
      <c r="T679" s="19">
        <v>382477.92</v>
      </c>
      <c r="U679" s="19">
        <f>S679+T679</f>
        <v>433326.04</v>
      </c>
    </row>
    <row r="680" spans="1:21" ht="60" customHeight="1" x14ac:dyDescent="0.3">
      <c r="A680" s="12" t="s">
        <v>2227</v>
      </c>
      <c r="B680" s="12"/>
      <c r="C680" s="27" t="s">
        <v>1907</v>
      </c>
      <c r="D680" s="17"/>
      <c r="E680" s="17" t="s">
        <v>2228</v>
      </c>
      <c r="F680" s="28" t="s">
        <v>96</v>
      </c>
      <c r="G680" s="29">
        <v>0.3</v>
      </c>
      <c r="H680" s="29"/>
      <c r="I680" s="29">
        <v>223.41</v>
      </c>
      <c r="J680" s="63"/>
      <c r="K680" s="59"/>
      <c r="L680" s="59"/>
      <c r="M680" s="64"/>
      <c r="N680" s="59"/>
      <c r="O680" s="59"/>
      <c r="P680" s="30">
        <v>183.2</v>
      </c>
      <c r="S680" s="31">
        <f>ROUND(ROUND(P680, 2)*I680, 2)</f>
        <v>40928.71</v>
      </c>
    </row>
    <row r="681" spans="1:21" ht="36" x14ac:dyDescent="0.3">
      <c r="A681" s="12" t="s">
        <v>2231</v>
      </c>
      <c r="B681" s="12"/>
      <c r="C681" s="27" t="s">
        <v>1028</v>
      </c>
      <c r="D681" s="17"/>
      <c r="E681" s="17"/>
      <c r="F681" s="28" t="s">
        <v>96</v>
      </c>
      <c r="G681" s="29">
        <v>0.15</v>
      </c>
      <c r="H681" s="29"/>
      <c r="I681" s="29">
        <v>111.705</v>
      </c>
      <c r="J681" s="63"/>
      <c r="K681" s="59"/>
      <c r="L681" s="59"/>
      <c r="M681" s="64"/>
      <c r="N681" s="59"/>
      <c r="O681" s="59"/>
      <c r="P681" s="30">
        <v>88.8</v>
      </c>
      <c r="S681" s="31">
        <f>ROUND(ROUND(P681, 2)*I681, 2)</f>
        <v>9919.4</v>
      </c>
    </row>
    <row r="682" spans="1:21" ht="36" x14ac:dyDescent="0.3">
      <c r="A682" s="12" t="s">
        <v>2234</v>
      </c>
      <c r="B682" s="12" t="s">
        <v>1957</v>
      </c>
      <c r="C682" s="16" t="s">
        <v>1958</v>
      </c>
      <c r="D682" s="17"/>
      <c r="E682" s="17" t="s">
        <v>2235</v>
      </c>
      <c r="F682" s="17" t="s">
        <v>79</v>
      </c>
      <c r="G682" s="18">
        <v>1</v>
      </c>
      <c r="H682" s="18"/>
      <c r="I682" s="18">
        <v>3947.8</v>
      </c>
      <c r="J682" s="61"/>
      <c r="K682" s="62"/>
      <c r="L682" s="61"/>
      <c r="M682" s="61"/>
      <c r="N682" s="61"/>
      <c r="O682" s="61"/>
      <c r="P682" s="19">
        <v>68.28</v>
      </c>
      <c r="Q682" s="20">
        <v>513.6</v>
      </c>
      <c r="R682" s="19">
        <f>P682+ROUND(Q682, 2)</f>
        <v>581.88</v>
      </c>
      <c r="S682" s="19">
        <v>269555.78000000003</v>
      </c>
      <c r="T682" s="19">
        <v>2027590.08</v>
      </c>
      <c r="U682" s="19">
        <f>S682+T682</f>
        <v>2297145.8600000003</v>
      </c>
    </row>
    <row r="683" spans="1:21" ht="36" x14ac:dyDescent="0.3">
      <c r="A683" s="12" t="s">
        <v>2236</v>
      </c>
      <c r="B683" s="12"/>
      <c r="C683" s="27" t="s">
        <v>1028</v>
      </c>
      <c r="D683" s="17"/>
      <c r="E683" s="17"/>
      <c r="F683" s="28" t="s">
        <v>96</v>
      </c>
      <c r="G683" s="29">
        <v>0.15</v>
      </c>
      <c r="H683" s="29"/>
      <c r="I683" s="29">
        <v>592.16999999999996</v>
      </c>
      <c r="J683" s="63"/>
      <c r="K683" s="59"/>
      <c r="L683" s="59"/>
      <c r="M683" s="64"/>
      <c r="N683" s="59"/>
      <c r="O683" s="59"/>
      <c r="P683" s="30">
        <v>88.8</v>
      </c>
      <c r="S683" s="31">
        <f>ROUND(ROUND(P683, 2)*I683, 2)</f>
        <v>52584.7</v>
      </c>
    </row>
    <row r="684" spans="1:21" ht="51.45" customHeight="1" x14ac:dyDescent="0.3">
      <c r="A684" s="12" t="s">
        <v>2239</v>
      </c>
      <c r="B684" s="12"/>
      <c r="C684" s="27" t="s">
        <v>1907</v>
      </c>
      <c r="D684" s="17"/>
      <c r="E684" s="17" t="s">
        <v>2240</v>
      </c>
      <c r="F684" s="28" t="s">
        <v>96</v>
      </c>
      <c r="G684" s="29">
        <v>0.3</v>
      </c>
      <c r="H684" s="29"/>
      <c r="I684" s="29">
        <v>1184.3399999999999</v>
      </c>
      <c r="J684" s="63"/>
      <c r="K684" s="59"/>
      <c r="L684" s="59"/>
      <c r="M684" s="64"/>
      <c r="N684" s="59"/>
      <c r="O684" s="59"/>
      <c r="P684" s="30">
        <v>183.2</v>
      </c>
      <c r="S684" s="31">
        <f>ROUND(ROUND(P684, 2)*I684, 2)</f>
        <v>216971.09</v>
      </c>
    </row>
    <row r="685" spans="1:21" ht="36" x14ac:dyDescent="0.3">
      <c r="A685" s="12" t="s">
        <v>2243</v>
      </c>
      <c r="B685" s="12" t="s">
        <v>1957</v>
      </c>
      <c r="C685" s="16" t="s">
        <v>1958</v>
      </c>
      <c r="D685" s="17"/>
      <c r="E685" s="17" t="s">
        <v>2244</v>
      </c>
      <c r="F685" s="17" t="s">
        <v>79</v>
      </c>
      <c r="G685" s="18">
        <v>1</v>
      </c>
      <c r="H685" s="18"/>
      <c r="I685" s="18">
        <v>94.4</v>
      </c>
      <c r="J685" s="61"/>
      <c r="K685" s="62"/>
      <c r="L685" s="61"/>
      <c r="M685" s="61"/>
      <c r="N685" s="61"/>
      <c r="O685" s="61"/>
      <c r="P685" s="19">
        <v>68.28</v>
      </c>
      <c r="Q685" s="20">
        <v>513.6</v>
      </c>
      <c r="R685" s="19">
        <f>P685+ROUND(Q685, 2)</f>
        <v>581.88</v>
      </c>
      <c r="S685" s="19">
        <v>6445.63</v>
      </c>
      <c r="T685" s="19">
        <v>48483.839999999997</v>
      </c>
      <c r="U685" s="19">
        <f>S685+T685</f>
        <v>54929.469999999994</v>
      </c>
    </row>
    <row r="686" spans="1:21" ht="63" customHeight="1" x14ac:dyDescent="0.3">
      <c r="A686" s="12" t="s">
        <v>2245</v>
      </c>
      <c r="B686" s="12"/>
      <c r="C686" s="27" t="s">
        <v>1907</v>
      </c>
      <c r="D686" s="17"/>
      <c r="E686" s="17" t="s">
        <v>2246</v>
      </c>
      <c r="F686" s="28" t="s">
        <v>96</v>
      </c>
      <c r="G686" s="29">
        <v>0.3</v>
      </c>
      <c r="H686" s="29"/>
      <c r="I686" s="29">
        <v>28.32</v>
      </c>
      <c r="J686" s="63"/>
      <c r="K686" s="59"/>
      <c r="L686" s="59"/>
      <c r="M686" s="64"/>
      <c r="N686" s="59"/>
      <c r="O686" s="59"/>
      <c r="P686" s="30">
        <v>183.2</v>
      </c>
      <c r="S686" s="31">
        <f>ROUND(ROUND(P686, 2)*I686, 2)</f>
        <v>5188.22</v>
      </c>
    </row>
    <row r="687" spans="1:21" ht="36" x14ac:dyDescent="0.3">
      <c r="A687" s="12" t="s">
        <v>2249</v>
      </c>
      <c r="B687" s="12"/>
      <c r="C687" s="27" t="s">
        <v>1028</v>
      </c>
      <c r="D687" s="17"/>
      <c r="E687" s="17"/>
      <c r="F687" s="28" t="s">
        <v>96</v>
      </c>
      <c r="G687" s="29">
        <v>0.15</v>
      </c>
      <c r="H687" s="29"/>
      <c r="I687" s="29">
        <v>14.16</v>
      </c>
      <c r="J687" s="63"/>
      <c r="K687" s="59"/>
      <c r="L687" s="59"/>
      <c r="M687" s="64"/>
      <c r="N687" s="59"/>
      <c r="O687" s="59"/>
      <c r="P687" s="30">
        <v>88.8</v>
      </c>
      <c r="S687" s="31">
        <f>ROUND(ROUND(P687, 2)*I687, 2)</f>
        <v>1257.4100000000001</v>
      </c>
    </row>
    <row r="688" spans="1:21" ht="36" x14ac:dyDescent="0.3">
      <c r="A688" s="12" t="s">
        <v>2252</v>
      </c>
      <c r="B688" s="12" t="s">
        <v>1957</v>
      </c>
      <c r="C688" s="16" t="s">
        <v>1958</v>
      </c>
      <c r="D688" s="17"/>
      <c r="E688" s="17" t="s">
        <v>2253</v>
      </c>
      <c r="F688" s="17" t="s">
        <v>79</v>
      </c>
      <c r="G688" s="18">
        <v>1</v>
      </c>
      <c r="H688" s="18"/>
      <c r="I688" s="18">
        <v>24.9</v>
      </c>
      <c r="J688" s="61"/>
      <c r="K688" s="62"/>
      <c r="L688" s="61"/>
      <c r="M688" s="61"/>
      <c r="N688" s="61"/>
      <c r="O688" s="61"/>
      <c r="P688" s="19">
        <v>68.28</v>
      </c>
      <c r="Q688" s="20">
        <v>513.6</v>
      </c>
      <c r="R688" s="19">
        <f>P688+ROUND(Q688, 2)</f>
        <v>581.88</v>
      </c>
      <c r="S688" s="19">
        <v>1700.17</v>
      </c>
      <c r="T688" s="19">
        <v>12788.64</v>
      </c>
      <c r="U688" s="19">
        <f>S688+T688</f>
        <v>14488.81</v>
      </c>
    </row>
    <row r="689" spans="1:21" ht="36" x14ac:dyDescent="0.3">
      <c r="A689" s="12" t="s">
        <v>2254</v>
      </c>
      <c r="B689" s="12"/>
      <c r="C689" s="27" t="s">
        <v>1028</v>
      </c>
      <c r="D689" s="17"/>
      <c r="E689" s="17"/>
      <c r="F689" s="28" t="s">
        <v>96</v>
      </c>
      <c r="G689" s="29">
        <v>0.15</v>
      </c>
      <c r="H689" s="29"/>
      <c r="I689" s="29">
        <v>3.7349999999999999</v>
      </c>
      <c r="J689" s="63"/>
      <c r="K689" s="59"/>
      <c r="L689" s="59"/>
      <c r="M689" s="64"/>
      <c r="N689" s="59"/>
      <c r="O689" s="59"/>
      <c r="P689" s="30">
        <v>88.8</v>
      </c>
      <c r="S689" s="31">
        <f>ROUND(ROUND(P689, 2)*I689, 2)</f>
        <v>331.67</v>
      </c>
    </row>
    <row r="690" spans="1:21" ht="54.45" customHeight="1" x14ac:dyDescent="0.3">
      <c r="A690" s="12" t="s">
        <v>2257</v>
      </c>
      <c r="B690" s="12"/>
      <c r="C690" s="27" t="s">
        <v>1963</v>
      </c>
      <c r="D690" s="17"/>
      <c r="E690" s="17" t="s">
        <v>2258</v>
      </c>
      <c r="F690" s="28" t="s">
        <v>96</v>
      </c>
      <c r="G690" s="29">
        <v>0.3</v>
      </c>
      <c r="H690" s="29"/>
      <c r="I690" s="29">
        <v>7.47</v>
      </c>
      <c r="J690" s="63"/>
      <c r="K690" s="59"/>
      <c r="L690" s="59"/>
      <c r="M690" s="64"/>
      <c r="N690" s="59"/>
      <c r="O690" s="59"/>
      <c r="P690" s="30">
        <v>183.2</v>
      </c>
      <c r="S690" s="31">
        <f>ROUND(ROUND(P690, 2)*I690, 2)</f>
        <v>1368.5</v>
      </c>
    </row>
    <row r="691" spans="1:21" ht="36" x14ac:dyDescent="0.3">
      <c r="A691" s="12" t="s">
        <v>2261</v>
      </c>
      <c r="B691" s="12" t="s">
        <v>1957</v>
      </c>
      <c r="C691" s="16" t="s">
        <v>1958</v>
      </c>
      <c r="D691" s="17"/>
      <c r="E691" s="17" t="s">
        <v>2262</v>
      </c>
      <c r="F691" s="17" t="s">
        <v>79</v>
      </c>
      <c r="G691" s="18">
        <v>1</v>
      </c>
      <c r="H691" s="18"/>
      <c r="I691" s="18">
        <v>649.79999999999995</v>
      </c>
      <c r="J691" s="61"/>
      <c r="K691" s="62"/>
      <c r="L691" s="61"/>
      <c r="M691" s="61"/>
      <c r="N691" s="61"/>
      <c r="O691" s="61"/>
      <c r="P691" s="19">
        <v>68.28</v>
      </c>
      <c r="Q691" s="20">
        <v>513.6</v>
      </c>
      <c r="R691" s="19">
        <f>P691+ROUND(Q691, 2)</f>
        <v>581.88</v>
      </c>
      <c r="S691" s="19">
        <v>44368.34</v>
      </c>
      <c r="T691" s="19">
        <v>333737.28000000003</v>
      </c>
      <c r="U691" s="19">
        <f>S691+T691</f>
        <v>378105.62</v>
      </c>
    </row>
    <row r="692" spans="1:21" ht="54.45" customHeight="1" x14ac:dyDescent="0.3">
      <c r="A692" s="12" t="s">
        <v>2263</v>
      </c>
      <c r="B692" s="12"/>
      <c r="C692" s="27" t="s">
        <v>1907</v>
      </c>
      <c r="D692" s="17"/>
      <c r="E692" s="17" t="s">
        <v>2264</v>
      </c>
      <c r="F692" s="28" t="s">
        <v>96</v>
      </c>
      <c r="G692" s="29">
        <v>0.3</v>
      </c>
      <c r="H692" s="29"/>
      <c r="I692" s="29">
        <v>194.94</v>
      </c>
      <c r="J692" s="63"/>
      <c r="K692" s="59"/>
      <c r="L692" s="59"/>
      <c r="M692" s="64"/>
      <c r="N692" s="59"/>
      <c r="O692" s="59"/>
      <c r="P692" s="30">
        <v>183.2</v>
      </c>
      <c r="S692" s="31">
        <f>ROUND(ROUND(P692, 2)*I692, 2)</f>
        <v>35713.01</v>
      </c>
    </row>
    <row r="693" spans="1:21" ht="36" x14ac:dyDescent="0.3">
      <c r="A693" s="12" t="s">
        <v>2267</v>
      </c>
      <c r="B693" s="12"/>
      <c r="C693" s="27" t="s">
        <v>1028</v>
      </c>
      <c r="D693" s="17"/>
      <c r="E693" s="17"/>
      <c r="F693" s="28" t="s">
        <v>96</v>
      </c>
      <c r="G693" s="29">
        <v>0.15</v>
      </c>
      <c r="H693" s="29"/>
      <c r="I693" s="29">
        <v>97.47</v>
      </c>
      <c r="J693" s="63"/>
      <c r="K693" s="59"/>
      <c r="L693" s="59"/>
      <c r="M693" s="64"/>
      <c r="N693" s="59"/>
      <c r="O693" s="59"/>
      <c r="P693" s="30">
        <v>88.8</v>
      </c>
      <c r="S693" s="31">
        <f>ROUND(ROUND(P693, 2)*I693, 2)</f>
        <v>8655.34</v>
      </c>
    </row>
    <row r="694" spans="1:21" ht="54" x14ac:dyDescent="0.3">
      <c r="A694" s="12" t="s">
        <v>2270</v>
      </c>
      <c r="B694" s="12" t="s">
        <v>2271</v>
      </c>
      <c r="C694" s="16" t="s">
        <v>2272</v>
      </c>
      <c r="D694" s="17"/>
      <c r="E694" s="17" t="s">
        <v>2273</v>
      </c>
      <c r="F694" s="17" t="s">
        <v>79</v>
      </c>
      <c r="G694" s="18">
        <v>1</v>
      </c>
      <c r="H694" s="18"/>
      <c r="I694" s="18">
        <v>0</v>
      </c>
      <c r="J694" s="61"/>
      <c r="K694" s="62"/>
      <c r="L694" s="61"/>
      <c r="M694" s="61"/>
      <c r="N694" s="61"/>
      <c r="O694" s="61"/>
      <c r="P694" s="19">
        <v>749.14</v>
      </c>
      <c r="Q694" s="20">
        <v>2364</v>
      </c>
      <c r="R694" s="19">
        <f>P694+ROUND(Q694, 2)</f>
        <v>3113.14</v>
      </c>
      <c r="S694" s="19">
        <v>0</v>
      </c>
      <c r="T694" s="19">
        <v>0</v>
      </c>
      <c r="U694" s="19">
        <f>S694+T694</f>
        <v>0</v>
      </c>
    </row>
    <row r="695" spans="1:21" ht="36" x14ac:dyDescent="0.3">
      <c r="A695" s="12" t="s">
        <v>2276</v>
      </c>
      <c r="B695" s="12"/>
      <c r="C695" s="27" t="s">
        <v>1068</v>
      </c>
      <c r="D695" s="17"/>
      <c r="E695" s="17"/>
      <c r="F695" s="28" t="s">
        <v>96</v>
      </c>
      <c r="G695" s="29">
        <v>0.15</v>
      </c>
      <c r="H695" s="29"/>
      <c r="I695" s="29">
        <v>0</v>
      </c>
      <c r="J695" s="63"/>
      <c r="K695" s="59"/>
      <c r="L695" s="59"/>
      <c r="M695" s="64"/>
      <c r="N695" s="59"/>
      <c r="O695" s="59"/>
      <c r="P695" s="30">
        <v>68.400000000000006</v>
      </c>
      <c r="S695" s="31">
        <f>ROUND(ROUND(P695, 2)*I695, 2)</f>
        <v>0</v>
      </c>
    </row>
    <row r="696" spans="1:21" ht="36" x14ac:dyDescent="0.3">
      <c r="A696" s="12" t="s">
        <v>2279</v>
      </c>
      <c r="B696" s="12"/>
      <c r="C696" s="27" t="s">
        <v>1051</v>
      </c>
      <c r="D696" s="17"/>
      <c r="E696" s="17"/>
      <c r="F696" s="28" t="s">
        <v>96</v>
      </c>
      <c r="G696" s="29">
        <v>0.25</v>
      </c>
      <c r="H696" s="39"/>
      <c r="I696" s="39">
        <v>0</v>
      </c>
      <c r="J696" s="63"/>
      <c r="K696" s="59"/>
      <c r="L696" s="59"/>
      <c r="M696" s="64"/>
      <c r="N696" s="59"/>
      <c r="O696" s="59"/>
      <c r="P696" s="30">
        <v>40.270000000000003</v>
      </c>
      <c r="S696" s="31">
        <f>ROUND(ROUND(P696, 2)*I696, 2)</f>
        <v>0</v>
      </c>
    </row>
    <row r="697" spans="1:21" ht="54" x14ac:dyDescent="0.3">
      <c r="A697" s="12" t="s">
        <v>2282</v>
      </c>
      <c r="B697" s="12"/>
      <c r="C697" s="41" t="s">
        <v>1414</v>
      </c>
      <c r="D697" s="17"/>
      <c r="E697" s="17" t="s">
        <v>1046</v>
      </c>
      <c r="F697" s="28" t="s">
        <v>96</v>
      </c>
      <c r="G697" s="29">
        <v>1.2</v>
      </c>
      <c r="H697" s="39"/>
      <c r="I697" s="39">
        <v>0</v>
      </c>
      <c r="J697" s="63"/>
      <c r="K697" s="59"/>
      <c r="L697" s="59"/>
      <c r="M697" s="64"/>
      <c r="N697" s="59"/>
      <c r="O697" s="59"/>
      <c r="P697" s="30">
        <v>16.11</v>
      </c>
      <c r="S697" s="31">
        <f>ROUND(ROUND(P697, 2)*I697, 2)</f>
        <v>0</v>
      </c>
    </row>
    <row r="698" spans="1:21" ht="36" x14ac:dyDescent="0.3">
      <c r="A698" s="12" t="s">
        <v>2285</v>
      </c>
      <c r="B698" s="12"/>
      <c r="C698" s="41" t="s">
        <v>2286</v>
      </c>
      <c r="D698" s="17"/>
      <c r="E698" s="17" t="s">
        <v>2287</v>
      </c>
      <c r="F698" s="28" t="s">
        <v>79</v>
      </c>
      <c r="G698" s="29">
        <v>1.07</v>
      </c>
      <c r="H698" s="39"/>
      <c r="I698" s="39">
        <v>0</v>
      </c>
      <c r="J698" s="63"/>
      <c r="K698" s="59"/>
      <c r="L698" s="59"/>
      <c r="M698" s="64"/>
      <c r="N698" s="59"/>
      <c r="O698" s="59"/>
      <c r="P698" s="30">
        <v>645</v>
      </c>
      <c r="S698" s="31">
        <f>ROUND(ROUND(P698, 2)*I698, 2)</f>
        <v>0</v>
      </c>
    </row>
    <row r="699" spans="1:21" ht="54" x14ac:dyDescent="0.3">
      <c r="A699" s="12" t="s">
        <v>2291</v>
      </c>
      <c r="B699" s="12" t="s">
        <v>2271</v>
      </c>
      <c r="C699" s="16" t="s">
        <v>2272</v>
      </c>
      <c r="D699" s="17"/>
      <c r="E699" s="17" t="s">
        <v>2292</v>
      </c>
      <c r="F699" s="17" t="s">
        <v>79</v>
      </c>
      <c r="G699" s="18">
        <v>1</v>
      </c>
      <c r="H699" s="18"/>
      <c r="I699" s="18">
        <v>0</v>
      </c>
      <c r="J699" s="61"/>
      <c r="K699" s="62"/>
      <c r="L699" s="61"/>
      <c r="M699" s="61"/>
      <c r="N699" s="61"/>
      <c r="O699" s="61"/>
      <c r="P699" s="19">
        <v>848.01</v>
      </c>
      <c r="Q699" s="20">
        <v>2364</v>
      </c>
      <c r="R699" s="19">
        <f>P699+ROUND(Q699, 2)</f>
        <v>3212.01</v>
      </c>
      <c r="S699" s="19">
        <v>0</v>
      </c>
      <c r="T699" s="19">
        <v>0</v>
      </c>
      <c r="U699" s="19">
        <f>S699+T699</f>
        <v>0</v>
      </c>
    </row>
    <row r="700" spans="1:21" ht="54" x14ac:dyDescent="0.3">
      <c r="A700" s="12" t="s">
        <v>2293</v>
      </c>
      <c r="B700" s="12"/>
      <c r="C700" s="41" t="s">
        <v>2294</v>
      </c>
      <c r="D700" s="17"/>
      <c r="E700" s="17" t="s">
        <v>2295</v>
      </c>
      <c r="F700" s="28" t="s">
        <v>79</v>
      </c>
      <c r="G700" s="29">
        <v>1.07</v>
      </c>
      <c r="H700" s="39"/>
      <c r="I700" s="39">
        <v>0</v>
      </c>
      <c r="J700" s="63"/>
      <c r="K700" s="59"/>
      <c r="L700" s="59"/>
      <c r="M700" s="64"/>
      <c r="N700" s="59"/>
      <c r="O700" s="59"/>
      <c r="P700" s="30">
        <v>737.4</v>
      </c>
      <c r="S700" s="31">
        <f>ROUND(ROUND(P700, 2)*I700, 2)</f>
        <v>0</v>
      </c>
    </row>
    <row r="701" spans="1:21" ht="54" x14ac:dyDescent="0.3">
      <c r="A701" s="12" t="s">
        <v>2299</v>
      </c>
      <c r="B701" s="12"/>
      <c r="C701" s="41" t="s">
        <v>1414</v>
      </c>
      <c r="D701" s="17"/>
      <c r="E701" s="17" t="s">
        <v>1046</v>
      </c>
      <c r="F701" s="28" t="s">
        <v>96</v>
      </c>
      <c r="G701" s="29">
        <v>1.2</v>
      </c>
      <c r="H701" s="39"/>
      <c r="I701" s="39">
        <v>0</v>
      </c>
      <c r="J701" s="63"/>
      <c r="K701" s="59"/>
      <c r="L701" s="59"/>
      <c r="M701" s="64"/>
      <c r="N701" s="59"/>
      <c r="O701" s="59"/>
      <c r="P701" s="30">
        <v>16.11</v>
      </c>
      <c r="S701" s="31">
        <f>ROUND(ROUND(P701, 2)*I701, 2)</f>
        <v>0</v>
      </c>
    </row>
    <row r="702" spans="1:21" ht="36" x14ac:dyDescent="0.3">
      <c r="A702" s="12" t="s">
        <v>2302</v>
      </c>
      <c r="B702" s="12"/>
      <c r="C702" s="27" t="s">
        <v>1051</v>
      </c>
      <c r="D702" s="17"/>
      <c r="E702" s="17"/>
      <c r="F702" s="28" t="s">
        <v>96</v>
      </c>
      <c r="G702" s="29">
        <v>0.25</v>
      </c>
      <c r="H702" s="39"/>
      <c r="I702" s="39">
        <v>0</v>
      </c>
      <c r="J702" s="63"/>
      <c r="K702" s="59"/>
      <c r="L702" s="59"/>
      <c r="M702" s="64"/>
      <c r="N702" s="59"/>
      <c r="O702" s="59"/>
      <c r="P702" s="30">
        <v>40.270000000000003</v>
      </c>
      <c r="S702" s="31">
        <f>ROUND(ROUND(P702, 2)*I702, 2)</f>
        <v>0</v>
      </c>
    </row>
    <row r="703" spans="1:21" ht="36" x14ac:dyDescent="0.3">
      <c r="A703" s="12" t="s">
        <v>2305</v>
      </c>
      <c r="B703" s="12"/>
      <c r="C703" s="27" t="s">
        <v>1068</v>
      </c>
      <c r="D703" s="17"/>
      <c r="E703" s="17"/>
      <c r="F703" s="28" t="s">
        <v>96</v>
      </c>
      <c r="G703" s="29">
        <v>0.15</v>
      </c>
      <c r="H703" s="29"/>
      <c r="I703" s="29">
        <v>0</v>
      </c>
      <c r="J703" s="63"/>
      <c r="K703" s="59"/>
      <c r="L703" s="59"/>
      <c r="M703" s="64"/>
      <c r="N703" s="59"/>
      <c r="O703" s="59"/>
      <c r="P703" s="30">
        <v>68.400000000000006</v>
      </c>
      <c r="S703" s="31">
        <f>ROUND(ROUND(P703, 2)*I703, 2)</f>
        <v>0</v>
      </c>
    </row>
    <row r="704" spans="1:21" ht="54" x14ac:dyDescent="0.3">
      <c r="A704" s="12" t="s">
        <v>2308</v>
      </c>
      <c r="B704" s="12" t="s">
        <v>2271</v>
      </c>
      <c r="C704" s="16" t="s">
        <v>2272</v>
      </c>
      <c r="D704" s="17"/>
      <c r="E704" s="17" t="s">
        <v>2309</v>
      </c>
      <c r="F704" s="17" t="s">
        <v>79</v>
      </c>
      <c r="G704" s="18">
        <v>1</v>
      </c>
      <c r="H704" s="18"/>
      <c r="I704" s="18">
        <v>0</v>
      </c>
      <c r="J704" s="61"/>
      <c r="K704" s="62"/>
      <c r="L704" s="61"/>
      <c r="M704" s="61"/>
      <c r="N704" s="61"/>
      <c r="O704" s="61"/>
      <c r="P704" s="19">
        <v>870.05</v>
      </c>
      <c r="Q704" s="20">
        <v>2364</v>
      </c>
      <c r="R704" s="19">
        <f>P704+ROUND(Q704, 2)</f>
        <v>3234.05</v>
      </c>
      <c r="S704" s="19">
        <v>0</v>
      </c>
      <c r="T704" s="19">
        <v>0</v>
      </c>
      <c r="U704" s="19">
        <f>S704+T704</f>
        <v>0</v>
      </c>
    </row>
    <row r="705" spans="1:21" ht="36" x14ac:dyDescent="0.3">
      <c r="A705" s="12" t="s">
        <v>2310</v>
      </c>
      <c r="B705" s="12"/>
      <c r="C705" s="27" t="s">
        <v>1068</v>
      </c>
      <c r="D705" s="17"/>
      <c r="E705" s="17"/>
      <c r="F705" s="28" t="s">
        <v>96</v>
      </c>
      <c r="G705" s="29">
        <v>0.15</v>
      </c>
      <c r="H705" s="29"/>
      <c r="I705" s="29">
        <v>0</v>
      </c>
      <c r="J705" s="63"/>
      <c r="K705" s="59"/>
      <c r="L705" s="59"/>
      <c r="M705" s="64"/>
      <c r="N705" s="59"/>
      <c r="O705" s="59"/>
      <c r="P705" s="30">
        <v>68.400000000000006</v>
      </c>
      <c r="S705" s="31">
        <f>ROUND(ROUND(P705, 2)*I705, 2)</f>
        <v>0</v>
      </c>
    </row>
    <row r="706" spans="1:21" ht="36" x14ac:dyDescent="0.3">
      <c r="A706" s="12" t="s">
        <v>2313</v>
      </c>
      <c r="B706" s="12"/>
      <c r="C706" s="27" t="s">
        <v>1051</v>
      </c>
      <c r="D706" s="17"/>
      <c r="E706" s="17"/>
      <c r="F706" s="28" t="s">
        <v>96</v>
      </c>
      <c r="G706" s="29">
        <v>0.25</v>
      </c>
      <c r="H706" s="39"/>
      <c r="I706" s="39">
        <v>0</v>
      </c>
      <c r="J706" s="63"/>
      <c r="K706" s="59"/>
      <c r="L706" s="59"/>
      <c r="M706" s="64"/>
      <c r="N706" s="59"/>
      <c r="O706" s="59"/>
      <c r="P706" s="30">
        <v>40.270000000000003</v>
      </c>
      <c r="S706" s="31">
        <f>ROUND(ROUND(P706, 2)*I706, 2)</f>
        <v>0</v>
      </c>
    </row>
    <row r="707" spans="1:21" ht="54" x14ac:dyDescent="0.3">
      <c r="A707" s="12" t="s">
        <v>2316</v>
      </c>
      <c r="B707" s="12"/>
      <c r="C707" s="41" t="s">
        <v>1414</v>
      </c>
      <c r="D707" s="17"/>
      <c r="E707" s="17" t="s">
        <v>1046</v>
      </c>
      <c r="F707" s="28" t="s">
        <v>96</v>
      </c>
      <c r="G707" s="29">
        <v>1.2</v>
      </c>
      <c r="H707" s="39"/>
      <c r="I707" s="39">
        <v>0</v>
      </c>
      <c r="J707" s="63"/>
      <c r="K707" s="59"/>
      <c r="L707" s="59"/>
      <c r="M707" s="64"/>
      <c r="N707" s="59"/>
      <c r="O707" s="59"/>
      <c r="P707" s="30">
        <v>16.11</v>
      </c>
      <c r="S707" s="31">
        <f>ROUND(ROUND(P707, 2)*I707, 2)</f>
        <v>0</v>
      </c>
    </row>
    <row r="708" spans="1:21" ht="36" x14ac:dyDescent="0.3">
      <c r="A708" s="12" t="s">
        <v>2319</v>
      </c>
      <c r="B708" s="12"/>
      <c r="C708" s="41" t="s">
        <v>2320</v>
      </c>
      <c r="D708" s="17"/>
      <c r="E708" s="17" t="s">
        <v>2321</v>
      </c>
      <c r="F708" s="28" t="s">
        <v>79</v>
      </c>
      <c r="G708" s="29">
        <v>1.07</v>
      </c>
      <c r="H708" s="39"/>
      <c r="I708" s="39">
        <v>0</v>
      </c>
      <c r="J708" s="63"/>
      <c r="K708" s="59"/>
      <c r="L708" s="59"/>
      <c r="M708" s="64"/>
      <c r="N708" s="59"/>
      <c r="O708" s="59"/>
      <c r="P708" s="30">
        <v>758</v>
      </c>
      <c r="S708" s="31">
        <f>ROUND(ROUND(P708, 2)*I708, 2)</f>
        <v>0</v>
      </c>
    </row>
    <row r="709" spans="1:21" ht="54" x14ac:dyDescent="0.3">
      <c r="A709" s="12" t="s">
        <v>2325</v>
      </c>
      <c r="B709" s="12" t="s">
        <v>2271</v>
      </c>
      <c r="C709" s="16" t="s">
        <v>2272</v>
      </c>
      <c r="D709" s="17"/>
      <c r="E709" s="17" t="s">
        <v>2326</v>
      </c>
      <c r="F709" s="17" t="s">
        <v>79</v>
      </c>
      <c r="G709" s="18">
        <v>1</v>
      </c>
      <c r="H709" s="18"/>
      <c r="I709" s="18">
        <v>0</v>
      </c>
      <c r="J709" s="61"/>
      <c r="K709" s="62"/>
      <c r="L709" s="61"/>
      <c r="M709" s="61"/>
      <c r="N709" s="61"/>
      <c r="O709" s="61"/>
      <c r="P709" s="19">
        <v>810.64</v>
      </c>
      <c r="Q709" s="20">
        <v>2364</v>
      </c>
      <c r="R709" s="19">
        <f>P709+ROUND(Q709, 2)</f>
        <v>3174.64</v>
      </c>
      <c r="S709" s="19">
        <v>0</v>
      </c>
      <c r="T709" s="19">
        <v>0</v>
      </c>
      <c r="U709" s="19">
        <f>S709+T709</f>
        <v>0</v>
      </c>
    </row>
    <row r="710" spans="1:21" ht="36" x14ac:dyDescent="0.3">
      <c r="A710" s="12" t="s">
        <v>2327</v>
      </c>
      <c r="B710" s="12"/>
      <c r="C710" s="41" t="s">
        <v>2328</v>
      </c>
      <c r="D710" s="17"/>
      <c r="E710" s="17" t="s">
        <v>2329</v>
      </c>
      <c r="F710" s="28" t="s">
        <v>79</v>
      </c>
      <c r="G710" s="29">
        <v>1.07</v>
      </c>
      <c r="H710" s="39"/>
      <c r="I710" s="39">
        <v>0</v>
      </c>
      <c r="J710" s="63"/>
      <c r="K710" s="59"/>
      <c r="L710" s="59"/>
      <c r="M710" s="64"/>
      <c r="N710" s="59"/>
      <c r="O710" s="59"/>
      <c r="P710" s="30">
        <v>712</v>
      </c>
      <c r="S710" s="31">
        <f>ROUND(ROUND(P710, 2)*I710, 2)</f>
        <v>0</v>
      </c>
    </row>
    <row r="711" spans="1:21" ht="54" x14ac:dyDescent="0.3">
      <c r="A711" s="12" t="s">
        <v>2333</v>
      </c>
      <c r="B711" s="12"/>
      <c r="C711" s="41" t="s">
        <v>1414</v>
      </c>
      <c r="D711" s="17"/>
      <c r="E711" s="17" t="s">
        <v>1046</v>
      </c>
      <c r="F711" s="28" t="s">
        <v>96</v>
      </c>
      <c r="G711" s="29">
        <v>1.2</v>
      </c>
      <c r="H711" s="39"/>
      <c r="I711" s="39">
        <v>0</v>
      </c>
      <c r="J711" s="63"/>
      <c r="K711" s="59"/>
      <c r="L711" s="59"/>
      <c r="M711" s="64"/>
      <c r="N711" s="59"/>
      <c r="O711" s="59"/>
      <c r="P711" s="30">
        <v>16.11</v>
      </c>
      <c r="S711" s="31">
        <f>ROUND(ROUND(P711, 2)*I711, 2)</f>
        <v>0</v>
      </c>
    </row>
    <row r="712" spans="1:21" ht="36" x14ac:dyDescent="0.3">
      <c r="A712" s="12" t="s">
        <v>2336</v>
      </c>
      <c r="B712" s="12"/>
      <c r="C712" s="27" t="s">
        <v>1051</v>
      </c>
      <c r="D712" s="17"/>
      <c r="E712" s="17"/>
      <c r="F712" s="28" t="s">
        <v>96</v>
      </c>
      <c r="G712" s="29">
        <v>0.25</v>
      </c>
      <c r="H712" s="39"/>
      <c r="I712" s="39">
        <v>0</v>
      </c>
      <c r="J712" s="63"/>
      <c r="K712" s="59"/>
      <c r="L712" s="59"/>
      <c r="M712" s="64"/>
      <c r="N712" s="59"/>
      <c r="O712" s="59"/>
      <c r="P712" s="30">
        <v>40.270000000000003</v>
      </c>
      <c r="S712" s="31">
        <f>ROUND(ROUND(P712, 2)*I712, 2)</f>
        <v>0</v>
      </c>
    </row>
    <row r="713" spans="1:21" ht="54" x14ac:dyDescent="0.3">
      <c r="A713" s="12" t="s">
        <v>2339</v>
      </c>
      <c r="B713" s="12" t="s">
        <v>2271</v>
      </c>
      <c r="C713" s="16" t="s">
        <v>2272</v>
      </c>
      <c r="D713" s="17"/>
      <c r="E713" s="17" t="s">
        <v>2340</v>
      </c>
      <c r="F713" s="17" t="s">
        <v>79</v>
      </c>
      <c r="G713" s="18">
        <v>1</v>
      </c>
      <c r="H713" s="18"/>
      <c r="I713" s="18">
        <v>0</v>
      </c>
      <c r="J713" s="61"/>
      <c r="K713" s="62"/>
      <c r="L713" s="61"/>
      <c r="M713" s="61"/>
      <c r="N713" s="61"/>
      <c r="O713" s="61"/>
      <c r="P713" s="19">
        <v>790.9</v>
      </c>
      <c r="Q713" s="20">
        <v>2364</v>
      </c>
      <c r="R713" s="19">
        <f>P713+ROUND(Q713, 2)</f>
        <v>3154.9</v>
      </c>
      <c r="S713" s="19">
        <v>0</v>
      </c>
      <c r="T713" s="19">
        <v>0</v>
      </c>
      <c r="U713" s="19">
        <f>S713+T713</f>
        <v>0</v>
      </c>
    </row>
    <row r="714" spans="1:21" ht="36" x14ac:dyDescent="0.3">
      <c r="A714" s="12" t="s">
        <v>2341</v>
      </c>
      <c r="B714" s="12"/>
      <c r="C714" s="27" t="s">
        <v>1068</v>
      </c>
      <c r="D714" s="17"/>
      <c r="E714" s="17"/>
      <c r="F714" s="28" t="s">
        <v>96</v>
      </c>
      <c r="G714" s="29">
        <v>0.15</v>
      </c>
      <c r="H714" s="29"/>
      <c r="I714" s="29">
        <v>0</v>
      </c>
      <c r="J714" s="63"/>
      <c r="K714" s="59"/>
      <c r="L714" s="59"/>
      <c r="M714" s="64"/>
      <c r="N714" s="59"/>
      <c r="O714" s="59"/>
      <c r="P714" s="30">
        <v>68.400000000000006</v>
      </c>
      <c r="S714" s="31">
        <f>ROUND(ROUND(P714, 2)*I714, 2)</f>
        <v>0</v>
      </c>
    </row>
    <row r="715" spans="1:21" ht="36" x14ac:dyDescent="0.3">
      <c r="A715" s="12" t="s">
        <v>2344</v>
      </c>
      <c r="B715" s="12"/>
      <c r="C715" s="27" t="s">
        <v>1051</v>
      </c>
      <c r="D715" s="17"/>
      <c r="E715" s="17"/>
      <c r="F715" s="28" t="s">
        <v>96</v>
      </c>
      <c r="G715" s="29">
        <v>0.25</v>
      </c>
      <c r="H715" s="39"/>
      <c r="I715" s="39">
        <v>0</v>
      </c>
      <c r="J715" s="63"/>
      <c r="K715" s="59"/>
      <c r="L715" s="59"/>
      <c r="M715" s="64"/>
      <c r="N715" s="59"/>
      <c r="O715" s="59"/>
      <c r="P715" s="30">
        <v>40.270000000000003</v>
      </c>
      <c r="S715" s="31">
        <f>ROUND(ROUND(P715, 2)*I715, 2)</f>
        <v>0</v>
      </c>
    </row>
    <row r="716" spans="1:21" ht="54" x14ac:dyDescent="0.3">
      <c r="A716" s="12" t="s">
        <v>2347</v>
      </c>
      <c r="B716" s="12"/>
      <c r="C716" s="41" t="s">
        <v>1414</v>
      </c>
      <c r="D716" s="17"/>
      <c r="E716" s="17" t="s">
        <v>1046</v>
      </c>
      <c r="F716" s="28" t="s">
        <v>96</v>
      </c>
      <c r="G716" s="29">
        <v>1.2</v>
      </c>
      <c r="H716" s="39"/>
      <c r="I716" s="39">
        <v>0</v>
      </c>
      <c r="J716" s="63"/>
      <c r="K716" s="59"/>
      <c r="L716" s="59"/>
      <c r="M716" s="64"/>
      <c r="N716" s="59"/>
      <c r="O716" s="59"/>
      <c r="P716" s="30">
        <v>16.11</v>
      </c>
      <c r="S716" s="31">
        <f>ROUND(ROUND(P716, 2)*I716, 2)</f>
        <v>0</v>
      </c>
    </row>
    <row r="717" spans="1:21" ht="54" x14ac:dyDescent="0.3">
      <c r="A717" s="12" t="s">
        <v>2350</v>
      </c>
      <c r="B717" s="12"/>
      <c r="C717" s="41" t="s">
        <v>2320</v>
      </c>
      <c r="D717" s="17"/>
      <c r="E717" s="17" t="s">
        <v>2351</v>
      </c>
      <c r="F717" s="28" t="s">
        <v>79</v>
      </c>
      <c r="G717" s="29">
        <v>1.07</v>
      </c>
      <c r="H717" s="39"/>
      <c r="I717" s="39">
        <v>0</v>
      </c>
      <c r="J717" s="63"/>
      <c r="K717" s="59"/>
      <c r="L717" s="59"/>
      <c r="M717" s="64"/>
      <c r="N717" s="59"/>
      <c r="O717" s="59"/>
      <c r="P717" s="30">
        <v>684</v>
      </c>
      <c r="S717" s="31">
        <f>ROUND(ROUND(P717, 2)*I717, 2)</f>
        <v>0</v>
      </c>
    </row>
    <row r="718" spans="1:21" ht="54" x14ac:dyDescent="0.3">
      <c r="A718" s="12" t="s">
        <v>2354</v>
      </c>
      <c r="B718" s="12" t="s">
        <v>2271</v>
      </c>
      <c r="C718" s="16" t="s">
        <v>2272</v>
      </c>
      <c r="D718" s="17"/>
      <c r="E718" s="17" t="s">
        <v>2355</v>
      </c>
      <c r="F718" s="17" t="s">
        <v>79</v>
      </c>
      <c r="G718" s="18">
        <v>1</v>
      </c>
      <c r="H718" s="18"/>
      <c r="I718" s="18">
        <v>0</v>
      </c>
      <c r="J718" s="61"/>
      <c r="K718" s="62"/>
      <c r="L718" s="61"/>
      <c r="M718" s="61"/>
      <c r="N718" s="61"/>
      <c r="O718" s="61"/>
      <c r="P718" s="19">
        <v>412.53</v>
      </c>
      <c r="Q718" s="20">
        <v>2364</v>
      </c>
      <c r="R718" s="19">
        <f>P718+ROUND(Q718, 2)</f>
        <v>2776.5299999999997</v>
      </c>
      <c r="S718" s="19">
        <v>0</v>
      </c>
      <c r="T718" s="19">
        <v>0</v>
      </c>
      <c r="U718" s="19">
        <f>S718+T718</f>
        <v>0</v>
      </c>
    </row>
    <row r="719" spans="1:21" ht="36" x14ac:dyDescent="0.3">
      <c r="A719" s="12" t="s">
        <v>2356</v>
      </c>
      <c r="B719" s="12"/>
      <c r="C719" s="41" t="s">
        <v>2294</v>
      </c>
      <c r="D719" s="17"/>
      <c r="E719" s="17" t="s">
        <v>2357</v>
      </c>
      <c r="F719" s="28" t="s">
        <v>79</v>
      </c>
      <c r="G719" s="29">
        <v>1.07</v>
      </c>
      <c r="H719" s="39"/>
      <c r="I719" s="39">
        <v>0</v>
      </c>
      <c r="J719" s="63"/>
      <c r="K719" s="59"/>
      <c r="L719" s="59"/>
      <c r="M719" s="64"/>
      <c r="N719" s="59"/>
      <c r="O719" s="59"/>
      <c r="P719" s="30">
        <v>340</v>
      </c>
      <c r="S719" s="31">
        <f>ROUND(ROUND(P719, 2)*I719, 2)</f>
        <v>0</v>
      </c>
    </row>
    <row r="720" spans="1:21" ht="54" x14ac:dyDescent="0.3">
      <c r="A720" s="12" t="s">
        <v>2360</v>
      </c>
      <c r="B720" s="12"/>
      <c r="C720" s="41" t="s">
        <v>1414</v>
      </c>
      <c r="D720" s="17"/>
      <c r="E720" s="17" t="s">
        <v>1046</v>
      </c>
      <c r="F720" s="28" t="s">
        <v>96</v>
      </c>
      <c r="G720" s="29">
        <v>1.2</v>
      </c>
      <c r="H720" s="39"/>
      <c r="I720" s="39">
        <v>0</v>
      </c>
      <c r="J720" s="63"/>
      <c r="K720" s="59"/>
      <c r="L720" s="59"/>
      <c r="M720" s="64"/>
      <c r="N720" s="59"/>
      <c r="O720" s="59"/>
      <c r="P720" s="30">
        <v>16.11</v>
      </c>
      <c r="S720" s="31">
        <f>ROUND(ROUND(P720, 2)*I720, 2)</f>
        <v>0</v>
      </c>
    </row>
    <row r="721" spans="1:21" ht="36" x14ac:dyDescent="0.3">
      <c r="A721" s="12" t="s">
        <v>2363</v>
      </c>
      <c r="B721" s="12"/>
      <c r="C721" s="27" t="s">
        <v>1051</v>
      </c>
      <c r="D721" s="17"/>
      <c r="E721" s="17"/>
      <c r="F721" s="28" t="s">
        <v>96</v>
      </c>
      <c r="G721" s="29">
        <v>0.25</v>
      </c>
      <c r="H721" s="39"/>
      <c r="I721" s="39">
        <v>0</v>
      </c>
      <c r="J721" s="63"/>
      <c r="K721" s="59"/>
      <c r="L721" s="59"/>
      <c r="M721" s="64"/>
      <c r="N721" s="59"/>
      <c r="O721" s="59"/>
      <c r="P721" s="30">
        <v>40.270000000000003</v>
      </c>
      <c r="S721" s="31">
        <f>ROUND(ROUND(P721, 2)*I721, 2)</f>
        <v>0</v>
      </c>
    </row>
    <row r="722" spans="1:21" ht="54" x14ac:dyDescent="0.3">
      <c r="A722" s="12" t="s">
        <v>2366</v>
      </c>
      <c r="B722" s="12" t="s">
        <v>2271</v>
      </c>
      <c r="C722" s="16" t="s">
        <v>2272</v>
      </c>
      <c r="D722" s="17"/>
      <c r="E722" s="17" t="s">
        <v>2367</v>
      </c>
      <c r="F722" s="17" t="s">
        <v>79</v>
      </c>
      <c r="G722" s="18">
        <v>1</v>
      </c>
      <c r="H722" s="18"/>
      <c r="I722" s="18">
        <v>0</v>
      </c>
      <c r="J722" s="61"/>
      <c r="K722" s="62"/>
      <c r="L722" s="61"/>
      <c r="M722" s="61"/>
      <c r="N722" s="61"/>
      <c r="O722" s="61"/>
      <c r="P722" s="19">
        <v>953.83</v>
      </c>
      <c r="Q722" s="20">
        <v>2364</v>
      </c>
      <c r="R722" s="19">
        <f>P722+ROUND(Q722, 2)</f>
        <v>3317.83</v>
      </c>
      <c r="S722" s="19">
        <v>0</v>
      </c>
      <c r="T722" s="19">
        <v>0</v>
      </c>
      <c r="U722" s="19">
        <f>S722+T722</f>
        <v>0</v>
      </c>
    </row>
    <row r="723" spans="1:21" ht="54" x14ac:dyDescent="0.3">
      <c r="A723" s="12" t="s">
        <v>2368</v>
      </c>
      <c r="B723" s="12"/>
      <c r="C723" s="27" t="s">
        <v>1850</v>
      </c>
      <c r="D723" s="17"/>
      <c r="E723" s="17" t="s">
        <v>2369</v>
      </c>
      <c r="F723" s="28" t="s">
        <v>187</v>
      </c>
      <c r="G723" s="29">
        <v>0.23</v>
      </c>
      <c r="H723" s="39"/>
      <c r="I723" s="39">
        <v>0</v>
      </c>
      <c r="J723" s="63"/>
      <c r="K723" s="59"/>
      <c r="L723" s="59"/>
      <c r="M723" s="64"/>
      <c r="N723" s="59"/>
      <c r="O723" s="59"/>
      <c r="P723" s="30">
        <v>97.71</v>
      </c>
      <c r="S723" s="31">
        <f>ROUND(ROUND(P723, 2)*I723, 2)</f>
        <v>0</v>
      </c>
    </row>
    <row r="724" spans="1:21" ht="18" x14ac:dyDescent="0.3">
      <c r="A724" s="12" t="s">
        <v>2372</v>
      </c>
      <c r="B724" s="12"/>
      <c r="C724" s="27" t="s">
        <v>1874</v>
      </c>
      <c r="D724" s="17"/>
      <c r="E724" s="17" t="s">
        <v>2373</v>
      </c>
      <c r="F724" s="28" t="s">
        <v>96</v>
      </c>
      <c r="G724" s="29">
        <v>0.25</v>
      </c>
      <c r="H724" s="39"/>
      <c r="I724" s="39">
        <v>0</v>
      </c>
      <c r="J724" s="63"/>
      <c r="K724" s="59"/>
      <c r="L724" s="59"/>
      <c r="M724" s="64"/>
      <c r="N724" s="59"/>
      <c r="O724" s="59"/>
      <c r="P724" s="30">
        <v>40.270000000000003</v>
      </c>
      <c r="S724" s="31">
        <f>ROUND(ROUND(P724, 2)*I724, 2)</f>
        <v>0</v>
      </c>
    </row>
    <row r="725" spans="1:21" ht="54" x14ac:dyDescent="0.3">
      <c r="A725" s="12" t="s">
        <v>2376</v>
      </c>
      <c r="B725" s="12"/>
      <c r="C725" s="41" t="s">
        <v>1414</v>
      </c>
      <c r="D725" s="17"/>
      <c r="E725" s="17" t="s">
        <v>1046</v>
      </c>
      <c r="F725" s="28" t="s">
        <v>96</v>
      </c>
      <c r="G725" s="29">
        <v>1.2</v>
      </c>
      <c r="H725" s="39"/>
      <c r="I725" s="39">
        <v>0</v>
      </c>
      <c r="J725" s="63"/>
      <c r="K725" s="59"/>
      <c r="L725" s="59"/>
      <c r="M725" s="64"/>
      <c r="N725" s="59"/>
      <c r="O725" s="59"/>
      <c r="P725" s="30">
        <v>16.11</v>
      </c>
      <c r="S725" s="31">
        <f>ROUND(ROUND(P725, 2)*I725, 2)</f>
        <v>0</v>
      </c>
    </row>
    <row r="726" spans="1:21" ht="54" x14ac:dyDescent="0.3">
      <c r="A726" s="12" t="s">
        <v>2379</v>
      </c>
      <c r="B726" s="12"/>
      <c r="C726" s="41" t="s">
        <v>2294</v>
      </c>
      <c r="D726" s="17"/>
      <c r="E726" s="17" t="s">
        <v>2380</v>
      </c>
      <c r="F726" s="28" t="s">
        <v>79</v>
      </c>
      <c r="G726" s="29">
        <v>1.07</v>
      </c>
      <c r="H726" s="39"/>
      <c r="I726" s="39">
        <v>0</v>
      </c>
      <c r="J726" s="63"/>
      <c r="K726" s="59"/>
      <c r="L726" s="59"/>
      <c r="M726" s="64"/>
      <c r="N726" s="59"/>
      <c r="O726" s="59"/>
      <c r="P726" s="30">
        <v>840</v>
      </c>
      <c r="S726" s="31">
        <f>ROUND(ROUND(P726, 2)*I726, 2)</f>
        <v>0</v>
      </c>
    </row>
    <row r="727" spans="1:21" ht="54" x14ac:dyDescent="0.3">
      <c r="A727" s="12" t="s">
        <v>2383</v>
      </c>
      <c r="B727" s="12"/>
      <c r="C727" s="41" t="s">
        <v>2384</v>
      </c>
      <c r="D727" s="17"/>
      <c r="E727" s="17" t="s">
        <v>2385</v>
      </c>
      <c r="F727" s="28" t="s">
        <v>187</v>
      </c>
      <c r="G727" s="29">
        <v>0.23</v>
      </c>
      <c r="H727" s="39"/>
      <c r="I727" s="39">
        <v>0</v>
      </c>
      <c r="J727" s="63"/>
      <c r="K727" s="59"/>
      <c r="L727" s="59"/>
      <c r="M727" s="64"/>
      <c r="N727" s="59"/>
      <c r="O727" s="59"/>
      <c r="P727" s="30">
        <v>96.24</v>
      </c>
      <c r="S727" s="31">
        <f>ROUND(ROUND(P727, 2)*I727, 2)</f>
        <v>0</v>
      </c>
    </row>
    <row r="728" spans="1:21" ht="54" x14ac:dyDescent="0.3">
      <c r="A728" s="12" t="s">
        <v>2389</v>
      </c>
      <c r="B728" s="12" t="s">
        <v>2271</v>
      </c>
      <c r="C728" s="16" t="s">
        <v>2272</v>
      </c>
      <c r="D728" s="17"/>
      <c r="E728" s="17" t="s">
        <v>2390</v>
      </c>
      <c r="F728" s="17" t="s">
        <v>79</v>
      </c>
      <c r="G728" s="18">
        <v>1</v>
      </c>
      <c r="H728" s="18"/>
      <c r="I728" s="18">
        <v>0</v>
      </c>
      <c r="J728" s="61"/>
      <c r="K728" s="62"/>
      <c r="L728" s="61"/>
      <c r="M728" s="61"/>
      <c r="N728" s="61"/>
      <c r="O728" s="61"/>
      <c r="P728" s="19">
        <v>753.98</v>
      </c>
      <c r="Q728" s="20">
        <v>2364</v>
      </c>
      <c r="R728" s="19">
        <f>P728+ROUND(Q728, 2)</f>
        <v>3117.98</v>
      </c>
      <c r="S728" s="19">
        <v>0</v>
      </c>
      <c r="T728" s="19">
        <v>0</v>
      </c>
      <c r="U728" s="19">
        <f>S728+T728</f>
        <v>0</v>
      </c>
    </row>
    <row r="729" spans="1:21" ht="72" x14ac:dyDescent="0.3">
      <c r="A729" s="12" t="s">
        <v>2391</v>
      </c>
      <c r="B729" s="12"/>
      <c r="C729" s="41" t="s">
        <v>2384</v>
      </c>
      <c r="D729" s="17"/>
      <c r="E729" s="17" t="s">
        <v>2392</v>
      </c>
      <c r="F729" s="28" t="s">
        <v>187</v>
      </c>
      <c r="G729" s="29">
        <v>0.23</v>
      </c>
      <c r="H729" s="39"/>
      <c r="I729" s="39">
        <v>0</v>
      </c>
      <c r="J729" s="63"/>
      <c r="K729" s="59"/>
      <c r="L729" s="59"/>
      <c r="M729" s="64"/>
      <c r="N729" s="59"/>
      <c r="O729" s="59"/>
      <c r="P729" s="30">
        <v>96.24</v>
      </c>
      <c r="S729" s="31">
        <f>ROUND(ROUND(P729, 2)*I729, 2)</f>
        <v>0</v>
      </c>
    </row>
    <row r="730" spans="1:21" ht="54" x14ac:dyDescent="0.3">
      <c r="A730" s="12" t="s">
        <v>2395</v>
      </c>
      <c r="B730" s="12"/>
      <c r="C730" s="41" t="s">
        <v>2286</v>
      </c>
      <c r="D730" s="17"/>
      <c r="E730" s="17" t="s">
        <v>2396</v>
      </c>
      <c r="F730" s="28" t="s">
        <v>79</v>
      </c>
      <c r="G730" s="29">
        <v>1.07</v>
      </c>
      <c r="H730" s="39"/>
      <c r="I730" s="39">
        <v>0</v>
      </c>
      <c r="J730" s="63"/>
      <c r="K730" s="59"/>
      <c r="L730" s="59"/>
      <c r="M730" s="64"/>
      <c r="N730" s="59"/>
      <c r="O730" s="59"/>
      <c r="P730" s="30">
        <v>645</v>
      </c>
      <c r="S730" s="31">
        <f>ROUND(ROUND(P730, 2)*I730, 2)</f>
        <v>0</v>
      </c>
    </row>
    <row r="731" spans="1:21" ht="54" x14ac:dyDescent="0.3">
      <c r="A731" s="12" t="s">
        <v>2399</v>
      </c>
      <c r="B731" s="12"/>
      <c r="C731" s="41" t="s">
        <v>1414</v>
      </c>
      <c r="D731" s="17"/>
      <c r="E731" s="17" t="s">
        <v>1046</v>
      </c>
      <c r="F731" s="28" t="s">
        <v>96</v>
      </c>
      <c r="G731" s="29">
        <v>1.2</v>
      </c>
      <c r="H731" s="39"/>
      <c r="I731" s="39">
        <v>0</v>
      </c>
      <c r="J731" s="63"/>
      <c r="K731" s="59"/>
      <c r="L731" s="59"/>
      <c r="M731" s="64"/>
      <c r="N731" s="59"/>
      <c r="O731" s="59"/>
      <c r="P731" s="30">
        <v>16.11</v>
      </c>
      <c r="S731" s="31">
        <f>ROUND(ROUND(P731, 2)*I731, 2)</f>
        <v>0</v>
      </c>
    </row>
    <row r="732" spans="1:21" ht="36" x14ac:dyDescent="0.3">
      <c r="A732" s="12" t="s">
        <v>2402</v>
      </c>
      <c r="B732" s="12"/>
      <c r="C732" s="27" t="s">
        <v>1051</v>
      </c>
      <c r="D732" s="17"/>
      <c r="E732" s="17"/>
      <c r="F732" s="28" t="s">
        <v>96</v>
      </c>
      <c r="G732" s="29">
        <v>0.25</v>
      </c>
      <c r="H732" s="39"/>
      <c r="I732" s="39">
        <v>0</v>
      </c>
      <c r="J732" s="63"/>
      <c r="K732" s="59"/>
      <c r="L732" s="59"/>
      <c r="M732" s="64"/>
      <c r="N732" s="59"/>
      <c r="O732" s="59"/>
      <c r="P732" s="30">
        <v>40.270000000000003</v>
      </c>
      <c r="S732" s="31">
        <f>ROUND(ROUND(P732, 2)*I732, 2)</f>
        <v>0</v>
      </c>
    </row>
    <row r="733" spans="1:21" ht="36" x14ac:dyDescent="0.3">
      <c r="A733" s="12" t="s">
        <v>2405</v>
      </c>
      <c r="B733" s="12"/>
      <c r="C733" s="27" t="s">
        <v>1068</v>
      </c>
      <c r="D733" s="17"/>
      <c r="E733" s="17"/>
      <c r="F733" s="28" t="s">
        <v>96</v>
      </c>
      <c r="G733" s="29">
        <v>0.15</v>
      </c>
      <c r="H733" s="29"/>
      <c r="I733" s="29">
        <v>0</v>
      </c>
      <c r="J733" s="63"/>
      <c r="K733" s="59"/>
      <c r="L733" s="59"/>
      <c r="M733" s="64"/>
      <c r="N733" s="59"/>
      <c r="O733" s="59"/>
      <c r="P733" s="30">
        <v>68.400000000000006</v>
      </c>
      <c r="S733" s="31">
        <f>ROUND(ROUND(P733, 2)*I733, 2)</f>
        <v>0</v>
      </c>
    </row>
    <row r="734" spans="1:21" ht="54" x14ac:dyDescent="0.3">
      <c r="A734" s="12" t="s">
        <v>2408</v>
      </c>
      <c r="B734" s="12" t="s">
        <v>2271</v>
      </c>
      <c r="C734" s="16" t="s">
        <v>2272</v>
      </c>
      <c r="D734" s="17"/>
      <c r="E734" s="17" t="s">
        <v>2409</v>
      </c>
      <c r="F734" s="17" t="s">
        <v>79</v>
      </c>
      <c r="G734" s="18">
        <v>1</v>
      </c>
      <c r="H734" s="18"/>
      <c r="I734" s="18">
        <v>0</v>
      </c>
      <c r="J734" s="61"/>
      <c r="K734" s="62"/>
      <c r="L734" s="61"/>
      <c r="M734" s="61"/>
      <c r="N734" s="61"/>
      <c r="O734" s="61"/>
      <c r="P734" s="19">
        <v>847.59</v>
      </c>
      <c r="Q734" s="20">
        <v>2364</v>
      </c>
      <c r="R734" s="19">
        <f>P734+ROUND(Q734, 2)</f>
        <v>3211.59</v>
      </c>
      <c r="S734" s="19">
        <v>0</v>
      </c>
      <c r="T734" s="19">
        <v>0</v>
      </c>
      <c r="U734" s="19">
        <f>S734+T734</f>
        <v>0</v>
      </c>
    </row>
    <row r="735" spans="1:21" ht="36" x14ac:dyDescent="0.3">
      <c r="A735" s="12" t="s">
        <v>2410</v>
      </c>
      <c r="B735" s="12"/>
      <c r="C735" s="27" t="s">
        <v>1068</v>
      </c>
      <c r="D735" s="17"/>
      <c r="E735" s="17"/>
      <c r="F735" s="28" t="s">
        <v>96</v>
      </c>
      <c r="G735" s="29">
        <v>0.15</v>
      </c>
      <c r="H735" s="29"/>
      <c r="I735" s="29">
        <v>0</v>
      </c>
      <c r="J735" s="63"/>
      <c r="K735" s="59"/>
      <c r="L735" s="59"/>
      <c r="M735" s="64"/>
      <c r="N735" s="59"/>
      <c r="O735" s="59"/>
      <c r="P735" s="30">
        <v>68.400000000000006</v>
      </c>
      <c r="S735" s="31">
        <f>ROUND(ROUND(P735, 2)*I735, 2)</f>
        <v>0</v>
      </c>
    </row>
    <row r="736" spans="1:21" ht="36" x14ac:dyDescent="0.3">
      <c r="A736" s="12" t="s">
        <v>2413</v>
      </c>
      <c r="B736" s="12"/>
      <c r="C736" s="27" t="s">
        <v>1051</v>
      </c>
      <c r="D736" s="17"/>
      <c r="E736" s="17"/>
      <c r="F736" s="28" t="s">
        <v>96</v>
      </c>
      <c r="G736" s="29">
        <v>0.25</v>
      </c>
      <c r="H736" s="39"/>
      <c r="I736" s="39">
        <v>0</v>
      </c>
      <c r="J736" s="63"/>
      <c r="K736" s="59"/>
      <c r="L736" s="59"/>
      <c r="M736" s="64"/>
      <c r="N736" s="59"/>
      <c r="O736" s="59"/>
      <c r="P736" s="30">
        <v>40.270000000000003</v>
      </c>
      <c r="S736" s="31">
        <f>ROUND(ROUND(P736, 2)*I736, 2)</f>
        <v>0</v>
      </c>
    </row>
    <row r="737" spans="1:21" ht="54" x14ac:dyDescent="0.3">
      <c r="A737" s="12" t="s">
        <v>2416</v>
      </c>
      <c r="B737" s="12"/>
      <c r="C737" s="41" t="s">
        <v>1414</v>
      </c>
      <c r="D737" s="17"/>
      <c r="E737" s="17" t="s">
        <v>1046</v>
      </c>
      <c r="F737" s="28" t="s">
        <v>96</v>
      </c>
      <c r="G737" s="29">
        <v>1.2</v>
      </c>
      <c r="H737" s="39"/>
      <c r="I737" s="39">
        <v>0</v>
      </c>
      <c r="J737" s="63"/>
      <c r="K737" s="59"/>
      <c r="L737" s="59"/>
      <c r="M737" s="64"/>
      <c r="N737" s="59"/>
      <c r="O737" s="59"/>
      <c r="P737" s="30">
        <v>16.11</v>
      </c>
      <c r="S737" s="31">
        <f>ROUND(ROUND(P737, 2)*I737, 2)</f>
        <v>0</v>
      </c>
    </row>
    <row r="738" spans="1:21" ht="54" x14ac:dyDescent="0.3">
      <c r="A738" s="12" t="s">
        <v>2419</v>
      </c>
      <c r="B738" s="12"/>
      <c r="C738" s="41" t="s">
        <v>2294</v>
      </c>
      <c r="D738" s="17"/>
      <c r="E738" s="17" t="s">
        <v>2295</v>
      </c>
      <c r="F738" s="28" t="s">
        <v>79</v>
      </c>
      <c r="G738" s="29">
        <v>1.07</v>
      </c>
      <c r="H738" s="39"/>
      <c r="I738" s="39">
        <v>0</v>
      </c>
      <c r="J738" s="63"/>
      <c r="K738" s="59"/>
      <c r="L738" s="59"/>
      <c r="M738" s="64"/>
      <c r="N738" s="59"/>
      <c r="O738" s="59"/>
      <c r="P738" s="30">
        <v>737</v>
      </c>
      <c r="S738" s="31">
        <f>ROUND(ROUND(P738, 2)*I738, 2)</f>
        <v>0</v>
      </c>
    </row>
    <row r="739" spans="1:21" ht="54" x14ac:dyDescent="0.3">
      <c r="A739" s="12" t="s">
        <v>2422</v>
      </c>
      <c r="B739" s="12" t="s">
        <v>2271</v>
      </c>
      <c r="C739" s="16" t="s">
        <v>2272</v>
      </c>
      <c r="D739" s="17"/>
      <c r="E739" s="17" t="s">
        <v>2423</v>
      </c>
      <c r="F739" s="17" t="s">
        <v>79</v>
      </c>
      <c r="G739" s="18">
        <v>1</v>
      </c>
      <c r="H739" s="18"/>
      <c r="I739" s="18">
        <v>0</v>
      </c>
      <c r="J739" s="61"/>
      <c r="K739" s="62"/>
      <c r="L739" s="61"/>
      <c r="M739" s="61"/>
      <c r="N739" s="61"/>
      <c r="O739" s="61"/>
      <c r="P739" s="19">
        <v>870.05</v>
      </c>
      <c r="Q739" s="20">
        <v>2364</v>
      </c>
      <c r="R739" s="19">
        <f>P739+ROUND(Q739, 2)</f>
        <v>3234.05</v>
      </c>
      <c r="S739" s="19">
        <v>0</v>
      </c>
      <c r="T739" s="19">
        <v>0</v>
      </c>
      <c r="U739" s="19">
        <f>S739+T739</f>
        <v>0</v>
      </c>
    </row>
    <row r="740" spans="1:21" ht="36" x14ac:dyDescent="0.3">
      <c r="A740" s="12" t="s">
        <v>2424</v>
      </c>
      <c r="B740" s="12"/>
      <c r="C740" s="41" t="s">
        <v>2320</v>
      </c>
      <c r="D740" s="17"/>
      <c r="E740" s="17" t="s">
        <v>2321</v>
      </c>
      <c r="F740" s="28" t="s">
        <v>79</v>
      </c>
      <c r="G740" s="29">
        <v>1.07</v>
      </c>
      <c r="H740" s="39"/>
      <c r="I740" s="39">
        <v>0</v>
      </c>
      <c r="J740" s="63"/>
      <c r="K740" s="59"/>
      <c r="L740" s="59"/>
      <c r="M740" s="64"/>
      <c r="N740" s="59"/>
      <c r="O740" s="59"/>
      <c r="P740" s="30">
        <v>758</v>
      </c>
      <c r="S740" s="31">
        <f>ROUND(ROUND(P740, 2)*I740, 2)</f>
        <v>0</v>
      </c>
    </row>
    <row r="741" spans="1:21" ht="54" x14ac:dyDescent="0.3">
      <c r="A741" s="12" t="s">
        <v>2427</v>
      </c>
      <c r="B741" s="12"/>
      <c r="C741" s="41" t="s">
        <v>1414</v>
      </c>
      <c r="D741" s="17"/>
      <c r="E741" s="17" t="s">
        <v>1046</v>
      </c>
      <c r="F741" s="28" t="s">
        <v>96</v>
      </c>
      <c r="G741" s="29">
        <v>1.2</v>
      </c>
      <c r="H741" s="39"/>
      <c r="I741" s="39">
        <v>0</v>
      </c>
      <c r="J741" s="63"/>
      <c r="K741" s="59"/>
      <c r="L741" s="59"/>
      <c r="M741" s="64"/>
      <c r="N741" s="59"/>
      <c r="O741" s="59"/>
      <c r="P741" s="30">
        <v>16.11</v>
      </c>
      <c r="S741" s="31">
        <f>ROUND(ROUND(P741, 2)*I741, 2)</f>
        <v>0</v>
      </c>
    </row>
    <row r="742" spans="1:21" ht="36" x14ac:dyDescent="0.3">
      <c r="A742" s="12" t="s">
        <v>2430</v>
      </c>
      <c r="B742" s="12"/>
      <c r="C742" s="27" t="s">
        <v>1051</v>
      </c>
      <c r="D742" s="17"/>
      <c r="E742" s="17"/>
      <c r="F742" s="28" t="s">
        <v>96</v>
      </c>
      <c r="G742" s="29">
        <v>0.25</v>
      </c>
      <c r="H742" s="39"/>
      <c r="I742" s="39">
        <v>0</v>
      </c>
      <c r="J742" s="63"/>
      <c r="K742" s="59"/>
      <c r="L742" s="59"/>
      <c r="M742" s="64"/>
      <c r="N742" s="59"/>
      <c r="O742" s="59"/>
      <c r="P742" s="30">
        <v>40.270000000000003</v>
      </c>
      <c r="S742" s="31">
        <f>ROUND(ROUND(P742, 2)*I742, 2)</f>
        <v>0</v>
      </c>
    </row>
    <row r="743" spans="1:21" ht="36" x14ac:dyDescent="0.3">
      <c r="A743" s="12" t="s">
        <v>2433</v>
      </c>
      <c r="B743" s="12"/>
      <c r="C743" s="27" t="s">
        <v>1068</v>
      </c>
      <c r="D743" s="17"/>
      <c r="E743" s="17"/>
      <c r="F743" s="28" t="s">
        <v>96</v>
      </c>
      <c r="G743" s="29">
        <v>0.15</v>
      </c>
      <c r="H743" s="29"/>
      <c r="I743" s="29">
        <v>0</v>
      </c>
      <c r="J743" s="63"/>
      <c r="K743" s="59"/>
      <c r="L743" s="59"/>
      <c r="M743" s="64"/>
      <c r="N743" s="59"/>
      <c r="O743" s="59"/>
      <c r="P743" s="30">
        <v>68.400000000000006</v>
      </c>
      <c r="S743" s="31">
        <f>ROUND(ROUND(P743, 2)*I743, 2)</f>
        <v>0</v>
      </c>
    </row>
    <row r="744" spans="1:21" ht="54" x14ac:dyDescent="0.3">
      <c r="A744" s="12" t="s">
        <v>2436</v>
      </c>
      <c r="B744" s="12" t="s">
        <v>2271</v>
      </c>
      <c r="C744" s="16" t="s">
        <v>2272</v>
      </c>
      <c r="D744" s="17"/>
      <c r="E744" s="17" t="s">
        <v>2437</v>
      </c>
      <c r="F744" s="17" t="s">
        <v>79</v>
      </c>
      <c r="G744" s="18">
        <v>1</v>
      </c>
      <c r="H744" s="18"/>
      <c r="I744" s="18">
        <v>0</v>
      </c>
      <c r="J744" s="61"/>
      <c r="K744" s="62"/>
      <c r="L744" s="61"/>
      <c r="M744" s="61"/>
      <c r="N744" s="61"/>
      <c r="O744" s="61"/>
      <c r="P744" s="19">
        <v>820.9</v>
      </c>
      <c r="Q744" s="20">
        <v>2364</v>
      </c>
      <c r="R744" s="19">
        <f>P744+ROUND(Q744, 2)</f>
        <v>3184.9</v>
      </c>
      <c r="S744" s="19">
        <v>0</v>
      </c>
      <c r="T744" s="19">
        <v>0</v>
      </c>
      <c r="U744" s="19">
        <f>S744+T744</f>
        <v>0</v>
      </c>
    </row>
    <row r="745" spans="1:21" ht="36" x14ac:dyDescent="0.3">
      <c r="A745" s="12" t="s">
        <v>2438</v>
      </c>
      <c r="B745" s="12"/>
      <c r="C745" s="27" t="s">
        <v>1068</v>
      </c>
      <c r="D745" s="17"/>
      <c r="E745" s="17"/>
      <c r="F745" s="28" t="s">
        <v>96</v>
      </c>
      <c r="G745" s="29">
        <v>0.15</v>
      </c>
      <c r="H745" s="29"/>
      <c r="I745" s="29">
        <v>0</v>
      </c>
      <c r="J745" s="63"/>
      <c r="K745" s="59"/>
      <c r="L745" s="59"/>
      <c r="M745" s="64"/>
      <c r="N745" s="59"/>
      <c r="O745" s="59"/>
      <c r="P745" s="30">
        <v>68.400000000000006</v>
      </c>
      <c r="S745" s="31">
        <f>ROUND(ROUND(P745, 2)*I745, 2)</f>
        <v>0</v>
      </c>
    </row>
    <row r="746" spans="1:21" ht="36" x14ac:dyDescent="0.3">
      <c r="A746" s="12" t="s">
        <v>2441</v>
      </c>
      <c r="B746" s="12"/>
      <c r="C746" s="27" t="s">
        <v>1051</v>
      </c>
      <c r="D746" s="17"/>
      <c r="E746" s="17"/>
      <c r="F746" s="28" t="s">
        <v>96</v>
      </c>
      <c r="G746" s="29">
        <v>0.25</v>
      </c>
      <c r="H746" s="39"/>
      <c r="I746" s="39">
        <v>0</v>
      </c>
      <c r="J746" s="63"/>
      <c r="K746" s="59"/>
      <c r="L746" s="59"/>
      <c r="M746" s="64"/>
      <c r="N746" s="59"/>
      <c r="O746" s="59"/>
      <c r="P746" s="30">
        <v>40.270000000000003</v>
      </c>
      <c r="S746" s="31">
        <f>ROUND(ROUND(P746, 2)*I746, 2)</f>
        <v>0</v>
      </c>
    </row>
    <row r="747" spans="1:21" ht="54" x14ac:dyDescent="0.3">
      <c r="A747" s="12" t="s">
        <v>2444</v>
      </c>
      <c r="B747" s="12"/>
      <c r="C747" s="41" t="s">
        <v>1414</v>
      </c>
      <c r="D747" s="17"/>
      <c r="E747" s="17" t="s">
        <v>1046</v>
      </c>
      <c r="F747" s="28" t="s">
        <v>96</v>
      </c>
      <c r="G747" s="29">
        <v>1.2</v>
      </c>
      <c r="H747" s="39"/>
      <c r="I747" s="39">
        <v>0</v>
      </c>
      <c r="J747" s="63"/>
      <c r="K747" s="59"/>
      <c r="L747" s="59"/>
      <c r="M747" s="64"/>
      <c r="N747" s="59"/>
      <c r="O747" s="59"/>
      <c r="P747" s="30">
        <v>16.11</v>
      </c>
      <c r="S747" s="31">
        <f>ROUND(ROUND(P747, 2)*I747, 2)</f>
        <v>0</v>
      </c>
    </row>
    <row r="748" spans="1:21" ht="36" x14ac:dyDescent="0.3">
      <c r="A748" s="12" t="s">
        <v>2447</v>
      </c>
      <c r="B748" s="12"/>
      <c r="C748" s="41" t="s">
        <v>2328</v>
      </c>
      <c r="D748" s="17"/>
      <c r="E748" s="17" t="s">
        <v>2448</v>
      </c>
      <c r="F748" s="28" t="s">
        <v>79</v>
      </c>
      <c r="G748" s="29">
        <v>1.07</v>
      </c>
      <c r="H748" s="39"/>
      <c r="I748" s="39">
        <v>0</v>
      </c>
      <c r="J748" s="63"/>
      <c r="K748" s="59"/>
      <c r="L748" s="59"/>
      <c r="M748" s="64"/>
      <c r="N748" s="59"/>
      <c r="O748" s="59"/>
      <c r="P748" s="30">
        <v>712</v>
      </c>
      <c r="S748" s="31">
        <f>ROUND(ROUND(P748, 2)*I748, 2)</f>
        <v>0</v>
      </c>
    </row>
    <row r="749" spans="1:21" ht="54" x14ac:dyDescent="0.3">
      <c r="A749" s="12" t="s">
        <v>2451</v>
      </c>
      <c r="B749" s="12" t="s">
        <v>2271</v>
      </c>
      <c r="C749" s="16" t="s">
        <v>2272</v>
      </c>
      <c r="D749" s="17"/>
      <c r="E749" s="17" t="s">
        <v>2452</v>
      </c>
      <c r="F749" s="17" t="s">
        <v>79</v>
      </c>
      <c r="G749" s="18">
        <v>1</v>
      </c>
      <c r="H749" s="18"/>
      <c r="I749" s="18">
        <v>0</v>
      </c>
      <c r="J749" s="61"/>
      <c r="K749" s="62"/>
      <c r="L749" s="61"/>
      <c r="M749" s="61"/>
      <c r="N749" s="61"/>
      <c r="O749" s="61"/>
      <c r="P749" s="19">
        <v>790.92</v>
      </c>
      <c r="Q749" s="20">
        <v>2364</v>
      </c>
      <c r="R749" s="19">
        <f>P749+ROUND(Q749, 2)</f>
        <v>3154.92</v>
      </c>
      <c r="S749" s="19">
        <v>0</v>
      </c>
      <c r="T749" s="19">
        <v>0</v>
      </c>
      <c r="U749" s="19">
        <f>S749+T749</f>
        <v>0</v>
      </c>
    </row>
    <row r="750" spans="1:21" ht="54" x14ac:dyDescent="0.3">
      <c r="A750" s="12" t="s">
        <v>2453</v>
      </c>
      <c r="B750" s="12"/>
      <c r="C750" s="41" t="s">
        <v>2320</v>
      </c>
      <c r="D750" s="17"/>
      <c r="E750" s="17" t="s">
        <v>2351</v>
      </c>
      <c r="F750" s="28" t="s">
        <v>79</v>
      </c>
      <c r="G750" s="29">
        <v>1.07</v>
      </c>
      <c r="H750" s="39"/>
      <c r="I750" s="39">
        <v>0</v>
      </c>
      <c r="J750" s="63"/>
      <c r="K750" s="59"/>
      <c r="L750" s="59"/>
      <c r="M750" s="64"/>
      <c r="N750" s="59"/>
      <c r="O750" s="59"/>
      <c r="P750" s="30">
        <v>684</v>
      </c>
      <c r="S750" s="31">
        <f>ROUND(ROUND(P750, 2)*I750, 2)</f>
        <v>0</v>
      </c>
    </row>
    <row r="751" spans="1:21" ht="54" x14ac:dyDescent="0.3">
      <c r="A751" s="12" t="s">
        <v>2456</v>
      </c>
      <c r="B751" s="12"/>
      <c r="C751" s="41" t="s">
        <v>1414</v>
      </c>
      <c r="D751" s="17"/>
      <c r="E751" s="17" t="s">
        <v>1046</v>
      </c>
      <c r="F751" s="28" t="s">
        <v>96</v>
      </c>
      <c r="G751" s="29">
        <v>1.2</v>
      </c>
      <c r="H751" s="39"/>
      <c r="I751" s="39">
        <v>0</v>
      </c>
      <c r="J751" s="63"/>
      <c r="K751" s="59"/>
      <c r="L751" s="59"/>
      <c r="M751" s="64"/>
      <c r="N751" s="59"/>
      <c r="O751" s="59"/>
      <c r="P751" s="30">
        <v>16.11</v>
      </c>
      <c r="S751" s="31">
        <f>ROUND(ROUND(P751, 2)*I751, 2)</f>
        <v>0</v>
      </c>
    </row>
    <row r="752" spans="1:21" ht="36" x14ac:dyDescent="0.3">
      <c r="A752" s="12" t="s">
        <v>2459</v>
      </c>
      <c r="B752" s="12"/>
      <c r="C752" s="27" t="s">
        <v>1051</v>
      </c>
      <c r="D752" s="17"/>
      <c r="E752" s="17"/>
      <c r="F752" s="28" t="s">
        <v>96</v>
      </c>
      <c r="G752" s="29">
        <v>0.25</v>
      </c>
      <c r="H752" s="39"/>
      <c r="I752" s="39">
        <v>0</v>
      </c>
      <c r="J752" s="63"/>
      <c r="K752" s="59"/>
      <c r="L752" s="59"/>
      <c r="M752" s="64"/>
      <c r="N752" s="59"/>
      <c r="O752" s="59"/>
      <c r="P752" s="30">
        <v>40.270000000000003</v>
      </c>
      <c r="S752" s="31">
        <f>ROUND(ROUND(P752, 2)*I752, 2)</f>
        <v>0</v>
      </c>
    </row>
    <row r="753" spans="1:21" ht="36" x14ac:dyDescent="0.3">
      <c r="A753" s="12" t="s">
        <v>2462</v>
      </c>
      <c r="B753" s="12"/>
      <c r="C753" s="27" t="s">
        <v>1068</v>
      </c>
      <c r="D753" s="17"/>
      <c r="E753" s="17"/>
      <c r="F753" s="28" t="s">
        <v>96</v>
      </c>
      <c r="G753" s="29">
        <v>0.15</v>
      </c>
      <c r="H753" s="29"/>
      <c r="I753" s="29">
        <v>0</v>
      </c>
      <c r="J753" s="63"/>
      <c r="K753" s="59"/>
      <c r="L753" s="59"/>
      <c r="M753" s="64"/>
      <c r="N753" s="59"/>
      <c r="O753" s="59"/>
      <c r="P753" s="30">
        <v>68.400000000000006</v>
      </c>
      <c r="S753" s="31">
        <f>ROUND(ROUND(P753, 2)*I753, 2)</f>
        <v>0</v>
      </c>
    </row>
    <row r="754" spans="1:21" ht="54" x14ac:dyDescent="0.3">
      <c r="A754" s="12" t="s">
        <v>2465</v>
      </c>
      <c r="B754" s="12" t="s">
        <v>2271</v>
      </c>
      <c r="C754" s="16" t="s">
        <v>2272</v>
      </c>
      <c r="D754" s="17"/>
      <c r="E754" s="17" t="s">
        <v>2466</v>
      </c>
      <c r="F754" s="17" t="s">
        <v>79</v>
      </c>
      <c r="G754" s="18">
        <v>1</v>
      </c>
      <c r="H754" s="18"/>
      <c r="I754" s="18">
        <v>0</v>
      </c>
      <c r="J754" s="61"/>
      <c r="K754" s="62"/>
      <c r="L754" s="61"/>
      <c r="M754" s="61"/>
      <c r="N754" s="61"/>
      <c r="O754" s="61"/>
      <c r="P754" s="19">
        <v>422.79</v>
      </c>
      <c r="Q754" s="20">
        <v>2364</v>
      </c>
      <c r="R754" s="19">
        <f>P754+ROUND(Q754, 2)</f>
        <v>2786.79</v>
      </c>
      <c r="S754" s="19">
        <v>0</v>
      </c>
      <c r="T754" s="19">
        <v>0</v>
      </c>
      <c r="U754" s="19">
        <f>S754+T754</f>
        <v>0</v>
      </c>
    </row>
    <row r="755" spans="1:21" ht="36" x14ac:dyDescent="0.3">
      <c r="A755" s="12" t="s">
        <v>2467</v>
      </c>
      <c r="B755" s="12"/>
      <c r="C755" s="27" t="s">
        <v>1068</v>
      </c>
      <c r="D755" s="17"/>
      <c r="E755" s="17"/>
      <c r="F755" s="28" t="s">
        <v>96</v>
      </c>
      <c r="G755" s="29">
        <v>0.15</v>
      </c>
      <c r="H755" s="29"/>
      <c r="I755" s="29">
        <v>0</v>
      </c>
      <c r="J755" s="63"/>
      <c r="K755" s="59"/>
      <c r="L755" s="59"/>
      <c r="M755" s="64"/>
      <c r="N755" s="59"/>
      <c r="O755" s="59"/>
      <c r="P755" s="30">
        <v>68.400000000000006</v>
      </c>
      <c r="S755" s="31">
        <f>ROUND(ROUND(P755, 2)*I755, 2)</f>
        <v>0</v>
      </c>
    </row>
    <row r="756" spans="1:21" ht="36" x14ac:dyDescent="0.3">
      <c r="A756" s="12" t="s">
        <v>2470</v>
      </c>
      <c r="B756" s="12"/>
      <c r="C756" s="27" t="s">
        <v>1051</v>
      </c>
      <c r="D756" s="17"/>
      <c r="E756" s="17"/>
      <c r="F756" s="28" t="s">
        <v>96</v>
      </c>
      <c r="G756" s="29">
        <v>0.25</v>
      </c>
      <c r="H756" s="39"/>
      <c r="I756" s="39">
        <v>0</v>
      </c>
      <c r="J756" s="63"/>
      <c r="K756" s="59"/>
      <c r="L756" s="59"/>
      <c r="M756" s="64"/>
      <c r="N756" s="59"/>
      <c r="O756" s="59"/>
      <c r="P756" s="30">
        <v>40.270000000000003</v>
      </c>
      <c r="S756" s="31">
        <f>ROUND(ROUND(P756, 2)*I756, 2)</f>
        <v>0</v>
      </c>
    </row>
    <row r="757" spans="1:21" ht="54" x14ac:dyDescent="0.3">
      <c r="A757" s="12" t="s">
        <v>2473</v>
      </c>
      <c r="B757" s="12"/>
      <c r="C757" s="41" t="s">
        <v>1414</v>
      </c>
      <c r="D757" s="17"/>
      <c r="E757" s="17" t="s">
        <v>1046</v>
      </c>
      <c r="F757" s="28" t="s">
        <v>96</v>
      </c>
      <c r="G757" s="29">
        <v>1.2</v>
      </c>
      <c r="H757" s="39"/>
      <c r="I757" s="39">
        <v>0</v>
      </c>
      <c r="J757" s="63"/>
      <c r="K757" s="59"/>
      <c r="L757" s="59"/>
      <c r="M757" s="64"/>
      <c r="N757" s="59"/>
      <c r="O757" s="59"/>
      <c r="P757" s="30">
        <v>16.11</v>
      </c>
      <c r="S757" s="31">
        <f>ROUND(ROUND(P757, 2)*I757, 2)</f>
        <v>0</v>
      </c>
    </row>
    <row r="758" spans="1:21" ht="36" x14ac:dyDescent="0.3">
      <c r="A758" s="12" t="s">
        <v>2476</v>
      </c>
      <c r="B758" s="12"/>
      <c r="C758" s="41" t="s">
        <v>2294</v>
      </c>
      <c r="D758" s="17"/>
      <c r="E758" s="17" t="s">
        <v>2477</v>
      </c>
      <c r="F758" s="28" t="s">
        <v>79</v>
      </c>
      <c r="G758" s="29">
        <v>1.07</v>
      </c>
      <c r="H758" s="39"/>
      <c r="I758" s="39">
        <v>0</v>
      </c>
      <c r="J758" s="63"/>
      <c r="K758" s="59"/>
      <c r="L758" s="59"/>
      <c r="M758" s="64"/>
      <c r="N758" s="59"/>
      <c r="O758" s="59"/>
      <c r="P758" s="30">
        <v>340</v>
      </c>
      <c r="S758" s="31">
        <f>ROUND(ROUND(P758, 2)*I758, 2)</f>
        <v>0</v>
      </c>
    </row>
    <row r="759" spans="1:21" ht="54" x14ac:dyDescent="0.3">
      <c r="A759" s="12" t="s">
        <v>2480</v>
      </c>
      <c r="B759" s="12" t="s">
        <v>2271</v>
      </c>
      <c r="C759" s="16" t="s">
        <v>2272</v>
      </c>
      <c r="D759" s="17"/>
      <c r="E759" s="17" t="s">
        <v>2481</v>
      </c>
      <c r="F759" s="17" t="s">
        <v>79</v>
      </c>
      <c r="G759" s="18">
        <v>1</v>
      </c>
      <c r="H759" s="18"/>
      <c r="I759" s="18">
        <v>0</v>
      </c>
      <c r="J759" s="61"/>
      <c r="K759" s="62"/>
      <c r="L759" s="61"/>
      <c r="M759" s="61"/>
      <c r="N759" s="61"/>
      <c r="O759" s="61"/>
      <c r="P759" s="19">
        <v>965.93</v>
      </c>
      <c r="Q759" s="20">
        <v>2364</v>
      </c>
      <c r="R759" s="19">
        <f>P759+ROUND(Q759, 2)</f>
        <v>3329.93</v>
      </c>
      <c r="S759" s="19">
        <v>0</v>
      </c>
      <c r="T759" s="19">
        <v>0</v>
      </c>
      <c r="U759" s="19">
        <f>S759+T759</f>
        <v>0</v>
      </c>
    </row>
    <row r="760" spans="1:21" ht="54" x14ac:dyDescent="0.3">
      <c r="A760" s="12" t="s">
        <v>2482</v>
      </c>
      <c r="B760" s="12"/>
      <c r="C760" s="41" t="s">
        <v>2384</v>
      </c>
      <c r="D760" s="17"/>
      <c r="E760" s="17" t="s">
        <v>2369</v>
      </c>
      <c r="F760" s="28" t="s">
        <v>187</v>
      </c>
      <c r="G760" s="29">
        <v>0.23</v>
      </c>
      <c r="H760" s="39"/>
      <c r="I760" s="39">
        <v>0</v>
      </c>
      <c r="J760" s="63"/>
      <c r="K760" s="59"/>
      <c r="L760" s="59"/>
      <c r="M760" s="64"/>
      <c r="N760" s="59"/>
      <c r="O760" s="59"/>
      <c r="P760" s="30">
        <v>96.24</v>
      </c>
      <c r="S760" s="31">
        <f>ROUND(ROUND(P760, 2)*I760, 2)</f>
        <v>0</v>
      </c>
    </row>
    <row r="761" spans="1:21" ht="54" x14ac:dyDescent="0.3">
      <c r="A761" s="12" t="s">
        <v>2485</v>
      </c>
      <c r="B761" s="12"/>
      <c r="C761" s="41" t="s">
        <v>2294</v>
      </c>
      <c r="D761" s="17"/>
      <c r="E761" s="17" t="s">
        <v>2380</v>
      </c>
      <c r="F761" s="28" t="s">
        <v>79</v>
      </c>
      <c r="G761" s="29">
        <v>1.07</v>
      </c>
      <c r="H761" s="39"/>
      <c r="I761" s="39">
        <v>0</v>
      </c>
      <c r="J761" s="63"/>
      <c r="K761" s="59"/>
      <c r="L761" s="59"/>
      <c r="M761" s="64"/>
      <c r="N761" s="59"/>
      <c r="O761" s="59"/>
      <c r="P761" s="30">
        <v>837</v>
      </c>
      <c r="S761" s="31">
        <f>ROUND(ROUND(P761, 2)*I761, 2)</f>
        <v>0</v>
      </c>
    </row>
    <row r="762" spans="1:21" ht="54" x14ac:dyDescent="0.3">
      <c r="A762" s="12" t="s">
        <v>2488</v>
      </c>
      <c r="B762" s="12"/>
      <c r="C762" s="41" t="s">
        <v>1414</v>
      </c>
      <c r="D762" s="17"/>
      <c r="E762" s="17" t="s">
        <v>1046</v>
      </c>
      <c r="F762" s="28" t="s">
        <v>96</v>
      </c>
      <c r="G762" s="29">
        <v>1.2</v>
      </c>
      <c r="H762" s="39"/>
      <c r="I762" s="39">
        <v>0</v>
      </c>
      <c r="J762" s="63"/>
      <c r="K762" s="59"/>
      <c r="L762" s="59"/>
      <c r="M762" s="64"/>
      <c r="N762" s="59"/>
      <c r="O762" s="59"/>
      <c r="P762" s="30">
        <v>16.11</v>
      </c>
      <c r="S762" s="31">
        <f>ROUND(ROUND(P762, 2)*I762, 2)</f>
        <v>0</v>
      </c>
    </row>
    <row r="763" spans="1:21" ht="18" x14ac:dyDescent="0.3">
      <c r="A763" s="12" t="s">
        <v>2491</v>
      </c>
      <c r="B763" s="12"/>
      <c r="C763" s="27" t="s">
        <v>2492</v>
      </c>
      <c r="D763" s="17"/>
      <c r="E763" s="17" t="s">
        <v>2493</v>
      </c>
      <c r="F763" s="28" t="s">
        <v>96</v>
      </c>
      <c r="G763" s="29">
        <v>0.25</v>
      </c>
      <c r="H763" s="39"/>
      <c r="I763" s="39">
        <v>0</v>
      </c>
      <c r="J763" s="63"/>
      <c r="K763" s="59"/>
      <c r="L763" s="59"/>
      <c r="M763" s="64"/>
      <c r="N763" s="59"/>
      <c r="O763" s="59"/>
      <c r="P763" s="30">
        <v>66.23</v>
      </c>
      <c r="S763" s="31">
        <f>ROUND(ROUND(P763, 2)*I763, 2)</f>
        <v>0</v>
      </c>
    </row>
    <row r="764" spans="1:21" ht="36" x14ac:dyDescent="0.3">
      <c r="A764" s="12" t="s">
        <v>2497</v>
      </c>
      <c r="B764" s="12"/>
      <c r="C764" s="27" t="s">
        <v>1068</v>
      </c>
      <c r="D764" s="17"/>
      <c r="E764" s="17"/>
      <c r="F764" s="28" t="s">
        <v>96</v>
      </c>
      <c r="G764" s="29">
        <v>0.15</v>
      </c>
      <c r="H764" s="29"/>
      <c r="I764" s="29">
        <v>0</v>
      </c>
      <c r="J764" s="63"/>
      <c r="K764" s="59"/>
      <c r="L764" s="59"/>
      <c r="M764" s="64"/>
      <c r="N764" s="59"/>
      <c r="O764" s="59"/>
      <c r="P764" s="30">
        <v>68.400000000000006</v>
      </c>
      <c r="S764" s="31">
        <f>ROUND(ROUND(P764, 2)*I764, 2)</f>
        <v>0</v>
      </c>
    </row>
    <row r="765" spans="1:21" ht="54" x14ac:dyDescent="0.3">
      <c r="A765" s="12" t="s">
        <v>2500</v>
      </c>
      <c r="B765" s="12" t="s">
        <v>2271</v>
      </c>
      <c r="C765" s="16" t="s">
        <v>2272</v>
      </c>
      <c r="D765" s="17"/>
      <c r="E765" s="17" t="s">
        <v>2501</v>
      </c>
      <c r="F765" s="17" t="s">
        <v>79</v>
      </c>
      <c r="G765" s="18">
        <v>1</v>
      </c>
      <c r="H765" s="18"/>
      <c r="I765" s="18">
        <v>353.8</v>
      </c>
      <c r="J765" s="61"/>
      <c r="K765" s="62"/>
      <c r="L765" s="61"/>
      <c r="M765" s="61"/>
      <c r="N765" s="61"/>
      <c r="O765" s="61"/>
      <c r="P765" s="19">
        <v>753.52</v>
      </c>
      <c r="Q765" s="20">
        <v>2836.8</v>
      </c>
      <c r="R765" s="19">
        <f>P765+ROUND(Q765, 2)</f>
        <v>3590.32</v>
      </c>
      <c r="S765" s="19">
        <v>266595.38</v>
      </c>
      <c r="T765" s="19">
        <v>1003659.84</v>
      </c>
      <c r="U765" s="19">
        <f>S765+T765</f>
        <v>1270255.22</v>
      </c>
    </row>
    <row r="766" spans="1:21" ht="36" x14ac:dyDescent="0.3">
      <c r="A766" s="12" t="s">
        <v>2502</v>
      </c>
      <c r="B766" s="12"/>
      <c r="C766" s="27" t="s">
        <v>1068</v>
      </c>
      <c r="D766" s="17"/>
      <c r="E766" s="17"/>
      <c r="F766" s="28" t="s">
        <v>96</v>
      </c>
      <c r="G766" s="29">
        <v>0.15</v>
      </c>
      <c r="H766" s="29"/>
      <c r="I766" s="29">
        <v>53.07</v>
      </c>
      <c r="J766" s="63"/>
      <c r="K766" s="59"/>
      <c r="L766" s="59"/>
      <c r="M766" s="64"/>
      <c r="N766" s="59"/>
      <c r="O766" s="59"/>
      <c r="P766" s="30">
        <v>68.400000000000006</v>
      </c>
      <c r="S766" s="31">
        <f>ROUND(ROUND(P766, 2)*I766, 2)</f>
        <v>3629.99</v>
      </c>
    </row>
    <row r="767" spans="1:21" ht="36" x14ac:dyDescent="0.3">
      <c r="A767" s="12" t="s">
        <v>2505</v>
      </c>
      <c r="B767" s="12"/>
      <c r="C767" s="27" t="s">
        <v>1051</v>
      </c>
      <c r="D767" s="17"/>
      <c r="E767" s="17"/>
      <c r="F767" s="28" t="s">
        <v>96</v>
      </c>
      <c r="G767" s="29">
        <v>0.25</v>
      </c>
      <c r="H767" s="39"/>
      <c r="I767" s="39">
        <v>88.45</v>
      </c>
      <c r="J767" s="63"/>
      <c r="K767" s="59"/>
      <c r="L767" s="59"/>
      <c r="M767" s="64"/>
      <c r="N767" s="59"/>
      <c r="O767" s="59"/>
      <c r="P767" s="30">
        <v>40.270000000000003</v>
      </c>
      <c r="S767" s="31">
        <f>ROUND(ROUND(P767, 2)*I767, 2)</f>
        <v>3561.88</v>
      </c>
    </row>
    <row r="768" spans="1:21" ht="36" x14ac:dyDescent="0.3">
      <c r="A768" s="12" t="s">
        <v>2508</v>
      </c>
      <c r="B768" s="12"/>
      <c r="C768" s="41" t="s">
        <v>1414</v>
      </c>
      <c r="D768" s="17"/>
      <c r="E768" s="17"/>
      <c r="F768" s="28" t="s">
        <v>96</v>
      </c>
      <c r="G768" s="29">
        <v>1.2</v>
      </c>
      <c r="H768" s="39"/>
      <c r="I768" s="39">
        <v>849.12</v>
      </c>
      <c r="J768" s="63"/>
      <c r="K768" s="59"/>
      <c r="L768" s="59"/>
      <c r="M768" s="64"/>
      <c r="N768" s="59"/>
      <c r="O768" s="59"/>
      <c r="P768" s="30">
        <v>16.11</v>
      </c>
      <c r="S768" s="31">
        <f>ROUND(ROUND(P768, 2)*I768, 2)</f>
        <v>13679.32</v>
      </c>
    </row>
    <row r="769" spans="1:21" ht="54" x14ac:dyDescent="0.3">
      <c r="A769" s="12" t="s">
        <v>2511</v>
      </c>
      <c r="B769" s="12"/>
      <c r="C769" s="41" t="s">
        <v>2286</v>
      </c>
      <c r="D769" s="17"/>
      <c r="E769" s="17" t="s">
        <v>2512</v>
      </c>
      <c r="F769" s="28" t="s">
        <v>79</v>
      </c>
      <c r="G769" s="29">
        <v>1.07</v>
      </c>
      <c r="H769" s="39"/>
      <c r="I769" s="39">
        <v>378.56599999999997</v>
      </c>
      <c r="J769" s="63"/>
      <c r="K769" s="59"/>
      <c r="L769" s="59"/>
      <c r="M769" s="64"/>
      <c r="N769" s="59"/>
      <c r="O769" s="59"/>
      <c r="P769" s="30">
        <v>645</v>
      </c>
      <c r="S769" s="31">
        <f>ROUND(ROUND(P769, 2)*I769, 2)</f>
        <v>244175.07</v>
      </c>
    </row>
    <row r="770" spans="1:21" ht="36" x14ac:dyDescent="0.3">
      <c r="A770" s="12" t="s">
        <v>2515</v>
      </c>
      <c r="B770" s="12"/>
      <c r="C770" s="41" t="s">
        <v>2384</v>
      </c>
      <c r="D770" s="17"/>
      <c r="E770" s="17"/>
      <c r="F770" s="28" t="s">
        <v>187</v>
      </c>
      <c r="G770" s="29">
        <v>0.23</v>
      </c>
      <c r="H770" s="39"/>
      <c r="I770" s="39">
        <v>16.100000000000001</v>
      </c>
      <c r="J770" s="63"/>
      <c r="K770" s="59"/>
      <c r="L770" s="59"/>
      <c r="M770" s="64"/>
      <c r="N770" s="59"/>
      <c r="O770" s="59"/>
      <c r="P770" s="30">
        <v>96.24</v>
      </c>
      <c r="S770" s="31">
        <f>ROUND(ROUND(P770, 2)*I770, 2)</f>
        <v>1549.46</v>
      </c>
    </row>
    <row r="771" spans="1:21" ht="54" x14ac:dyDescent="0.3">
      <c r="A771" s="12" t="s">
        <v>2518</v>
      </c>
      <c r="B771" s="12" t="s">
        <v>2271</v>
      </c>
      <c r="C771" s="16" t="s">
        <v>2272</v>
      </c>
      <c r="D771" s="17"/>
      <c r="E771" s="17" t="s">
        <v>2519</v>
      </c>
      <c r="F771" s="17" t="s">
        <v>79</v>
      </c>
      <c r="G771" s="18">
        <v>1</v>
      </c>
      <c r="H771" s="18"/>
      <c r="I771" s="18">
        <v>59.7</v>
      </c>
      <c r="J771" s="61"/>
      <c r="K771" s="62"/>
      <c r="L771" s="61"/>
      <c r="M771" s="61"/>
      <c r="N771" s="61"/>
      <c r="O771" s="61"/>
      <c r="P771" s="19">
        <v>1565.76</v>
      </c>
      <c r="Q771" s="20">
        <v>2836.8</v>
      </c>
      <c r="R771" s="19">
        <f>P771+ROUND(Q771, 2)</f>
        <v>4402.5600000000004</v>
      </c>
      <c r="S771" s="19">
        <v>93475.87</v>
      </c>
      <c r="T771" s="19">
        <v>169356.96</v>
      </c>
      <c r="U771" s="19">
        <f>S771+T771</f>
        <v>262832.82999999996</v>
      </c>
    </row>
    <row r="772" spans="1:21" ht="62.55" customHeight="1" x14ac:dyDescent="0.3">
      <c r="A772" s="12" t="s">
        <v>2520</v>
      </c>
      <c r="B772" s="12"/>
      <c r="C772" s="41" t="s">
        <v>2294</v>
      </c>
      <c r="D772" s="17"/>
      <c r="E772" s="17" t="s">
        <v>2521</v>
      </c>
      <c r="F772" s="28" t="s">
        <v>79</v>
      </c>
      <c r="G772" s="29">
        <v>1.07</v>
      </c>
      <c r="H772" s="39"/>
      <c r="I772" s="39">
        <v>63.878999999999998</v>
      </c>
      <c r="J772" s="63"/>
      <c r="K772" s="59"/>
      <c r="L772" s="59"/>
      <c r="M772" s="64"/>
      <c r="N772" s="59"/>
      <c r="O772" s="59"/>
      <c r="P772" s="30">
        <v>1408.04</v>
      </c>
      <c r="S772" s="31">
        <f>ROUND(ROUND(P772, 2)*I772, 2)</f>
        <v>89944.19</v>
      </c>
    </row>
    <row r="773" spans="1:21" ht="36" x14ac:dyDescent="0.3">
      <c r="A773" s="12" t="s">
        <v>2524</v>
      </c>
      <c r="B773" s="12"/>
      <c r="C773" s="41" t="s">
        <v>1414</v>
      </c>
      <c r="D773" s="17"/>
      <c r="E773" s="17"/>
      <c r="F773" s="28" t="s">
        <v>96</v>
      </c>
      <c r="G773" s="29">
        <v>1.2</v>
      </c>
      <c r="H773" s="39"/>
      <c r="I773" s="39">
        <v>143.28</v>
      </c>
      <c r="J773" s="63"/>
      <c r="K773" s="59"/>
      <c r="L773" s="59"/>
      <c r="M773" s="64"/>
      <c r="N773" s="59"/>
      <c r="O773" s="59"/>
      <c r="P773" s="30">
        <v>16.11</v>
      </c>
      <c r="S773" s="31">
        <f>ROUND(ROUND(P773, 2)*I773, 2)</f>
        <v>2308.2399999999998</v>
      </c>
    </row>
    <row r="774" spans="1:21" ht="36" x14ac:dyDescent="0.3">
      <c r="A774" s="12" t="s">
        <v>2527</v>
      </c>
      <c r="B774" s="12"/>
      <c r="C774" s="27" t="s">
        <v>1051</v>
      </c>
      <c r="D774" s="17"/>
      <c r="E774" s="17"/>
      <c r="F774" s="28" t="s">
        <v>96</v>
      </c>
      <c r="G774" s="29">
        <v>0.25</v>
      </c>
      <c r="H774" s="39"/>
      <c r="I774" s="39">
        <v>14.925000000000001</v>
      </c>
      <c r="J774" s="63"/>
      <c r="K774" s="59"/>
      <c r="L774" s="59"/>
      <c r="M774" s="64"/>
      <c r="N774" s="59"/>
      <c r="O774" s="59"/>
      <c r="P774" s="30">
        <v>40.94</v>
      </c>
      <c r="S774" s="31">
        <f>ROUND(ROUND(P774, 2)*I774, 2)</f>
        <v>611.03</v>
      </c>
    </row>
    <row r="775" spans="1:21" ht="36" x14ac:dyDescent="0.3">
      <c r="A775" s="12" t="s">
        <v>2530</v>
      </c>
      <c r="B775" s="12"/>
      <c r="C775" s="27" t="s">
        <v>1068</v>
      </c>
      <c r="D775" s="17"/>
      <c r="E775" s="17"/>
      <c r="F775" s="28" t="s">
        <v>96</v>
      </c>
      <c r="G775" s="29">
        <v>0.15</v>
      </c>
      <c r="H775" s="29"/>
      <c r="I775" s="29">
        <v>8.9550000000000001</v>
      </c>
      <c r="J775" s="63"/>
      <c r="K775" s="59"/>
      <c r="L775" s="59"/>
      <c r="M775" s="64"/>
      <c r="N775" s="59"/>
      <c r="O775" s="59"/>
      <c r="P775" s="30">
        <v>68.400000000000006</v>
      </c>
      <c r="S775" s="31">
        <f>ROUND(ROUND(P775, 2)*I775, 2)</f>
        <v>612.52</v>
      </c>
    </row>
    <row r="776" spans="1:21" ht="54" x14ac:dyDescent="0.3">
      <c r="A776" s="12" t="s">
        <v>2533</v>
      </c>
      <c r="B776" s="12" t="s">
        <v>2271</v>
      </c>
      <c r="C776" s="16" t="s">
        <v>2272</v>
      </c>
      <c r="D776" s="17"/>
      <c r="E776" s="17" t="s">
        <v>2534</v>
      </c>
      <c r="F776" s="17" t="s">
        <v>79</v>
      </c>
      <c r="G776" s="18">
        <v>1</v>
      </c>
      <c r="H776" s="18"/>
      <c r="I776" s="18">
        <v>107.8</v>
      </c>
      <c r="J776" s="61"/>
      <c r="K776" s="62"/>
      <c r="L776" s="61"/>
      <c r="M776" s="61"/>
      <c r="N776" s="61"/>
      <c r="O776" s="61"/>
      <c r="P776" s="19">
        <v>1623.76</v>
      </c>
      <c r="Q776" s="20">
        <v>2836.8</v>
      </c>
      <c r="R776" s="19">
        <f>P776+ROUND(Q776, 2)</f>
        <v>4460.5600000000004</v>
      </c>
      <c r="S776" s="19">
        <v>175041.33</v>
      </c>
      <c r="T776" s="19">
        <v>305807.03999999998</v>
      </c>
      <c r="U776" s="19">
        <f>S776+T776</f>
        <v>480848.37</v>
      </c>
    </row>
    <row r="777" spans="1:21" ht="36" x14ac:dyDescent="0.3">
      <c r="A777" s="12" t="s">
        <v>2535</v>
      </c>
      <c r="B777" s="12"/>
      <c r="C777" s="27" t="s">
        <v>1068</v>
      </c>
      <c r="D777" s="17"/>
      <c r="E777" s="17"/>
      <c r="F777" s="28" t="s">
        <v>96</v>
      </c>
      <c r="G777" s="29">
        <v>0.15</v>
      </c>
      <c r="H777" s="29"/>
      <c r="I777" s="29">
        <v>16.170000000000002</v>
      </c>
      <c r="J777" s="63"/>
      <c r="K777" s="59"/>
      <c r="L777" s="59"/>
      <c r="M777" s="64"/>
      <c r="N777" s="59"/>
      <c r="O777" s="59"/>
      <c r="P777" s="30">
        <v>68.400000000000006</v>
      </c>
      <c r="S777" s="31">
        <f>ROUND(ROUND(P777, 2)*I777, 2)</f>
        <v>1106.03</v>
      </c>
    </row>
    <row r="778" spans="1:21" ht="36" x14ac:dyDescent="0.3">
      <c r="A778" s="12" t="s">
        <v>2538</v>
      </c>
      <c r="B778" s="12"/>
      <c r="C778" s="27" t="s">
        <v>1051</v>
      </c>
      <c r="D778" s="17"/>
      <c r="E778" s="17"/>
      <c r="F778" s="28" t="s">
        <v>96</v>
      </c>
      <c r="G778" s="29">
        <v>0.25</v>
      </c>
      <c r="H778" s="39"/>
      <c r="I778" s="39">
        <v>26.95</v>
      </c>
      <c r="J778" s="63"/>
      <c r="K778" s="59"/>
      <c r="L778" s="59"/>
      <c r="M778" s="64"/>
      <c r="N778" s="59"/>
      <c r="O778" s="59"/>
      <c r="P778" s="30">
        <v>40.94</v>
      </c>
      <c r="S778" s="31">
        <f>ROUND(ROUND(P778, 2)*I778, 2)</f>
        <v>1103.33</v>
      </c>
    </row>
    <row r="779" spans="1:21" ht="36" x14ac:dyDescent="0.3">
      <c r="A779" s="12" t="s">
        <v>2541</v>
      </c>
      <c r="B779" s="12"/>
      <c r="C779" s="41" t="s">
        <v>1414</v>
      </c>
      <c r="D779" s="17"/>
      <c r="E779" s="17"/>
      <c r="F779" s="28" t="s">
        <v>96</v>
      </c>
      <c r="G779" s="29">
        <v>1.2</v>
      </c>
      <c r="H779" s="39"/>
      <c r="I779" s="39">
        <v>646.79999999999995</v>
      </c>
      <c r="J779" s="63"/>
      <c r="K779" s="59"/>
      <c r="L779" s="59"/>
      <c r="M779" s="64"/>
      <c r="N779" s="59"/>
      <c r="O779" s="59"/>
      <c r="P779" s="30">
        <v>16.11</v>
      </c>
      <c r="S779" s="31">
        <f>ROUND(ROUND(P779, 2)*I779, 2)</f>
        <v>10419.950000000001</v>
      </c>
    </row>
    <row r="780" spans="1:21" ht="56.55" customHeight="1" x14ac:dyDescent="0.3">
      <c r="A780" s="12" t="s">
        <v>2544</v>
      </c>
      <c r="B780" s="12"/>
      <c r="C780" s="41" t="s">
        <v>2294</v>
      </c>
      <c r="D780" s="17"/>
      <c r="E780" s="17" t="s">
        <v>2545</v>
      </c>
      <c r="F780" s="28" t="s">
        <v>79</v>
      </c>
      <c r="G780" s="29">
        <v>1.07</v>
      </c>
      <c r="H780" s="39"/>
      <c r="I780" s="39">
        <v>115.346</v>
      </c>
      <c r="J780" s="63"/>
      <c r="K780" s="59"/>
      <c r="L780" s="59"/>
      <c r="M780" s="64"/>
      <c r="N780" s="59"/>
      <c r="O780" s="59"/>
      <c r="P780" s="30">
        <v>1408.04</v>
      </c>
      <c r="S780" s="31">
        <f>ROUND(ROUND(P780, 2)*I780, 2)</f>
        <v>162411.78</v>
      </c>
    </row>
    <row r="781" spans="1:21" ht="54" x14ac:dyDescent="0.3">
      <c r="A781" s="12" t="s">
        <v>2548</v>
      </c>
      <c r="B781" s="12" t="s">
        <v>2271</v>
      </c>
      <c r="C781" s="16" t="s">
        <v>2272</v>
      </c>
      <c r="D781" s="17"/>
      <c r="E781" s="17" t="s">
        <v>2549</v>
      </c>
      <c r="F781" s="17" t="s">
        <v>79</v>
      </c>
      <c r="G781" s="18">
        <v>1</v>
      </c>
      <c r="H781" s="18"/>
      <c r="I781" s="18">
        <v>296.2</v>
      </c>
      <c r="J781" s="61"/>
      <c r="K781" s="62"/>
      <c r="L781" s="61"/>
      <c r="M781" s="61"/>
      <c r="N781" s="61"/>
      <c r="O781" s="61"/>
      <c r="P781" s="19">
        <v>422.79</v>
      </c>
      <c r="Q781" s="20">
        <v>2836.8</v>
      </c>
      <c r="R781" s="19">
        <f>P781+ROUND(Q781, 2)</f>
        <v>3259.59</v>
      </c>
      <c r="S781" s="19">
        <v>125230.39999999999</v>
      </c>
      <c r="T781" s="19">
        <v>840260.16</v>
      </c>
      <c r="U781" s="19">
        <f>S781+T781</f>
        <v>965490.56</v>
      </c>
    </row>
    <row r="782" spans="1:21" ht="72" x14ac:dyDescent="0.3">
      <c r="A782" s="12" t="s">
        <v>2550</v>
      </c>
      <c r="B782" s="12"/>
      <c r="C782" s="41" t="s">
        <v>2294</v>
      </c>
      <c r="D782" s="17"/>
      <c r="E782" s="17" t="s">
        <v>2551</v>
      </c>
      <c r="F782" s="28" t="s">
        <v>79</v>
      </c>
      <c r="G782" s="29">
        <v>1.07</v>
      </c>
      <c r="H782" s="39"/>
      <c r="I782" s="39">
        <v>316.93400000000003</v>
      </c>
      <c r="J782" s="63"/>
      <c r="K782" s="59"/>
      <c r="L782" s="59"/>
      <c r="M782" s="64"/>
      <c r="N782" s="59"/>
      <c r="O782" s="59"/>
      <c r="P782" s="30">
        <v>340</v>
      </c>
      <c r="S782" s="31">
        <f>ROUND(ROUND(P782, 2)*I782, 2)</f>
        <v>107757.56</v>
      </c>
    </row>
    <row r="783" spans="1:21" ht="36" x14ac:dyDescent="0.3">
      <c r="A783" s="12" t="s">
        <v>2554</v>
      </c>
      <c r="B783" s="12"/>
      <c r="C783" s="41" t="s">
        <v>1414</v>
      </c>
      <c r="D783" s="17"/>
      <c r="E783" s="17"/>
      <c r="F783" s="28" t="s">
        <v>96</v>
      </c>
      <c r="G783" s="29">
        <v>1.2</v>
      </c>
      <c r="H783" s="39"/>
      <c r="I783" s="39">
        <v>710.88</v>
      </c>
      <c r="J783" s="63"/>
      <c r="K783" s="59"/>
      <c r="L783" s="59"/>
      <c r="M783" s="64"/>
      <c r="N783" s="59"/>
      <c r="O783" s="59"/>
      <c r="P783" s="30">
        <v>16.11</v>
      </c>
      <c r="S783" s="31">
        <f>ROUND(ROUND(P783, 2)*I783, 2)</f>
        <v>11452.28</v>
      </c>
    </row>
    <row r="784" spans="1:21" ht="36" x14ac:dyDescent="0.3">
      <c r="A784" s="12" t="s">
        <v>2557</v>
      </c>
      <c r="B784" s="12"/>
      <c r="C784" s="27" t="s">
        <v>1051</v>
      </c>
      <c r="D784" s="17"/>
      <c r="E784" s="17"/>
      <c r="F784" s="28" t="s">
        <v>96</v>
      </c>
      <c r="G784" s="29">
        <v>0.25</v>
      </c>
      <c r="H784" s="39"/>
      <c r="I784" s="39">
        <v>74.05</v>
      </c>
      <c r="J784" s="63"/>
      <c r="K784" s="59"/>
      <c r="L784" s="59"/>
      <c r="M784" s="64"/>
      <c r="N784" s="59"/>
      <c r="O784" s="59"/>
      <c r="P784" s="30">
        <v>40.270000000000003</v>
      </c>
      <c r="S784" s="31">
        <f>ROUND(ROUND(P784, 2)*I784, 2)</f>
        <v>2981.99</v>
      </c>
    </row>
    <row r="785" spans="1:21" ht="36" x14ac:dyDescent="0.3">
      <c r="A785" s="12" t="s">
        <v>2560</v>
      </c>
      <c r="B785" s="12"/>
      <c r="C785" s="27" t="s">
        <v>1068</v>
      </c>
      <c r="D785" s="17"/>
      <c r="E785" s="17"/>
      <c r="F785" s="28" t="s">
        <v>96</v>
      </c>
      <c r="G785" s="29">
        <v>0.15</v>
      </c>
      <c r="H785" s="29"/>
      <c r="I785" s="29">
        <v>44.43</v>
      </c>
      <c r="J785" s="63"/>
      <c r="K785" s="59"/>
      <c r="L785" s="59"/>
      <c r="M785" s="64"/>
      <c r="N785" s="59"/>
      <c r="O785" s="59"/>
      <c r="P785" s="30">
        <v>68.400000000000006</v>
      </c>
      <c r="S785" s="31">
        <f>ROUND(ROUND(P785, 2)*I785, 2)</f>
        <v>3039.01</v>
      </c>
    </row>
    <row r="786" spans="1:21" ht="54" x14ac:dyDescent="0.3">
      <c r="A786" s="12" t="s">
        <v>2563</v>
      </c>
      <c r="B786" s="12" t="s">
        <v>2271</v>
      </c>
      <c r="C786" s="16" t="s">
        <v>2272</v>
      </c>
      <c r="D786" s="17"/>
      <c r="E786" s="17" t="s">
        <v>2564</v>
      </c>
      <c r="F786" s="17" t="s">
        <v>79</v>
      </c>
      <c r="G786" s="18">
        <v>1</v>
      </c>
      <c r="H786" s="18"/>
      <c r="I786" s="18">
        <v>751.7</v>
      </c>
      <c r="J786" s="61"/>
      <c r="K786" s="62"/>
      <c r="L786" s="61"/>
      <c r="M786" s="61"/>
      <c r="N786" s="61"/>
      <c r="O786" s="61"/>
      <c r="P786" s="19">
        <v>1368.67</v>
      </c>
      <c r="Q786" s="20">
        <v>2836.8</v>
      </c>
      <c r="R786" s="19">
        <f>P786+ROUND(Q786, 2)</f>
        <v>4205.47</v>
      </c>
      <c r="S786" s="19">
        <v>1028829.24</v>
      </c>
      <c r="T786" s="19">
        <v>2132422.56</v>
      </c>
      <c r="U786" s="19">
        <f>S786+T786</f>
        <v>3161251.8</v>
      </c>
    </row>
    <row r="787" spans="1:21" ht="36" x14ac:dyDescent="0.3">
      <c r="A787" s="12" t="s">
        <v>2565</v>
      </c>
      <c r="B787" s="12"/>
      <c r="C787" s="27" t="s">
        <v>1068</v>
      </c>
      <c r="D787" s="17"/>
      <c r="E787" s="17"/>
      <c r="F787" s="28" t="s">
        <v>96</v>
      </c>
      <c r="G787" s="29">
        <v>0.15</v>
      </c>
      <c r="H787" s="29"/>
      <c r="I787" s="29">
        <v>112.755</v>
      </c>
      <c r="J787" s="63"/>
      <c r="K787" s="59"/>
      <c r="L787" s="59"/>
      <c r="M787" s="64"/>
      <c r="N787" s="59"/>
      <c r="O787" s="59"/>
      <c r="P787" s="30">
        <v>68.400000000000006</v>
      </c>
      <c r="S787" s="31">
        <f>ROUND(ROUND(P787, 2)*I787, 2)</f>
        <v>7712.44</v>
      </c>
    </row>
    <row r="788" spans="1:21" ht="36" x14ac:dyDescent="0.3">
      <c r="A788" s="12" t="s">
        <v>2568</v>
      </c>
      <c r="B788" s="12"/>
      <c r="C788" s="27" t="s">
        <v>1051</v>
      </c>
      <c r="D788" s="17"/>
      <c r="E788" s="17"/>
      <c r="F788" s="28" t="s">
        <v>96</v>
      </c>
      <c r="G788" s="29">
        <v>0.25</v>
      </c>
      <c r="H788" s="39"/>
      <c r="I788" s="39">
        <v>187.92500000000001</v>
      </c>
      <c r="J788" s="63"/>
      <c r="K788" s="59"/>
      <c r="L788" s="59"/>
      <c r="M788" s="64"/>
      <c r="N788" s="59"/>
      <c r="O788" s="59"/>
      <c r="P788" s="30">
        <v>40.270000000000003</v>
      </c>
      <c r="S788" s="31">
        <f>ROUND(ROUND(P788, 2)*I788, 2)</f>
        <v>7567.74</v>
      </c>
    </row>
    <row r="789" spans="1:21" ht="36" x14ac:dyDescent="0.3">
      <c r="A789" s="12" t="s">
        <v>2571</v>
      </c>
      <c r="B789" s="12"/>
      <c r="C789" s="41" t="s">
        <v>1414</v>
      </c>
      <c r="D789" s="17"/>
      <c r="E789" s="17"/>
      <c r="F789" s="28" t="s">
        <v>96</v>
      </c>
      <c r="G789" s="29">
        <v>1.2</v>
      </c>
      <c r="H789" s="39"/>
      <c r="I789" s="39">
        <v>1804.08</v>
      </c>
      <c r="J789" s="63"/>
      <c r="K789" s="59"/>
      <c r="L789" s="59"/>
      <c r="M789" s="64"/>
      <c r="N789" s="59"/>
      <c r="O789" s="59"/>
      <c r="P789" s="30">
        <v>16.11</v>
      </c>
      <c r="S789" s="31">
        <f>ROUND(ROUND(P789, 2)*I789, 2)</f>
        <v>29063.73</v>
      </c>
    </row>
    <row r="790" spans="1:21" ht="72" x14ac:dyDescent="0.3">
      <c r="A790" s="12" t="s">
        <v>2574</v>
      </c>
      <c r="B790" s="12"/>
      <c r="C790" s="41" t="s">
        <v>2294</v>
      </c>
      <c r="D790" s="17"/>
      <c r="E790" s="17" t="s">
        <v>2575</v>
      </c>
      <c r="F790" s="28" t="s">
        <v>79</v>
      </c>
      <c r="G790" s="29">
        <v>1.07</v>
      </c>
      <c r="H790" s="39"/>
      <c r="I790" s="39">
        <v>804.31899999999996</v>
      </c>
      <c r="J790" s="63"/>
      <c r="K790" s="59"/>
      <c r="L790" s="59"/>
      <c r="M790" s="64"/>
      <c r="N790" s="59"/>
      <c r="O790" s="59"/>
      <c r="P790" s="30">
        <v>1224</v>
      </c>
      <c r="S790" s="31">
        <f>ROUND(ROUND(P790, 2)*I790, 2)</f>
        <v>984486.46</v>
      </c>
    </row>
    <row r="791" spans="1:21" ht="54" x14ac:dyDescent="0.3">
      <c r="A791" s="12" t="s">
        <v>2578</v>
      </c>
      <c r="B791" s="12" t="s">
        <v>2271</v>
      </c>
      <c r="C791" s="16" t="s">
        <v>2272</v>
      </c>
      <c r="D791" s="17"/>
      <c r="E791" s="17" t="s">
        <v>2579</v>
      </c>
      <c r="F791" s="17" t="s">
        <v>79</v>
      </c>
      <c r="G791" s="18">
        <v>1</v>
      </c>
      <c r="H791" s="18"/>
      <c r="I791" s="18">
        <v>7.8</v>
      </c>
      <c r="J791" s="61"/>
      <c r="K791" s="62"/>
      <c r="L791" s="61"/>
      <c r="M791" s="61"/>
      <c r="N791" s="61"/>
      <c r="O791" s="61"/>
      <c r="P791" s="19">
        <v>1707.02</v>
      </c>
      <c r="Q791" s="20">
        <v>2836.8</v>
      </c>
      <c r="R791" s="19">
        <f>P791+ROUND(Q791, 2)</f>
        <v>4543.82</v>
      </c>
      <c r="S791" s="19">
        <v>13314.76</v>
      </c>
      <c r="T791" s="19">
        <v>22127.040000000001</v>
      </c>
      <c r="U791" s="19">
        <f>S791+T791</f>
        <v>35441.800000000003</v>
      </c>
    </row>
    <row r="792" spans="1:21" ht="72" x14ac:dyDescent="0.3">
      <c r="A792" s="12" t="s">
        <v>2580</v>
      </c>
      <c r="B792" s="12"/>
      <c r="C792" s="41" t="s">
        <v>2294</v>
      </c>
      <c r="D792" s="17"/>
      <c r="E792" s="17" t="s">
        <v>2581</v>
      </c>
      <c r="F792" s="28" t="s">
        <v>79</v>
      </c>
      <c r="G792" s="29">
        <v>1.07</v>
      </c>
      <c r="H792" s="39"/>
      <c r="I792" s="39">
        <v>8.3460000000000001</v>
      </c>
      <c r="J792" s="63"/>
      <c r="K792" s="59"/>
      <c r="L792" s="59"/>
      <c r="M792" s="64"/>
      <c r="N792" s="59"/>
      <c r="O792" s="59"/>
      <c r="P792" s="30">
        <v>1215</v>
      </c>
      <c r="S792" s="31">
        <f>ROUND(ROUND(P792, 2)*I792, 2)</f>
        <v>10140.39</v>
      </c>
    </row>
    <row r="793" spans="1:21" ht="36" x14ac:dyDescent="0.3">
      <c r="A793" s="12" t="s">
        <v>2584</v>
      </c>
      <c r="B793" s="12"/>
      <c r="C793" s="41" t="s">
        <v>1414</v>
      </c>
      <c r="D793" s="17"/>
      <c r="E793" s="17"/>
      <c r="F793" s="28" t="s">
        <v>96</v>
      </c>
      <c r="G793" s="29">
        <v>1.2</v>
      </c>
      <c r="H793" s="39"/>
      <c r="I793" s="39">
        <v>187.2</v>
      </c>
      <c r="J793" s="63"/>
      <c r="K793" s="59"/>
      <c r="L793" s="59"/>
      <c r="M793" s="64"/>
      <c r="N793" s="59"/>
      <c r="O793" s="59"/>
      <c r="P793" s="30">
        <v>16.11</v>
      </c>
      <c r="S793" s="31">
        <f>ROUND(ROUND(P793, 2)*I793, 2)</f>
        <v>3015.79</v>
      </c>
    </row>
    <row r="794" spans="1:21" ht="36" x14ac:dyDescent="0.3">
      <c r="A794" s="12" t="s">
        <v>2587</v>
      </c>
      <c r="B794" s="12"/>
      <c r="C794" s="27" t="s">
        <v>1051</v>
      </c>
      <c r="D794" s="17"/>
      <c r="E794" s="17"/>
      <c r="F794" s="28" t="s">
        <v>96</v>
      </c>
      <c r="G794" s="29">
        <v>0.25</v>
      </c>
      <c r="H794" s="39"/>
      <c r="I794" s="39">
        <v>1.95</v>
      </c>
      <c r="J794" s="63"/>
      <c r="K794" s="59"/>
      <c r="L794" s="59"/>
      <c r="M794" s="64"/>
      <c r="N794" s="59"/>
      <c r="O794" s="59"/>
      <c r="P794" s="30">
        <v>40.270000000000003</v>
      </c>
      <c r="S794" s="31">
        <f>ROUND(ROUND(P794, 2)*I794, 2)</f>
        <v>78.53</v>
      </c>
    </row>
    <row r="795" spans="1:21" ht="36" x14ac:dyDescent="0.3">
      <c r="A795" s="12" t="s">
        <v>2590</v>
      </c>
      <c r="B795" s="12"/>
      <c r="C795" s="27" t="s">
        <v>1068</v>
      </c>
      <c r="D795" s="17"/>
      <c r="E795" s="17"/>
      <c r="F795" s="28" t="s">
        <v>96</v>
      </c>
      <c r="G795" s="29">
        <v>0.15</v>
      </c>
      <c r="H795" s="29"/>
      <c r="I795" s="29">
        <v>1.17</v>
      </c>
      <c r="J795" s="63"/>
      <c r="K795" s="59"/>
      <c r="L795" s="59"/>
      <c r="M795" s="64"/>
      <c r="N795" s="59"/>
      <c r="O795" s="59"/>
      <c r="P795" s="30">
        <v>68.400000000000006</v>
      </c>
      <c r="S795" s="31">
        <f>ROUND(ROUND(P795, 2)*I795, 2)</f>
        <v>80.03</v>
      </c>
    </row>
    <row r="796" spans="1:21" ht="54" x14ac:dyDescent="0.3">
      <c r="A796" s="12" t="s">
        <v>2593</v>
      </c>
      <c r="B796" s="12" t="s">
        <v>2594</v>
      </c>
      <c r="C796" s="16" t="s">
        <v>2595</v>
      </c>
      <c r="D796" s="17"/>
      <c r="E796" s="17" t="s">
        <v>2596</v>
      </c>
      <c r="F796" s="17" t="s">
        <v>79</v>
      </c>
      <c r="G796" s="18">
        <v>1</v>
      </c>
      <c r="H796" s="18"/>
      <c r="I796" s="18">
        <v>0</v>
      </c>
      <c r="J796" s="61"/>
      <c r="K796" s="62"/>
      <c r="L796" s="61"/>
      <c r="M796" s="61"/>
      <c r="N796" s="61"/>
      <c r="O796" s="61"/>
      <c r="P796" s="19">
        <v>1404.3</v>
      </c>
      <c r="Q796" s="20">
        <v>2983</v>
      </c>
      <c r="R796" s="19">
        <f>P796+ROUND(Q796, 2)</f>
        <v>4387.3</v>
      </c>
      <c r="S796" s="19">
        <v>0</v>
      </c>
      <c r="T796" s="19">
        <v>0</v>
      </c>
      <c r="U796" s="19">
        <f>S796+T796</f>
        <v>0</v>
      </c>
    </row>
    <row r="797" spans="1:21" ht="36" x14ac:dyDescent="0.3">
      <c r="A797" s="12" t="s">
        <v>2599</v>
      </c>
      <c r="B797" s="12"/>
      <c r="C797" s="27" t="s">
        <v>1068</v>
      </c>
      <c r="D797" s="17"/>
      <c r="E797" s="17"/>
      <c r="F797" s="28" t="s">
        <v>96</v>
      </c>
      <c r="G797" s="29">
        <v>0.15</v>
      </c>
      <c r="H797" s="29"/>
      <c r="I797" s="29">
        <v>0</v>
      </c>
      <c r="J797" s="63"/>
      <c r="K797" s="59"/>
      <c r="L797" s="59"/>
      <c r="M797" s="64"/>
      <c r="N797" s="59"/>
      <c r="O797" s="59"/>
      <c r="P797" s="30">
        <v>68.400000000000006</v>
      </c>
      <c r="S797" s="31">
        <f>ROUND(ROUND(P797, 2)*I797, 2)</f>
        <v>0</v>
      </c>
    </row>
    <row r="798" spans="1:21" ht="54" x14ac:dyDescent="0.3">
      <c r="A798" s="12" t="s">
        <v>2602</v>
      </c>
      <c r="B798" s="12"/>
      <c r="C798" s="41" t="s">
        <v>1414</v>
      </c>
      <c r="D798" s="17"/>
      <c r="E798" s="17" t="s">
        <v>1046</v>
      </c>
      <c r="F798" s="28" t="s">
        <v>96</v>
      </c>
      <c r="G798" s="29">
        <v>1.2</v>
      </c>
      <c r="H798" s="39"/>
      <c r="I798" s="39">
        <v>0</v>
      </c>
      <c r="J798" s="63"/>
      <c r="K798" s="59"/>
      <c r="L798" s="59"/>
      <c r="M798" s="64"/>
      <c r="N798" s="59"/>
      <c r="O798" s="59"/>
      <c r="P798" s="30">
        <v>16.11</v>
      </c>
      <c r="S798" s="31">
        <f>ROUND(ROUND(P798, 2)*I798, 2)</f>
        <v>0</v>
      </c>
    </row>
    <row r="799" spans="1:21" ht="54" x14ac:dyDescent="0.3">
      <c r="A799" s="12" t="s">
        <v>2605</v>
      </c>
      <c r="B799" s="12"/>
      <c r="C799" s="27" t="s">
        <v>2606</v>
      </c>
      <c r="D799" s="17"/>
      <c r="E799" s="17" t="s">
        <v>2607</v>
      </c>
      <c r="F799" s="28" t="s">
        <v>79</v>
      </c>
      <c r="G799" s="29">
        <v>1.1000000000000001</v>
      </c>
      <c r="H799" s="39"/>
      <c r="I799" s="39">
        <v>0</v>
      </c>
      <c r="J799" s="63"/>
      <c r="K799" s="59"/>
      <c r="L799" s="59"/>
      <c r="M799" s="64"/>
      <c r="N799" s="59"/>
      <c r="O799" s="59"/>
      <c r="P799" s="30">
        <v>1223</v>
      </c>
      <c r="S799" s="31">
        <f>ROUND(ROUND(P799, 2)*I799, 2)</f>
        <v>0</v>
      </c>
    </row>
    <row r="800" spans="1:21" ht="36" x14ac:dyDescent="0.3">
      <c r="A800" s="12" t="s">
        <v>2611</v>
      </c>
      <c r="B800" s="12"/>
      <c r="C800" s="27" t="s">
        <v>1051</v>
      </c>
      <c r="D800" s="17"/>
      <c r="E800" s="17"/>
      <c r="F800" s="28" t="s">
        <v>96</v>
      </c>
      <c r="G800" s="29">
        <v>0.25</v>
      </c>
      <c r="H800" s="39"/>
      <c r="I800" s="39">
        <v>0</v>
      </c>
      <c r="J800" s="63"/>
      <c r="K800" s="59"/>
      <c r="L800" s="59"/>
      <c r="M800" s="64"/>
      <c r="N800" s="59"/>
      <c r="O800" s="59"/>
      <c r="P800" s="30">
        <v>40.270000000000003</v>
      </c>
      <c r="S800" s="31">
        <f>ROUND(ROUND(P800, 2)*I800, 2)</f>
        <v>0</v>
      </c>
    </row>
    <row r="801" spans="1:21" ht="54" x14ac:dyDescent="0.3">
      <c r="A801" s="12" t="s">
        <v>2614</v>
      </c>
      <c r="B801" s="12" t="s">
        <v>2594</v>
      </c>
      <c r="C801" s="16" t="s">
        <v>2595</v>
      </c>
      <c r="D801" s="17"/>
      <c r="E801" s="17" t="s">
        <v>2615</v>
      </c>
      <c r="F801" s="17" t="s">
        <v>79</v>
      </c>
      <c r="G801" s="18">
        <v>1</v>
      </c>
      <c r="H801" s="18"/>
      <c r="I801" s="18">
        <v>0</v>
      </c>
      <c r="J801" s="61"/>
      <c r="K801" s="62"/>
      <c r="L801" s="61"/>
      <c r="M801" s="61"/>
      <c r="N801" s="61"/>
      <c r="O801" s="61"/>
      <c r="P801" s="19">
        <v>1000.5</v>
      </c>
      <c r="Q801" s="20">
        <v>2983</v>
      </c>
      <c r="R801" s="19">
        <f>P801+ROUND(Q801, 2)</f>
        <v>3983.5</v>
      </c>
      <c r="S801" s="19">
        <v>0</v>
      </c>
      <c r="T801" s="19">
        <v>0</v>
      </c>
      <c r="U801" s="19">
        <f>S801+T801</f>
        <v>0</v>
      </c>
    </row>
    <row r="802" spans="1:21" ht="18" x14ac:dyDescent="0.3">
      <c r="A802" s="12" t="s">
        <v>2616</v>
      </c>
      <c r="B802" s="12"/>
      <c r="C802" s="27" t="s">
        <v>2492</v>
      </c>
      <c r="D802" s="17"/>
      <c r="E802" s="17"/>
      <c r="F802" s="28" t="s">
        <v>96</v>
      </c>
      <c r="G802" s="29">
        <v>0.25</v>
      </c>
      <c r="H802" s="39"/>
      <c r="I802" s="39">
        <v>0</v>
      </c>
      <c r="J802" s="63"/>
      <c r="K802" s="59"/>
      <c r="L802" s="59"/>
      <c r="M802" s="64"/>
      <c r="N802" s="59"/>
      <c r="O802" s="59"/>
      <c r="P802" s="30">
        <v>66.23</v>
      </c>
      <c r="S802" s="31">
        <f>ROUND(ROUND(P802, 2)*I802, 2)</f>
        <v>0</v>
      </c>
    </row>
    <row r="803" spans="1:21" ht="54" x14ac:dyDescent="0.3">
      <c r="A803" s="12" t="s">
        <v>2619</v>
      </c>
      <c r="B803" s="12"/>
      <c r="C803" s="41" t="s">
        <v>1414</v>
      </c>
      <c r="D803" s="17"/>
      <c r="E803" s="17" t="s">
        <v>1046</v>
      </c>
      <c r="F803" s="28" t="s">
        <v>96</v>
      </c>
      <c r="G803" s="29">
        <v>1.2</v>
      </c>
      <c r="H803" s="39"/>
      <c r="I803" s="39">
        <v>0</v>
      </c>
      <c r="J803" s="63"/>
      <c r="K803" s="59"/>
      <c r="L803" s="59"/>
      <c r="M803" s="64"/>
      <c r="N803" s="59"/>
      <c r="O803" s="59"/>
      <c r="P803" s="30">
        <v>16.11</v>
      </c>
      <c r="S803" s="31">
        <f>ROUND(ROUND(P803, 2)*I803, 2)</f>
        <v>0</v>
      </c>
    </row>
    <row r="804" spans="1:21" ht="36" x14ac:dyDescent="0.3">
      <c r="A804" s="12" t="s">
        <v>2622</v>
      </c>
      <c r="B804" s="12"/>
      <c r="C804" s="27" t="s">
        <v>1068</v>
      </c>
      <c r="D804" s="17"/>
      <c r="E804" s="17"/>
      <c r="F804" s="28" t="s">
        <v>96</v>
      </c>
      <c r="G804" s="29">
        <v>0.15</v>
      </c>
      <c r="H804" s="29"/>
      <c r="I804" s="29">
        <v>0</v>
      </c>
      <c r="J804" s="63"/>
      <c r="K804" s="59"/>
      <c r="L804" s="59"/>
      <c r="M804" s="64"/>
      <c r="N804" s="59"/>
      <c r="O804" s="59"/>
      <c r="P804" s="30">
        <v>68.400000000000006</v>
      </c>
      <c r="S804" s="31">
        <f>ROUND(ROUND(P804, 2)*I804, 2)</f>
        <v>0</v>
      </c>
    </row>
    <row r="805" spans="1:21" ht="54" x14ac:dyDescent="0.3">
      <c r="A805" s="12" t="s">
        <v>2625</v>
      </c>
      <c r="B805" s="12"/>
      <c r="C805" s="41" t="s">
        <v>1152</v>
      </c>
      <c r="D805" s="17"/>
      <c r="E805" s="17" t="s">
        <v>2626</v>
      </c>
      <c r="F805" s="28" t="s">
        <v>79</v>
      </c>
      <c r="G805" s="29">
        <v>1.1000000000000001</v>
      </c>
      <c r="H805" s="39"/>
      <c r="I805" s="39">
        <v>0</v>
      </c>
      <c r="J805" s="63"/>
      <c r="K805" s="59"/>
      <c r="L805" s="59"/>
      <c r="M805" s="64"/>
      <c r="N805" s="59"/>
      <c r="O805" s="59"/>
      <c r="P805" s="30">
        <v>850</v>
      </c>
      <c r="S805" s="31">
        <f>ROUND(ROUND(P805, 2)*I805, 2)</f>
        <v>0</v>
      </c>
    </row>
    <row r="806" spans="1:21" ht="16.95" customHeight="1" x14ac:dyDescent="0.3">
      <c r="A806" s="12" t="s">
        <v>2629</v>
      </c>
      <c r="B806" s="52" t="s">
        <v>2630</v>
      </c>
      <c r="C806" s="113" t="s">
        <v>2631</v>
      </c>
      <c r="D806" s="114"/>
      <c r="E806" s="114"/>
      <c r="F806" s="114"/>
      <c r="G806" s="114"/>
      <c r="H806" s="114"/>
      <c r="I806" s="115"/>
      <c r="J806" s="59"/>
      <c r="K806" s="59"/>
      <c r="L806" s="59"/>
      <c r="M806" s="60"/>
      <c r="N806" s="60"/>
      <c r="O806" s="60"/>
      <c r="S806" s="6">
        <f>SUM(S807,S811,S815,S819,S823,S826,S830,S833,S836,S839,S842,S845,S850,S854,S858,S862,S866,S871,S876,S881,S885,S890,S895,S900,S904,S912)</f>
        <v>2036522.21</v>
      </c>
      <c r="T806" s="6">
        <f>SUM(T807,T811,T815,T819,T823,T826,T830,T833,T836,T839,T842,T845,T850,T854,T858,T862,T866,T871,T876,T881,T885,T890,T895,T900,T904,T912)</f>
        <v>3931192.1</v>
      </c>
      <c r="U806" s="6">
        <f>SUM(U807,U811,U815,U819,U823,U826,U830,U833,U836,U839,U842,U845,U850,U854,U858,U862,U866,U871,U876,U881,U885,U890,U895,U900,U904,U912)</f>
        <v>5967714.3099999996</v>
      </c>
    </row>
    <row r="807" spans="1:21" ht="54" x14ac:dyDescent="0.3">
      <c r="A807" s="12" t="s">
        <v>2632</v>
      </c>
      <c r="B807" s="12" t="s">
        <v>2633</v>
      </c>
      <c r="C807" s="16" t="s">
        <v>2634</v>
      </c>
      <c r="D807" s="17"/>
      <c r="E807" s="17"/>
      <c r="F807" s="17" t="s">
        <v>79</v>
      </c>
      <c r="G807" s="18">
        <v>1</v>
      </c>
      <c r="H807" s="18"/>
      <c r="I807" s="18">
        <v>0</v>
      </c>
      <c r="J807" s="61"/>
      <c r="K807" s="62"/>
      <c r="L807" s="61"/>
      <c r="M807" s="61"/>
      <c r="N807" s="61"/>
      <c r="O807" s="61"/>
      <c r="P807" s="19">
        <v>505.1</v>
      </c>
      <c r="Q807" s="20">
        <v>2956</v>
      </c>
      <c r="R807" s="19">
        <f>P807+ROUND(Q807, 2)</f>
        <v>3461.1</v>
      </c>
      <c r="S807" s="19">
        <v>0</v>
      </c>
      <c r="T807" s="19">
        <v>0</v>
      </c>
      <c r="U807" s="19">
        <f>S807+T807</f>
        <v>0</v>
      </c>
    </row>
    <row r="808" spans="1:21" ht="36" x14ac:dyDescent="0.3">
      <c r="A808" s="12" t="s">
        <v>2637</v>
      </c>
      <c r="B808" s="12"/>
      <c r="C808" s="27" t="s">
        <v>2638</v>
      </c>
      <c r="D808" s="17"/>
      <c r="E808" s="17" t="s">
        <v>1627</v>
      </c>
      <c r="F808" s="28" t="s">
        <v>96</v>
      </c>
      <c r="G808" s="29">
        <v>1.8</v>
      </c>
      <c r="H808" s="39"/>
      <c r="I808" s="39">
        <v>0</v>
      </c>
      <c r="J808" s="63"/>
      <c r="K808" s="59"/>
      <c r="L808" s="59"/>
      <c r="M808" s="64"/>
      <c r="N808" s="59"/>
      <c r="O808" s="59"/>
      <c r="P808" s="30">
        <v>6.8</v>
      </c>
      <c r="S808" s="31">
        <f>ROUND(ROUND(P808, 2)*I808, 2)</f>
        <v>0</v>
      </c>
    </row>
    <row r="809" spans="1:21" ht="18" x14ac:dyDescent="0.3">
      <c r="A809" s="12" t="s">
        <v>2642</v>
      </c>
      <c r="B809" s="12"/>
      <c r="C809" s="27" t="s">
        <v>2643</v>
      </c>
      <c r="D809" s="17"/>
      <c r="E809" s="17"/>
      <c r="F809" s="28" t="s">
        <v>187</v>
      </c>
      <c r="G809" s="29">
        <v>1</v>
      </c>
      <c r="H809" s="29"/>
      <c r="I809" s="29">
        <v>0</v>
      </c>
      <c r="J809" s="63"/>
      <c r="K809" s="59"/>
      <c r="L809" s="59"/>
      <c r="M809" s="64"/>
      <c r="N809" s="59"/>
      <c r="O809" s="59"/>
      <c r="P809" s="30">
        <v>18.34</v>
      </c>
      <c r="S809" s="31">
        <f>ROUND(ROUND(P809, 2)*I809, 2)</f>
        <v>0</v>
      </c>
    </row>
    <row r="810" spans="1:21" ht="18" x14ac:dyDescent="0.3">
      <c r="A810" s="12" t="s">
        <v>2647</v>
      </c>
      <c r="B810" s="12"/>
      <c r="C810" s="27" t="s">
        <v>1512</v>
      </c>
      <c r="D810" s="17"/>
      <c r="E810" s="17"/>
      <c r="F810" s="28" t="s">
        <v>96</v>
      </c>
      <c r="G810" s="29">
        <v>0.25</v>
      </c>
      <c r="H810" s="29"/>
      <c r="I810" s="29">
        <v>0</v>
      </c>
      <c r="J810" s="63"/>
      <c r="K810" s="59"/>
      <c r="L810" s="59"/>
      <c r="M810" s="64"/>
      <c r="N810" s="59"/>
      <c r="O810" s="59"/>
      <c r="P810" s="30">
        <v>100</v>
      </c>
      <c r="S810" s="31">
        <f>ROUND(ROUND(P810, 2)*I810, 2)</f>
        <v>0</v>
      </c>
    </row>
    <row r="811" spans="1:21" ht="54" x14ac:dyDescent="0.3">
      <c r="A811" s="12" t="s">
        <v>2650</v>
      </c>
      <c r="B811" s="12" t="s">
        <v>2651</v>
      </c>
      <c r="C811" s="16" t="s">
        <v>2652</v>
      </c>
      <c r="D811" s="17"/>
      <c r="E811" s="17" t="s">
        <v>2653</v>
      </c>
      <c r="F811" s="17" t="s">
        <v>79</v>
      </c>
      <c r="G811" s="18">
        <v>1</v>
      </c>
      <c r="H811" s="18"/>
      <c r="I811" s="18">
        <v>0</v>
      </c>
      <c r="J811" s="61"/>
      <c r="K811" s="62"/>
      <c r="L811" s="61"/>
      <c r="M811" s="61"/>
      <c r="N811" s="61"/>
      <c r="O811" s="61"/>
      <c r="P811" s="19">
        <v>79.760000000000005</v>
      </c>
      <c r="Q811" s="20">
        <v>1001</v>
      </c>
      <c r="R811" s="19">
        <f>P811+ROUND(Q811, 2)</f>
        <v>1080.76</v>
      </c>
      <c r="S811" s="19">
        <v>0</v>
      </c>
      <c r="T811" s="19">
        <v>0</v>
      </c>
      <c r="U811" s="19">
        <f>S811+T811</f>
        <v>0</v>
      </c>
    </row>
    <row r="812" spans="1:21" ht="36" x14ac:dyDescent="0.3">
      <c r="A812" s="12" t="s">
        <v>2656</v>
      </c>
      <c r="B812" s="12"/>
      <c r="C812" s="41" t="s">
        <v>1483</v>
      </c>
      <c r="D812" s="17"/>
      <c r="E812" s="17" t="s">
        <v>1528</v>
      </c>
      <c r="F812" s="28" t="s">
        <v>96</v>
      </c>
      <c r="G812" s="29">
        <v>4.5</v>
      </c>
      <c r="H812" s="29"/>
      <c r="I812" s="29">
        <v>0</v>
      </c>
      <c r="J812" s="63"/>
      <c r="K812" s="59"/>
      <c r="L812" s="59"/>
      <c r="M812" s="64"/>
      <c r="N812" s="59"/>
      <c r="O812" s="59"/>
      <c r="P812" s="30">
        <v>12.58</v>
      </c>
      <c r="S812" s="31">
        <f>ROUND(ROUND(P812, 2)*I812, 2)</f>
        <v>0</v>
      </c>
    </row>
    <row r="813" spans="1:21" ht="36" x14ac:dyDescent="0.3">
      <c r="A813" s="12" t="s">
        <v>2659</v>
      </c>
      <c r="B813" s="12"/>
      <c r="C813" s="27" t="s">
        <v>2660</v>
      </c>
      <c r="D813" s="17"/>
      <c r="E813" s="17"/>
      <c r="F813" s="28" t="s">
        <v>102</v>
      </c>
      <c r="G813" s="29">
        <v>0.3</v>
      </c>
      <c r="H813" s="39"/>
      <c r="I813" s="39">
        <v>0</v>
      </c>
      <c r="J813" s="63"/>
      <c r="K813" s="59"/>
      <c r="L813" s="59"/>
      <c r="M813" s="64"/>
      <c r="N813" s="59"/>
      <c r="O813" s="59"/>
      <c r="P813" s="30">
        <v>73.099999999999994</v>
      </c>
      <c r="S813" s="31">
        <f>ROUND(ROUND(P813, 2)*I813, 2)</f>
        <v>0</v>
      </c>
    </row>
    <row r="814" spans="1:21" ht="36" x14ac:dyDescent="0.3">
      <c r="A814" s="12" t="s">
        <v>2664</v>
      </c>
      <c r="B814" s="12"/>
      <c r="C814" s="27" t="s">
        <v>1028</v>
      </c>
      <c r="D814" s="17"/>
      <c r="E814" s="17"/>
      <c r="F814" s="28" t="s">
        <v>96</v>
      </c>
      <c r="G814" s="29">
        <v>0.15</v>
      </c>
      <c r="H814" s="29"/>
      <c r="I814" s="29">
        <v>0</v>
      </c>
      <c r="J814" s="63"/>
      <c r="K814" s="59"/>
      <c r="L814" s="59"/>
      <c r="M814" s="64"/>
      <c r="N814" s="59"/>
      <c r="O814" s="59"/>
      <c r="P814" s="30">
        <v>88.8</v>
      </c>
      <c r="S814" s="31">
        <f>ROUND(ROUND(P814, 2)*I814, 2)</f>
        <v>0</v>
      </c>
    </row>
    <row r="815" spans="1:21" ht="54" x14ac:dyDescent="0.3">
      <c r="A815" s="12" t="s">
        <v>2667</v>
      </c>
      <c r="B815" s="12" t="s">
        <v>2651</v>
      </c>
      <c r="C815" s="16" t="s">
        <v>2652</v>
      </c>
      <c r="D815" s="17"/>
      <c r="E815" s="17" t="s">
        <v>2668</v>
      </c>
      <c r="F815" s="17" t="s">
        <v>79</v>
      </c>
      <c r="G815" s="18">
        <v>1</v>
      </c>
      <c r="H815" s="18"/>
      <c r="I815" s="18">
        <v>0</v>
      </c>
      <c r="J815" s="61"/>
      <c r="K815" s="62"/>
      <c r="L815" s="61"/>
      <c r="M815" s="61"/>
      <c r="N815" s="61"/>
      <c r="O815" s="61"/>
      <c r="P815" s="19">
        <v>79.760000000000005</v>
      </c>
      <c r="Q815" s="20">
        <v>1001</v>
      </c>
      <c r="R815" s="19">
        <f>P815+ROUND(Q815, 2)</f>
        <v>1080.76</v>
      </c>
      <c r="S815" s="19">
        <v>0</v>
      </c>
      <c r="T815" s="19">
        <v>0</v>
      </c>
      <c r="U815" s="19">
        <f>S815+T815</f>
        <v>0</v>
      </c>
    </row>
    <row r="816" spans="1:21" ht="36" x14ac:dyDescent="0.3">
      <c r="A816" s="12" t="s">
        <v>2669</v>
      </c>
      <c r="B816" s="12"/>
      <c r="C816" s="27" t="s">
        <v>1028</v>
      </c>
      <c r="D816" s="17"/>
      <c r="E816" s="17"/>
      <c r="F816" s="28" t="s">
        <v>96</v>
      </c>
      <c r="G816" s="29">
        <v>0.15</v>
      </c>
      <c r="H816" s="29"/>
      <c r="I816" s="29">
        <v>0</v>
      </c>
      <c r="J816" s="63"/>
      <c r="K816" s="59"/>
      <c r="L816" s="59"/>
      <c r="M816" s="64"/>
      <c r="N816" s="59"/>
      <c r="O816" s="59"/>
      <c r="P816" s="30">
        <v>88.8</v>
      </c>
      <c r="S816" s="31">
        <f>ROUND(ROUND(P816, 2)*I816, 2)</f>
        <v>0</v>
      </c>
    </row>
    <row r="817" spans="1:21" ht="36" x14ac:dyDescent="0.3">
      <c r="A817" s="12" t="s">
        <v>2672</v>
      </c>
      <c r="B817" s="12"/>
      <c r="C817" s="27" t="s">
        <v>2660</v>
      </c>
      <c r="D817" s="17"/>
      <c r="E817" s="17"/>
      <c r="F817" s="28" t="s">
        <v>102</v>
      </c>
      <c r="G817" s="29">
        <v>0.3</v>
      </c>
      <c r="H817" s="39"/>
      <c r="I817" s="39">
        <v>0</v>
      </c>
      <c r="J817" s="63"/>
      <c r="K817" s="59"/>
      <c r="L817" s="59"/>
      <c r="M817" s="64"/>
      <c r="N817" s="59"/>
      <c r="O817" s="59"/>
      <c r="P817" s="30">
        <v>73.099999999999994</v>
      </c>
      <c r="S817" s="31">
        <f>ROUND(ROUND(P817, 2)*I817, 2)</f>
        <v>0</v>
      </c>
    </row>
    <row r="818" spans="1:21" ht="36" x14ac:dyDescent="0.3">
      <c r="A818" s="12" t="s">
        <v>2675</v>
      </c>
      <c r="B818" s="12"/>
      <c r="C818" s="41" t="s">
        <v>1483</v>
      </c>
      <c r="D818" s="17"/>
      <c r="E818" s="17" t="s">
        <v>1551</v>
      </c>
      <c r="F818" s="28" t="s">
        <v>96</v>
      </c>
      <c r="G818" s="29">
        <v>4.5</v>
      </c>
      <c r="H818" s="29"/>
      <c r="I818" s="29">
        <v>0</v>
      </c>
      <c r="J818" s="63"/>
      <c r="K818" s="59"/>
      <c r="L818" s="59"/>
      <c r="M818" s="64"/>
      <c r="N818" s="59"/>
      <c r="O818" s="59"/>
      <c r="P818" s="30">
        <v>12.58</v>
      </c>
      <c r="S818" s="31">
        <f>ROUND(ROUND(P818, 2)*I818, 2)</f>
        <v>0</v>
      </c>
    </row>
    <row r="819" spans="1:21" ht="54" x14ac:dyDescent="0.3">
      <c r="A819" s="12" t="s">
        <v>2678</v>
      </c>
      <c r="B819" s="12" t="s">
        <v>2651</v>
      </c>
      <c r="C819" s="16" t="s">
        <v>2652</v>
      </c>
      <c r="D819" s="17"/>
      <c r="E819" s="17" t="s">
        <v>2653</v>
      </c>
      <c r="F819" s="17" t="s">
        <v>79</v>
      </c>
      <c r="G819" s="18">
        <v>1</v>
      </c>
      <c r="H819" s="18"/>
      <c r="I819" s="18">
        <v>0</v>
      </c>
      <c r="J819" s="61"/>
      <c r="K819" s="62"/>
      <c r="L819" s="61"/>
      <c r="M819" s="61"/>
      <c r="N819" s="61"/>
      <c r="O819" s="61"/>
      <c r="P819" s="19">
        <v>89.57</v>
      </c>
      <c r="Q819" s="20">
        <v>1001</v>
      </c>
      <c r="R819" s="19">
        <f>P819+ROUND(Q819, 2)</f>
        <v>1090.57</v>
      </c>
      <c r="S819" s="19">
        <v>0</v>
      </c>
      <c r="T819" s="19">
        <v>0</v>
      </c>
      <c r="U819" s="19">
        <f>S819+T819</f>
        <v>0</v>
      </c>
    </row>
    <row r="820" spans="1:21" ht="36" x14ac:dyDescent="0.3">
      <c r="A820" s="12" t="s">
        <v>2679</v>
      </c>
      <c r="B820" s="12"/>
      <c r="C820" s="41" t="s">
        <v>1483</v>
      </c>
      <c r="D820" s="17"/>
      <c r="E820" s="17"/>
      <c r="F820" s="28" t="s">
        <v>96</v>
      </c>
      <c r="G820" s="29">
        <v>4.5</v>
      </c>
      <c r="H820" s="29"/>
      <c r="I820" s="29">
        <v>0</v>
      </c>
      <c r="J820" s="63"/>
      <c r="K820" s="59"/>
      <c r="L820" s="59"/>
      <c r="M820" s="64"/>
      <c r="N820" s="59"/>
      <c r="O820" s="59"/>
      <c r="P820" s="30">
        <v>12.07</v>
      </c>
      <c r="S820" s="31">
        <f>ROUND(ROUND(P820, 2)*I820, 2)</f>
        <v>0</v>
      </c>
    </row>
    <row r="821" spans="1:21" ht="18" x14ac:dyDescent="0.3">
      <c r="A821" s="12" t="s">
        <v>2682</v>
      </c>
      <c r="B821" s="12"/>
      <c r="C821" s="27" t="s">
        <v>1533</v>
      </c>
      <c r="D821" s="17"/>
      <c r="E821" s="17"/>
      <c r="F821" s="28" t="s">
        <v>102</v>
      </c>
      <c r="G821" s="29">
        <v>0.3</v>
      </c>
      <c r="H821" s="29"/>
      <c r="I821" s="29">
        <v>0</v>
      </c>
      <c r="J821" s="63"/>
      <c r="K821" s="59"/>
      <c r="L821" s="59"/>
      <c r="M821" s="64"/>
      <c r="N821" s="59"/>
      <c r="O821" s="59"/>
      <c r="P821" s="30">
        <v>73.099999999999994</v>
      </c>
      <c r="S821" s="31">
        <f>ROUND(ROUND(P821, 2)*I821, 2)</f>
        <v>0</v>
      </c>
    </row>
    <row r="822" spans="1:21" ht="36" x14ac:dyDescent="0.3">
      <c r="A822" s="12" t="s">
        <v>2685</v>
      </c>
      <c r="B822" s="12"/>
      <c r="C822" s="27" t="s">
        <v>1028</v>
      </c>
      <c r="D822" s="17"/>
      <c r="E822" s="17"/>
      <c r="F822" s="28" t="s">
        <v>96</v>
      </c>
      <c r="G822" s="29">
        <v>0.15</v>
      </c>
      <c r="H822" s="29"/>
      <c r="I822" s="29">
        <v>0</v>
      </c>
      <c r="J822" s="63"/>
      <c r="K822" s="59"/>
      <c r="L822" s="59"/>
      <c r="M822" s="64"/>
      <c r="N822" s="59"/>
      <c r="O822" s="59"/>
      <c r="P822" s="30">
        <v>88.8</v>
      </c>
      <c r="S822" s="31">
        <f>ROUND(ROUND(P822, 2)*I822, 2)</f>
        <v>0</v>
      </c>
    </row>
    <row r="823" spans="1:21" ht="54" x14ac:dyDescent="0.3">
      <c r="A823" s="12" t="s">
        <v>2688</v>
      </c>
      <c r="B823" s="12" t="s">
        <v>2651</v>
      </c>
      <c r="C823" s="16" t="s">
        <v>2652</v>
      </c>
      <c r="D823" s="17"/>
      <c r="E823" s="17" t="s">
        <v>2668</v>
      </c>
      <c r="F823" s="17" t="s">
        <v>79</v>
      </c>
      <c r="G823" s="18">
        <v>1</v>
      </c>
      <c r="H823" s="18"/>
      <c r="I823" s="18">
        <v>0</v>
      </c>
      <c r="J823" s="61"/>
      <c r="K823" s="62"/>
      <c r="L823" s="61"/>
      <c r="M823" s="61"/>
      <c r="N823" s="61"/>
      <c r="O823" s="61"/>
      <c r="P823" s="19">
        <v>67.63</v>
      </c>
      <c r="Q823" s="20">
        <v>1001</v>
      </c>
      <c r="R823" s="19">
        <f>P823+ROUND(Q823, 2)</f>
        <v>1068.6300000000001</v>
      </c>
      <c r="S823" s="19">
        <v>0</v>
      </c>
      <c r="T823" s="19">
        <v>0</v>
      </c>
      <c r="U823" s="19">
        <f>S823+T823</f>
        <v>0</v>
      </c>
    </row>
    <row r="824" spans="1:21" ht="36" x14ac:dyDescent="0.3">
      <c r="A824" s="12" t="s">
        <v>2689</v>
      </c>
      <c r="B824" s="12"/>
      <c r="C824" s="27" t="s">
        <v>1028</v>
      </c>
      <c r="D824" s="17"/>
      <c r="E824" s="17"/>
      <c r="F824" s="28" t="s">
        <v>96</v>
      </c>
      <c r="G824" s="29">
        <v>0.15</v>
      </c>
      <c r="H824" s="29"/>
      <c r="I824" s="29">
        <v>0</v>
      </c>
      <c r="J824" s="63"/>
      <c r="K824" s="59"/>
      <c r="L824" s="59"/>
      <c r="M824" s="64"/>
      <c r="N824" s="59"/>
      <c r="O824" s="59"/>
      <c r="P824" s="30">
        <v>88.8</v>
      </c>
      <c r="S824" s="31">
        <f>ROUND(ROUND(P824, 2)*I824, 2)</f>
        <v>0</v>
      </c>
    </row>
    <row r="825" spans="1:21" ht="36" x14ac:dyDescent="0.3">
      <c r="A825" s="12" t="s">
        <v>2692</v>
      </c>
      <c r="B825" s="12"/>
      <c r="C825" s="41" t="s">
        <v>1483</v>
      </c>
      <c r="D825" s="17"/>
      <c r="E825" s="17"/>
      <c r="F825" s="28" t="s">
        <v>96</v>
      </c>
      <c r="G825" s="29">
        <v>4.5</v>
      </c>
      <c r="H825" s="29"/>
      <c r="I825" s="29">
        <v>0</v>
      </c>
      <c r="J825" s="63"/>
      <c r="K825" s="59"/>
      <c r="L825" s="59"/>
      <c r="M825" s="64"/>
      <c r="N825" s="59"/>
      <c r="O825" s="59"/>
      <c r="P825" s="30">
        <v>12.07</v>
      </c>
      <c r="S825" s="31">
        <f>ROUND(ROUND(P825, 2)*I825, 2)</f>
        <v>0</v>
      </c>
    </row>
    <row r="826" spans="1:21" ht="54" x14ac:dyDescent="0.3">
      <c r="A826" s="12" t="s">
        <v>2695</v>
      </c>
      <c r="B826" s="12" t="s">
        <v>2651</v>
      </c>
      <c r="C826" s="16" t="s">
        <v>2652</v>
      </c>
      <c r="D826" s="17"/>
      <c r="E826" s="17" t="s">
        <v>2653</v>
      </c>
      <c r="F826" s="17" t="s">
        <v>79</v>
      </c>
      <c r="G826" s="18">
        <v>1</v>
      </c>
      <c r="H826" s="18"/>
      <c r="I826" s="18">
        <v>662.77499999999998</v>
      </c>
      <c r="J826" s="61"/>
      <c r="K826" s="62"/>
      <c r="L826" s="61"/>
      <c r="M826" s="61"/>
      <c r="N826" s="61"/>
      <c r="O826" s="61"/>
      <c r="P826" s="19">
        <v>89.57</v>
      </c>
      <c r="Q826" s="20">
        <v>1201.2</v>
      </c>
      <c r="R826" s="19">
        <f>P826+ROUND(Q826, 2)</f>
        <v>1290.77</v>
      </c>
      <c r="S826" s="19">
        <v>59364.76</v>
      </c>
      <c r="T826" s="19">
        <v>796125.33</v>
      </c>
      <c r="U826" s="19">
        <f>S826+T826</f>
        <v>855490.09</v>
      </c>
    </row>
    <row r="827" spans="1:21" ht="36" x14ac:dyDescent="0.3">
      <c r="A827" s="12" t="s">
        <v>2696</v>
      </c>
      <c r="B827" s="12"/>
      <c r="C827" s="41" t="s">
        <v>1483</v>
      </c>
      <c r="D827" s="17"/>
      <c r="E827" s="17"/>
      <c r="F827" s="28" t="s">
        <v>96</v>
      </c>
      <c r="G827" s="29">
        <v>4.5</v>
      </c>
      <c r="H827" s="29"/>
      <c r="I827" s="29">
        <v>2982.4879999999998</v>
      </c>
      <c r="J827" s="63"/>
      <c r="K827" s="59"/>
      <c r="L827" s="59"/>
      <c r="M827" s="64"/>
      <c r="N827" s="59"/>
      <c r="O827" s="59"/>
      <c r="P827" s="30">
        <v>12.07</v>
      </c>
      <c r="S827" s="31">
        <f>ROUND(ROUND(P827, 2)*I827, 2)</f>
        <v>35998.629999999997</v>
      </c>
    </row>
    <row r="828" spans="1:21" ht="18" x14ac:dyDescent="0.3">
      <c r="A828" s="12" t="s">
        <v>2699</v>
      </c>
      <c r="B828" s="12"/>
      <c r="C828" s="27" t="s">
        <v>1533</v>
      </c>
      <c r="D828" s="17"/>
      <c r="E828" s="17"/>
      <c r="F828" s="28" t="s">
        <v>102</v>
      </c>
      <c r="G828" s="29">
        <v>0.3</v>
      </c>
      <c r="H828" s="29"/>
      <c r="I828" s="29">
        <v>198.833</v>
      </c>
      <c r="J828" s="63"/>
      <c r="K828" s="59"/>
      <c r="L828" s="59"/>
      <c r="M828" s="64"/>
      <c r="N828" s="59"/>
      <c r="O828" s="59"/>
      <c r="P828" s="30">
        <v>73.099999999999994</v>
      </c>
      <c r="S828" s="31">
        <f>ROUND(ROUND(P828, 2)*I828, 2)</f>
        <v>14534.69</v>
      </c>
    </row>
    <row r="829" spans="1:21" ht="36" x14ac:dyDescent="0.3">
      <c r="A829" s="12" t="s">
        <v>2702</v>
      </c>
      <c r="B829" s="12"/>
      <c r="C829" s="27" t="s">
        <v>1028</v>
      </c>
      <c r="D829" s="17"/>
      <c r="E829" s="17"/>
      <c r="F829" s="28" t="s">
        <v>96</v>
      </c>
      <c r="G829" s="29">
        <v>0.15</v>
      </c>
      <c r="H829" s="29"/>
      <c r="I829" s="29">
        <v>99.415999999999997</v>
      </c>
      <c r="J829" s="63"/>
      <c r="K829" s="59"/>
      <c r="L829" s="59"/>
      <c r="M829" s="64"/>
      <c r="N829" s="59"/>
      <c r="O829" s="59"/>
      <c r="P829" s="30">
        <v>88.8</v>
      </c>
      <c r="S829" s="31">
        <f>ROUND(ROUND(P829, 2)*I829, 2)</f>
        <v>8828.14</v>
      </c>
    </row>
    <row r="830" spans="1:21" ht="54" x14ac:dyDescent="0.3">
      <c r="A830" s="12" t="s">
        <v>2705</v>
      </c>
      <c r="B830" s="12" t="s">
        <v>2651</v>
      </c>
      <c r="C830" s="16" t="s">
        <v>2652</v>
      </c>
      <c r="D830" s="17"/>
      <c r="E830" s="17" t="s">
        <v>2668</v>
      </c>
      <c r="F830" s="17" t="s">
        <v>79</v>
      </c>
      <c r="G830" s="18">
        <v>1</v>
      </c>
      <c r="H830" s="18"/>
      <c r="I830" s="18">
        <v>662.77499999999998</v>
      </c>
      <c r="J830" s="61"/>
      <c r="K830" s="62"/>
      <c r="L830" s="61"/>
      <c r="M830" s="61"/>
      <c r="N830" s="61"/>
      <c r="O830" s="61"/>
      <c r="P830" s="19">
        <v>67.63</v>
      </c>
      <c r="Q830" s="20">
        <v>1201.2</v>
      </c>
      <c r="R830" s="19">
        <f>P830+ROUND(Q830, 2)</f>
        <v>1268.83</v>
      </c>
      <c r="S830" s="19">
        <v>44823.47</v>
      </c>
      <c r="T830" s="19">
        <v>796125.33</v>
      </c>
      <c r="U830" s="19">
        <f>S830+T830</f>
        <v>840948.79999999993</v>
      </c>
    </row>
    <row r="831" spans="1:21" ht="36" x14ac:dyDescent="0.3">
      <c r="A831" s="12" t="s">
        <v>2706</v>
      </c>
      <c r="B831" s="12"/>
      <c r="C831" s="27" t="s">
        <v>1028</v>
      </c>
      <c r="D831" s="17"/>
      <c r="E831" s="17"/>
      <c r="F831" s="28" t="s">
        <v>96</v>
      </c>
      <c r="G831" s="29">
        <v>0.15</v>
      </c>
      <c r="H831" s="29"/>
      <c r="I831" s="29">
        <v>99.415999999999997</v>
      </c>
      <c r="J831" s="63"/>
      <c r="K831" s="59"/>
      <c r="L831" s="59"/>
      <c r="M831" s="64"/>
      <c r="N831" s="59"/>
      <c r="O831" s="59"/>
      <c r="P831" s="30">
        <v>88.8</v>
      </c>
      <c r="S831" s="31">
        <f>ROUND(ROUND(P831, 2)*I831, 2)</f>
        <v>8828.14</v>
      </c>
    </row>
    <row r="832" spans="1:21" ht="36" x14ac:dyDescent="0.3">
      <c r="A832" s="12" t="s">
        <v>2709</v>
      </c>
      <c r="B832" s="12"/>
      <c r="C832" s="41" t="s">
        <v>1483</v>
      </c>
      <c r="D832" s="17"/>
      <c r="E832" s="17"/>
      <c r="F832" s="28" t="s">
        <v>96</v>
      </c>
      <c r="G832" s="29">
        <v>4.5</v>
      </c>
      <c r="H832" s="29"/>
      <c r="I832" s="29">
        <v>2982.4879999999998</v>
      </c>
      <c r="J832" s="63"/>
      <c r="K832" s="59"/>
      <c r="L832" s="59"/>
      <c r="M832" s="64"/>
      <c r="N832" s="59"/>
      <c r="O832" s="59"/>
      <c r="P832" s="30">
        <v>12.07</v>
      </c>
      <c r="S832" s="31">
        <f>ROUND(ROUND(P832, 2)*I832, 2)</f>
        <v>35998.629999999997</v>
      </c>
    </row>
    <row r="833" spans="1:21" ht="54" x14ac:dyDescent="0.3">
      <c r="A833" s="12" t="s">
        <v>2712</v>
      </c>
      <c r="B833" s="12" t="s">
        <v>2713</v>
      </c>
      <c r="C833" s="16" t="s">
        <v>2714</v>
      </c>
      <c r="D833" s="17"/>
      <c r="E833" s="17" t="s">
        <v>581</v>
      </c>
      <c r="F833" s="17" t="s">
        <v>79</v>
      </c>
      <c r="G833" s="18">
        <v>1</v>
      </c>
      <c r="H833" s="18"/>
      <c r="I833" s="18">
        <v>0</v>
      </c>
      <c r="J833" s="61"/>
      <c r="K833" s="62"/>
      <c r="L833" s="61"/>
      <c r="M833" s="61"/>
      <c r="N833" s="61"/>
      <c r="O833" s="61"/>
      <c r="P833" s="19">
        <v>143.88</v>
      </c>
      <c r="Q833" s="20">
        <v>275</v>
      </c>
      <c r="R833" s="19">
        <f>P833+ROUND(Q833, 2)</f>
        <v>418.88</v>
      </c>
      <c r="S833" s="19">
        <v>0</v>
      </c>
      <c r="T833" s="19">
        <v>0</v>
      </c>
      <c r="U833" s="19">
        <f>S833+T833</f>
        <v>0</v>
      </c>
    </row>
    <row r="834" spans="1:21" ht="18" x14ac:dyDescent="0.3">
      <c r="A834" s="12" t="s">
        <v>2717</v>
      </c>
      <c r="B834" s="12"/>
      <c r="C834" s="27" t="s">
        <v>2718</v>
      </c>
      <c r="D834" s="17"/>
      <c r="E834" s="17"/>
      <c r="F834" s="28" t="s">
        <v>96</v>
      </c>
      <c r="G834" s="29">
        <v>0.3</v>
      </c>
      <c r="H834" s="29"/>
      <c r="I834" s="29">
        <v>0</v>
      </c>
      <c r="J834" s="63"/>
      <c r="K834" s="59"/>
      <c r="L834" s="59"/>
      <c r="M834" s="64"/>
      <c r="N834" s="59"/>
      <c r="O834" s="59"/>
      <c r="P834" s="30">
        <v>450</v>
      </c>
      <c r="S834" s="31">
        <f>ROUND(ROUND(P834, 2)*I834, 2)</f>
        <v>0</v>
      </c>
    </row>
    <row r="835" spans="1:21" ht="36" x14ac:dyDescent="0.3">
      <c r="A835" s="12" t="s">
        <v>2722</v>
      </c>
      <c r="B835" s="12"/>
      <c r="C835" s="27" t="s">
        <v>1028</v>
      </c>
      <c r="D835" s="17"/>
      <c r="E835" s="17"/>
      <c r="F835" s="28" t="s">
        <v>96</v>
      </c>
      <c r="G835" s="29">
        <v>0.1</v>
      </c>
      <c r="H835" s="29"/>
      <c r="I835" s="29">
        <v>0</v>
      </c>
      <c r="J835" s="63"/>
      <c r="K835" s="59"/>
      <c r="L835" s="59"/>
      <c r="M835" s="64"/>
      <c r="N835" s="59"/>
      <c r="O835" s="59"/>
      <c r="P835" s="30">
        <v>88.8</v>
      </c>
      <c r="S835" s="31">
        <f>ROUND(ROUND(P835, 2)*I835, 2)</f>
        <v>0</v>
      </c>
    </row>
    <row r="836" spans="1:21" ht="54" x14ac:dyDescent="0.3">
      <c r="A836" s="12" t="s">
        <v>2725</v>
      </c>
      <c r="B836" s="12" t="s">
        <v>2713</v>
      </c>
      <c r="C836" s="16" t="s">
        <v>2714</v>
      </c>
      <c r="D836" s="17"/>
      <c r="E836" s="17" t="s">
        <v>597</v>
      </c>
      <c r="F836" s="17" t="s">
        <v>79</v>
      </c>
      <c r="G836" s="18">
        <v>1</v>
      </c>
      <c r="H836" s="18"/>
      <c r="I836" s="18">
        <v>0</v>
      </c>
      <c r="J836" s="61"/>
      <c r="K836" s="62"/>
      <c r="L836" s="61"/>
      <c r="M836" s="61"/>
      <c r="N836" s="61"/>
      <c r="O836" s="61"/>
      <c r="P836" s="19">
        <v>30.41</v>
      </c>
      <c r="Q836" s="20">
        <v>303</v>
      </c>
      <c r="R836" s="19">
        <f>P836+ROUND(Q836, 2)</f>
        <v>333.41</v>
      </c>
      <c r="S836" s="19">
        <v>0</v>
      </c>
      <c r="T836" s="19">
        <v>0</v>
      </c>
      <c r="U836" s="19">
        <f>S836+T836</f>
        <v>0</v>
      </c>
    </row>
    <row r="837" spans="1:21" ht="36" x14ac:dyDescent="0.3">
      <c r="A837" s="12" t="s">
        <v>2726</v>
      </c>
      <c r="B837" s="12"/>
      <c r="C837" s="27" t="s">
        <v>1028</v>
      </c>
      <c r="D837" s="17"/>
      <c r="E837" s="17"/>
      <c r="F837" s="28" t="s">
        <v>96</v>
      </c>
      <c r="G837" s="29">
        <v>0.1</v>
      </c>
      <c r="H837" s="29"/>
      <c r="I837" s="29">
        <v>0</v>
      </c>
      <c r="J837" s="63"/>
      <c r="K837" s="59"/>
      <c r="L837" s="59"/>
      <c r="M837" s="64"/>
      <c r="N837" s="59"/>
      <c r="O837" s="59"/>
      <c r="P837" s="30">
        <v>88.8</v>
      </c>
      <c r="S837" s="31">
        <f>ROUND(ROUND(P837, 2)*I837, 2)</f>
        <v>0</v>
      </c>
    </row>
    <row r="838" spans="1:21" ht="36" x14ac:dyDescent="0.3">
      <c r="A838" s="12" t="s">
        <v>2729</v>
      </c>
      <c r="B838" s="12"/>
      <c r="C838" s="27" t="s">
        <v>2730</v>
      </c>
      <c r="D838" s="17"/>
      <c r="E838" s="17"/>
      <c r="F838" s="28" t="s">
        <v>96</v>
      </c>
      <c r="G838" s="29">
        <v>0.3</v>
      </c>
      <c r="H838" s="29"/>
      <c r="I838" s="29">
        <v>0</v>
      </c>
      <c r="J838" s="63"/>
      <c r="K838" s="59"/>
      <c r="L838" s="59"/>
      <c r="M838" s="64"/>
      <c r="N838" s="59"/>
      <c r="O838" s="59"/>
      <c r="P838" s="30">
        <v>71.75</v>
      </c>
      <c r="S838" s="31">
        <f>ROUND(ROUND(P838, 2)*I838, 2)</f>
        <v>0</v>
      </c>
    </row>
    <row r="839" spans="1:21" ht="54" x14ac:dyDescent="0.3">
      <c r="A839" s="12" t="s">
        <v>2734</v>
      </c>
      <c r="B839" s="12" t="s">
        <v>2713</v>
      </c>
      <c r="C839" s="16" t="s">
        <v>2714</v>
      </c>
      <c r="D839" s="17"/>
      <c r="E839" s="17" t="s">
        <v>581</v>
      </c>
      <c r="F839" s="17" t="s">
        <v>79</v>
      </c>
      <c r="G839" s="18">
        <v>1</v>
      </c>
      <c r="H839" s="18"/>
      <c r="I839" s="18">
        <v>389.59500000000003</v>
      </c>
      <c r="J839" s="61"/>
      <c r="K839" s="62"/>
      <c r="L839" s="61"/>
      <c r="M839" s="61"/>
      <c r="N839" s="61"/>
      <c r="O839" s="61"/>
      <c r="P839" s="19">
        <v>63.84</v>
      </c>
      <c r="Q839" s="20">
        <v>330</v>
      </c>
      <c r="R839" s="19">
        <f>P839+ROUND(Q839, 2)</f>
        <v>393.84000000000003</v>
      </c>
      <c r="S839" s="19">
        <v>24871.74</v>
      </c>
      <c r="T839" s="19">
        <v>128566.35</v>
      </c>
      <c r="U839" s="19">
        <f>S839+T839</f>
        <v>153438.09</v>
      </c>
    </row>
    <row r="840" spans="1:21" ht="65.55" customHeight="1" x14ac:dyDescent="0.3">
      <c r="A840" s="12" t="s">
        <v>2735</v>
      </c>
      <c r="B840" s="12"/>
      <c r="C840" s="27" t="s">
        <v>2718</v>
      </c>
      <c r="D840" s="17"/>
      <c r="E840" s="17" t="s">
        <v>1964</v>
      </c>
      <c r="F840" s="28" t="s">
        <v>96</v>
      </c>
      <c r="G840" s="29">
        <v>0.3</v>
      </c>
      <c r="H840" s="29"/>
      <c r="I840" s="29">
        <v>116.879</v>
      </c>
      <c r="J840" s="63"/>
      <c r="K840" s="59"/>
      <c r="L840" s="59"/>
      <c r="M840" s="64"/>
      <c r="N840" s="59"/>
      <c r="O840" s="59"/>
      <c r="P840" s="30">
        <v>183.2</v>
      </c>
      <c r="S840" s="31">
        <f>ROUND(ROUND(P840, 2)*I840, 2)</f>
        <v>21412.23</v>
      </c>
    </row>
    <row r="841" spans="1:21" ht="36" x14ac:dyDescent="0.3">
      <c r="A841" s="12" t="s">
        <v>2738</v>
      </c>
      <c r="B841" s="12"/>
      <c r="C841" s="27" t="s">
        <v>1028</v>
      </c>
      <c r="D841" s="17"/>
      <c r="E841" s="17"/>
      <c r="F841" s="28" t="s">
        <v>96</v>
      </c>
      <c r="G841" s="29">
        <v>0.1</v>
      </c>
      <c r="H841" s="29"/>
      <c r="I841" s="29">
        <v>38.96</v>
      </c>
      <c r="J841" s="63"/>
      <c r="K841" s="59"/>
      <c r="L841" s="59"/>
      <c r="M841" s="64"/>
      <c r="N841" s="59"/>
      <c r="O841" s="59"/>
      <c r="P841" s="30">
        <v>88.8</v>
      </c>
      <c r="S841" s="31">
        <f>ROUND(ROUND(P841, 2)*I841, 2)</f>
        <v>3459.65</v>
      </c>
    </row>
    <row r="842" spans="1:21" ht="54" x14ac:dyDescent="0.3">
      <c r="A842" s="12" t="s">
        <v>2741</v>
      </c>
      <c r="B842" s="12" t="s">
        <v>2713</v>
      </c>
      <c r="C842" s="16" t="s">
        <v>2714</v>
      </c>
      <c r="D842" s="17"/>
      <c r="E842" s="17" t="s">
        <v>597</v>
      </c>
      <c r="F842" s="17" t="s">
        <v>79</v>
      </c>
      <c r="G842" s="18">
        <v>1</v>
      </c>
      <c r="H842" s="18"/>
      <c r="I842" s="18">
        <v>273.18</v>
      </c>
      <c r="J842" s="61"/>
      <c r="K842" s="62"/>
      <c r="L842" s="61"/>
      <c r="M842" s="61"/>
      <c r="N842" s="61"/>
      <c r="O842" s="61"/>
      <c r="P842" s="19">
        <v>63.84</v>
      </c>
      <c r="Q842" s="20">
        <v>363.6</v>
      </c>
      <c r="R842" s="19">
        <f>P842+ROUND(Q842, 2)</f>
        <v>427.44000000000005</v>
      </c>
      <c r="S842" s="19">
        <v>17439.810000000001</v>
      </c>
      <c r="T842" s="19">
        <v>99328.25</v>
      </c>
      <c r="U842" s="19">
        <f>S842+T842</f>
        <v>116768.06</v>
      </c>
    </row>
    <row r="843" spans="1:21" ht="36" x14ac:dyDescent="0.3">
      <c r="A843" s="12" t="s">
        <v>2742</v>
      </c>
      <c r="B843" s="12"/>
      <c r="C843" s="27" t="s">
        <v>1028</v>
      </c>
      <c r="D843" s="17"/>
      <c r="E843" s="17"/>
      <c r="F843" s="28" t="s">
        <v>96</v>
      </c>
      <c r="G843" s="29">
        <v>0.1</v>
      </c>
      <c r="H843" s="29"/>
      <c r="I843" s="29">
        <v>27.318000000000001</v>
      </c>
      <c r="J843" s="63"/>
      <c r="K843" s="59"/>
      <c r="L843" s="59"/>
      <c r="M843" s="64"/>
      <c r="N843" s="59"/>
      <c r="O843" s="59"/>
      <c r="P843" s="30">
        <v>88.8</v>
      </c>
      <c r="S843" s="31">
        <f>ROUND(ROUND(P843, 2)*I843, 2)</f>
        <v>2425.84</v>
      </c>
    </row>
    <row r="844" spans="1:21" ht="59.55" customHeight="1" x14ac:dyDescent="0.3">
      <c r="A844" s="12" t="s">
        <v>2745</v>
      </c>
      <c r="B844" s="12"/>
      <c r="C844" s="27" t="s">
        <v>2718</v>
      </c>
      <c r="D844" s="17"/>
      <c r="E844" s="17" t="s">
        <v>1964</v>
      </c>
      <c r="F844" s="28" t="s">
        <v>96</v>
      </c>
      <c r="G844" s="29">
        <v>0.3</v>
      </c>
      <c r="H844" s="29"/>
      <c r="I844" s="29">
        <v>81.953999999999994</v>
      </c>
      <c r="J844" s="63"/>
      <c r="K844" s="59"/>
      <c r="L844" s="59"/>
      <c r="M844" s="64"/>
      <c r="N844" s="59"/>
      <c r="O844" s="59"/>
      <c r="P844" s="30">
        <v>183.2</v>
      </c>
      <c r="S844" s="31">
        <f>ROUND(ROUND(P844, 2)*I844, 2)</f>
        <v>15013.97</v>
      </c>
    </row>
    <row r="845" spans="1:21" ht="36" x14ac:dyDescent="0.3">
      <c r="A845" s="12" t="s">
        <v>2748</v>
      </c>
      <c r="B845" s="12" t="s">
        <v>2749</v>
      </c>
      <c r="C845" s="16" t="s">
        <v>2750</v>
      </c>
      <c r="D845" s="17" t="s">
        <v>2751</v>
      </c>
      <c r="E845" s="17" t="s">
        <v>581</v>
      </c>
      <c r="F845" s="17" t="s">
        <v>79</v>
      </c>
      <c r="G845" s="18">
        <v>1</v>
      </c>
      <c r="H845" s="18"/>
      <c r="I845" s="18">
        <v>0</v>
      </c>
      <c r="J845" s="61"/>
      <c r="K845" s="62"/>
      <c r="L845" s="61"/>
      <c r="M845" s="61"/>
      <c r="N845" s="61"/>
      <c r="O845" s="61"/>
      <c r="P845" s="19">
        <v>263.11</v>
      </c>
      <c r="Q845" s="20">
        <v>2541</v>
      </c>
      <c r="R845" s="19">
        <f>P845+ROUND(Q845, 2)</f>
        <v>2804.11</v>
      </c>
      <c r="S845" s="19">
        <v>0</v>
      </c>
      <c r="T845" s="19">
        <v>0</v>
      </c>
      <c r="U845" s="19">
        <f>S845+T845</f>
        <v>0</v>
      </c>
    </row>
    <row r="846" spans="1:21" ht="18" x14ac:dyDescent="0.3">
      <c r="A846" s="12" t="s">
        <v>2754</v>
      </c>
      <c r="B846" s="12"/>
      <c r="C846" s="27" t="s">
        <v>2755</v>
      </c>
      <c r="D846" s="17"/>
      <c r="E846" s="17"/>
      <c r="F846" s="28" t="s">
        <v>96</v>
      </c>
      <c r="G846" s="29">
        <v>0.35</v>
      </c>
      <c r="H846" s="29"/>
      <c r="I846" s="29">
        <v>0</v>
      </c>
      <c r="J846" s="63"/>
      <c r="K846" s="59"/>
      <c r="L846" s="59"/>
      <c r="M846" s="64"/>
      <c r="N846" s="59"/>
      <c r="O846" s="59"/>
      <c r="P846" s="30">
        <v>55</v>
      </c>
      <c r="S846" s="31">
        <f>ROUND(ROUND(P846, 2)*I846, 2)</f>
        <v>0</v>
      </c>
    </row>
    <row r="847" spans="1:21" ht="36" x14ac:dyDescent="0.3">
      <c r="A847" s="12" t="s">
        <v>2759</v>
      </c>
      <c r="B847" s="12"/>
      <c r="C847" s="27" t="s">
        <v>2760</v>
      </c>
      <c r="D847" s="17"/>
      <c r="E847" s="17"/>
      <c r="F847" s="28" t="s">
        <v>79</v>
      </c>
      <c r="G847" s="29">
        <v>1.05</v>
      </c>
      <c r="H847" s="29"/>
      <c r="I847" s="29">
        <v>0</v>
      </c>
      <c r="J847" s="63"/>
      <c r="K847" s="59"/>
      <c r="L847" s="59"/>
      <c r="M847" s="64"/>
      <c r="N847" s="59"/>
      <c r="O847" s="59"/>
      <c r="P847" s="30">
        <v>135.53</v>
      </c>
      <c r="S847" s="31">
        <f>ROUND(ROUND(P847, 2)*I847, 2)</f>
        <v>0</v>
      </c>
    </row>
    <row r="848" spans="1:21" ht="18" x14ac:dyDescent="0.3">
      <c r="A848" s="12" t="s">
        <v>2764</v>
      </c>
      <c r="B848" s="12"/>
      <c r="C848" s="27" t="s">
        <v>2765</v>
      </c>
      <c r="D848" s="17"/>
      <c r="E848" s="17"/>
      <c r="F848" s="28" t="s">
        <v>102</v>
      </c>
      <c r="G848" s="29">
        <v>0.6</v>
      </c>
      <c r="H848" s="29"/>
      <c r="I848" s="29">
        <v>0</v>
      </c>
      <c r="J848" s="63"/>
      <c r="K848" s="59"/>
      <c r="L848" s="59"/>
      <c r="M848" s="64"/>
      <c r="N848" s="59"/>
      <c r="O848" s="59"/>
      <c r="P848" s="30">
        <v>119.25</v>
      </c>
      <c r="S848" s="31">
        <f>ROUND(ROUND(P848, 2)*I848, 2)</f>
        <v>0</v>
      </c>
    </row>
    <row r="849" spans="1:21" ht="18" x14ac:dyDescent="0.3">
      <c r="A849" s="12" t="s">
        <v>2769</v>
      </c>
      <c r="B849" s="12"/>
      <c r="C849" s="27" t="s">
        <v>2770</v>
      </c>
      <c r="D849" s="17"/>
      <c r="E849" s="17"/>
      <c r="F849" s="28" t="s">
        <v>102</v>
      </c>
      <c r="G849" s="29">
        <v>20</v>
      </c>
      <c r="H849" s="29"/>
      <c r="I849" s="29">
        <v>0</v>
      </c>
      <c r="J849" s="63"/>
      <c r="K849" s="59"/>
      <c r="L849" s="59"/>
      <c r="M849" s="64"/>
      <c r="N849" s="59"/>
      <c r="O849" s="59"/>
      <c r="P849" s="30">
        <v>1.5</v>
      </c>
      <c r="S849" s="31">
        <f>ROUND(ROUND(P849, 2)*I849, 2)</f>
        <v>0</v>
      </c>
    </row>
    <row r="850" spans="1:21" ht="36" x14ac:dyDescent="0.3">
      <c r="A850" s="12" t="s">
        <v>2774</v>
      </c>
      <c r="B850" s="12" t="s">
        <v>2775</v>
      </c>
      <c r="C850" s="16" t="s">
        <v>2776</v>
      </c>
      <c r="D850" s="17"/>
      <c r="E850" s="17" t="s">
        <v>2777</v>
      </c>
      <c r="F850" s="17" t="s">
        <v>79</v>
      </c>
      <c r="G850" s="18">
        <v>1</v>
      </c>
      <c r="H850" s="18"/>
      <c r="I850" s="18">
        <v>0</v>
      </c>
      <c r="J850" s="61"/>
      <c r="K850" s="62"/>
      <c r="L850" s="61"/>
      <c r="M850" s="61"/>
      <c r="N850" s="61"/>
      <c r="O850" s="61"/>
      <c r="P850" s="19">
        <v>2042.1</v>
      </c>
      <c r="Q850" s="20">
        <v>1291</v>
      </c>
      <c r="R850" s="19">
        <f>P850+ROUND(Q850, 2)</f>
        <v>3333.1</v>
      </c>
      <c r="S850" s="19">
        <v>0</v>
      </c>
      <c r="T850" s="19">
        <v>0</v>
      </c>
      <c r="U850" s="19">
        <f>S850+T850</f>
        <v>0</v>
      </c>
    </row>
    <row r="851" spans="1:21" ht="18" x14ac:dyDescent="0.3">
      <c r="A851" s="12" t="s">
        <v>2780</v>
      </c>
      <c r="B851" s="12"/>
      <c r="C851" s="27" t="s">
        <v>2781</v>
      </c>
      <c r="D851" s="17"/>
      <c r="E851" s="17"/>
      <c r="F851" s="28" t="s">
        <v>187</v>
      </c>
      <c r="G851" s="29">
        <v>1</v>
      </c>
      <c r="H851" s="39"/>
      <c r="I851" s="39">
        <v>0</v>
      </c>
      <c r="J851" s="63"/>
      <c r="K851" s="59"/>
      <c r="L851" s="59"/>
      <c r="M851" s="64"/>
      <c r="N851" s="59"/>
      <c r="O851" s="59"/>
      <c r="P851" s="30">
        <v>44.71</v>
      </c>
      <c r="S851" s="31">
        <f>ROUND(ROUND(P851, 2)*I851, 2)</f>
        <v>0</v>
      </c>
    </row>
    <row r="852" spans="1:21" ht="18" x14ac:dyDescent="0.3">
      <c r="A852" s="12" t="s">
        <v>2785</v>
      </c>
      <c r="B852" s="12"/>
      <c r="C852" s="27" t="s">
        <v>2786</v>
      </c>
      <c r="D852" s="17"/>
      <c r="E852" s="17"/>
      <c r="F852" s="28" t="s">
        <v>187</v>
      </c>
      <c r="G852" s="29">
        <v>1</v>
      </c>
      <c r="H852" s="39"/>
      <c r="I852" s="39">
        <v>0</v>
      </c>
      <c r="J852" s="63"/>
      <c r="K852" s="59"/>
      <c r="L852" s="59"/>
      <c r="M852" s="64"/>
      <c r="N852" s="59"/>
      <c r="O852" s="59"/>
      <c r="P852" s="30">
        <v>35.76</v>
      </c>
      <c r="S852" s="31">
        <f>ROUND(ROUND(P852, 2)*I852, 2)</f>
        <v>0</v>
      </c>
    </row>
    <row r="853" spans="1:21" ht="18" x14ac:dyDescent="0.3">
      <c r="A853" s="12" t="s">
        <v>2790</v>
      </c>
      <c r="B853" s="12"/>
      <c r="C853" s="27" t="s">
        <v>2791</v>
      </c>
      <c r="D853" s="17"/>
      <c r="E853" s="17"/>
      <c r="F853" s="28" t="s">
        <v>79</v>
      </c>
      <c r="G853" s="29">
        <v>1.1000000000000001</v>
      </c>
      <c r="H853" s="29"/>
      <c r="I853" s="29">
        <v>0</v>
      </c>
      <c r="J853" s="63"/>
      <c r="K853" s="59"/>
      <c r="L853" s="59"/>
      <c r="M853" s="64"/>
      <c r="N853" s="59"/>
      <c r="O853" s="59"/>
      <c r="P853" s="30">
        <v>1520.33</v>
      </c>
      <c r="S853" s="31">
        <f>ROUND(ROUND(P853, 2)*I853, 2)</f>
        <v>0</v>
      </c>
    </row>
    <row r="854" spans="1:21" ht="36" x14ac:dyDescent="0.3">
      <c r="A854" s="12" t="s">
        <v>2795</v>
      </c>
      <c r="B854" s="12" t="s">
        <v>2775</v>
      </c>
      <c r="C854" s="16" t="s">
        <v>2776</v>
      </c>
      <c r="D854" s="17"/>
      <c r="E854" s="17" t="s">
        <v>2796</v>
      </c>
      <c r="F854" s="17" t="s">
        <v>79</v>
      </c>
      <c r="G854" s="18">
        <v>1</v>
      </c>
      <c r="H854" s="18"/>
      <c r="I854" s="18">
        <v>0</v>
      </c>
      <c r="J854" s="61"/>
      <c r="K854" s="62"/>
      <c r="L854" s="61"/>
      <c r="M854" s="61"/>
      <c r="N854" s="61"/>
      <c r="O854" s="61"/>
      <c r="P854" s="19">
        <v>1895.81</v>
      </c>
      <c r="Q854" s="20">
        <v>1291</v>
      </c>
      <c r="R854" s="19">
        <f>P854+ROUND(Q854, 2)</f>
        <v>3186.81</v>
      </c>
      <c r="S854" s="19">
        <v>0</v>
      </c>
      <c r="T854" s="19">
        <v>0</v>
      </c>
      <c r="U854" s="19">
        <f>S854+T854</f>
        <v>0</v>
      </c>
    </row>
    <row r="855" spans="1:21" ht="18" x14ac:dyDescent="0.3">
      <c r="A855" s="12" t="s">
        <v>2797</v>
      </c>
      <c r="B855" s="12"/>
      <c r="C855" s="27" t="s">
        <v>2791</v>
      </c>
      <c r="D855" s="17"/>
      <c r="E855" s="17"/>
      <c r="F855" s="28" t="s">
        <v>79</v>
      </c>
      <c r="G855" s="29">
        <v>1.1000000000000001</v>
      </c>
      <c r="H855" s="29"/>
      <c r="I855" s="29">
        <v>0</v>
      </c>
      <c r="J855" s="63"/>
      <c r="K855" s="59"/>
      <c r="L855" s="59"/>
      <c r="M855" s="64"/>
      <c r="N855" s="59"/>
      <c r="O855" s="59"/>
      <c r="P855" s="30">
        <v>1520.33</v>
      </c>
      <c r="S855" s="31">
        <f>ROUND(ROUND(P855, 2)*I855, 2)</f>
        <v>0</v>
      </c>
    </row>
    <row r="856" spans="1:21" ht="18" x14ac:dyDescent="0.3">
      <c r="A856" s="12" t="s">
        <v>2800</v>
      </c>
      <c r="B856" s="12"/>
      <c r="C856" s="27" t="s">
        <v>2781</v>
      </c>
      <c r="D856" s="17"/>
      <c r="E856" s="17"/>
      <c r="F856" s="28" t="s">
        <v>187</v>
      </c>
      <c r="G856" s="29">
        <v>1</v>
      </c>
      <c r="H856" s="39"/>
      <c r="I856" s="39">
        <v>0</v>
      </c>
      <c r="J856" s="63"/>
      <c r="K856" s="59"/>
      <c r="L856" s="59"/>
      <c r="M856" s="64"/>
      <c r="N856" s="59"/>
      <c r="O856" s="59"/>
      <c r="P856" s="30">
        <v>44.71</v>
      </c>
      <c r="S856" s="31">
        <f>ROUND(ROUND(P856, 2)*I856, 2)</f>
        <v>0</v>
      </c>
    </row>
    <row r="857" spans="1:21" ht="18" x14ac:dyDescent="0.3">
      <c r="A857" s="12" t="s">
        <v>2803</v>
      </c>
      <c r="B857" s="12"/>
      <c r="C857" s="27" t="s">
        <v>2786</v>
      </c>
      <c r="D857" s="17"/>
      <c r="E857" s="17"/>
      <c r="F857" s="28" t="s">
        <v>187</v>
      </c>
      <c r="G857" s="29">
        <v>1</v>
      </c>
      <c r="H857" s="39"/>
      <c r="I857" s="39">
        <v>0</v>
      </c>
      <c r="J857" s="63"/>
      <c r="K857" s="59"/>
      <c r="L857" s="59"/>
      <c r="M857" s="64"/>
      <c r="N857" s="59"/>
      <c r="O857" s="59"/>
      <c r="P857" s="30">
        <v>35.76</v>
      </c>
      <c r="S857" s="31">
        <f>ROUND(ROUND(P857, 2)*I857, 2)</f>
        <v>0</v>
      </c>
    </row>
    <row r="858" spans="1:21" ht="54" x14ac:dyDescent="0.3">
      <c r="A858" s="12" t="s">
        <v>2806</v>
      </c>
      <c r="B858" s="12" t="s">
        <v>2775</v>
      </c>
      <c r="C858" s="16" t="s">
        <v>2776</v>
      </c>
      <c r="D858" s="17"/>
      <c r="E858" s="17" t="s">
        <v>2807</v>
      </c>
      <c r="F858" s="17" t="s">
        <v>79</v>
      </c>
      <c r="G858" s="18">
        <v>1</v>
      </c>
      <c r="H858" s="18"/>
      <c r="I858" s="18">
        <v>26.1</v>
      </c>
      <c r="J858" s="61"/>
      <c r="K858" s="62"/>
      <c r="L858" s="61"/>
      <c r="M858" s="61"/>
      <c r="N858" s="61"/>
      <c r="O858" s="61"/>
      <c r="P858" s="19">
        <v>573.13</v>
      </c>
      <c r="Q858" s="20">
        <v>1549.2</v>
      </c>
      <c r="R858" s="19">
        <f>P858+ROUND(Q858, 2)</f>
        <v>2122.33</v>
      </c>
      <c r="S858" s="19">
        <v>14958.69</v>
      </c>
      <c r="T858" s="19">
        <v>40434.120000000003</v>
      </c>
      <c r="U858" s="19">
        <f>S858+T858</f>
        <v>55392.810000000005</v>
      </c>
    </row>
    <row r="859" spans="1:21" ht="18" x14ac:dyDescent="0.3">
      <c r="A859" s="12" t="s">
        <v>2808</v>
      </c>
      <c r="B859" s="12"/>
      <c r="C859" s="41" t="s">
        <v>2809</v>
      </c>
      <c r="D859" s="17"/>
      <c r="E859" s="17"/>
      <c r="F859" s="28" t="s">
        <v>79</v>
      </c>
      <c r="G859" s="29">
        <v>1.1000000000000001</v>
      </c>
      <c r="H859" s="29"/>
      <c r="I859" s="29">
        <v>28.71</v>
      </c>
      <c r="J859" s="63"/>
      <c r="K859" s="59"/>
      <c r="L859" s="59"/>
      <c r="M859" s="64"/>
      <c r="N859" s="59"/>
      <c r="O859" s="59"/>
      <c r="P859" s="30">
        <v>317.35000000000002</v>
      </c>
      <c r="S859" s="31">
        <f>ROUND(ROUND(P859, 2)*I859, 2)</f>
        <v>9111.1200000000008</v>
      </c>
    </row>
    <row r="860" spans="1:21" ht="18" x14ac:dyDescent="0.3">
      <c r="A860" s="12" t="s">
        <v>2813</v>
      </c>
      <c r="B860" s="12"/>
      <c r="C860" s="27" t="s">
        <v>2781</v>
      </c>
      <c r="D860" s="17"/>
      <c r="E860" s="17"/>
      <c r="F860" s="28" t="s">
        <v>187</v>
      </c>
      <c r="G860" s="29">
        <v>1</v>
      </c>
      <c r="H860" s="39"/>
      <c r="I860" s="39">
        <v>94</v>
      </c>
      <c r="J860" s="63"/>
      <c r="K860" s="59"/>
      <c r="L860" s="59"/>
      <c r="M860" s="64"/>
      <c r="N860" s="59"/>
      <c r="O860" s="59"/>
      <c r="P860" s="30">
        <v>44.71</v>
      </c>
      <c r="S860" s="31">
        <f>ROUND(ROUND(P860, 2)*I860, 2)</f>
        <v>4202.74</v>
      </c>
    </row>
    <row r="861" spans="1:21" ht="18" x14ac:dyDescent="0.3">
      <c r="A861" s="12" t="s">
        <v>2816</v>
      </c>
      <c r="B861" s="12"/>
      <c r="C861" s="27" t="s">
        <v>2786</v>
      </c>
      <c r="D861" s="17"/>
      <c r="E861" s="17"/>
      <c r="F861" s="28" t="s">
        <v>187</v>
      </c>
      <c r="G861" s="29">
        <v>1</v>
      </c>
      <c r="H861" s="39"/>
      <c r="I861" s="39">
        <v>46</v>
      </c>
      <c r="J861" s="63"/>
      <c r="K861" s="59"/>
      <c r="L861" s="59"/>
      <c r="M861" s="64"/>
      <c r="N861" s="59"/>
      <c r="O861" s="59"/>
      <c r="P861" s="30">
        <v>35.76</v>
      </c>
      <c r="S861" s="31">
        <f>ROUND(ROUND(P861, 2)*I861, 2)</f>
        <v>1644.96</v>
      </c>
    </row>
    <row r="862" spans="1:21" ht="36" x14ac:dyDescent="0.3">
      <c r="A862" s="12" t="s">
        <v>2819</v>
      </c>
      <c r="B862" s="12" t="s">
        <v>2820</v>
      </c>
      <c r="C862" s="16" t="s">
        <v>2821</v>
      </c>
      <c r="D862" s="17"/>
      <c r="E862" s="17" t="s">
        <v>581</v>
      </c>
      <c r="F862" s="17" t="s">
        <v>79</v>
      </c>
      <c r="G862" s="18">
        <v>1</v>
      </c>
      <c r="H862" s="18"/>
      <c r="I862" s="18">
        <v>0</v>
      </c>
      <c r="J862" s="61"/>
      <c r="K862" s="62"/>
      <c r="L862" s="61"/>
      <c r="M862" s="61"/>
      <c r="N862" s="61"/>
      <c r="O862" s="61"/>
      <c r="P862" s="19">
        <v>792.07</v>
      </c>
      <c r="Q862" s="20">
        <v>1477</v>
      </c>
      <c r="R862" s="19">
        <f>P862+ROUND(Q862, 2)</f>
        <v>2269.0700000000002</v>
      </c>
      <c r="S862" s="19">
        <v>0</v>
      </c>
      <c r="T862" s="19">
        <v>0</v>
      </c>
      <c r="U862" s="19">
        <f>S862+T862</f>
        <v>0</v>
      </c>
    </row>
    <row r="863" spans="1:21" ht="18" x14ac:dyDescent="0.3">
      <c r="A863" s="12" t="s">
        <v>2824</v>
      </c>
      <c r="B863" s="12"/>
      <c r="C863" s="27" t="s">
        <v>2781</v>
      </c>
      <c r="D863" s="17"/>
      <c r="E863" s="17"/>
      <c r="F863" s="28" t="s">
        <v>187</v>
      </c>
      <c r="G863" s="29">
        <v>1</v>
      </c>
      <c r="H863" s="39"/>
      <c r="I863" s="39">
        <v>0</v>
      </c>
      <c r="J863" s="63"/>
      <c r="K863" s="59"/>
      <c r="L863" s="59"/>
      <c r="M863" s="64"/>
      <c r="N863" s="59"/>
      <c r="O863" s="59"/>
      <c r="P863" s="30">
        <v>54.18</v>
      </c>
      <c r="S863" s="31">
        <f>ROUND(ROUND(P863, 2)*I863, 2)</f>
        <v>0</v>
      </c>
    </row>
    <row r="864" spans="1:21" ht="18" x14ac:dyDescent="0.3">
      <c r="A864" s="12" t="s">
        <v>2827</v>
      </c>
      <c r="B864" s="12"/>
      <c r="C864" s="27" t="s">
        <v>2786</v>
      </c>
      <c r="D864" s="17"/>
      <c r="E864" s="17"/>
      <c r="F864" s="28" t="s">
        <v>187</v>
      </c>
      <c r="G864" s="29">
        <v>1</v>
      </c>
      <c r="H864" s="39"/>
      <c r="I864" s="39">
        <v>0</v>
      </c>
      <c r="J864" s="63"/>
      <c r="K864" s="59"/>
      <c r="L864" s="59"/>
      <c r="M864" s="64"/>
      <c r="N864" s="59"/>
      <c r="O864" s="59"/>
      <c r="P864" s="30">
        <v>43.33</v>
      </c>
      <c r="S864" s="31">
        <f>ROUND(ROUND(P864, 2)*I864, 2)</f>
        <v>0</v>
      </c>
    </row>
    <row r="865" spans="1:21" ht="18" x14ac:dyDescent="0.3">
      <c r="A865" s="12" t="s">
        <v>2830</v>
      </c>
      <c r="B865" s="12"/>
      <c r="C865" s="41" t="s">
        <v>2809</v>
      </c>
      <c r="D865" s="17"/>
      <c r="E865" s="17"/>
      <c r="F865" s="28" t="s">
        <v>79</v>
      </c>
      <c r="G865" s="29">
        <v>1.1000000000000001</v>
      </c>
      <c r="H865" s="39"/>
      <c r="I865" s="39">
        <v>0</v>
      </c>
      <c r="J865" s="63"/>
      <c r="K865" s="59"/>
      <c r="L865" s="59"/>
      <c r="M865" s="64"/>
      <c r="N865" s="59"/>
      <c r="O865" s="59"/>
      <c r="P865" s="30">
        <v>312.73</v>
      </c>
      <c r="S865" s="31">
        <f>ROUND(ROUND(P865, 2)*I865, 2)</f>
        <v>0</v>
      </c>
    </row>
    <row r="866" spans="1:21" ht="36" x14ac:dyDescent="0.3">
      <c r="A866" s="12" t="s">
        <v>2833</v>
      </c>
      <c r="B866" s="12" t="s">
        <v>2820</v>
      </c>
      <c r="C866" s="16" t="s">
        <v>2821</v>
      </c>
      <c r="D866" s="17"/>
      <c r="E866" s="17" t="s">
        <v>2834</v>
      </c>
      <c r="F866" s="17" t="s">
        <v>79</v>
      </c>
      <c r="G866" s="18">
        <v>1</v>
      </c>
      <c r="H866" s="18"/>
      <c r="I866" s="18">
        <v>0</v>
      </c>
      <c r="J866" s="61"/>
      <c r="K866" s="62"/>
      <c r="L866" s="61"/>
      <c r="M866" s="61"/>
      <c r="N866" s="61"/>
      <c r="O866" s="61"/>
      <c r="P866" s="19">
        <v>845.65</v>
      </c>
      <c r="Q866" s="20">
        <v>1477</v>
      </c>
      <c r="R866" s="19">
        <f>P866+ROUND(Q866, 2)</f>
        <v>2322.65</v>
      </c>
      <c r="S866" s="19">
        <v>0</v>
      </c>
      <c r="T866" s="19">
        <v>0</v>
      </c>
      <c r="U866" s="19">
        <f>S866+T866</f>
        <v>0</v>
      </c>
    </row>
    <row r="867" spans="1:21" ht="18" x14ac:dyDescent="0.3">
      <c r="A867" s="12" t="s">
        <v>2835</v>
      </c>
      <c r="B867" s="12"/>
      <c r="C867" s="41" t="s">
        <v>2836</v>
      </c>
      <c r="D867" s="17"/>
      <c r="E867" s="17"/>
      <c r="F867" s="28" t="s">
        <v>79</v>
      </c>
      <c r="G867" s="29">
        <v>1.1000000000000001</v>
      </c>
      <c r="H867" s="39"/>
      <c r="I867" s="39">
        <v>0</v>
      </c>
      <c r="J867" s="63"/>
      <c r="K867" s="59"/>
      <c r="L867" s="59"/>
      <c r="M867" s="64"/>
      <c r="N867" s="59"/>
      <c r="O867" s="59"/>
      <c r="P867" s="30">
        <v>276.08999999999997</v>
      </c>
      <c r="S867" s="31">
        <f>ROUND(ROUND(P867, 2)*I867, 2)</f>
        <v>0</v>
      </c>
    </row>
    <row r="868" spans="1:21" ht="18" x14ac:dyDescent="0.3">
      <c r="A868" s="12" t="s">
        <v>2840</v>
      </c>
      <c r="B868" s="12"/>
      <c r="C868" s="27" t="s">
        <v>2781</v>
      </c>
      <c r="D868" s="17"/>
      <c r="E868" s="17"/>
      <c r="F868" s="28" t="s">
        <v>187</v>
      </c>
      <c r="G868" s="29">
        <v>1</v>
      </c>
      <c r="H868" s="39"/>
      <c r="I868" s="39">
        <v>0</v>
      </c>
      <c r="J868" s="63"/>
      <c r="K868" s="59"/>
      <c r="L868" s="59"/>
      <c r="M868" s="64"/>
      <c r="N868" s="59"/>
      <c r="O868" s="59"/>
      <c r="P868" s="30">
        <v>44.71</v>
      </c>
      <c r="S868" s="31">
        <f>ROUND(ROUND(P868, 2)*I868, 2)</f>
        <v>0</v>
      </c>
    </row>
    <row r="869" spans="1:21" ht="18" x14ac:dyDescent="0.3">
      <c r="A869" s="12" t="s">
        <v>2843</v>
      </c>
      <c r="B869" s="12"/>
      <c r="C869" s="27" t="s">
        <v>2786</v>
      </c>
      <c r="D869" s="17"/>
      <c r="E869" s="17"/>
      <c r="F869" s="28" t="s">
        <v>187</v>
      </c>
      <c r="G869" s="29">
        <v>1</v>
      </c>
      <c r="H869" s="39"/>
      <c r="I869" s="39">
        <v>0</v>
      </c>
      <c r="J869" s="63"/>
      <c r="K869" s="59"/>
      <c r="L869" s="59"/>
      <c r="M869" s="64"/>
      <c r="N869" s="59"/>
      <c r="O869" s="59"/>
      <c r="P869" s="30">
        <v>35.76</v>
      </c>
      <c r="S869" s="31">
        <f>ROUND(ROUND(P869, 2)*I869, 2)</f>
        <v>0</v>
      </c>
    </row>
    <row r="870" spans="1:21" ht="18" x14ac:dyDescent="0.3">
      <c r="A870" s="12" t="s">
        <v>2846</v>
      </c>
      <c r="B870" s="12"/>
      <c r="C870" s="27" t="s">
        <v>2847</v>
      </c>
      <c r="D870" s="17"/>
      <c r="E870" s="17"/>
      <c r="F870" s="28" t="s">
        <v>102</v>
      </c>
      <c r="G870" s="29">
        <v>1</v>
      </c>
      <c r="H870" s="39"/>
      <c r="I870" s="39">
        <v>0</v>
      </c>
      <c r="J870" s="63"/>
      <c r="K870" s="59"/>
      <c r="L870" s="59"/>
      <c r="M870" s="64"/>
      <c r="N870" s="59"/>
      <c r="O870" s="59"/>
      <c r="P870" s="30">
        <v>80</v>
      </c>
      <c r="S870" s="31">
        <f>ROUND(ROUND(P870, 2)*I870, 2)</f>
        <v>0</v>
      </c>
    </row>
    <row r="871" spans="1:21" ht="36" x14ac:dyDescent="0.3">
      <c r="A871" s="12" t="s">
        <v>2851</v>
      </c>
      <c r="B871" s="12" t="s">
        <v>2820</v>
      </c>
      <c r="C871" s="16" t="s">
        <v>2821</v>
      </c>
      <c r="D871" s="17"/>
      <c r="E871" s="17" t="s">
        <v>2852</v>
      </c>
      <c r="F871" s="17" t="s">
        <v>79</v>
      </c>
      <c r="G871" s="18">
        <v>1</v>
      </c>
      <c r="H871" s="18"/>
      <c r="I871" s="18">
        <v>0</v>
      </c>
      <c r="J871" s="61"/>
      <c r="K871" s="62"/>
      <c r="L871" s="61"/>
      <c r="M871" s="61"/>
      <c r="N871" s="61"/>
      <c r="O871" s="61"/>
      <c r="P871" s="19">
        <v>902.26</v>
      </c>
      <c r="Q871" s="20">
        <v>1477</v>
      </c>
      <c r="R871" s="19">
        <f>P871+ROUND(Q871, 2)</f>
        <v>2379.2600000000002</v>
      </c>
      <c r="S871" s="19">
        <v>0</v>
      </c>
      <c r="T871" s="19">
        <v>0</v>
      </c>
      <c r="U871" s="19">
        <f>S871+T871</f>
        <v>0</v>
      </c>
    </row>
    <row r="872" spans="1:21" ht="18" x14ac:dyDescent="0.3">
      <c r="A872" s="12" t="s">
        <v>2853</v>
      </c>
      <c r="B872" s="12"/>
      <c r="C872" s="27" t="s">
        <v>2847</v>
      </c>
      <c r="D872" s="17"/>
      <c r="E872" s="17"/>
      <c r="F872" s="28" t="s">
        <v>102</v>
      </c>
      <c r="G872" s="29">
        <v>1</v>
      </c>
      <c r="H872" s="39"/>
      <c r="I872" s="39">
        <v>0</v>
      </c>
      <c r="J872" s="63"/>
      <c r="K872" s="59"/>
      <c r="L872" s="59"/>
      <c r="M872" s="64"/>
      <c r="N872" s="59"/>
      <c r="O872" s="59"/>
      <c r="P872" s="30">
        <v>80</v>
      </c>
      <c r="S872" s="31">
        <f>ROUND(ROUND(P872, 2)*I872, 2)</f>
        <v>0</v>
      </c>
    </row>
    <row r="873" spans="1:21" ht="18" x14ac:dyDescent="0.3">
      <c r="A873" s="12" t="s">
        <v>2856</v>
      </c>
      <c r="B873" s="12"/>
      <c r="C873" s="27" t="s">
        <v>2781</v>
      </c>
      <c r="D873" s="17"/>
      <c r="E873" s="17"/>
      <c r="F873" s="28" t="s">
        <v>187</v>
      </c>
      <c r="G873" s="29">
        <v>1</v>
      </c>
      <c r="H873" s="39"/>
      <c r="I873" s="39">
        <v>0</v>
      </c>
      <c r="J873" s="63"/>
      <c r="K873" s="59"/>
      <c r="L873" s="59"/>
      <c r="M873" s="64"/>
      <c r="N873" s="59"/>
      <c r="O873" s="59"/>
      <c r="P873" s="30">
        <v>44.71</v>
      </c>
      <c r="S873" s="31">
        <f>ROUND(ROUND(P873, 2)*I873, 2)</f>
        <v>0</v>
      </c>
    </row>
    <row r="874" spans="1:21" ht="18" x14ac:dyDescent="0.3">
      <c r="A874" s="12" t="s">
        <v>2859</v>
      </c>
      <c r="B874" s="12"/>
      <c r="C874" s="27" t="s">
        <v>2786</v>
      </c>
      <c r="D874" s="17"/>
      <c r="E874" s="17"/>
      <c r="F874" s="28" t="s">
        <v>187</v>
      </c>
      <c r="G874" s="29">
        <v>1</v>
      </c>
      <c r="H874" s="39"/>
      <c r="I874" s="39">
        <v>0</v>
      </c>
      <c r="J874" s="63"/>
      <c r="K874" s="59"/>
      <c r="L874" s="59"/>
      <c r="M874" s="64"/>
      <c r="N874" s="59"/>
      <c r="O874" s="59"/>
      <c r="P874" s="30">
        <v>35.76</v>
      </c>
      <c r="S874" s="31">
        <f>ROUND(ROUND(P874, 2)*I874, 2)</f>
        <v>0</v>
      </c>
    </row>
    <row r="875" spans="1:21" ht="18" x14ac:dyDescent="0.3">
      <c r="A875" s="12" t="s">
        <v>2862</v>
      </c>
      <c r="B875" s="12"/>
      <c r="C875" s="41" t="s">
        <v>2836</v>
      </c>
      <c r="D875" s="17"/>
      <c r="E875" s="17"/>
      <c r="F875" s="28" t="s">
        <v>79</v>
      </c>
      <c r="G875" s="29">
        <v>1.1000000000000001</v>
      </c>
      <c r="H875" s="39"/>
      <c r="I875" s="39">
        <v>0</v>
      </c>
      <c r="J875" s="63"/>
      <c r="K875" s="59"/>
      <c r="L875" s="59"/>
      <c r="M875" s="64"/>
      <c r="N875" s="59"/>
      <c r="O875" s="59"/>
      <c r="P875" s="30">
        <v>276.08999999999997</v>
      </c>
      <c r="S875" s="31">
        <f>ROUND(ROUND(P875, 2)*I875, 2)</f>
        <v>0</v>
      </c>
    </row>
    <row r="876" spans="1:21" ht="36" x14ac:dyDescent="0.3">
      <c r="A876" s="12" t="s">
        <v>2865</v>
      </c>
      <c r="B876" s="12" t="s">
        <v>2820</v>
      </c>
      <c r="C876" s="16" t="s">
        <v>2821</v>
      </c>
      <c r="D876" s="17"/>
      <c r="E876" s="17" t="s">
        <v>2866</v>
      </c>
      <c r="F876" s="17" t="s">
        <v>79</v>
      </c>
      <c r="G876" s="18">
        <v>1</v>
      </c>
      <c r="H876" s="18"/>
      <c r="I876" s="18">
        <v>0</v>
      </c>
      <c r="J876" s="61"/>
      <c r="K876" s="62"/>
      <c r="L876" s="61"/>
      <c r="M876" s="61"/>
      <c r="N876" s="61"/>
      <c r="O876" s="61"/>
      <c r="P876" s="19">
        <v>3637.61</v>
      </c>
      <c r="Q876" s="20">
        <v>1477</v>
      </c>
      <c r="R876" s="19">
        <f>P876+ROUND(Q876, 2)</f>
        <v>5114.6100000000006</v>
      </c>
      <c r="S876" s="19">
        <v>0</v>
      </c>
      <c r="T876" s="19">
        <v>0</v>
      </c>
      <c r="U876" s="19">
        <f>S876+T876</f>
        <v>0</v>
      </c>
    </row>
    <row r="877" spans="1:21" ht="18" x14ac:dyDescent="0.3">
      <c r="A877" s="12" t="s">
        <v>2867</v>
      </c>
      <c r="B877" s="12"/>
      <c r="C877" s="27" t="s">
        <v>2868</v>
      </c>
      <c r="D877" s="17"/>
      <c r="E877" s="17"/>
      <c r="F877" s="28" t="s">
        <v>79</v>
      </c>
      <c r="G877" s="29">
        <v>1.1000000000000001</v>
      </c>
      <c r="H877" s="39"/>
      <c r="I877" s="39">
        <v>0</v>
      </c>
      <c r="J877" s="63"/>
      <c r="K877" s="59"/>
      <c r="L877" s="59"/>
      <c r="M877" s="64"/>
      <c r="N877" s="59"/>
      <c r="O877" s="59"/>
      <c r="P877" s="30">
        <v>1520.33</v>
      </c>
      <c r="S877" s="31">
        <f>ROUND(ROUND(P877, 2)*I877, 2)</f>
        <v>0</v>
      </c>
    </row>
    <row r="878" spans="1:21" ht="18" x14ac:dyDescent="0.3">
      <c r="A878" s="12" t="s">
        <v>2872</v>
      </c>
      <c r="B878" s="12"/>
      <c r="C878" s="27" t="s">
        <v>2781</v>
      </c>
      <c r="D878" s="17"/>
      <c r="E878" s="17"/>
      <c r="F878" s="28" t="s">
        <v>187</v>
      </c>
      <c r="G878" s="29">
        <v>1</v>
      </c>
      <c r="H878" s="39"/>
      <c r="I878" s="39">
        <v>0</v>
      </c>
      <c r="J878" s="63"/>
      <c r="K878" s="59"/>
      <c r="L878" s="59"/>
      <c r="M878" s="64"/>
      <c r="N878" s="59"/>
      <c r="O878" s="59"/>
      <c r="P878" s="30">
        <v>44.71</v>
      </c>
      <c r="S878" s="31">
        <f>ROUND(ROUND(P878, 2)*I878, 2)</f>
        <v>0</v>
      </c>
    </row>
    <row r="879" spans="1:21" ht="18" x14ac:dyDescent="0.3">
      <c r="A879" s="12" t="s">
        <v>2875</v>
      </c>
      <c r="B879" s="12"/>
      <c r="C879" s="27" t="s">
        <v>2786</v>
      </c>
      <c r="D879" s="17"/>
      <c r="E879" s="17"/>
      <c r="F879" s="28" t="s">
        <v>187</v>
      </c>
      <c r="G879" s="29">
        <v>1</v>
      </c>
      <c r="H879" s="39"/>
      <c r="I879" s="39">
        <v>0</v>
      </c>
      <c r="J879" s="63"/>
      <c r="K879" s="59"/>
      <c r="L879" s="59"/>
      <c r="M879" s="64"/>
      <c r="N879" s="59"/>
      <c r="O879" s="59"/>
      <c r="P879" s="30">
        <v>35.76</v>
      </c>
      <c r="S879" s="31">
        <f>ROUND(ROUND(P879, 2)*I879, 2)</f>
        <v>0</v>
      </c>
    </row>
    <row r="880" spans="1:21" ht="18" x14ac:dyDescent="0.3">
      <c r="A880" s="12" t="s">
        <v>2878</v>
      </c>
      <c r="B880" s="12"/>
      <c r="C880" s="27" t="s">
        <v>2847</v>
      </c>
      <c r="D880" s="17"/>
      <c r="E880" s="17"/>
      <c r="F880" s="28" t="s">
        <v>102</v>
      </c>
      <c r="G880" s="29">
        <v>1</v>
      </c>
      <c r="H880" s="39"/>
      <c r="I880" s="39">
        <v>0</v>
      </c>
      <c r="J880" s="63"/>
      <c r="K880" s="59"/>
      <c r="L880" s="59"/>
      <c r="M880" s="64"/>
      <c r="N880" s="59"/>
      <c r="O880" s="59"/>
      <c r="P880" s="30">
        <v>80</v>
      </c>
      <c r="S880" s="31">
        <f>ROUND(ROUND(P880, 2)*I880, 2)</f>
        <v>0</v>
      </c>
    </row>
    <row r="881" spans="1:21" ht="36" x14ac:dyDescent="0.3">
      <c r="A881" s="12" t="s">
        <v>2881</v>
      </c>
      <c r="B881" s="12" t="s">
        <v>2820</v>
      </c>
      <c r="C881" s="16" t="s">
        <v>2821</v>
      </c>
      <c r="D881" s="17"/>
      <c r="E881" s="17" t="s">
        <v>2882</v>
      </c>
      <c r="F881" s="17" t="s">
        <v>79</v>
      </c>
      <c r="G881" s="18">
        <v>1</v>
      </c>
      <c r="H881" s="18"/>
      <c r="I881" s="18">
        <v>0</v>
      </c>
      <c r="J881" s="61"/>
      <c r="K881" s="62"/>
      <c r="L881" s="61"/>
      <c r="M881" s="61"/>
      <c r="N881" s="61"/>
      <c r="O881" s="61"/>
      <c r="P881" s="19">
        <v>904.12</v>
      </c>
      <c r="Q881" s="20">
        <v>1477</v>
      </c>
      <c r="R881" s="19">
        <f>P881+ROUND(Q881, 2)</f>
        <v>2381.12</v>
      </c>
      <c r="S881" s="19">
        <v>0</v>
      </c>
      <c r="T881" s="19">
        <v>0</v>
      </c>
      <c r="U881" s="19">
        <f>S881+T881</f>
        <v>0</v>
      </c>
    </row>
    <row r="882" spans="1:21" ht="18" x14ac:dyDescent="0.3">
      <c r="A882" s="12" t="s">
        <v>2883</v>
      </c>
      <c r="B882" s="12"/>
      <c r="C882" s="27" t="s">
        <v>2781</v>
      </c>
      <c r="D882" s="17"/>
      <c r="E882" s="17"/>
      <c r="F882" s="28" t="s">
        <v>187</v>
      </c>
      <c r="G882" s="29">
        <v>1</v>
      </c>
      <c r="H882" s="39"/>
      <c r="I882" s="39">
        <v>0</v>
      </c>
      <c r="J882" s="63"/>
      <c r="K882" s="59"/>
      <c r="L882" s="59"/>
      <c r="M882" s="64"/>
      <c r="N882" s="59"/>
      <c r="O882" s="59"/>
      <c r="P882" s="30">
        <v>44.71</v>
      </c>
      <c r="S882" s="31">
        <f>ROUND(ROUND(P882, 2)*I882, 2)</f>
        <v>0</v>
      </c>
    </row>
    <row r="883" spans="1:21" ht="18" x14ac:dyDescent="0.3">
      <c r="A883" s="12" t="s">
        <v>2886</v>
      </c>
      <c r="B883" s="12"/>
      <c r="C883" s="27" t="s">
        <v>2786</v>
      </c>
      <c r="D883" s="17"/>
      <c r="E883" s="17"/>
      <c r="F883" s="28" t="s">
        <v>187</v>
      </c>
      <c r="G883" s="29">
        <v>1</v>
      </c>
      <c r="H883" s="39"/>
      <c r="I883" s="39">
        <v>0</v>
      </c>
      <c r="J883" s="63"/>
      <c r="K883" s="59"/>
      <c r="L883" s="59"/>
      <c r="M883" s="64"/>
      <c r="N883" s="59"/>
      <c r="O883" s="59"/>
      <c r="P883" s="30">
        <v>35.76</v>
      </c>
      <c r="S883" s="31">
        <f>ROUND(ROUND(P883, 2)*I883, 2)</f>
        <v>0</v>
      </c>
    </row>
    <row r="884" spans="1:21" ht="18" x14ac:dyDescent="0.3">
      <c r="A884" s="12" t="s">
        <v>2889</v>
      </c>
      <c r="B884" s="12"/>
      <c r="C884" s="41" t="s">
        <v>2809</v>
      </c>
      <c r="D884" s="17"/>
      <c r="E884" s="17"/>
      <c r="F884" s="28" t="s">
        <v>79</v>
      </c>
      <c r="G884" s="29">
        <v>1.1000000000000001</v>
      </c>
      <c r="H884" s="39"/>
      <c r="I884" s="39">
        <v>0</v>
      </c>
      <c r="J884" s="63"/>
      <c r="K884" s="59"/>
      <c r="L884" s="59"/>
      <c r="M884" s="64"/>
      <c r="N884" s="59"/>
      <c r="O884" s="59"/>
      <c r="P884" s="30">
        <v>309.39999999999998</v>
      </c>
      <c r="S884" s="31">
        <f>ROUND(ROUND(P884, 2)*I884, 2)</f>
        <v>0</v>
      </c>
    </row>
    <row r="885" spans="1:21" ht="36" x14ac:dyDescent="0.3">
      <c r="A885" s="12" t="s">
        <v>2892</v>
      </c>
      <c r="B885" s="12" t="s">
        <v>2820</v>
      </c>
      <c r="C885" s="16" t="s">
        <v>2821</v>
      </c>
      <c r="D885" s="17"/>
      <c r="E885" s="17" t="s">
        <v>2893</v>
      </c>
      <c r="F885" s="17" t="s">
        <v>79</v>
      </c>
      <c r="G885" s="18">
        <v>1</v>
      </c>
      <c r="H885" s="18"/>
      <c r="I885" s="18">
        <v>0</v>
      </c>
      <c r="J885" s="61"/>
      <c r="K885" s="62"/>
      <c r="L885" s="61"/>
      <c r="M885" s="61"/>
      <c r="N885" s="61"/>
      <c r="O885" s="61"/>
      <c r="P885" s="19">
        <v>1025.02</v>
      </c>
      <c r="Q885" s="20">
        <v>1477</v>
      </c>
      <c r="R885" s="19">
        <f>P885+ROUND(Q885, 2)</f>
        <v>2502.02</v>
      </c>
      <c r="S885" s="19">
        <v>0</v>
      </c>
      <c r="T885" s="19">
        <v>0</v>
      </c>
      <c r="U885" s="19">
        <f>S885+T885</f>
        <v>0</v>
      </c>
    </row>
    <row r="886" spans="1:21" ht="18" x14ac:dyDescent="0.3">
      <c r="A886" s="12" t="s">
        <v>2894</v>
      </c>
      <c r="B886" s="12"/>
      <c r="C886" s="41" t="s">
        <v>2809</v>
      </c>
      <c r="D886" s="17"/>
      <c r="E886" s="17"/>
      <c r="F886" s="28" t="s">
        <v>79</v>
      </c>
      <c r="G886" s="29">
        <v>1.1000000000000001</v>
      </c>
      <c r="H886" s="39"/>
      <c r="I886" s="39">
        <v>0</v>
      </c>
      <c r="J886" s="63"/>
      <c r="K886" s="59"/>
      <c r="L886" s="59"/>
      <c r="M886" s="64"/>
      <c r="N886" s="59"/>
      <c r="O886" s="59"/>
      <c r="P886" s="30">
        <v>309.39999999999998</v>
      </c>
      <c r="S886" s="31">
        <f>ROUND(ROUND(P886, 2)*I886, 2)</f>
        <v>0</v>
      </c>
    </row>
    <row r="887" spans="1:21" ht="18" x14ac:dyDescent="0.3">
      <c r="A887" s="12" t="s">
        <v>2897</v>
      </c>
      <c r="B887" s="12"/>
      <c r="C887" s="27" t="s">
        <v>2781</v>
      </c>
      <c r="D887" s="17"/>
      <c r="E887" s="17"/>
      <c r="F887" s="28" t="s">
        <v>187</v>
      </c>
      <c r="G887" s="29">
        <v>1</v>
      </c>
      <c r="H887" s="39"/>
      <c r="I887" s="39">
        <v>0</v>
      </c>
      <c r="J887" s="63"/>
      <c r="K887" s="59"/>
      <c r="L887" s="59"/>
      <c r="M887" s="64"/>
      <c r="N887" s="59"/>
      <c r="O887" s="59"/>
      <c r="P887" s="30">
        <v>44.71</v>
      </c>
      <c r="S887" s="31">
        <f>ROUND(ROUND(P887, 2)*I887, 2)</f>
        <v>0</v>
      </c>
    </row>
    <row r="888" spans="1:21" ht="18" x14ac:dyDescent="0.3">
      <c r="A888" s="12" t="s">
        <v>2900</v>
      </c>
      <c r="B888" s="12"/>
      <c r="C888" s="27" t="s">
        <v>2786</v>
      </c>
      <c r="D888" s="17"/>
      <c r="E888" s="17"/>
      <c r="F888" s="28" t="s">
        <v>187</v>
      </c>
      <c r="G888" s="29">
        <v>1</v>
      </c>
      <c r="H888" s="39"/>
      <c r="I888" s="39">
        <v>0</v>
      </c>
      <c r="J888" s="63"/>
      <c r="K888" s="59"/>
      <c r="L888" s="59"/>
      <c r="M888" s="64"/>
      <c r="N888" s="59"/>
      <c r="O888" s="59"/>
      <c r="P888" s="30">
        <v>35.76</v>
      </c>
      <c r="S888" s="31">
        <f>ROUND(ROUND(P888, 2)*I888, 2)</f>
        <v>0</v>
      </c>
    </row>
    <row r="889" spans="1:21" ht="18" x14ac:dyDescent="0.3">
      <c r="A889" s="12" t="s">
        <v>2903</v>
      </c>
      <c r="B889" s="12"/>
      <c r="C889" s="27" t="s">
        <v>2847</v>
      </c>
      <c r="D889" s="17"/>
      <c r="E889" s="17"/>
      <c r="F889" s="28" t="s">
        <v>102</v>
      </c>
      <c r="G889" s="29">
        <v>1</v>
      </c>
      <c r="H889" s="39"/>
      <c r="I889" s="39">
        <v>0</v>
      </c>
      <c r="J889" s="63"/>
      <c r="K889" s="59"/>
      <c r="L889" s="59"/>
      <c r="M889" s="64"/>
      <c r="N889" s="59"/>
      <c r="O889" s="59"/>
      <c r="P889" s="30">
        <v>80</v>
      </c>
      <c r="S889" s="31">
        <f>ROUND(ROUND(P889, 2)*I889, 2)</f>
        <v>0</v>
      </c>
    </row>
    <row r="890" spans="1:21" ht="72" x14ac:dyDescent="0.3">
      <c r="A890" s="12" t="s">
        <v>2906</v>
      </c>
      <c r="B890" s="12" t="s">
        <v>2820</v>
      </c>
      <c r="C890" s="16" t="s">
        <v>2821</v>
      </c>
      <c r="D890" s="17"/>
      <c r="E890" s="17" t="s">
        <v>2907</v>
      </c>
      <c r="F890" s="17" t="s">
        <v>79</v>
      </c>
      <c r="G890" s="18">
        <v>1</v>
      </c>
      <c r="H890" s="18"/>
      <c r="I890" s="18">
        <v>238.8</v>
      </c>
      <c r="J890" s="61"/>
      <c r="K890" s="62"/>
      <c r="L890" s="61"/>
      <c r="M890" s="61"/>
      <c r="N890" s="61"/>
      <c r="O890" s="61"/>
      <c r="P890" s="19">
        <v>992.91</v>
      </c>
      <c r="Q890" s="20">
        <v>1772.4</v>
      </c>
      <c r="R890" s="19">
        <f>P890+ROUND(Q890, 2)</f>
        <v>2765.31</v>
      </c>
      <c r="S890" s="19">
        <v>237106.91</v>
      </c>
      <c r="T890" s="19">
        <v>423249.12</v>
      </c>
      <c r="U890" s="19">
        <f>S890+T890</f>
        <v>660356.03</v>
      </c>
    </row>
    <row r="891" spans="1:21" ht="18" x14ac:dyDescent="0.3">
      <c r="A891" s="12" t="s">
        <v>2908</v>
      </c>
      <c r="B891" s="12"/>
      <c r="C891" s="27" t="s">
        <v>2847</v>
      </c>
      <c r="D891" s="17"/>
      <c r="E891" s="17"/>
      <c r="F891" s="28" t="s">
        <v>102</v>
      </c>
      <c r="G891" s="29">
        <v>1</v>
      </c>
      <c r="H891" s="39"/>
      <c r="I891" s="39">
        <v>103</v>
      </c>
      <c r="J891" s="63"/>
      <c r="K891" s="59"/>
      <c r="L891" s="59"/>
      <c r="M891" s="64"/>
      <c r="N891" s="59"/>
      <c r="O891" s="59"/>
      <c r="P891" s="30">
        <v>80</v>
      </c>
      <c r="S891" s="31">
        <f>ROUND(ROUND(P891, 2)*I891, 2)</f>
        <v>8240</v>
      </c>
    </row>
    <row r="892" spans="1:21" ht="18" x14ac:dyDescent="0.3">
      <c r="A892" s="12" t="s">
        <v>2911</v>
      </c>
      <c r="B892" s="12"/>
      <c r="C892" s="27" t="s">
        <v>2781</v>
      </c>
      <c r="D892" s="17"/>
      <c r="E892" s="17"/>
      <c r="F892" s="28" t="s">
        <v>187</v>
      </c>
      <c r="G892" s="29">
        <v>1</v>
      </c>
      <c r="H892" s="39"/>
      <c r="I892" s="39">
        <v>1198</v>
      </c>
      <c r="J892" s="63"/>
      <c r="K892" s="59"/>
      <c r="L892" s="59"/>
      <c r="M892" s="64"/>
      <c r="N892" s="59"/>
      <c r="O892" s="59"/>
      <c r="P892" s="30">
        <v>44.71</v>
      </c>
      <c r="S892" s="31">
        <f>ROUND(ROUND(P892, 2)*I892, 2)</f>
        <v>53562.58</v>
      </c>
    </row>
    <row r="893" spans="1:21" ht="18" x14ac:dyDescent="0.3">
      <c r="A893" s="12" t="s">
        <v>2914</v>
      </c>
      <c r="B893" s="12"/>
      <c r="C893" s="27" t="s">
        <v>2786</v>
      </c>
      <c r="D893" s="17"/>
      <c r="E893" s="17"/>
      <c r="F893" s="28" t="s">
        <v>187</v>
      </c>
      <c r="G893" s="29">
        <v>1</v>
      </c>
      <c r="H893" s="39"/>
      <c r="I893" s="39">
        <v>240</v>
      </c>
      <c r="J893" s="63"/>
      <c r="K893" s="59"/>
      <c r="L893" s="59"/>
      <c r="M893" s="64"/>
      <c r="N893" s="59"/>
      <c r="O893" s="59"/>
      <c r="P893" s="30">
        <v>35.76</v>
      </c>
      <c r="S893" s="31">
        <f>ROUND(ROUND(P893, 2)*I893, 2)</f>
        <v>8582.4</v>
      </c>
    </row>
    <row r="894" spans="1:21" ht="18" x14ac:dyDescent="0.3">
      <c r="A894" s="12" t="s">
        <v>2917</v>
      </c>
      <c r="B894" s="12"/>
      <c r="C894" s="41" t="s">
        <v>2809</v>
      </c>
      <c r="D894" s="17"/>
      <c r="E894" s="17"/>
      <c r="F894" s="28" t="s">
        <v>79</v>
      </c>
      <c r="G894" s="29">
        <v>1.1000000000000001</v>
      </c>
      <c r="H894" s="39"/>
      <c r="I894" s="39">
        <v>525.36</v>
      </c>
      <c r="J894" s="63"/>
      <c r="K894" s="59"/>
      <c r="L894" s="59"/>
      <c r="M894" s="64"/>
      <c r="N894" s="59"/>
      <c r="O894" s="59"/>
      <c r="P894" s="30">
        <v>317.35000000000002</v>
      </c>
      <c r="S894" s="31">
        <f>ROUND(ROUND(P894, 2)*I894, 2)</f>
        <v>166723</v>
      </c>
    </row>
    <row r="895" spans="1:21" ht="54" x14ac:dyDescent="0.3">
      <c r="A895" s="12" t="s">
        <v>2920</v>
      </c>
      <c r="B895" s="12" t="s">
        <v>2820</v>
      </c>
      <c r="C895" s="16" t="s">
        <v>2821</v>
      </c>
      <c r="D895" s="17"/>
      <c r="E895" s="17" t="s">
        <v>2921</v>
      </c>
      <c r="F895" s="17" t="s">
        <v>79</v>
      </c>
      <c r="G895" s="18">
        <v>1</v>
      </c>
      <c r="H895" s="18"/>
      <c r="I895" s="18">
        <v>60.3</v>
      </c>
      <c r="J895" s="61"/>
      <c r="K895" s="62"/>
      <c r="L895" s="61"/>
      <c r="M895" s="61"/>
      <c r="N895" s="61"/>
      <c r="O895" s="61"/>
      <c r="P895" s="19">
        <v>3638.72</v>
      </c>
      <c r="Q895" s="20">
        <v>1772.4</v>
      </c>
      <c r="R895" s="19">
        <f>P895+ROUND(Q895, 2)</f>
        <v>5411.12</v>
      </c>
      <c r="S895" s="19">
        <v>219414.82</v>
      </c>
      <c r="T895" s="19">
        <v>106875.72</v>
      </c>
      <c r="U895" s="19">
        <f>S895+T895</f>
        <v>326290.54000000004</v>
      </c>
    </row>
    <row r="896" spans="1:21" ht="18" x14ac:dyDescent="0.3">
      <c r="A896" s="12" t="s">
        <v>2922</v>
      </c>
      <c r="B896" s="12"/>
      <c r="C896" s="27" t="s">
        <v>2791</v>
      </c>
      <c r="D896" s="17"/>
      <c r="E896" s="17"/>
      <c r="F896" s="28" t="s">
        <v>79</v>
      </c>
      <c r="G896" s="29">
        <v>1.1000000000000001</v>
      </c>
      <c r="H896" s="39"/>
      <c r="I896" s="39">
        <v>132.66</v>
      </c>
      <c r="J896" s="63"/>
      <c r="K896" s="59"/>
      <c r="L896" s="59"/>
      <c r="M896" s="64"/>
      <c r="N896" s="59"/>
      <c r="O896" s="59"/>
      <c r="P896" s="30">
        <v>1520.33</v>
      </c>
      <c r="S896" s="31">
        <f>ROUND(ROUND(P896, 2)*I896, 2)</f>
        <v>201686.98</v>
      </c>
    </row>
    <row r="897" spans="1:21" ht="18" x14ac:dyDescent="0.3">
      <c r="A897" s="12" t="s">
        <v>2925</v>
      </c>
      <c r="B897" s="12"/>
      <c r="C897" s="27" t="s">
        <v>2781</v>
      </c>
      <c r="D897" s="17"/>
      <c r="E897" s="17"/>
      <c r="F897" s="28" t="s">
        <v>187</v>
      </c>
      <c r="G897" s="29">
        <v>1</v>
      </c>
      <c r="H897" s="39"/>
      <c r="I897" s="39">
        <v>302</v>
      </c>
      <c r="J897" s="63"/>
      <c r="K897" s="59"/>
      <c r="L897" s="59"/>
      <c r="M897" s="64"/>
      <c r="N897" s="59"/>
      <c r="O897" s="59"/>
      <c r="P897" s="30">
        <v>44.71</v>
      </c>
      <c r="S897" s="31">
        <f>ROUND(ROUND(P897, 2)*I897, 2)</f>
        <v>13502.42</v>
      </c>
    </row>
    <row r="898" spans="1:21" ht="18" x14ac:dyDescent="0.3">
      <c r="A898" s="12" t="s">
        <v>2928</v>
      </c>
      <c r="B898" s="12"/>
      <c r="C898" s="27" t="s">
        <v>2786</v>
      </c>
      <c r="D898" s="17"/>
      <c r="E898" s="17"/>
      <c r="F898" s="28" t="s">
        <v>187</v>
      </c>
      <c r="G898" s="29">
        <v>1</v>
      </c>
      <c r="H898" s="39"/>
      <c r="I898" s="39">
        <v>60</v>
      </c>
      <c r="J898" s="63"/>
      <c r="K898" s="59"/>
      <c r="L898" s="59"/>
      <c r="M898" s="64"/>
      <c r="N898" s="59"/>
      <c r="O898" s="59"/>
      <c r="P898" s="30">
        <v>35.76</v>
      </c>
      <c r="S898" s="31">
        <f>ROUND(ROUND(P898, 2)*I898, 2)</f>
        <v>2145.6</v>
      </c>
    </row>
    <row r="899" spans="1:21" ht="18" x14ac:dyDescent="0.3">
      <c r="A899" s="12" t="s">
        <v>2931</v>
      </c>
      <c r="B899" s="12"/>
      <c r="C899" s="27" t="s">
        <v>2847</v>
      </c>
      <c r="D899" s="17"/>
      <c r="E899" s="17"/>
      <c r="F899" s="28" t="s">
        <v>102</v>
      </c>
      <c r="G899" s="29">
        <v>1</v>
      </c>
      <c r="H899" s="39"/>
      <c r="I899" s="39">
        <v>26</v>
      </c>
      <c r="J899" s="63"/>
      <c r="K899" s="59"/>
      <c r="L899" s="59"/>
      <c r="M899" s="64"/>
      <c r="N899" s="59"/>
      <c r="O899" s="59"/>
      <c r="P899" s="30">
        <v>80</v>
      </c>
      <c r="S899" s="31">
        <f>ROUND(ROUND(P899, 2)*I899, 2)</f>
        <v>2080</v>
      </c>
    </row>
    <row r="900" spans="1:21" ht="72" x14ac:dyDescent="0.3">
      <c r="A900" s="12" t="s">
        <v>2934</v>
      </c>
      <c r="B900" s="12" t="s">
        <v>2820</v>
      </c>
      <c r="C900" s="16" t="s">
        <v>2821</v>
      </c>
      <c r="D900" s="17"/>
      <c r="E900" s="17" t="s">
        <v>2935</v>
      </c>
      <c r="F900" s="17" t="s">
        <v>79</v>
      </c>
      <c r="G900" s="18">
        <v>1</v>
      </c>
      <c r="H900" s="18"/>
      <c r="I900" s="18">
        <v>145.80000000000001</v>
      </c>
      <c r="J900" s="61"/>
      <c r="K900" s="62"/>
      <c r="L900" s="61"/>
      <c r="M900" s="61"/>
      <c r="N900" s="61"/>
      <c r="O900" s="61"/>
      <c r="P900" s="19">
        <v>3568.38</v>
      </c>
      <c r="Q900" s="20">
        <v>1772.4</v>
      </c>
      <c r="R900" s="19">
        <f>P900+ROUND(Q900, 2)</f>
        <v>5340.7800000000007</v>
      </c>
      <c r="S900" s="19">
        <v>520269.8</v>
      </c>
      <c r="T900" s="19">
        <v>258415.92</v>
      </c>
      <c r="U900" s="19">
        <f>S900+T900</f>
        <v>778685.72</v>
      </c>
    </row>
    <row r="901" spans="1:21" ht="18" x14ac:dyDescent="0.3">
      <c r="A901" s="12" t="s">
        <v>2936</v>
      </c>
      <c r="B901" s="12"/>
      <c r="C901" s="27" t="s">
        <v>2781</v>
      </c>
      <c r="D901" s="17"/>
      <c r="E901" s="17"/>
      <c r="F901" s="28" t="s">
        <v>187</v>
      </c>
      <c r="G901" s="29">
        <v>1</v>
      </c>
      <c r="H901" s="39"/>
      <c r="I901" s="39">
        <v>523</v>
      </c>
      <c r="J901" s="63"/>
      <c r="K901" s="59"/>
      <c r="L901" s="59"/>
      <c r="M901" s="64"/>
      <c r="N901" s="59"/>
      <c r="O901" s="59"/>
      <c r="P901" s="30">
        <v>44.71</v>
      </c>
      <c r="S901" s="31">
        <f>ROUND(ROUND(P901, 2)*I901, 2)</f>
        <v>23383.33</v>
      </c>
    </row>
    <row r="902" spans="1:21" ht="18" x14ac:dyDescent="0.3">
      <c r="A902" s="12" t="s">
        <v>2939</v>
      </c>
      <c r="B902" s="12"/>
      <c r="C902" s="27" t="s">
        <v>2786</v>
      </c>
      <c r="D902" s="17"/>
      <c r="E902" s="17"/>
      <c r="F902" s="28" t="s">
        <v>187</v>
      </c>
      <c r="G902" s="29">
        <v>1</v>
      </c>
      <c r="H902" s="39"/>
      <c r="I902" s="39">
        <v>258</v>
      </c>
      <c r="J902" s="63"/>
      <c r="K902" s="59"/>
      <c r="L902" s="59"/>
      <c r="M902" s="64"/>
      <c r="N902" s="59"/>
      <c r="O902" s="59"/>
      <c r="P902" s="30">
        <v>35.76</v>
      </c>
      <c r="S902" s="31">
        <f>ROUND(ROUND(P902, 2)*I902, 2)</f>
        <v>9226.08</v>
      </c>
    </row>
    <row r="903" spans="1:21" ht="18" x14ac:dyDescent="0.3">
      <c r="A903" s="12" t="s">
        <v>2942</v>
      </c>
      <c r="B903" s="12"/>
      <c r="C903" s="27" t="s">
        <v>2791</v>
      </c>
      <c r="D903" s="17"/>
      <c r="E903" s="17"/>
      <c r="F903" s="28" t="s">
        <v>79</v>
      </c>
      <c r="G903" s="29">
        <v>1.1000000000000001</v>
      </c>
      <c r="H903" s="39"/>
      <c r="I903" s="39">
        <v>320.76</v>
      </c>
      <c r="J903" s="63"/>
      <c r="K903" s="59"/>
      <c r="L903" s="59"/>
      <c r="M903" s="64"/>
      <c r="N903" s="59"/>
      <c r="O903" s="59"/>
      <c r="P903" s="30">
        <v>1520.33</v>
      </c>
      <c r="S903" s="31">
        <f>ROUND(ROUND(P903, 2)*I903, 2)</f>
        <v>487661.05</v>
      </c>
    </row>
    <row r="904" spans="1:21" ht="54" x14ac:dyDescent="0.3">
      <c r="A904" s="12" t="s">
        <v>2945</v>
      </c>
      <c r="B904" s="12" t="s">
        <v>2946</v>
      </c>
      <c r="C904" s="16" t="s">
        <v>2947</v>
      </c>
      <c r="D904" s="17"/>
      <c r="E904" s="17" t="s">
        <v>2948</v>
      </c>
      <c r="F904" s="17" t="s">
        <v>79</v>
      </c>
      <c r="G904" s="18">
        <v>1</v>
      </c>
      <c r="H904" s="18"/>
      <c r="I904" s="18">
        <v>0</v>
      </c>
      <c r="J904" s="61"/>
      <c r="K904" s="62"/>
      <c r="L904" s="61"/>
      <c r="M904" s="61"/>
      <c r="N904" s="61"/>
      <c r="O904" s="61"/>
      <c r="P904" s="19">
        <v>1056.3599999999999</v>
      </c>
      <c r="Q904" s="20">
        <v>1612</v>
      </c>
      <c r="R904" s="19">
        <f>P904+ROUND(Q904, 2)</f>
        <v>2668.3599999999997</v>
      </c>
      <c r="S904" s="19">
        <v>0</v>
      </c>
      <c r="T904" s="19">
        <v>0</v>
      </c>
      <c r="U904" s="19">
        <f>S904+T904</f>
        <v>0</v>
      </c>
    </row>
    <row r="905" spans="1:21" ht="18" x14ac:dyDescent="0.3">
      <c r="A905" s="12" t="s">
        <v>2951</v>
      </c>
      <c r="B905" s="12"/>
      <c r="C905" s="27" t="s">
        <v>2952</v>
      </c>
      <c r="D905" s="17"/>
      <c r="E905" s="17"/>
      <c r="F905" s="28" t="s">
        <v>102</v>
      </c>
      <c r="G905" s="29">
        <v>44</v>
      </c>
      <c r="H905" s="29"/>
      <c r="I905" s="29">
        <v>0</v>
      </c>
      <c r="J905" s="63"/>
      <c r="K905" s="59"/>
      <c r="L905" s="59"/>
      <c r="M905" s="64"/>
      <c r="N905" s="59"/>
      <c r="O905" s="59"/>
      <c r="P905" s="30">
        <v>0.95</v>
      </c>
      <c r="S905" s="31">
        <f t="shared" ref="S905:S911" si="13">ROUND(ROUND(P905, 2)*I905, 2)</f>
        <v>0</v>
      </c>
    </row>
    <row r="906" spans="1:21" ht="18" x14ac:dyDescent="0.3">
      <c r="A906" s="12" t="s">
        <v>2956</v>
      </c>
      <c r="B906" s="12"/>
      <c r="C906" s="27" t="s">
        <v>2957</v>
      </c>
      <c r="D906" s="17"/>
      <c r="E906" s="17"/>
      <c r="F906" s="28" t="s">
        <v>102</v>
      </c>
      <c r="G906" s="29">
        <v>20</v>
      </c>
      <c r="H906" s="29"/>
      <c r="I906" s="29">
        <v>0</v>
      </c>
      <c r="J906" s="63"/>
      <c r="K906" s="59"/>
      <c r="L906" s="59"/>
      <c r="M906" s="64"/>
      <c r="N906" s="59"/>
      <c r="O906" s="59"/>
      <c r="P906" s="30">
        <v>0.28000000000000003</v>
      </c>
      <c r="S906" s="31">
        <f t="shared" si="13"/>
        <v>0</v>
      </c>
    </row>
    <row r="907" spans="1:21" ht="18" x14ac:dyDescent="0.3">
      <c r="A907" s="12" t="s">
        <v>2961</v>
      </c>
      <c r="B907" s="12"/>
      <c r="C907" s="27" t="s">
        <v>2847</v>
      </c>
      <c r="D907" s="17"/>
      <c r="E907" s="17"/>
      <c r="F907" s="28" t="s">
        <v>102</v>
      </c>
      <c r="G907" s="29">
        <v>2.2200000000000002</v>
      </c>
      <c r="H907" s="29"/>
      <c r="I907" s="29">
        <v>0</v>
      </c>
      <c r="J907" s="63"/>
      <c r="K907" s="59"/>
      <c r="L907" s="59"/>
      <c r="M907" s="64"/>
      <c r="N907" s="59"/>
      <c r="O907" s="59"/>
      <c r="P907" s="30">
        <v>80</v>
      </c>
      <c r="S907" s="31">
        <f t="shared" si="13"/>
        <v>0</v>
      </c>
    </row>
    <row r="908" spans="1:21" ht="36" x14ac:dyDescent="0.3">
      <c r="A908" s="12" t="s">
        <v>2964</v>
      </c>
      <c r="B908" s="12"/>
      <c r="C908" s="41" t="s">
        <v>2965</v>
      </c>
      <c r="D908" s="17"/>
      <c r="E908" s="17"/>
      <c r="F908" s="28" t="s">
        <v>187</v>
      </c>
      <c r="G908" s="29">
        <v>13.5</v>
      </c>
      <c r="H908" s="29"/>
      <c r="I908" s="29">
        <v>0</v>
      </c>
      <c r="J908" s="63"/>
      <c r="K908" s="59"/>
      <c r="L908" s="59"/>
      <c r="M908" s="64"/>
      <c r="N908" s="59"/>
      <c r="O908" s="59"/>
      <c r="P908" s="30">
        <v>32.950000000000003</v>
      </c>
      <c r="S908" s="31">
        <f t="shared" si="13"/>
        <v>0</v>
      </c>
    </row>
    <row r="909" spans="1:21" ht="18" x14ac:dyDescent="0.3">
      <c r="A909" s="12" t="s">
        <v>2969</v>
      </c>
      <c r="B909" s="12"/>
      <c r="C909" s="27" t="s">
        <v>2970</v>
      </c>
      <c r="D909" s="17"/>
      <c r="E909" s="17"/>
      <c r="F909" s="28" t="s">
        <v>102</v>
      </c>
      <c r="G909" s="29">
        <v>33.75</v>
      </c>
      <c r="H909" s="29"/>
      <c r="I909" s="29">
        <v>0</v>
      </c>
      <c r="J909" s="63"/>
      <c r="K909" s="59"/>
      <c r="L909" s="59"/>
      <c r="M909" s="64"/>
      <c r="N909" s="59"/>
      <c r="O909" s="59"/>
      <c r="P909" s="30">
        <v>0.9</v>
      </c>
      <c r="S909" s="31">
        <f t="shared" si="13"/>
        <v>0</v>
      </c>
    </row>
    <row r="910" spans="1:21" ht="36" x14ac:dyDescent="0.3">
      <c r="A910" s="12" t="s">
        <v>2974</v>
      </c>
      <c r="B910" s="12"/>
      <c r="C910" s="27" t="s">
        <v>2760</v>
      </c>
      <c r="D910" s="17"/>
      <c r="E910" s="17"/>
      <c r="F910" s="28" t="s">
        <v>79</v>
      </c>
      <c r="G910" s="29">
        <v>2.1</v>
      </c>
      <c r="H910" s="29"/>
      <c r="I910" s="29">
        <v>0</v>
      </c>
      <c r="J910" s="63"/>
      <c r="K910" s="59"/>
      <c r="L910" s="59"/>
      <c r="M910" s="64"/>
      <c r="N910" s="59"/>
      <c r="O910" s="59"/>
      <c r="P910" s="30">
        <v>135.53</v>
      </c>
      <c r="S910" s="31">
        <f t="shared" si="13"/>
        <v>0</v>
      </c>
    </row>
    <row r="911" spans="1:21" ht="18" x14ac:dyDescent="0.3">
      <c r="A911" s="12" t="s">
        <v>2977</v>
      </c>
      <c r="B911" s="12"/>
      <c r="C911" s="27" t="s">
        <v>2765</v>
      </c>
      <c r="D911" s="17"/>
      <c r="E911" s="17"/>
      <c r="F911" s="28" t="s">
        <v>102</v>
      </c>
      <c r="G911" s="29">
        <v>0.6</v>
      </c>
      <c r="H911" s="29"/>
      <c r="I911" s="29">
        <v>0</v>
      </c>
      <c r="J911" s="63"/>
      <c r="K911" s="59"/>
      <c r="L911" s="59"/>
      <c r="M911" s="64"/>
      <c r="N911" s="59"/>
      <c r="O911" s="59"/>
      <c r="P911" s="30">
        <v>119.25</v>
      </c>
      <c r="S911" s="31">
        <f t="shared" si="13"/>
        <v>0</v>
      </c>
    </row>
    <row r="912" spans="1:21" ht="54" x14ac:dyDescent="0.3">
      <c r="A912" s="12" t="s">
        <v>2980</v>
      </c>
      <c r="B912" s="12" t="s">
        <v>2946</v>
      </c>
      <c r="C912" s="16" t="s">
        <v>2947</v>
      </c>
      <c r="D912" s="17"/>
      <c r="E912" s="17" t="s">
        <v>2948</v>
      </c>
      <c r="F912" s="17" t="s">
        <v>79</v>
      </c>
      <c r="G912" s="18">
        <v>1</v>
      </c>
      <c r="H912" s="18"/>
      <c r="I912" s="18">
        <v>662.77499999999998</v>
      </c>
      <c r="J912" s="61"/>
      <c r="K912" s="62"/>
      <c r="L912" s="61"/>
      <c r="M912" s="61"/>
      <c r="N912" s="61"/>
      <c r="O912" s="61"/>
      <c r="P912" s="19">
        <v>1355.32</v>
      </c>
      <c r="Q912" s="20">
        <v>1934.4</v>
      </c>
      <c r="R912" s="19">
        <f>P912+ROUND(Q912, 2)</f>
        <v>3289.7200000000003</v>
      </c>
      <c r="S912" s="19">
        <v>898272.21</v>
      </c>
      <c r="T912" s="19">
        <v>1282071.96</v>
      </c>
      <c r="U912" s="19">
        <f>S912+T912</f>
        <v>2180344.17</v>
      </c>
    </row>
    <row r="913" spans="1:21" ht="18" x14ac:dyDescent="0.3">
      <c r="A913" s="12" t="s">
        <v>2981</v>
      </c>
      <c r="B913" s="12"/>
      <c r="C913" s="27" t="s">
        <v>2765</v>
      </c>
      <c r="D913" s="17"/>
      <c r="E913" s="17"/>
      <c r="F913" s="28" t="s">
        <v>102</v>
      </c>
      <c r="G913" s="29">
        <v>0.6</v>
      </c>
      <c r="H913" s="29"/>
      <c r="I913" s="29">
        <v>397.66500000000002</v>
      </c>
      <c r="J913" s="63"/>
      <c r="K913" s="59"/>
      <c r="L913" s="59"/>
      <c r="M913" s="64"/>
      <c r="N913" s="59"/>
      <c r="O913" s="59"/>
      <c r="P913" s="30">
        <v>119.25</v>
      </c>
      <c r="S913" s="31">
        <f t="shared" ref="S913:S919" si="14">ROUND(ROUND(P913, 2)*I913, 2)</f>
        <v>47421.55</v>
      </c>
    </row>
    <row r="914" spans="1:21" ht="36" x14ac:dyDescent="0.3">
      <c r="A914" s="12" t="s">
        <v>2984</v>
      </c>
      <c r="B914" s="12"/>
      <c r="C914" s="27" t="s">
        <v>2760</v>
      </c>
      <c r="D914" s="17"/>
      <c r="E914" s="17"/>
      <c r="F914" s="28" t="s">
        <v>79</v>
      </c>
      <c r="G914" s="29">
        <v>2.1</v>
      </c>
      <c r="H914" s="29"/>
      <c r="I914" s="29">
        <v>1391.828</v>
      </c>
      <c r="J914" s="63"/>
      <c r="K914" s="59"/>
      <c r="L914" s="59"/>
      <c r="M914" s="64"/>
      <c r="N914" s="59"/>
      <c r="O914" s="59"/>
      <c r="P914" s="30">
        <v>277.68</v>
      </c>
      <c r="S914" s="31">
        <f t="shared" si="14"/>
        <v>386482.8</v>
      </c>
    </row>
    <row r="915" spans="1:21" ht="18" x14ac:dyDescent="0.3">
      <c r="A915" s="12" t="s">
        <v>2987</v>
      </c>
      <c r="B915" s="12"/>
      <c r="C915" s="27" t="s">
        <v>2970</v>
      </c>
      <c r="D915" s="17"/>
      <c r="E915" s="17"/>
      <c r="F915" s="28" t="s">
        <v>102</v>
      </c>
      <c r="G915" s="29">
        <v>33.75</v>
      </c>
      <c r="H915" s="29"/>
      <c r="I915" s="29">
        <v>22368.655999999999</v>
      </c>
      <c r="J915" s="63"/>
      <c r="K915" s="59"/>
      <c r="L915" s="59"/>
      <c r="M915" s="64"/>
      <c r="N915" s="59"/>
      <c r="O915" s="59"/>
      <c r="P915" s="30">
        <v>0.9</v>
      </c>
      <c r="S915" s="31">
        <f t="shared" si="14"/>
        <v>20131.79</v>
      </c>
    </row>
    <row r="916" spans="1:21" ht="36" x14ac:dyDescent="0.3">
      <c r="A916" s="12" t="s">
        <v>2990</v>
      </c>
      <c r="B916" s="12"/>
      <c r="C916" s="41" t="s">
        <v>2965</v>
      </c>
      <c r="D916" s="17"/>
      <c r="E916" s="17"/>
      <c r="F916" s="28" t="s">
        <v>187</v>
      </c>
      <c r="G916" s="29">
        <v>13.5</v>
      </c>
      <c r="H916" s="29"/>
      <c r="I916" s="29">
        <v>8947.4629999999997</v>
      </c>
      <c r="J916" s="63"/>
      <c r="K916" s="59"/>
      <c r="L916" s="59"/>
      <c r="M916" s="64"/>
      <c r="N916" s="59"/>
      <c r="O916" s="59"/>
      <c r="P916" s="30">
        <v>32.950000000000003</v>
      </c>
      <c r="S916" s="31">
        <f t="shared" si="14"/>
        <v>294818.90999999997</v>
      </c>
    </row>
    <row r="917" spans="1:21" ht="18" x14ac:dyDescent="0.3">
      <c r="A917" s="12" t="s">
        <v>2993</v>
      </c>
      <c r="B917" s="12"/>
      <c r="C917" s="27" t="s">
        <v>2847</v>
      </c>
      <c r="D917" s="17"/>
      <c r="E917" s="17"/>
      <c r="F917" s="28" t="s">
        <v>102</v>
      </c>
      <c r="G917" s="29">
        <v>2.2200000000000002</v>
      </c>
      <c r="H917" s="29"/>
      <c r="I917" s="29">
        <v>1471.3610000000001</v>
      </c>
      <c r="J917" s="63"/>
      <c r="K917" s="59"/>
      <c r="L917" s="59"/>
      <c r="M917" s="64"/>
      <c r="N917" s="59"/>
      <c r="O917" s="59"/>
      <c r="P917" s="30">
        <v>80</v>
      </c>
      <c r="S917" s="31">
        <f t="shared" si="14"/>
        <v>117708.88</v>
      </c>
    </row>
    <row r="918" spans="1:21" ht="18" x14ac:dyDescent="0.3">
      <c r="A918" s="12" t="s">
        <v>2996</v>
      </c>
      <c r="B918" s="12"/>
      <c r="C918" s="27" t="s">
        <v>2957</v>
      </c>
      <c r="D918" s="17"/>
      <c r="E918" s="17"/>
      <c r="F918" s="28" t="s">
        <v>102</v>
      </c>
      <c r="G918" s="29">
        <v>20</v>
      </c>
      <c r="H918" s="29"/>
      <c r="I918" s="29">
        <v>13255.5</v>
      </c>
      <c r="J918" s="63"/>
      <c r="K918" s="59"/>
      <c r="L918" s="59"/>
      <c r="M918" s="64"/>
      <c r="N918" s="59"/>
      <c r="O918" s="59"/>
      <c r="P918" s="30">
        <v>0.28000000000000003</v>
      </c>
      <c r="S918" s="31">
        <f t="shared" si="14"/>
        <v>3711.54</v>
      </c>
    </row>
    <row r="919" spans="1:21" ht="18" x14ac:dyDescent="0.3">
      <c r="A919" s="12" t="s">
        <v>2999</v>
      </c>
      <c r="B919" s="12"/>
      <c r="C919" s="27" t="s">
        <v>2952</v>
      </c>
      <c r="D919" s="17"/>
      <c r="E919" s="17"/>
      <c r="F919" s="28" t="s">
        <v>102</v>
      </c>
      <c r="G919" s="29">
        <v>44</v>
      </c>
      <c r="H919" s="29"/>
      <c r="I919" s="29">
        <v>29162.1</v>
      </c>
      <c r="J919" s="63"/>
      <c r="K919" s="59"/>
      <c r="L919" s="59"/>
      <c r="M919" s="64"/>
      <c r="N919" s="59"/>
      <c r="O919" s="59"/>
      <c r="P919" s="30">
        <v>0.96</v>
      </c>
      <c r="S919" s="31">
        <f t="shared" si="14"/>
        <v>27995.62</v>
      </c>
    </row>
    <row r="920" spans="1:21" ht="16.95" customHeight="1" x14ac:dyDescent="0.3">
      <c r="A920" s="12" t="s">
        <v>3002</v>
      </c>
      <c r="B920" s="52" t="s">
        <v>3003</v>
      </c>
      <c r="C920" s="113" t="s">
        <v>3004</v>
      </c>
      <c r="D920" s="114"/>
      <c r="E920" s="114"/>
      <c r="F920" s="114"/>
      <c r="G920" s="114"/>
      <c r="H920" s="114"/>
      <c r="I920" s="115"/>
      <c r="J920" s="59"/>
      <c r="K920" s="59"/>
      <c r="L920" s="59"/>
      <c r="M920" s="60"/>
      <c r="N920" s="60"/>
      <c r="O920" s="60"/>
      <c r="S920" s="6">
        <f>SUM(S921,S923,S925,S927)</f>
        <v>2711160</v>
      </c>
      <c r="T920" s="6">
        <f>SUM(T921,T923,T925,T927)</f>
        <v>838680</v>
      </c>
      <c r="U920" s="6">
        <f>SUM(U921,U923,U925,U927)</f>
        <v>3549840</v>
      </c>
    </row>
    <row r="921" spans="1:21" ht="36" x14ac:dyDescent="0.3">
      <c r="A921" s="12" t="s">
        <v>3005</v>
      </c>
      <c r="B921" s="12" t="s">
        <v>3006</v>
      </c>
      <c r="C921" s="16" t="s">
        <v>3007</v>
      </c>
      <c r="D921" s="17"/>
      <c r="E921" s="17" t="s">
        <v>3008</v>
      </c>
      <c r="F921" s="17" t="s">
        <v>102</v>
      </c>
      <c r="G921" s="18">
        <v>1</v>
      </c>
      <c r="H921" s="18"/>
      <c r="I921" s="18">
        <v>0</v>
      </c>
      <c r="J921" s="61"/>
      <c r="K921" s="62"/>
      <c r="L921" s="61"/>
      <c r="M921" s="61"/>
      <c r="N921" s="61"/>
      <c r="O921" s="61"/>
      <c r="P921" s="19">
        <v>151920</v>
      </c>
      <c r="Q921" s="20">
        <v>22700</v>
      </c>
      <c r="R921" s="19">
        <f>P921+ROUND(Q921, 2)</f>
        <v>174620</v>
      </c>
      <c r="S921" s="19">
        <v>0</v>
      </c>
      <c r="T921" s="19">
        <v>0</v>
      </c>
      <c r="U921" s="19">
        <f>S921+T921</f>
        <v>0</v>
      </c>
    </row>
    <row r="922" spans="1:21" ht="108" x14ac:dyDescent="0.3">
      <c r="A922" s="12" t="s">
        <v>3011</v>
      </c>
      <c r="B922" s="12"/>
      <c r="C922" s="27" t="s">
        <v>3012</v>
      </c>
      <c r="D922" s="17"/>
      <c r="E922" s="17" t="s">
        <v>3013</v>
      </c>
      <c r="F922" s="28" t="s">
        <v>102</v>
      </c>
      <c r="G922" s="29">
        <v>1</v>
      </c>
      <c r="H922" s="39"/>
      <c r="I922" s="39">
        <v>0</v>
      </c>
      <c r="J922" s="63"/>
      <c r="K922" s="59"/>
      <c r="L922" s="59"/>
      <c r="M922" s="64"/>
      <c r="N922" s="59"/>
      <c r="O922" s="59"/>
      <c r="P922" s="30">
        <v>151920</v>
      </c>
      <c r="S922" s="31">
        <f>ROUND(ROUND(P922, 2)*I922, 2)</f>
        <v>0</v>
      </c>
    </row>
    <row r="923" spans="1:21" ht="36" x14ac:dyDescent="0.3">
      <c r="A923" s="12" t="s">
        <v>3017</v>
      </c>
      <c r="B923" s="12" t="s">
        <v>3006</v>
      </c>
      <c r="C923" s="16" t="s">
        <v>3007</v>
      </c>
      <c r="D923" s="17"/>
      <c r="E923" s="17" t="s">
        <v>3008</v>
      </c>
      <c r="F923" s="17" t="s">
        <v>102</v>
      </c>
      <c r="G923" s="18">
        <v>1</v>
      </c>
      <c r="H923" s="18"/>
      <c r="I923" s="18">
        <v>7</v>
      </c>
      <c r="J923" s="61"/>
      <c r="K923" s="62"/>
      <c r="L923" s="61"/>
      <c r="M923" s="61"/>
      <c r="N923" s="61"/>
      <c r="O923" s="61"/>
      <c r="P923" s="19">
        <v>151920</v>
      </c>
      <c r="Q923" s="20">
        <v>27240</v>
      </c>
      <c r="R923" s="19">
        <f>P923+ROUND(Q923, 2)</f>
        <v>179160</v>
      </c>
      <c r="S923" s="19">
        <v>1063440</v>
      </c>
      <c r="T923" s="19">
        <v>190680</v>
      </c>
      <c r="U923" s="19">
        <f>S923+T923</f>
        <v>1254120</v>
      </c>
    </row>
    <row r="924" spans="1:21" ht="108" x14ac:dyDescent="0.3">
      <c r="A924" s="12" t="s">
        <v>3018</v>
      </c>
      <c r="B924" s="12"/>
      <c r="C924" s="27" t="s">
        <v>3012</v>
      </c>
      <c r="D924" s="17"/>
      <c r="E924" s="17" t="s">
        <v>3013</v>
      </c>
      <c r="F924" s="28" t="s">
        <v>102</v>
      </c>
      <c r="G924" s="29">
        <v>1</v>
      </c>
      <c r="H924" s="39"/>
      <c r="I924" s="39">
        <v>7</v>
      </c>
      <c r="J924" s="63"/>
      <c r="K924" s="59"/>
      <c r="L924" s="59"/>
      <c r="M924" s="64"/>
      <c r="N924" s="59"/>
      <c r="O924" s="59"/>
      <c r="P924" s="30">
        <v>151920</v>
      </c>
      <c r="S924" s="31">
        <f>ROUND(ROUND(P924, 2)*I924, 2)</f>
        <v>1063440</v>
      </c>
    </row>
    <row r="925" spans="1:21" ht="36" x14ac:dyDescent="0.3">
      <c r="A925" s="12" t="s">
        <v>3021</v>
      </c>
      <c r="B925" s="12" t="s">
        <v>3022</v>
      </c>
      <c r="C925" s="16" t="s">
        <v>3023</v>
      </c>
      <c r="D925" s="17"/>
      <c r="E925" s="17" t="s">
        <v>3024</v>
      </c>
      <c r="F925" s="17" t="s">
        <v>102</v>
      </c>
      <c r="G925" s="18">
        <v>1</v>
      </c>
      <c r="H925" s="18"/>
      <c r="I925" s="18">
        <v>0</v>
      </c>
      <c r="J925" s="61"/>
      <c r="K925" s="62"/>
      <c r="L925" s="61"/>
      <c r="M925" s="61"/>
      <c r="N925" s="61"/>
      <c r="O925" s="61"/>
      <c r="P925" s="19">
        <v>27462</v>
      </c>
      <c r="Q925" s="20">
        <v>9000</v>
      </c>
      <c r="R925" s="19">
        <f>P925+ROUND(Q925, 2)</f>
        <v>36462</v>
      </c>
      <c r="S925" s="19">
        <v>0</v>
      </c>
      <c r="T925" s="19">
        <v>0</v>
      </c>
      <c r="U925" s="19">
        <f>S925+T925</f>
        <v>0</v>
      </c>
    </row>
    <row r="926" spans="1:21" ht="144" x14ac:dyDescent="0.3">
      <c r="A926" s="12" t="s">
        <v>3027</v>
      </c>
      <c r="B926" s="12"/>
      <c r="C926" s="27" t="s">
        <v>3028</v>
      </c>
      <c r="D926" s="17"/>
      <c r="E926" s="17" t="s">
        <v>3029</v>
      </c>
      <c r="F926" s="28" t="s">
        <v>102</v>
      </c>
      <c r="G926" s="29">
        <v>1</v>
      </c>
      <c r="H926" s="39"/>
      <c r="I926" s="39">
        <v>0</v>
      </c>
      <c r="J926" s="63"/>
      <c r="K926" s="59"/>
      <c r="L926" s="59"/>
      <c r="M926" s="64"/>
      <c r="N926" s="59"/>
      <c r="O926" s="59"/>
      <c r="P926" s="30">
        <v>27462</v>
      </c>
      <c r="S926" s="31">
        <f>ROUND(ROUND(P926, 2)*I926, 2)</f>
        <v>0</v>
      </c>
    </row>
    <row r="927" spans="1:21" ht="36" x14ac:dyDescent="0.3">
      <c r="A927" s="12" t="s">
        <v>3033</v>
      </c>
      <c r="B927" s="12" t="s">
        <v>3022</v>
      </c>
      <c r="C927" s="16" t="s">
        <v>3023</v>
      </c>
      <c r="D927" s="17"/>
      <c r="E927" s="17" t="s">
        <v>3024</v>
      </c>
      <c r="F927" s="17" t="s">
        <v>102</v>
      </c>
      <c r="G927" s="18">
        <v>1</v>
      </c>
      <c r="H927" s="18"/>
      <c r="I927" s="18">
        <v>60</v>
      </c>
      <c r="J927" s="61"/>
      <c r="K927" s="62"/>
      <c r="L927" s="61"/>
      <c r="M927" s="61"/>
      <c r="N927" s="61"/>
      <c r="O927" s="61"/>
      <c r="P927" s="19">
        <v>27462</v>
      </c>
      <c r="Q927" s="20">
        <v>10800</v>
      </c>
      <c r="R927" s="19">
        <f>P927+ROUND(Q927, 2)</f>
        <v>38262</v>
      </c>
      <c r="S927" s="19">
        <v>1647720</v>
      </c>
      <c r="T927" s="19">
        <v>648000</v>
      </c>
      <c r="U927" s="19">
        <f>S927+T927</f>
        <v>2295720</v>
      </c>
    </row>
    <row r="928" spans="1:21" ht="144" x14ac:dyDescent="0.3">
      <c r="A928" s="12" t="s">
        <v>3034</v>
      </c>
      <c r="B928" s="12"/>
      <c r="C928" s="27" t="s">
        <v>3028</v>
      </c>
      <c r="D928" s="17"/>
      <c r="E928" s="17" t="s">
        <v>3029</v>
      </c>
      <c r="F928" s="28" t="s">
        <v>102</v>
      </c>
      <c r="G928" s="29">
        <v>1</v>
      </c>
      <c r="H928" s="39"/>
      <c r="I928" s="39">
        <v>60</v>
      </c>
      <c r="J928" s="63"/>
      <c r="K928" s="59"/>
      <c r="L928" s="59"/>
      <c r="M928" s="64"/>
      <c r="N928" s="59"/>
      <c r="O928" s="59"/>
      <c r="P928" s="30">
        <v>27462</v>
      </c>
      <c r="S928" s="31">
        <f>ROUND(ROUND(P928, 2)*I928, 2)</f>
        <v>1647720</v>
      </c>
    </row>
    <row r="929" spans="1:21" ht="16.95" customHeight="1" x14ac:dyDescent="0.3">
      <c r="A929" s="12" t="s">
        <v>3037</v>
      </c>
      <c r="B929" s="51" t="s">
        <v>3038</v>
      </c>
      <c r="C929" s="110" t="s">
        <v>3039</v>
      </c>
      <c r="D929" s="111"/>
      <c r="E929" s="111"/>
      <c r="F929" s="111"/>
      <c r="G929" s="111"/>
      <c r="H929" s="111"/>
      <c r="I929" s="112"/>
      <c r="J929" s="59"/>
      <c r="K929" s="59"/>
      <c r="L929" s="59"/>
      <c r="M929" s="60"/>
      <c r="N929" s="60"/>
      <c r="O929" s="60"/>
      <c r="S929" s="6">
        <f>SUM(S930,S958)</f>
        <v>1049605.99</v>
      </c>
      <c r="T929" s="6">
        <f>SUM(T930,T958)</f>
        <v>12951592.800000001</v>
      </c>
      <c r="U929" s="6">
        <f>SUM(U930,U958)</f>
        <v>14001198.789999999</v>
      </c>
    </row>
    <row r="930" spans="1:21" ht="16.95" customHeight="1" x14ac:dyDescent="0.3">
      <c r="A930" s="12" t="s">
        <v>3040</v>
      </c>
      <c r="B930" s="52" t="s">
        <v>3041</v>
      </c>
      <c r="C930" s="113" t="s">
        <v>3042</v>
      </c>
      <c r="D930" s="114"/>
      <c r="E930" s="114"/>
      <c r="F930" s="114"/>
      <c r="G930" s="114"/>
      <c r="H930" s="114"/>
      <c r="I930" s="115"/>
      <c r="J930" s="59"/>
      <c r="K930" s="59"/>
      <c r="L930" s="59"/>
      <c r="M930" s="60"/>
      <c r="N930" s="60"/>
      <c r="O930" s="60"/>
      <c r="S930" s="6">
        <f>SUM(S931,S934,S937,S940,S943,S946,S949,S952,S955)</f>
        <v>647882</v>
      </c>
      <c r="T930" s="6">
        <f>SUM(T931,T934,T937,T940,T943,T946,T949,T952,T955)</f>
        <v>9951944.1600000001</v>
      </c>
      <c r="U930" s="6">
        <f>SUM(U931,U934,U937,U940,U943,U946,U949,U952,U955)</f>
        <v>10599826.16</v>
      </c>
    </row>
    <row r="931" spans="1:21" ht="54" x14ac:dyDescent="0.3">
      <c r="A931" s="12" t="s">
        <v>3043</v>
      </c>
      <c r="B931" s="12" t="s">
        <v>3044</v>
      </c>
      <c r="C931" s="16" t="s">
        <v>3045</v>
      </c>
      <c r="D931" s="17"/>
      <c r="E931" s="17" t="s">
        <v>581</v>
      </c>
      <c r="F931" s="17" t="s">
        <v>79</v>
      </c>
      <c r="G931" s="18">
        <v>1</v>
      </c>
      <c r="H931" s="18"/>
      <c r="I931" s="18">
        <v>0</v>
      </c>
      <c r="J931" s="61"/>
      <c r="K931" s="62"/>
      <c r="L931" s="61"/>
      <c r="M931" s="61"/>
      <c r="N931" s="61"/>
      <c r="O931" s="61"/>
      <c r="P931" s="19">
        <v>71.61</v>
      </c>
      <c r="Q931" s="20">
        <v>570</v>
      </c>
      <c r="R931" s="19">
        <f>P931+ROUND(Q931, 2)</f>
        <v>641.61</v>
      </c>
      <c r="S931" s="19">
        <v>0</v>
      </c>
      <c r="T931" s="19">
        <v>0</v>
      </c>
      <c r="U931" s="19">
        <f>S931+T931</f>
        <v>0</v>
      </c>
    </row>
    <row r="932" spans="1:21" ht="72" x14ac:dyDescent="0.3">
      <c r="A932" s="12" t="s">
        <v>3048</v>
      </c>
      <c r="B932" s="12"/>
      <c r="C932" s="41" t="s">
        <v>3049</v>
      </c>
      <c r="D932" s="17"/>
      <c r="E932" s="17" t="s">
        <v>3050</v>
      </c>
      <c r="F932" s="28" t="s">
        <v>96</v>
      </c>
      <c r="G932" s="29">
        <v>4.5</v>
      </c>
      <c r="H932" s="29"/>
      <c r="I932" s="29">
        <v>0</v>
      </c>
      <c r="J932" s="63"/>
      <c r="K932" s="59"/>
      <c r="L932" s="59"/>
      <c r="M932" s="64"/>
      <c r="N932" s="59"/>
      <c r="O932" s="59"/>
      <c r="P932" s="30">
        <v>12.58</v>
      </c>
      <c r="S932" s="31">
        <f>ROUND(ROUND(P932, 2)*I932, 2)</f>
        <v>0</v>
      </c>
    </row>
    <row r="933" spans="1:21" ht="18" x14ac:dyDescent="0.3">
      <c r="A933" s="12" t="s">
        <v>3054</v>
      </c>
      <c r="B933" s="12"/>
      <c r="C933" s="27" t="s">
        <v>1512</v>
      </c>
      <c r="D933" s="17"/>
      <c r="E933" s="17"/>
      <c r="F933" s="28" t="s">
        <v>96</v>
      </c>
      <c r="G933" s="29">
        <v>0.15</v>
      </c>
      <c r="H933" s="29"/>
      <c r="I933" s="29">
        <v>0</v>
      </c>
      <c r="J933" s="63"/>
      <c r="K933" s="59"/>
      <c r="L933" s="59"/>
      <c r="M933" s="64"/>
      <c r="N933" s="59"/>
      <c r="O933" s="59"/>
      <c r="P933" s="30">
        <v>100</v>
      </c>
      <c r="S933" s="31">
        <f>ROUND(ROUND(P933, 2)*I933, 2)</f>
        <v>0</v>
      </c>
    </row>
    <row r="934" spans="1:21" ht="126" x14ac:dyDescent="0.3">
      <c r="A934" s="12" t="s">
        <v>3057</v>
      </c>
      <c r="B934" s="12" t="s">
        <v>3058</v>
      </c>
      <c r="C934" s="16" t="s">
        <v>3059</v>
      </c>
      <c r="D934" s="17"/>
      <c r="E934" s="17" t="s">
        <v>3060</v>
      </c>
      <c r="F934" s="17" t="s">
        <v>79</v>
      </c>
      <c r="G934" s="18">
        <v>1</v>
      </c>
      <c r="H934" s="18"/>
      <c r="I934" s="18">
        <v>0</v>
      </c>
      <c r="J934" s="61"/>
      <c r="K934" s="62"/>
      <c r="L934" s="61"/>
      <c r="M934" s="61"/>
      <c r="N934" s="61"/>
      <c r="O934" s="61"/>
      <c r="P934" s="19">
        <v>69.319999999999993</v>
      </c>
      <c r="Q934" s="20">
        <v>790</v>
      </c>
      <c r="R934" s="19">
        <f>P934+ROUND(Q934, 2)</f>
        <v>859.31999999999994</v>
      </c>
      <c r="S934" s="19">
        <v>0</v>
      </c>
      <c r="T934" s="19">
        <v>0</v>
      </c>
      <c r="U934" s="19">
        <f>S934+T934</f>
        <v>0</v>
      </c>
    </row>
    <row r="935" spans="1:21" ht="36" x14ac:dyDescent="0.3">
      <c r="A935" s="12" t="s">
        <v>3063</v>
      </c>
      <c r="B935" s="12"/>
      <c r="C935" s="41" t="s">
        <v>1483</v>
      </c>
      <c r="D935" s="17"/>
      <c r="E935" s="17"/>
      <c r="F935" s="28" t="s">
        <v>96</v>
      </c>
      <c r="G935" s="29">
        <v>4.5</v>
      </c>
      <c r="H935" s="29"/>
      <c r="I935" s="29">
        <v>0</v>
      </c>
      <c r="J935" s="63"/>
      <c r="K935" s="59"/>
      <c r="L935" s="59"/>
      <c r="M935" s="64"/>
      <c r="N935" s="59"/>
      <c r="O935" s="59"/>
      <c r="P935" s="30">
        <v>12.07</v>
      </c>
      <c r="S935" s="31">
        <f>ROUND(ROUND(P935, 2)*I935, 2)</f>
        <v>0</v>
      </c>
    </row>
    <row r="936" spans="1:21" ht="18" x14ac:dyDescent="0.3">
      <c r="A936" s="12" t="s">
        <v>3066</v>
      </c>
      <c r="B936" s="12"/>
      <c r="C936" s="27" t="s">
        <v>1512</v>
      </c>
      <c r="D936" s="17"/>
      <c r="E936" s="17"/>
      <c r="F936" s="28" t="s">
        <v>96</v>
      </c>
      <c r="G936" s="29">
        <v>0.15</v>
      </c>
      <c r="H936" s="29"/>
      <c r="I936" s="29">
        <v>0</v>
      </c>
      <c r="J936" s="63"/>
      <c r="K936" s="59"/>
      <c r="L936" s="59"/>
      <c r="M936" s="64"/>
      <c r="N936" s="59"/>
      <c r="O936" s="59"/>
      <c r="P936" s="30">
        <v>100</v>
      </c>
      <c r="S936" s="31">
        <f>ROUND(ROUND(P936, 2)*I936, 2)</f>
        <v>0</v>
      </c>
    </row>
    <row r="937" spans="1:21" ht="126" x14ac:dyDescent="0.3">
      <c r="A937" s="12" t="s">
        <v>3069</v>
      </c>
      <c r="B937" s="12" t="s">
        <v>3058</v>
      </c>
      <c r="C937" s="16" t="s">
        <v>3059</v>
      </c>
      <c r="D937" s="17"/>
      <c r="E937" s="17" t="s">
        <v>3070</v>
      </c>
      <c r="F937" s="17" t="s">
        <v>79</v>
      </c>
      <c r="G937" s="18">
        <v>1</v>
      </c>
      <c r="H937" s="18"/>
      <c r="I937" s="18">
        <v>0</v>
      </c>
      <c r="J937" s="61"/>
      <c r="K937" s="62"/>
      <c r="L937" s="61"/>
      <c r="M937" s="61"/>
      <c r="N937" s="61"/>
      <c r="O937" s="61"/>
      <c r="P937" s="19">
        <v>69.319999999999993</v>
      </c>
      <c r="Q937" s="20">
        <v>790</v>
      </c>
      <c r="R937" s="19">
        <f>P937+ROUND(Q937, 2)</f>
        <v>859.31999999999994</v>
      </c>
      <c r="S937" s="19">
        <v>0</v>
      </c>
      <c r="T937" s="19">
        <v>0</v>
      </c>
      <c r="U937" s="19">
        <f>S937+T937</f>
        <v>0</v>
      </c>
    </row>
    <row r="938" spans="1:21" ht="18" x14ac:dyDescent="0.3">
      <c r="A938" s="12" t="s">
        <v>3071</v>
      </c>
      <c r="B938" s="12"/>
      <c r="C938" s="27" t="s">
        <v>1512</v>
      </c>
      <c r="D938" s="17"/>
      <c r="E938" s="17"/>
      <c r="F938" s="28" t="s">
        <v>96</v>
      </c>
      <c r="G938" s="29">
        <v>0.15</v>
      </c>
      <c r="H938" s="29"/>
      <c r="I938" s="29">
        <v>0</v>
      </c>
      <c r="J938" s="63"/>
      <c r="K938" s="59"/>
      <c r="L938" s="59"/>
      <c r="M938" s="64"/>
      <c r="N938" s="59"/>
      <c r="O938" s="59"/>
      <c r="P938" s="30">
        <v>100</v>
      </c>
      <c r="S938" s="31">
        <f>ROUND(ROUND(P938, 2)*I938, 2)</f>
        <v>0</v>
      </c>
    </row>
    <row r="939" spans="1:21" ht="36" x14ac:dyDescent="0.3">
      <c r="A939" s="12" t="s">
        <v>3074</v>
      </c>
      <c r="B939" s="12"/>
      <c r="C939" s="41" t="s">
        <v>1483</v>
      </c>
      <c r="D939" s="17"/>
      <c r="E939" s="17"/>
      <c r="F939" s="28" t="s">
        <v>96</v>
      </c>
      <c r="G939" s="29">
        <v>4.5</v>
      </c>
      <c r="H939" s="29"/>
      <c r="I939" s="29">
        <v>0</v>
      </c>
      <c r="J939" s="63"/>
      <c r="K939" s="59"/>
      <c r="L939" s="59"/>
      <c r="M939" s="64"/>
      <c r="N939" s="59"/>
      <c r="O939" s="59"/>
      <c r="P939" s="30">
        <v>12.07</v>
      </c>
      <c r="S939" s="31">
        <f>ROUND(ROUND(P939, 2)*I939, 2)</f>
        <v>0</v>
      </c>
    </row>
    <row r="940" spans="1:21" ht="126" x14ac:dyDescent="0.3">
      <c r="A940" s="12" t="s">
        <v>3077</v>
      </c>
      <c r="B940" s="12" t="s">
        <v>3058</v>
      </c>
      <c r="C940" s="16" t="s">
        <v>3059</v>
      </c>
      <c r="D940" s="17"/>
      <c r="E940" s="17" t="s">
        <v>3060</v>
      </c>
      <c r="F940" s="17" t="s">
        <v>79</v>
      </c>
      <c r="G940" s="18">
        <v>1</v>
      </c>
      <c r="H940" s="18"/>
      <c r="I940" s="18">
        <v>2789.37</v>
      </c>
      <c r="J940" s="61"/>
      <c r="K940" s="62"/>
      <c r="L940" s="61"/>
      <c r="M940" s="61"/>
      <c r="N940" s="61"/>
      <c r="O940" s="61"/>
      <c r="P940" s="19">
        <v>69.319999999999993</v>
      </c>
      <c r="Q940" s="20">
        <v>948</v>
      </c>
      <c r="R940" s="19">
        <f>P940+ROUND(Q940, 2)</f>
        <v>1017.3199999999999</v>
      </c>
      <c r="S940" s="19">
        <v>193359.13</v>
      </c>
      <c r="T940" s="19">
        <v>2644322.7599999998</v>
      </c>
      <c r="U940" s="19">
        <f>S940+T940</f>
        <v>2837681.8899999997</v>
      </c>
    </row>
    <row r="941" spans="1:21" ht="36" x14ac:dyDescent="0.3">
      <c r="A941" s="12" t="s">
        <v>3078</v>
      </c>
      <c r="B941" s="12"/>
      <c r="C941" s="41" t="s">
        <v>1483</v>
      </c>
      <c r="D941" s="17"/>
      <c r="E941" s="17"/>
      <c r="F941" s="28" t="s">
        <v>96</v>
      </c>
      <c r="G941" s="29">
        <v>4.5</v>
      </c>
      <c r="H941" s="29"/>
      <c r="I941" s="29">
        <v>12552.165000000001</v>
      </c>
      <c r="J941" s="63"/>
      <c r="K941" s="59"/>
      <c r="L941" s="59"/>
      <c r="M941" s="64"/>
      <c r="N941" s="59"/>
      <c r="O941" s="59"/>
      <c r="P941" s="30">
        <v>12.07</v>
      </c>
      <c r="S941" s="31">
        <f>ROUND(ROUND(P941, 2)*I941, 2)</f>
        <v>151504.63</v>
      </c>
    </row>
    <row r="942" spans="1:21" ht="18" x14ac:dyDescent="0.3">
      <c r="A942" s="12" t="s">
        <v>3081</v>
      </c>
      <c r="B942" s="12"/>
      <c r="C942" s="27" t="s">
        <v>1512</v>
      </c>
      <c r="D942" s="17"/>
      <c r="E942" s="17"/>
      <c r="F942" s="28" t="s">
        <v>96</v>
      </c>
      <c r="G942" s="29">
        <v>0.15</v>
      </c>
      <c r="H942" s="29"/>
      <c r="I942" s="29">
        <v>418.40600000000001</v>
      </c>
      <c r="J942" s="63"/>
      <c r="K942" s="59"/>
      <c r="L942" s="59"/>
      <c r="M942" s="64"/>
      <c r="N942" s="59"/>
      <c r="O942" s="59"/>
      <c r="P942" s="30">
        <v>100</v>
      </c>
      <c r="S942" s="31">
        <f>ROUND(ROUND(P942, 2)*I942, 2)</f>
        <v>41840.6</v>
      </c>
    </row>
    <row r="943" spans="1:21" ht="126" x14ac:dyDescent="0.3">
      <c r="A943" s="12" t="s">
        <v>3084</v>
      </c>
      <c r="B943" s="12" t="s">
        <v>3058</v>
      </c>
      <c r="C943" s="16" t="s">
        <v>3059</v>
      </c>
      <c r="D943" s="17"/>
      <c r="E943" s="17" t="s">
        <v>3070</v>
      </c>
      <c r="F943" s="17" t="s">
        <v>79</v>
      </c>
      <c r="G943" s="18">
        <v>1</v>
      </c>
      <c r="H943" s="18"/>
      <c r="I943" s="18">
        <v>3418.18</v>
      </c>
      <c r="J943" s="61"/>
      <c r="K943" s="62"/>
      <c r="L943" s="61"/>
      <c r="M943" s="61"/>
      <c r="N943" s="61"/>
      <c r="O943" s="61"/>
      <c r="P943" s="19">
        <v>69.319999999999993</v>
      </c>
      <c r="Q943" s="20">
        <v>948</v>
      </c>
      <c r="R943" s="19">
        <f>P943+ROUND(Q943, 2)</f>
        <v>1017.3199999999999</v>
      </c>
      <c r="S943" s="19">
        <v>236948.24</v>
      </c>
      <c r="T943" s="19">
        <v>3240434.64</v>
      </c>
      <c r="U943" s="19">
        <f>S943+T943</f>
        <v>3477382.88</v>
      </c>
    </row>
    <row r="944" spans="1:21" ht="18" x14ac:dyDescent="0.3">
      <c r="A944" s="12" t="s">
        <v>3085</v>
      </c>
      <c r="B944" s="12"/>
      <c r="C944" s="27" t="s">
        <v>1512</v>
      </c>
      <c r="D944" s="17"/>
      <c r="E944" s="17"/>
      <c r="F944" s="28" t="s">
        <v>96</v>
      </c>
      <c r="G944" s="29">
        <v>0.15</v>
      </c>
      <c r="H944" s="29"/>
      <c r="I944" s="29">
        <v>512.72699999999998</v>
      </c>
      <c r="J944" s="63"/>
      <c r="K944" s="59"/>
      <c r="L944" s="59"/>
      <c r="M944" s="64"/>
      <c r="N944" s="59"/>
      <c r="O944" s="59"/>
      <c r="P944" s="30">
        <v>100</v>
      </c>
      <c r="S944" s="31">
        <f>ROUND(ROUND(P944, 2)*I944, 2)</f>
        <v>51272.7</v>
      </c>
    </row>
    <row r="945" spans="1:21" ht="36" x14ac:dyDescent="0.3">
      <c r="A945" s="12" t="s">
        <v>3088</v>
      </c>
      <c r="B945" s="12"/>
      <c r="C945" s="41" t="s">
        <v>1483</v>
      </c>
      <c r="D945" s="17"/>
      <c r="E945" s="17"/>
      <c r="F945" s="28" t="s">
        <v>96</v>
      </c>
      <c r="G945" s="29">
        <v>4.5</v>
      </c>
      <c r="H945" s="29"/>
      <c r="I945" s="29">
        <v>15381.81</v>
      </c>
      <c r="J945" s="63"/>
      <c r="K945" s="59"/>
      <c r="L945" s="59"/>
      <c r="M945" s="64"/>
      <c r="N945" s="59"/>
      <c r="O945" s="59"/>
      <c r="P945" s="30">
        <v>12.07</v>
      </c>
      <c r="S945" s="31">
        <f>ROUND(ROUND(P945, 2)*I945, 2)</f>
        <v>185658.45</v>
      </c>
    </row>
    <row r="946" spans="1:21" ht="144" x14ac:dyDescent="0.3">
      <c r="A946" s="12" t="s">
        <v>3091</v>
      </c>
      <c r="B946" s="12" t="s">
        <v>3092</v>
      </c>
      <c r="C946" s="16" t="s">
        <v>3093</v>
      </c>
      <c r="D946" s="17"/>
      <c r="E946" s="17" t="s">
        <v>3094</v>
      </c>
      <c r="F946" s="17" t="s">
        <v>79</v>
      </c>
      <c r="G946" s="18">
        <v>1</v>
      </c>
      <c r="H946" s="18"/>
      <c r="I946" s="18">
        <v>0</v>
      </c>
      <c r="J946" s="61"/>
      <c r="K946" s="62"/>
      <c r="L946" s="61"/>
      <c r="M946" s="61"/>
      <c r="N946" s="61"/>
      <c r="O946" s="61"/>
      <c r="P946" s="19">
        <v>35.049999999999997</v>
      </c>
      <c r="Q946" s="20">
        <v>546</v>
      </c>
      <c r="R946" s="19">
        <f>P946+ROUND(Q946, 2)</f>
        <v>581.04999999999995</v>
      </c>
      <c r="S946" s="19">
        <v>0</v>
      </c>
      <c r="T946" s="19">
        <v>0</v>
      </c>
      <c r="U946" s="19">
        <f>S946+T946</f>
        <v>0</v>
      </c>
    </row>
    <row r="947" spans="1:21" ht="54" x14ac:dyDescent="0.3">
      <c r="A947" s="12" t="s">
        <v>3097</v>
      </c>
      <c r="B947" s="12"/>
      <c r="C947" s="41" t="s">
        <v>3049</v>
      </c>
      <c r="D947" s="17"/>
      <c r="E947" s="17"/>
      <c r="F947" s="28" t="s">
        <v>96</v>
      </c>
      <c r="G947" s="29">
        <v>1.8</v>
      </c>
      <c r="H947" s="29"/>
      <c r="I947" s="29">
        <v>0</v>
      </c>
      <c r="J947" s="63"/>
      <c r="K947" s="59"/>
      <c r="L947" s="59"/>
      <c r="M947" s="64"/>
      <c r="N947" s="59"/>
      <c r="O947" s="59"/>
      <c r="P947" s="30">
        <v>12.07</v>
      </c>
      <c r="S947" s="31">
        <f>ROUND(ROUND(P947, 2)*I947, 2)</f>
        <v>0</v>
      </c>
    </row>
    <row r="948" spans="1:21" ht="36" x14ac:dyDescent="0.3">
      <c r="A948" s="12" t="s">
        <v>3100</v>
      </c>
      <c r="B948" s="12"/>
      <c r="C948" s="27" t="s">
        <v>591</v>
      </c>
      <c r="D948" s="17"/>
      <c r="E948" s="17"/>
      <c r="F948" s="28" t="s">
        <v>96</v>
      </c>
      <c r="G948" s="29">
        <v>0.15</v>
      </c>
      <c r="H948" s="29"/>
      <c r="I948" s="29">
        <v>0</v>
      </c>
      <c r="J948" s="63"/>
      <c r="K948" s="59"/>
      <c r="L948" s="59"/>
      <c r="M948" s="64"/>
      <c r="N948" s="59"/>
      <c r="O948" s="59"/>
      <c r="P948" s="30">
        <v>88.8</v>
      </c>
      <c r="S948" s="31">
        <f>ROUND(ROUND(P948, 2)*I948, 2)</f>
        <v>0</v>
      </c>
    </row>
    <row r="949" spans="1:21" ht="144" x14ac:dyDescent="0.3">
      <c r="A949" s="12" t="s">
        <v>3103</v>
      </c>
      <c r="B949" s="12" t="s">
        <v>3092</v>
      </c>
      <c r="C949" s="16" t="s">
        <v>3093</v>
      </c>
      <c r="D949" s="17"/>
      <c r="E949" s="17" t="s">
        <v>3104</v>
      </c>
      <c r="F949" s="17" t="s">
        <v>79</v>
      </c>
      <c r="G949" s="18">
        <v>1</v>
      </c>
      <c r="H949" s="18"/>
      <c r="I949" s="18">
        <v>0</v>
      </c>
      <c r="J949" s="61"/>
      <c r="K949" s="62"/>
      <c r="L949" s="61"/>
      <c r="M949" s="61"/>
      <c r="N949" s="61"/>
      <c r="O949" s="61"/>
      <c r="P949" s="19">
        <v>35.049999999999997</v>
      </c>
      <c r="Q949" s="20">
        <v>546</v>
      </c>
      <c r="R949" s="19">
        <f>P949+ROUND(Q949, 2)</f>
        <v>581.04999999999995</v>
      </c>
      <c r="S949" s="19">
        <v>0</v>
      </c>
      <c r="T949" s="19">
        <v>0</v>
      </c>
      <c r="U949" s="19">
        <f>S949+T949</f>
        <v>0</v>
      </c>
    </row>
    <row r="950" spans="1:21" ht="36" x14ac:dyDescent="0.3">
      <c r="A950" s="12" t="s">
        <v>3105</v>
      </c>
      <c r="B950" s="12"/>
      <c r="C950" s="27" t="s">
        <v>591</v>
      </c>
      <c r="D950" s="17"/>
      <c r="E950" s="17"/>
      <c r="F950" s="28" t="s">
        <v>96</v>
      </c>
      <c r="G950" s="29">
        <v>0.15</v>
      </c>
      <c r="H950" s="29"/>
      <c r="I950" s="29">
        <v>0</v>
      </c>
      <c r="J950" s="63"/>
      <c r="K950" s="59"/>
      <c r="L950" s="59"/>
      <c r="M950" s="64"/>
      <c r="N950" s="59"/>
      <c r="O950" s="59"/>
      <c r="P950" s="30">
        <v>88.8</v>
      </c>
      <c r="S950" s="31">
        <f>ROUND(ROUND(P950, 2)*I950, 2)</f>
        <v>0</v>
      </c>
    </row>
    <row r="951" spans="1:21" ht="54" x14ac:dyDescent="0.3">
      <c r="A951" s="12" t="s">
        <v>3108</v>
      </c>
      <c r="B951" s="12"/>
      <c r="C951" s="41" t="s">
        <v>3049</v>
      </c>
      <c r="D951" s="17"/>
      <c r="E951" s="17"/>
      <c r="F951" s="28" t="s">
        <v>96</v>
      </c>
      <c r="G951" s="29">
        <v>1.8</v>
      </c>
      <c r="H951" s="29"/>
      <c r="I951" s="29">
        <v>0</v>
      </c>
      <c r="J951" s="63"/>
      <c r="K951" s="59"/>
      <c r="L951" s="59"/>
      <c r="M951" s="64"/>
      <c r="N951" s="59"/>
      <c r="O951" s="59"/>
      <c r="P951" s="30">
        <v>12.07</v>
      </c>
      <c r="S951" s="31">
        <f>ROUND(ROUND(P951, 2)*I951, 2)</f>
        <v>0</v>
      </c>
    </row>
    <row r="952" spans="1:21" ht="144" x14ac:dyDescent="0.3">
      <c r="A952" s="12" t="s">
        <v>3111</v>
      </c>
      <c r="B952" s="12" t="s">
        <v>3092</v>
      </c>
      <c r="C952" s="16" t="s">
        <v>3093</v>
      </c>
      <c r="D952" s="17"/>
      <c r="E952" s="17" t="s">
        <v>3094</v>
      </c>
      <c r="F952" s="17" t="s">
        <v>79</v>
      </c>
      <c r="G952" s="18">
        <v>1</v>
      </c>
      <c r="H952" s="18"/>
      <c r="I952" s="18">
        <v>3418.18</v>
      </c>
      <c r="J952" s="61"/>
      <c r="K952" s="62"/>
      <c r="L952" s="61"/>
      <c r="M952" s="61"/>
      <c r="N952" s="61"/>
      <c r="O952" s="61"/>
      <c r="P952" s="19">
        <v>35.049999999999997</v>
      </c>
      <c r="Q952" s="20">
        <v>655.20000000000005</v>
      </c>
      <c r="R952" s="19">
        <f>P952+ROUND(Q952, 2)</f>
        <v>690.25</v>
      </c>
      <c r="S952" s="19">
        <v>119807.21</v>
      </c>
      <c r="T952" s="19">
        <v>2239591.54</v>
      </c>
      <c r="U952" s="19">
        <f>S952+T952</f>
        <v>2359398.75</v>
      </c>
    </row>
    <row r="953" spans="1:21" ht="54" x14ac:dyDescent="0.3">
      <c r="A953" s="12" t="s">
        <v>3112</v>
      </c>
      <c r="B953" s="12"/>
      <c r="C953" s="41" t="s">
        <v>3049</v>
      </c>
      <c r="D953" s="17"/>
      <c r="E953" s="17"/>
      <c r="F953" s="28" t="s">
        <v>96</v>
      </c>
      <c r="G953" s="29">
        <v>1.8</v>
      </c>
      <c r="H953" s="29"/>
      <c r="I953" s="29">
        <v>6152.7240000000002</v>
      </c>
      <c r="J953" s="63"/>
      <c r="K953" s="59"/>
      <c r="L953" s="59"/>
      <c r="M953" s="64"/>
      <c r="N953" s="59"/>
      <c r="O953" s="59"/>
      <c r="P953" s="30">
        <v>12.07</v>
      </c>
      <c r="S953" s="31">
        <f>ROUND(ROUND(P953, 2)*I953, 2)</f>
        <v>74263.38</v>
      </c>
    </row>
    <row r="954" spans="1:21" ht="36" x14ac:dyDescent="0.3">
      <c r="A954" s="12" t="s">
        <v>3115</v>
      </c>
      <c r="B954" s="12"/>
      <c r="C954" s="27" t="s">
        <v>591</v>
      </c>
      <c r="D954" s="17"/>
      <c r="E954" s="17"/>
      <c r="F954" s="28" t="s">
        <v>96</v>
      </c>
      <c r="G954" s="29">
        <v>0.15</v>
      </c>
      <c r="H954" s="29"/>
      <c r="I954" s="29">
        <v>512.72699999999998</v>
      </c>
      <c r="J954" s="63"/>
      <c r="K954" s="59"/>
      <c r="L954" s="59"/>
      <c r="M954" s="64"/>
      <c r="N954" s="59"/>
      <c r="O954" s="59"/>
      <c r="P954" s="30">
        <v>88.8</v>
      </c>
      <c r="S954" s="31">
        <f>ROUND(ROUND(P954, 2)*I954, 2)</f>
        <v>45530.16</v>
      </c>
    </row>
    <row r="955" spans="1:21" ht="144" x14ac:dyDescent="0.3">
      <c r="A955" s="12" t="s">
        <v>3118</v>
      </c>
      <c r="B955" s="12" t="s">
        <v>3092</v>
      </c>
      <c r="C955" s="16" t="s">
        <v>3093</v>
      </c>
      <c r="D955" s="17"/>
      <c r="E955" s="17" t="s">
        <v>3104</v>
      </c>
      <c r="F955" s="17" t="s">
        <v>79</v>
      </c>
      <c r="G955" s="18">
        <v>1</v>
      </c>
      <c r="H955" s="18"/>
      <c r="I955" s="18">
        <v>2789.37</v>
      </c>
      <c r="J955" s="61"/>
      <c r="K955" s="62"/>
      <c r="L955" s="61"/>
      <c r="M955" s="61"/>
      <c r="N955" s="61"/>
      <c r="O955" s="61"/>
      <c r="P955" s="19">
        <v>35.049999999999997</v>
      </c>
      <c r="Q955" s="20">
        <v>655.20000000000005</v>
      </c>
      <c r="R955" s="19">
        <f>P955+ROUND(Q955, 2)</f>
        <v>690.25</v>
      </c>
      <c r="S955" s="19">
        <v>97767.42</v>
      </c>
      <c r="T955" s="19">
        <v>1827595.22</v>
      </c>
      <c r="U955" s="19">
        <f>S955+T955</f>
        <v>1925362.64</v>
      </c>
    </row>
    <row r="956" spans="1:21" ht="36" x14ac:dyDescent="0.3">
      <c r="A956" s="12" t="s">
        <v>3119</v>
      </c>
      <c r="B956" s="12"/>
      <c r="C956" s="27" t="s">
        <v>591</v>
      </c>
      <c r="D956" s="17"/>
      <c r="E956" s="17"/>
      <c r="F956" s="28" t="s">
        <v>96</v>
      </c>
      <c r="G956" s="29">
        <v>0.15</v>
      </c>
      <c r="H956" s="29"/>
      <c r="I956" s="29">
        <v>418.40600000000001</v>
      </c>
      <c r="J956" s="63"/>
      <c r="K956" s="59"/>
      <c r="L956" s="59"/>
      <c r="M956" s="64"/>
      <c r="N956" s="59"/>
      <c r="O956" s="59"/>
      <c r="P956" s="30">
        <v>88.8</v>
      </c>
      <c r="S956" s="31">
        <f>ROUND(ROUND(P956, 2)*I956, 2)</f>
        <v>37154.449999999997</v>
      </c>
    </row>
    <row r="957" spans="1:21" ht="54" x14ac:dyDescent="0.3">
      <c r="A957" s="12" t="s">
        <v>3122</v>
      </c>
      <c r="B957" s="12"/>
      <c r="C957" s="41" t="s">
        <v>3049</v>
      </c>
      <c r="D957" s="17"/>
      <c r="E957" s="17"/>
      <c r="F957" s="28" t="s">
        <v>96</v>
      </c>
      <c r="G957" s="29">
        <v>1.8</v>
      </c>
      <c r="H957" s="29"/>
      <c r="I957" s="29">
        <v>5020.866</v>
      </c>
      <c r="J957" s="63"/>
      <c r="K957" s="59"/>
      <c r="L957" s="59"/>
      <c r="M957" s="64"/>
      <c r="N957" s="59"/>
      <c r="O957" s="59"/>
      <c r="P957" s="30">
        <v>12.07</v>
      </c>
      <c r="S957" s="31">
        <f>ROUND(ROUND(P957, 2)*I957, 2)</f>
        <v>60601.85</v>
      </c>
    </row>
    <row r="958" spans="1:21" ht="16.95" customHeight="1" x14ac:dyDescent="0.3">
      <c r="A958" s="12" t="s">
        <v>3125</v>
      </c>
      <c r="B958" s="52" t="s">
        <v>3126</v>
      </c>
      <c r="C958" s="113" t="s">
        <v>3127</v>
      </c>
      <c r="D958" s="114"/>
      <c r="E958" s="114"/>
      <c r="F958" s="114"/>
      <c r="G958" s="114"/>
      <c r="H958" s="114"/>
      <c r="I958" s="115"/>
      <c r="J958" s="59"/>
      <c r="K958" s="59"/>
      <c r="L958" s="59"/>
      <c r="M958" s="60"/>
      <c r="N958" s="60"/>
      <c r="O958" s="60"/>
      <c r="S958" s="6">
        <f>SUM(S959,S962,S965,S968,S971,S974,S977,S980,S983,S986,S989,S992,S995,S998,S1001,S1004,S1007,S1010,S1013,S1016,S1019,S1022,S1025,S1028,S1031,S1034,S1037,S1040,S1043,S1046,S1049,S1052,S1055,S1058,S1061,S1064,S1067,S1070,S1073,S1076,S1079,S1082,S1085,S1088,S1091,S1094,S1097,S1100,S1103,S1106,S1109,S1112,S1115,S1118)</f>
        <v>401723.99</v>
      </c>
      <c r="T958" s="6">
        <f>SUM(T959,T962,T965,T968,T971,T974,T977,T980,T983,T986,T989,T992,T995,T998,T1001,T1004,T1007,T1010,T1013,T1016,T1019,T1022,T1025,T1028,T1031,T1034,T1037,T1040,T1043,T1046,T1049,T1052,T1055,T1058,T1061,T1064,T1067,T1070,T1073,T1076,T1079,T1082,T1085,T1088,T1091,T1094,T1097,T1100,T1103,T1106,T1109,T1112,T1115,T1118)</f>
        <v>2999648.6399999997</v>
      </c>
      <c r="U958" s="6">
        <f>SUM(U959,U962,U965,U968,U971,U974,U977,U980,U983,U986,U989,U992,U995,U998,U1001,U1004,U1007,U1010,U1013,U1016,U1019,U1022,U1025,U1028,U1031,U1034,U1037,U1040,U1043,U1046,U1049,U1052,U1055,U1058,U1061,U1064,U1067,U1070,U1073,U1076,U1079,U1082,U1085,U1088,U1091,U1094,U1097,U1100,U1103,U1106,U1109,U1112,U1115,U1118)</f>
        <v>3401372.63</v>
      </c>
    </row>
    <row r="959" spans="1:21" ht="54" x14ac:dyDescent="0.3">
      <c r="A959" s="12" t="s">
        <v>3128</v>
      </c>
      <c r="B959" s="12" t="s">
        <v>3129</v>
      </c>
      <c r="C959" s="16" t="s">
        <v>3130</v>
      </c>
      <c r="D959" s="17"/>
      <c r="E959" s="17" t="s">
        <v>581</v>
      </c>
      <c r="F959" s="17" t="s">
        <v>79</v>
      </c>
      <c r="G959" s="18">
        <v>1</v>
      </c>
      <c r="H959" s="18"/>
      <c r="I959" s="18">
        <v>0</v>
      </c>
      <c r="J959" s="61"/>
      <c r="K959" s="62"/>
      <c r="L959" s="61"/>
      <c r="M959" s="61"/>
      <c r="N959" s="61"/>
      <c r="O959" s="61"/>
      <c r="P959" s="19">
        <v>129.99</v>
      </c>
      <c r="Q959" s="20">
        <v>278</v>
      </c>
      <c r="R959" s="19">
        <f>P959+ROUND(Q959, 2)</f>
        <v>407.99</v>
      </c>
      <c r="S959" s="19">
        <v>0</v>
      </c>
      <c r="T959" s="19">
        <v>0</v>
      </c>
      <c r="U959" s="19">
        <f>S959+T959</f>
        <v>0</v>
      </c>
    </row>
    <row r="960" spans="1:21" ht="108" x14ac:dyDescent="0.3">
      <c r="A960" s="12" t="s">
        <v>3133</v>
      </c>
      <c r="B960" s="12"/>
      <c r="C960" s="27" t="s">
        <v>1907</v>
      </c>
      <c r="D960" s="17"/>
      <c r="E960" s="17" t="s">
        <v>3134</v>
      </c>
      <c r="F960" s="28" t="s">
        <v>96</v>
      </c>
      <c r="G960" s="29">
        <v>0.3</v>
      </c>
      <c r="H960" s="39"/>
      <c r="I960" s="39">
        <v>0</v>
      </c>
      <c r="J960" s="63"/>
      <c r="K960" s="59"/>
      <c r="L960" s="59"/>
      <c r="M960" s="64"/>
      <c r="N960" s="59"/>
      <c r="O960" s="59"/>
      <c r="P960" s="30">
        <v>388.89</v>
      </c>
      <c r="S960" s="31">
        <f>ROUND(ROUND(P960, 2)*I960, 2)</f>
        <v>0</v>
      </c>
    </row>
    <row r="961" spans="1:21" ht="36" x14ac:dyDescent="0.3">
      <c r="A961" s="12" t="s">
        <v>3137</v>
      </c>
      <c r="B961" s="12"/>
      <c r="C961" s="27" t="s">
        <v>1028</v>
      </c>
      <c r="D961" s="17"/>
      <c r="E961" s="17"/>
      <c r="F961" s="28" t="s">
        <v>96</v>
      </c>
      <c r="G961" s="29">
        <v>0.15</v>
      </c>
      <c r="H961" s="39"/>
      <c r="I961" s="39">
        <v>0</v>
      </c>
      <c r="J961" s="63"/>
      <c r="K961" s="59"/>
      <c r="L961" s="59"/>
      <c r="M961" s="64"/>
      <c r="N961" s="59"/>
      <c r="O961" s="59"/>
      <c r="P961" s="30">
        <v>88.8</v>
      </c>
      <c r="S961" s="31">
        <f>ROUND(ROUND(P961, 2)*I961, 2)</f>
        <v>0</v>
      </c>
    </row>
    <row r="962" spans="1:21" ht="54" x14ac:dyDescent="0.3">
      <c r="A962" s="12" t="s">
        <v>3140</v>
      </c>
      <c r="B962" s="12" t="s">
        <v>3129</v>
      </c>
      <c r="C962" s="16" t="s">
        <v>3130</v>
      </c>
      <c r="D962" s="17"/>
      <c r="E962" s="17" t="s">
        <v>581</v>
      </c>
      <c r="F962" s="17" t="s">
        <v>79</v>
      </c>
      <c r="G962" s="18">
        <v>1</v>
      </c>
      <c r="H962" s="18"/>
      <c r="I962" s="18">
        <v>0</v>
      </c>
      <c r="J962" s="61"/>
      <c r="K962" s="62"/>
      <c r="L962" s="61"/>
      <c r="M962" s="61"/>
      <c r="N962" s="61"/>
      <c r="O962" s="61"/>
      <c r="P962" s="19">
        <v>81.319999999999993</v>
      </c>
      <c r="Q962" s="20">
        <v>278</v>
      </c>
      <c r="R962" s="19">
        <f>P962+ROUND(Q962, 2)</f>
        <v>359.32</v>
      </c>
      <c r="S962" s="19">
        <v>0</v>
      </c>
      <c r="T962" s="19">
        <v>0</v>
      </c>
      <c r="U962" s="19">
        <f>S962+T962</f>
        <v>0</v>
      </c>
    </row>
    <row r="963" spans="1:21" ht="36" x14ac:dyDescent="0.3">
      <c r="A963" s="12" t="s">
        <v>3141</v>
      </c>
      <c r="B963" s="12"/>
      <c r="C963" s="27" t="s">
        <v>1028</v>
      </c>
      <c r="D963" s="17"/>
      <c r="E963" s="17"/>
      <c r="F963" s="28" t="s">
        <v>96</v>
      </c>
      <c r="G963" s="29">
        <v>0.15</v>
      </c>
      <c r="H963" s="39"/>
      <c r="I963" s="39">
        <v>0</v>
      </c>
      <c r="J963" s="63"/>
      <c r="K963" s="59"/>
      <c r="L963" s="59"/>
      <c r="M963" s="64"/>
      <c r="N963" s="59"/>
      <c r="O963" s="59"/>
      <c r="P963" s="30">
        <v>88.8</v>
      </c>
      <c r="S963" s="31">
        <f>ROUND(ROUND(P963, 2)*I963, 2)</f>
        <v>0</v>
      </c>
    </row>
    <row r="964" spans="1:21" ht="54" x14ac:dyDescent="0.3">
      <c r="A964" s="12" t="s">
        <v>3144</v>
      </c>
      <c r="B964" s="12"/>
      <c r="C964" s="27" t="s">
        <v>3145</v>
      </c>
      <c r="D964" s="17"/>
      <c r="E964" s="17" t="s">
        <v>3146</v>
      </c>
      <c r="F964" s="28" t="s">
        <v>96</v>
      </c>
      <c r="G964" s="29">
        <v>0.3</v>
      </c>
      <c r="H964" s="39"/>
      <c r="I964" s="39">
        <v>0</v>
      </c>
      <c r="J964" s="63"/>
      <c r="K964" s="59"/>
      <c r="L964" s="59"/>
      <c r="M964" s="64"/>
      <c r="N964" s="59"/>
      <c r="O964" s="59"/>
      <c r="P964" s="30">
        <v>226.67</v>
      </c>
      <c r="S964" s="31">
        <f>ROUND(ROUND(P964, 2)*I964, 2)</f>
        <v>0</v>
      </c>
    </row>
    <row r="965" spans="1:21" ht="54" x14ac:dyDescent="0.3">
      <c r="A965" s="12" t="s">
        <v>3150</v>
      </c>
      <c r="B965" s="12" t="s">
        <v>3129</v>
      </c>
      <c r="C965" s="16" t="s">
        <v>3130</v>
      </c>
      <c r="D965" s="17"/>
      <c r="E965" s="17" t="s">
        <v>581</v>
      </c>
      <c r="F965" s="17" t="s">
        <v>79</v>
      </c>
      <c r="G965" s="18">
        <v>1</v>
      </c>
      <c r="H965" s="18"/>
      <c r="I965" s="18">
        <v>0</v>
      </c>
      <c r="J965" s="61"/>
      <c r="K965" s="62"/>
      <c r="L965" s="61"/>
      <c r="M965" s="61"/>
      <c r="N965" s="61"/>
      <c r="O965" s="61"/>
      <c r="P965" s="19">
        <v>81.319999999999993</v>
      </c>
      <c r="Q965" s="20">
        <v>278</v>
      </c>
      <c r="R965" s="19">
        <f>P965+ROUND(Q965, 2)</f>
        <v>359.32</v>
      </c>
      <c r="S965" s="19">
        <v>0</v>
      </c>
      <c r="T965" s="19">
        <v>0</v>
      </c>
      <c r="U965" s="19">
        <f>S965+T965</f>
        <v>0</v>
      </c>
    </row>
    <row r="966" spans="1:21" ht="54" x14ac:dyDescent="0.3">
      <c r="A966" s="12" t="s">
        <v>3151</v>
      </c>
      <c r="B966" s="12"/>
      <c r="C966" s="27" t="s">
        <v>3145</v>
      </c>
      <c r="D966" s="17"/>
      <c r="E966" s="17" t="s">
        <v>3152</v>
      </c>
      <c r="F966" s="28" t="s">
        <v>96</v>
      </c>
      <c r="G966" s="29">
        <v>0.3</v>
      </c>
      <c r="H966" s="39"/>
      <c r="I966" s="39">
        <v>0</v>
      </c>
      <c r="J966" s="63"/>
      <c r="K966" s="59"/>
      <c r="L966" s="59"/>
      <c r="M966" s="64"/>
      <c r="N966" s="59"/>
      <c r="O966" s="59"/>
      <c r="P966" s="30">
        <v>226.67</v>
      </c>
      <c r="S966" s="31">
        <f>ROUND(ROUND(P966, 2)*I966, 2)</f>
        <v>0</v>
      </c>
    </row>
    <row r="967" spans="1:21" ht="36" x14ac:dyDescent="0.3">
      <c r="A967" s="12" t="s">
        <v>3155</v>
      </c>
      <c r="B967" s="12"/>
      <c r="C967" s="27" t="s">
        <v>1028</v>
      </c>
      <c r="D967" s="17"/>
      <c r="E967" s="17"/>
      <c r="F967" s="28" t="s">
        <v>96</v>
      </c>
      <c r="G967" s="29">
        <v>0.15</v>
      </c>
      <c r="H967" s="39"/>
      <c r="I967" s="39">
        <v>0</v>
      </c>
      <c r="J967" s="63"/>
      <c r="K967" s="59"/>
      <c r="L967" s="59"/>
      <c r="M967" s="64"/>
      <c r="N967" s="59"/>
      <c r="O967" s="59"/>
      <c r="P967" s="30">
        <v>88.8</v>
      </c>
      <c r="S967" s="31">
        <f>ROUND(ROUND(P967, 2)*I967, 2)</f>
        <v>0</v>
      </c>
    </row>
    <row r="968" spans="1:21" ht="54" x14ac:dyDescent="0.3">
      <c r="A968" s="12" t="s">
        <v>3158</v>
      </c>
      <c r="B968" s="12" t="s">
        <v>3129</v>
      </c>
      <c r="C968" s="16" t="s">
        <v>3130</v>
      </c>
      <c r="D968" s="17"/>
      <c r="E968" s="17" t="s">
        <v>581</v>
      </c>
      <c r="F968" s="17" t="s">
        <v>79</v>
      </c>
      <c r="G968" s="18">
        <v>1</v>
      </c>
      <c r="H968" s="18"/>
      <c r="I968" s="18">
        <v>0</v>
      </c>
      <c r="J968" s="61"/>
      <c r="K968" s="62"/>
      <c r="L968" s="61"/>
      <c r="M968" s="61"/>
      <c r="N968" s="61"/>
      <c r="O968" s="61"/>
      <c r="P968" s="19">
        <v>81.319999999999993</v>
      </c>
      <c r="Q968" s="20">
        <v>278</v>
      </c>
      <c r="R968" s="19">
        <f>P968+ROUND(Q968, 2)</f>
        <v>359.32</v>
      </c>
      <c r="S968" s="19">
        <v>0</v>
      </c>
      <c r="T968" s="19">
        <v>0</v>
      </c>
      <c r="U968" s="19">
        <f>S968+T968</f>
        <v>0</v>
      </c>
    </row>
    <row r="969" spans="1:21" ht="36" x14ac:dyDescent="0.3">
      <c r="A969" s="12" t="s">
        <v>3159</v>
      </c>
      <c r="B969" s="12"/>
      <c r="C969" s="27" t="s">
        <v>1028</v>
      </c>
      <c r="D969" s="17"/>
      <c r="E969" s="17"/>
      <c r="F969" s="28" t="s">
        <v>96</v>
      </c>
      <c r="G969" s="29">
        <v>0.15</v>
      </c>
      <c r="H969" s="39"/>
      <c r="I969" s="39">
        <v>0</v>
      </c>
      <c r="J969" s="63"/>
      <c r="K969" s="59"/>
      <c r="L969" s="59"/>
      <c r="M969" s="64"/>
      <c r="N969" s="59"/>
      <c r="O969" s="59"/>
      <c r="P969" s="30">
        <v>88.8</v>
      </c>
      <c r="S969" s="31">
        <f>ROUND(ROUND(P969, 2)*I969, 2)</f>
        <v>0</v>
      </c>
    </row>
    <row r="970" spans="1:21" ht="54" x14ac:dyDescent="0.3">
      <c r="A970" s="12" t="s">
        <v>3162</v>
      </c>
      <c r="B970" s="12"/>
      <c r="C970" s="27" t="s">
        <v>3145</v>
      </c>
      <c r="D970" s="17"/>
      <c r="E970" s="17" t="s">
        <v>3163</v>
      </c>
      <c r="F970" s="28" t="s">
        <v>96</v>
      </c>
      <c r="G970" s="29">
        <v>0.3</v>
      </c>
      <c r="H970" s="39"/>
      <c r="I970" s="39">
        <v>0</v>
      </c>
      <c r="J970" s="63"/>
      <c r="K970" s="59"/>
      <c r="L970" s="59"/>
      <c r="M970" s="64"/>
      <c r="N970" s="59"/>
      <c r="O970" s="59"/>
      <c r="P970" s="30">
        <v>226.67</v>
      </c>
      <c r="S970" s="31">
        <f>ROUND(ROUND(P970, 2)*I970, 2)</f>
        <v>0</v>
      </c>
    </row>
    <row r="971" spans="1:21" ht="54" x14ac:dyDescent="0.3">
      <c r="A971" s="12" t="s">
        <v>3166</v>
      </c>
      <c r="B971" s="12" t="s">
        <v>3129</v>
      </c>
      <c r="C971" s="16" t="s">
        <v>3130</v>
      </c>
      <c r="D971" s="17"/>
      <c r="E971" s="17" t="s">
        <v>581</v>
      </c>
      <c r="F971" s="17" t="s">
        <v>79</v>
      </c>
      <c r="G971" s="18">
        <v>1</v>
      </c>
      <c r="H971" s="18"/>
      <c r="I971" s="18">
        <v>0</v>
      </c>
      <c r="J971" s="61"/>
      <c r="K971" s="62"/>
      <c r="L971" s="61"/>
      <c r="M971" s="61"/>
      <c r="N971" s="61"/>
      <c r="O971" s="61"/>
      <c r="P971" s="19">
        <v>81.319999999999993</v>
      </c>
      <c r="Q971" s="20">
        <v>278</v>
      </c>
      <c r="R971" s="19">
        <f>P971+ROUND(Q971, 2)</f>
        <v>359.32</v>
      </c>
      <c r="S971" s="19">
        <v>0</v>
      </c>
      <c r="T971" s="19">
        <v>0</v>
      </c>
      <c r="U971" s="19">
        <f>S971+T971</f>
        <v>0</v>
      </c>
    </row>
    <row r="972" spans="1:21" ht="54" x14ac:dyDescent="0.3">
      <c r="A972" s="12" t="s">
        <v>3167</v>
      </c>
      <c r="B972" s="12"/>
      <c r="C972" s="27" t="s">
        <v>3145</v>
      </c>
      <c r="D972" s="17"/>
      <c r="E972" s="17" t="s">
        <v>3168</v>
      </c>
      <c r="F972" s="28" t="s">
        <v>96</v>
      </c>
      <c r="G972" s="29">
        <v>0.3</v>
      </c>
      <c r="H972" s="39"/>
      <c r="I972" s="39">
        <v>0</v>
      </c>
      <c r="J972" s="63"/>
      <c r="K972" s="59"/>
      <c r="L972" s="59"/>
      <c r="M972" s="64"/>
      <c r="N972" s="59"/>
      <c r="O972" s="59"/>
      <c r="P972" s="30">
        <v>226.67</v>
      </c>
      <c r="S972" s="31">
        <f>ROUND(ROUND(P972, 2)*I972, 2)</f>
        <v>0</v>
      </c>
    </row>
    <row r="973" spans="1:21" ht="36" x14ac:dyDescent="0.3">
      <c r="A973" s="12" t="s">
        <v>3171</v>
      </c>
      <c r="B973" s="12"/>
      <c r="C973" s="27" t="s">
        <v>1028</v>
      </c>
      <c r="D973" s="17"/>
      <c r="E973" s="17"/>
      <c r="F973" s="28" t="s">
        <v>96</v>
      </c>
      <c r="G973" s="29">
        <v>0.15</v>
      </c>
      <c r="H973" s="39"/>
      <c r="I973" s="39">
        <v>0</v>
      </c>
      <c r="J973" s="63"/>
      <c r="K973" s="59"/>
      <c r="L973" s="59"/>
      <c r="M973" s="64"/>
      <c r="N973" s="59"/>
      <c r="O973" s="59"/>
      <c r="P973" s="30">
        <v>88.8</v>
      </c>
      <c r="S973" s="31">
        <f>ROUND(ROUND(P973, 2)*I973, 2)</f>
        <v>0</v>
      </c>
    </row>
    <row r="974" spans="1:21" ht="54" x14ac:dyDescent="0.3">
      <c r="A974" s="12" t="s">
        <v>3174</v>
      </c>
      <c r="B974" s="12" t="s">
        <v>3129</v>
      </c>
      <c r="C974" s="16" t="s">
        <v>3130</v>
      </c>
      <c r="D974" s="17"/>
      <c r="E974" s="17" t="s">
        <v>581</v>
      </c>
      <c r="F974" s="17" t="s">
        <v>79</v>
      </c>
      <c r="G974" s="18">
        <v>1</v>
      </c>
      <c r="H974" s="18"/>
      <c r="I974" s="18">
        <v>0</v>
      </c>
      <c r="J974" s="61"/>
      <c r="K974" s="62"/>
      <c r="L974" s="61"/>
      <c r="M974" s="61"/>
      <c r="N974" s="61"/>
      <c r="O974" s="61"/>
      <c r="P974" s="19">
        <v>81.319999999999993</v>
      </c>
      <c r="Q974" s="20">
        <v>278</v>
      </c>
      <c r="R974" s="19">
        <f>P974+ROUND(Q974, 2)</f>
        <v>359.32</v>
      </c>
      <c r="S974" s="19">
        <v>0</v>
      </c>
      <c r="T974" s="19">
        <v>0</v>
      </c>
      <c r="U974" s="19">
        <f>S974+T974</f>
        <v>0</v>
      </c>
    </row>
    <row r="975" spans="1:21" ht="36" x14ac:dyDescent="0.3">
      <c r="A975" s="12" t="s">
        <v>3175</v>
      </c>
      <c r="B975" s="12"/>
      <c r="C975" s="27" t="s">
        <v>1028</v>
      </c>
      <c r="D975" s="17"/>
      <c r="E975" s="17"/>
      <c r="F975" s="28" t="s">
        <v>96</v>
      </c>
      <c r="G975" s="29">
        <v>0.15</v>
      </c>
      <c r="H975" s="39"/>
      <c r="I975" s="39">
        <v>0</v>
      </c>
      <c r="J975" s="63"/>
      <c r="K975" s="59"/>
      <c r="L975" s="59"/>
      <c r="M975" s="64"/>
      <c r="N975" s="59"/>
      <c r="O975" s="59"/>
      <c r="P975" s="30">
        <v>88.8</v>
      </c>
      <c r="S975" s="31">
        <f>ROUND(ROUND(P975, 2)*I975, 2)</f>
        <v>0</v>
      </c>
    </row>
    <row r="976" spans="1:21" ht="54" x14ac:dyDescent="0.3">
      <c r="A976" s="12" t="s">
        <v>3178</v>
      </c>
      <c r="B976" s="12"/>
      <c r="C976" s="27" t="s">
        <v>3145</v>
      </c>
      <c r="D976" s="17"/>
      <c r="E976" s="17" t="s">
        <v>3179</v>
      </c>
      <c r="F976" s="28" t="s">
        <v>96</v>
      </c>
      <c r="G976" s="29">
        <v>0.3</v>
      </c>
      <c r="H976" s="39"/>
      <c r="I976" s="39">
        <v>0</v>
      </c>
      <c r="J976" s="63"/>
      <c r="K976" s="59"/>
      <c r="L976" s="59"/>
      <c r="M976" s="64"/>
      <c r="N976" s="59"/>
      <c r="O976" s="59"/>
      <c r="P976" s="30">
        <v>226.67</v>
      </c>
      <c r="S976" s="31">
        <f>ROUND(ROUND(P976, 2)*I976, 2)</f>
        <v>0</v>
      </c>
    </row>
    <row r="977" spans="1:21" ht="54" x14ac:dyDescent="0.3">
      <c r="A977" s="12" t="s">
        <v>3182</v>
      </c>
      <c r="B977" s="12" t="s">
        <v>3129</v>
      </c>
      <c r="C977" s="16" t="s">
        <v>3130</v>
      </c>
      <c r="D977" s="17"/>
      <c r="E977" s="17" t="s">
        <v>581</v>
      </c>
      <c r="F977" s="17" t="s">
        <v>79</v>
      </c>
      <c r="G977" s="18">
        <v>1</v>
      </c>
      <c r="H977" s="18"/>
      <c r="I977" s="18">
        <v>0</v>
      </c>
      <c r="J977" s="61"/>
      <c r="K977" s="62"/>
      <c r="L977" s="61"/>
      <c r="M977" s="61"/>
      <c r="N977" s="61"/>
      <c r="O977" s="61"/>
      <c r="P977" s="19">
        <v>81.319999999999993</v>
      </c>
      <c r="Q977" s="20">
        <v>278</v>
      </c>
      <c r="R977" s="19">
        <f>P977+ROUND(Q977, 2)</f>
        <v>359.32</v>
      </c>
      <c r="S977" s="19">
        <v>0</v>
      </c>
      <c r="T977" s="19">
        <v>0</v>
      </c>
      <c r="U977" s="19">
        <f>S977+T977</f>
        <v>0</v>
      </c>
    </row>
    <row r="978" spans="1:21" ht="54" x14ac:dyDescent="0.3">
      <c r="A978" s="12" t="s">
        <v>3183</v>
      </c>
      <c r="B978" s="12"/>
      <c r="C978" s="27" t="s">
        <v>3145</v>
      </c>
      <c r="D978" s="17"/>
      <c r="E978" s="17" t="s">
        <v>3184</v>
      </c>
      <c r="F978" s="28" t="s">
        <v>96</v>
      </c>
      <c r="G978" s="29">
        <v>0.3</v>
      </c>
      <c r="H978" s="39"/>
      <c r="I978" s="39">
        <v>0</v>
      </c>
      <c r="J978" s="63"/>
      <c r="K978" s="59"/>
      <c r="L978" s="59"/>
      <c r="M978" s="64"/>
      <c r="N978" s="59"/>
      <c r="O978" s="59"/>
      <c r="P978" s="30">
        <v>226.67</v>
      </c>
      <c r="S978" s="31">
        <f>ROUND(ROUND(P978, 2)*I978, 2)</f>
        <v>0</v>
      </c>
    </row>
    <row r="979" spans="1:21" ht="36" x14ac:dyDescent="0.3">
      <c r="A979" s="12" t="s">
        <v>3187</v>
      </c>
      <c r="B979" s="12"/>
      <c r="C979" s="27" t="s">
        <v>1028</v>
      </c>
      <c r="D979" s="17"/>
      <c r="E979" s="17"/>
      <c r="F979" s="28" t="s">
        <v>96</v>
      </c>
      <c r="G979" s="29">
        <v>0.15</v>
      </c>
      <c r="H979" s="39"/>
      <c r="I979" s="39">
        <v>0</v>
      </c>
      <c r="J979" s="63"/>
      <c r="K979" s="59"/>
      <c r="L979" s="59"/>
      <c r="M979" s="64"/>
      <c r="N979" s="59"/>
      <c r="O979" s="59"/>
      <c r="P979" s="30">
        <v>88.8</v>
      </c>
      <c r="S979" s="31">
        <f>ROUND(ROUND(P979, 2)*I979, 2)</f>
        <v>0</v>
      </c>
    </row>
    <row r="980" spans="1:21" ht="54" x14ac:dyDescent="0.3">
      <c r="A980" s="12" t="s">
        <v>3190</v>
      </c>
      <c r="B980" s="12" t="s">
        <v>3129</v>
      </c>
      <c r="C980" s="16" t="s">
        <v>3130</v>
      </c>
      <c r="D980" s="17"/>
      <c r="E980" s="17" t="s">
        <v>581</v>
      </c>
      <c r="F980" s="17" t="s">
        <v>79</v>
      </c>
      <c r="G980" s="18">
        <v>1</v>
      </c>
      <c r="H980" s="18"/>
      <c r="I980" s="18">
        <v>0</v>
      </c>
      <c r="J980" s="61"/>
      <c r="K980" s="62"/>
      <c r="L980" s="61"/>
      <c r="M980" s="61"/>
      <c r="N980" s="61"/>
      <c r="O980" s="61"/>
      <c r="P980" s="19">
        <v>81.319999999999993</v>
      </c>
      <c r="Q980" s="20">
        <v>278</v>
      </c>
      <c r="R980" s="19">
        <f>P980+ROUND(Q980, 2)</f>
        <v>359.32</v>
      </c>
      <c r="S980" s="19">
        <v>0</v>
      </c>
      <c r="T980" s="19">
        <v>0</v>
      </c>
      <c r="U980" s="19">
        <f>S980+T980</f>
        <v>0</v>
      </c>
    </row>
    <row r="981" spans="1:21" ht="36" x14ac:dyDescent="0.3">
      <c r="A981" s="12" t="s">
        <v>3191</v>
      </c>
      <c r="B981" s="12"/>
      <c r="C981" s="27" t="s">
        <v>1028</v>
      </c>
      <c r="D981" s="17"/>
      <c r="E981" s="17"/>
      <c r="F981" s="28" t="s">
        <v>96</v>
      </c>
      <c r="G981" s="29">
        <v>0.15</v>
      </c>
      <c r="H981" s="39"/>
      <c r="I981" s="39">
        <v>0</v>
      </c>
      <c r="J981" s="63"/>
      <c r="K981" s="59"/>
      <c r="L981" s="59"/>
      <c r="M981" s="64"/>
      <c r="N981" s="59"/>
      <c r="O981" s="59"/>
      <c r="P981" s="30">
        <v>88.8</v>
      </c>
      <c r="S981" s="31">
        <f>ROUND(ROUND(P981, 2)*I981, 2)</f>
        <v>0</v>
      </c>
    </row>
    <row r="982" spans="1:21" ht="54" x14ac:dyDescent="0.3">
      <c r="A982" s="12" t="s">
        <v>3194</v>
      </c>
      <c r="B982" s="12"/>
      <c r="C982" s="27" t="s">
        <v>3145</v>
      </c>
      <c r="D982" s="17"/>
      <c r="E982" s="17" t="s">
        <v>3195</v>
      </c>
      <c r="F982" s="28" t="s">
        <v>96</v>
      </c>
      <c r="G982" s="29">
        <v>0.3</v>
      </c>
      <c r="H982" s="39"/>
      <c r="I982" s="39">
        <v>0</v>
      </c>
      <c r="J982" s="63"/>
      <c r="K982" s="59"/>
      <c r="L982" s="59"/>
      <c r="M982" s="64"/>
      <c r="N982" s="59"/>
      <c r="O982" s="59"/>
      <c r="P982" s="30">
        <v>226.67</v>
      </c>
      <c r="S982" s="31">
        <f>ROUND(ROUND(P982, 2)*I982, 2)</f>
        <v>0</v>
      </c>
    </row>
    <row r="983" spans="1:21" ht="36" x14ac:dyDescent="0.3">
      <c r="A983" s="12" t="s">
        <v>3198</v>
      </c>
      <c r="B983" s="12" t="s">
        <v>3199</v>
      </c>
      <c r="C983" s="16" t="s">
        <v>3200</v>
      </c>
      <c r="D983" s="17"/>
      <c r="E983" s="17" t="s">
        <v>3201</v>
      </c>
      <c r="F983" s="17" t="s">
        <v>79</v>
      </c>
      <c r="G983" s="18">
        <v>1</v>
      </c>
      <c r="H983" s="18"/>
      <c r="I983" s="18">
        <v>0</v>
      </c>
      <c r="J983" s="61"/>
      <c r="K983" s="62"/>
      <c r="L983" s="61"/>
      <c r="M983" s="61"/>
      <c r="N983" s="61"/>
      <c r="O983" s="61"/>
      <c r="P983" s="19">
        <v>75.33</v>
      </c>
      <c r="Q983" s="20">
        <v>464</v>
      </c>
      <c r="R983" s="19">
        <f>P983+ROUND(Q983, 2)</f>
        <v>539.33000000000004</v>
      </c>
      <c r="S983" s="19">
        <v>0</v>
      </c>
      <c r="T983" s="19">
        <v>0</v>
      </c>
      <c r="U983" s="19">
        <f>S983+T983</f>
        <v>0</v>
      </c>
    </row>
    <row r="984" spans="1:21" ht="72" x14ac:dyDescent="0.3">
      <c r="A984" s="12" t="s">
        <v>3204</v>
      </c>
      <c r="B984" s="12"/>
      <c r="C984" s="27" t="s">
        <v>3205</v>
      </c>
      <c r="D984" s="17"/>
      <c r="E984" s="17" t="s">
        <v>3206</v>
      </c>
      <c r="F984" s="28" t="s">
        <v>96</v>
      </c>
      <c r="G984" s="29">
        <v>0.3</v>
      </c>
      <c r="H984" s="29"/>
      <c r="I984" s="29">
        <v>0</v>
      </c>
      <c r="J984" s="63"/>
      <c r="K984" s="59"/>
      <c r="L984" s="59"/>
      <c r="M984" s="64"/>
      <c r="N984" s="59"/>
      <c r="O984" s="59"/>
      <c r="P984" s="30">
        <v>206.5</v>
      </c>
      <c r="S984" s="31">
        <f>ROUND(ROUND(P984, 2)*I984, 2)</f>
        <v>0</v>
      </c>
    </row>
    <row r="985" spans="1:21" ht="36" x14ac:dyDescent="0.3">
      <c r="A985" s="12" t="s">
        <v>3210</v>
      </c>
      <c r="B985" s="12"/>
      <c r="C985" s="27" t="s">
        <v>1028</v>
      </c>
      <c r="D985" s="17"/>
      <c r="E985" s="17"/>
      <c r="F985" s="28" t="s">
        <v>96</v>
      </c>
      <c r="G985" s="29">
        <v>0.15</v>
      </c>
      <c r="H985" s="29"/>
      <c r="I985" s="29">
        <v>0</v>
      </c>
      <c r="J985" s="63"/>
      <c r="K985" s="59"/>
      <c r="L985" s="59"/>
      <c r="M985" s="64"/>
      <c r="N985" s="59"/>
      <c r="O985" s="59"/>
      <c r="P985" s="30">
        <v>88.8</v>
      </c>
      <c r="S985" s="31">
        <f>ROUND(ROUND(P985, 2)*I985, 2)</f>
        <v>0</v>
      </c>
    </row>
    <row r="986" spans="1:21" ht="36" x14ac:dyDescent="0.3">
      <c r="A986" s="12" t="s">
        <v>3213</v>
      </c>
      <c r="B986" s="12" t="s">
        <v>3199</v>
      </c>
      <c r="C986" s="16" t="s">
        <v>3200</v>
      </c>
      <c r="D986" s="17"/>
      <c r="E986" s="17" t="s">
        <v>3214</v>
      </c>
      <c r="F986" s="17" t="s">
        <v>79</v>
      </c>
      <c r="G986" s="18">
        <v>1</v>
      </c>
      <c r="H986" s="18"/>
      <c r="I986" s="18">
        <v>0</v>
      </c>
      <c r="J986" s="61"/>
      <c r="K986" s="62"/>
      <c r="L986" s="61"/>
      <c r="M986" s="61"/>
      <c r="N986" s="61"/>
      <c r="O986" s="61"/>
      <c r="P986" s="19">
        <v>75.27</v>
      </c>
      <c r="Q986" s="20">
        <v>464</v>
      </c>
      <c r="R986" s="19">
        <f>P986+ROUND(Q986, 2)</f>
        <v>539.27</v>
      </c>
      <c r="S986" s="19">
        <v>0</v>
      </c>
      <c r="T986" s="19">
        <v>0</v>
      </c>
      <c r="U986" s="19">
        <f>S986+T986</f>
        <v>0</v>
      </c>
    </row>
    <row r="987" spans="1:21" ht="36" x14ac:dyDescent="0.3">
      <c r="A987" s="12" t="s">
        <v>3215</v>
      </c>
      <c r="B987" s="12"/>
      <c r="C987" s="27" t="s">
        <v>1028</v>
      </c>
      <c r="D987" s="17"/>
      <c r="E987" s="17"/>
      <c r="F987" s="28" t="s">
        <v>96</v>
      </c>
      <c r="G987" s="29">
        <v>0.15</v>
      </c>
      <c r="H987" s="29"/>
      <c r="I987" s="29">
        <v>0</v>
      </c>
      <c r="J987" s="63"/>
      <c r="K987" s="59"/>
      <c r="L987" s="59"/>
      <c r="M987" s="64"/>
      <c r="N987" s="59"/>
      <c r="O987" s="59"/>
      <c r="P987" s="30">
        <v>88.8</v>
      </c>
      <c r="S987" s="31">
        <f>ROUND(ROUND(P987, 2)*I987, 2)</f>
        <v>0</v>
      </c>
    </row>
    <row r="988" spans="1:21" ht="72" x14ac:dyDescent="0.3">
      <c r="A988" s="12" t="s">
        <v>3218</v>
      </c>
      <c r="B988" s="12"/>
      <c r="C988" s="27" t="s">
        <v>3205</v>
      </c>
      <c r="D988" s="17"/>
      <c r="E988" s="17" t="s">
        <v>3219</v>
      </c>
      <c r="F988" s="28" t="s">
        <v>96</v>
      </c>
      <c r="G988" s="29">
        <v>0.3</v>
      </c>
      <c r="H988" s="29"/>
      <c r="I988" s="29">
        <v>0</v>
      </c>
      <c r="J988" s="63"/>
      <c r="K988" s="59"/>
      <c r="L988" s="59"/>
      <c r="M988" s="64"/>
      <c r="N988" s="59"/>
      <c r="O988" s="59"/>
      <c r="P988" s="30">
        <v>206.5</v>
      </c>
      <c r="S988" s="31">
        <f>ROUND(ROUND(P988, 2)*I988, 2)</f>
        <v>0</v>
      </c>
    </row>
    <row r="989" spans="1:21" ht="36" x14ac:dyDescent="0.3">
      <c r="A989" s="12" t="s">
        <v>3222</v>
      </c>
      <c r="B989" s="12" t="s">
        <v>3199</v>
      </c>
      <c r="C989" s="16" t="s">
        <v>3200</v>
      </c>
      <c r="D989" s="17"/>
      <c r="E989" s="17" t="s">
        <v>3223</v>
      </c>
      <c r="F989" s="17" t="s">
        <v>79</v>
      </c>
      <c r="G989" s="18">
        <v>1</v>
      </c>
      <c r="H989" s="18"/>
      <c r="I989" s="18">
        <v>0</v>
      </c>
      <c r="J989" s="61"/>
      <c r="K989" s="62"/>
      <c r="L989" s="61"/>
      <c r="M989" s="61"/>
      <c r="N989" s="61"/>
      <c r="O989" s="61"/>
      <c r="P989" s="19">
        <v>68.28</v>
      </c>
      <c r="Q989" s="20">
        <v>464</v>
      </c>
      <c r="R989" s="19">
        <f>P989+ROUND(Q989, 2)</f>
        <v>532.28</v>
      </c>
      <c r="S989" s="19">
        <v>0</v>
      </c>
      <c r="T989" s="19">
        <v>0</v>
      </c>
      <c r="U989" s="19">
        <f>S989+T989</f>
        <v>0</v>
      </c>
    </row>
    <row r="990" spans="1:21" ht="72" x14ac:dyDescent="0.3">
      <c r="A990" s="12" t="s">
        <v>3224</v>
      </c>
      <c r="B990" s="12"/>
      <c r="C990" s="27" t="s">
        <v>3205</v>
      </c>
      <c r="D990" s="17"/>
      <c r="E990" s="17" t="s">
        <v>3225</v>
      </c>
      <c r="F990" s="28" t="s">
        <v>96</v>
      </c>
      <c r="G990" s="29">
        <v>0.3</v>
      </c>
      <c r="H990" s="29"/>
      <c r="I990" s="29">
        <v>0</v>
      </c>
      <c r="J990" s="63"/>
      <c r="K990" s="59"/>
      <c r="L990" s="59"/>
      <c r="M990" s="64"/>
      <c r="N990" s="59"/>
      <c r="O990" s="59"/>
      <c r="P990" s="30">
        <v>183.2</v>
      </c>
      <c r="S990" s="31">
        <f>ROUND(ROUND(P990, 2)*I990, 2)</f>
        <v>0</v>
      </c>
    </row>
    <row r="991" spans="1:21" ht="36" x14ac:dyDescent="0.3">
      <c r="A991" s="12" t="s">
        <v>3228</v>
      </c>
      <c r="B991" s="12"/>
      <c r="C991" s="27" t="s">
        <v>1028</v>
      </c>
      <c r="D991" s="17"/>
      <c r="E991" s="17"/>
      <c r="F991" s="28" t="s">
        <v>96</v>
      </c>
      <c r="G991" s="29">
        <v>0.15</v>
      </c>
      <c r="H991" s="29"/>
      <c r="I991" s="29">
        <v>0</v>
      </c>
      <c r="J991" s="63"/>
      <c r="K991" s="59"/>
      <c r="L991" s="59"/>
      <c r="M991" s="64"/>
      <c r="N991" s="59"/>
      <c r="O991" s="59"/>
      <c r="P991" s="30">
        <v>88.8</v>
      </c>
      <c r="S991" s="31">
        <f>ROUND(ROUND(P991, 2)*I991, 2)</f>
        <v>0</v>
      </c>
    </row>
    <row r="992" spans="1:21" ht="36" x14ac:dyDescent="0.3">
      <c r="A992" s="12" t="s">
        <v>3231</v>
      </c>
      <c r="B992" s="12" t="s">
        <v>3199</v>
      </c>
      <c r="C992" s="16" t="s">
        <v>3200</v>
      </c>
      <c r="D992" s="17"/>
      <c r="E992" s="17" t="s">
        <v>3232</v>
      </c>
      <c r="F992" s="17" t="s">
        <v>79</v>
      </c>
      <c r="G992" s="18">
        <v>1</v>
      </c>
      <c r="H992" s="18"/>
      <c r="I992" s="18">
        <v>0</v>
      </c>
      <c r="J992" s="61"/>
      <c r="K992" s="62"/>
      <c r="L992" s="61"/>
      <c r="M992" s="61"/>
      <c r="N992" s="61"/>
      <c r="O992" s="61"/>
      <c r="P992" s="19">
        <v>75.27</v>
      </c>
      <c r="Q992" s="20">
        <v>464</v>
      </c>
      <c r="R992" s="19">
        <f>P992+ROUND(Q992, 2)</f>
        <v>539.27</v>
      </c>
      <c r="S992" s="19">
        <v>0</v>
      </c>
      <c r="T992" s="19">
        <v>0</v>
      </c>
      <c r="U992" s="19">
        <f>S992+T992</f>
        <v>0</v>
      </c>
    </row>
    <row r="993" spans="1:21" ht="36" x14ac:dyDescent="0.3">
      <c r="A993" s="12" t="s">
        <v>3233</v>
      </c>
      <c r="B993" s="12"/>
      <c r="C993" s="27" t="s">
        <v>1028</v>
      </c>
      <c r="D993" s="17"/>
      <c r="E993" s="17"/>
      <c r="F993" s="28" t="s">
        <v>96</v>
      </c>
      <c r="G993" s="29">
        <v>0.15</v>
      </c>
      <c r="H993" s="29"/>
      <c r="I993" s="29">
        <v>0</v>
      </c>
      <c r="J993" s="63"/>
      <c r="K993" s="59"/>
      <c r="L993" s="59"/>
      <c r="M993" s="64"/>
      <c r="N993" s="59"/>
      <c r="O993" s="59"/>
      <c r="P993" s="30">
        <v>88.8</v>
      </c>
      <c r="S993" s="31">
        <f>ROUND(ROUND(P993, 2)*I993, 2)</f>
        <v>0</v>
      </c>
    </row>
    <row r="994" spans="1:21" ht="54" x14ac:dyDescent="0.3">
      <c r="A994" s="12" t="s">
        <v>3236</v>
      </c>
      <c r="B994" s="12"/>
      <c r="C994" s="27" t="s">
        <v>3237</v>
      </c>
      <c r="D994" s="17"/>
      <c r="E994" s="17" t="s">
        <v>3238</v>
      </c>
      <c r="F994" s="28" t="s">
        <v>96</v>
      </c>
      <c r="G994" s="29">
        <v>0.3</v>
      </c>
      <c r="H994" s="29"/>
      <c r="I994" s="29">
        <v>0</v>
      </c>
      <c r="J994" s="63"/>
      <c r="K994" s="59"/>
      <c r="L994" s="59"/>
      <c r="M994" s="64"/>
      <c r="N994" s="59"/>
      <c r="O994" s="59"/>
      <c r="P994" s="30">
        <v>206.5</v>
      </c>
      <c r="S994" s="31">
        <f>ROUND(ROUND(P994, 2)*I994, 2)</f>
        <v>0</v>
      </c>
    </row>
    <row r="995" spans="1:21" ht="36" x14ac:dyDescent="0.3">
      <c r="A995" s="12" t="s">
        <v>3242</v>
      </c>
      <c r="B995" s="12" t="s">
        <v>3199</v>
      </c>
      <c r="C995" s="16" t="s">
        <v>3200</v>
      </c>
      <c r="D995" s="17"/>
      <c r="E995" s="17" t="s">
        <v>3243</v>
      </c>
      <c r="F995" s="17" t="s">
        <v>79</v>
      </c>
      <c r="G995" s="18">
        <v>1</v>
      </c>
      <c r="H995" s="18"/>
      <c r="I995" s="18">
        <v>0</v>
      </c>
      <c r="J995" s="61"/>
      <c r="K995" s="62"/>
      <c r="L995" s="61"/>
      <c r="M995" s="61"/>
      <c r="N995" s="61"/>
      <c r="O995" s="61"/>
      <c r="P995" s="19">
        <v>75.27</v>
      </c>
      <c r="Q995" s="20">
        <v>464</v>
      </c>
      <c r="R995" s="19">
        <f>P995+ROUND(Q995, 2)</f>
        <v>539.27</v>
      </c>
      <c r="S995" s="19">
        <v>0</v>
      </c>
      <c r="T995" s="19">
        <v>0</v>
      </c>
      <c r="U995" s="19">
        <f>S995+T995</f>
        <v>0</v>
      </c>
    </row>
    <row r="996" spans="1:21" ht="54" x14ac:dyDescent="0.3">
      <c r="A996" s="12" t="s">
        <v>3244</v>
      </c>
      <c r="B996" s="12"/>
      <c r="C996" s="27" t="s">
        <v>3237</v>
      </c>
      <c r="D996" s="17"/>
      <c r="E996" s="17" t="s">
        <v>3245</v>
      </c>
      <c r="F996" s="28" t="s">
        <v>96</v>
      </c>
      <c r="G996" s="29">
        <v>0.3</v>
      </c>
      <c r="H996" s="29"/>
      <c r="I996" s="29">
        <v>0</v>
      </c>
      <c r="J996" s="63"/>
      <c r="K996" s="59"/>
      <c r="L996" s="59"/>
      <c r="M996" s="64"/>
      <c r="N996" s="59"/>
      <c r="O996" s="59"/>
      <c r="P996" s="30">
        <v>206.5</v>
      </c>
      <c r="S996" s="31">
        <f>ROUND(ROUND(P996, 2)*I996, 2)</f>
        <v>0</v>
      </c>
    </row>
    <row r="997" spans="1:21" ht="36" x14ac:dyDescent="0.3">
      <c r="A997" s="12" t="s">
        <v>3248</v>
      </c>
      <c r="B997" s="12"/>
      <c r="C997" s="27" t="s">
        <v>1028</v>
      </c>
      <c r="D997" s="17"/>
      <c r="E997" s="17"/>
      <c r="F997" s="28" t="s">
        <v>96</v>
      </c>
      <c r="G997" s="29">
        <v>0.15</v>
      </c>
      <c r="H997" s="29"/>
      <c r="I997" s="29">
        <v>0</v>
      </c>
      <c r="J997" s="63"/>
      <c r="K997" s="59"/>
      <c r="L997" s="59"/>
      <c r="M997" s="64"/>
      <c r="N997" s="59"/>
      <c r="O997" s="59"/>
      <c r="P997" s="30">
        <v>88.8</v>
      </c>
      <c r="S997" s="31">
        <f>ROUND(ROUND(P997, 2)*I997, 2)</f>
        <v>0</v>
      </c>
    </row>
    <row r="998" spans="1:21" ht="36" x14ac:dyDescent="0.3">
      <c r="A998" s="12" t="s">
        <v>3251</v>
      </c>
      <c r="B998" s="12" t="s">
        <v>3199</v>
      </c>
      <c r="C998" s="16" t="s">
        <v>3200</v>
      </c>
      <c r="D998" s="17"/>
      <c r="E998" s="17" t="s">
        <v>3252</v>
      </c>
      <c r="F998" s="17" t="s">
        <v>79</v>
      </c>
      <c r="G998" s="18">
        <v>1</v>
      </c>
      <c r="H998" s="18"/>
      <c r="I998" s="18">
        <v>0</v>
      </c>
      <c r="J998" s="61"/>
      <c r="K998" s="62"/>
      <c r="L998" s="61"/>
      <c r="M998" s="61"/>
      <c r="N998" s="61"/>
      <c r="O998" s="61"/>
      <c r="P998" s="19">
        <v>75.27</v>
      </c>
      <c r="Q998" s="20">
        <v>464</v>
      </c>
      <c r="R998" s="19">
        <f>P998+ROUND(Q998, 2)</f>
        <v>539.27</v>
      </c>
      <c r="S998" s="19">
        <v>0</v>
      </c>
      <c r="T998" s="19">
        <v>0</v>
      </c>
      <c r="U998" s="19">
        <f>S998+T998</f>
        <v>0</v>
      </c>
    </row>
    <row r="999" spans="1:21" ht="36" x14ac:dyDescent="0.3">
      <c r="A999" s="12" t="s">
        <v>3253</v>
      </c>
      <c r="B999" s="12"/>
      <c r="C999" s="27" t="s">
        <v>1028</v>
      </c>
      <c r="D999" s="17"/>
      <c r="E999" s="17"/>
      <c r="F999" s="28" t="s">
        <v>96</v>
      </c>
      <c r="G999" s="29">
        <v>0.15</v>
      </c>
      <c r="H999" s="29"/>
      <c r="I999" s="29">
        <v>0</v>
      </c>
      <c r="J999" s="63"/>
      <c r="K999" s="59"/>
      <c r="L999" s="59"/>
      <c r="M999" s="64"/>
      <c r="N999" s="59"/>
      <c r="O999" s="59"/>
      <c r="P999" s="30">
        <v>88.8</v>
      </c>
      <c r="S999" s="31">
        <f>ROUND(ROUND(P999, 2)*I999, 2)</f>
        <v>0</v>
      </c>
    </row>
    <row r="1000" spans="1:21" ht="54" x14ac:dyDescent="0.3">
      <c r="A1000" s="12" t="s">
        <v>3256</v>
      </c>
      <c r="B1000" s="12"/>
      <c r="C1000" s="27" t="s">
        <v>3237</v>
      </c>
      <c r="D1000" s="17"/>
      <c r="E1000" s="17" t="s">
        <v>3257</v>
      </c>
      <c r="F1000" s="28" t="s">
        <v>96</v>
      </c>
      <c r="G1000" s="29">
        <v>0.3</v>
      </c>
      <c r="H1000" s="29"/>
      <c r="I1000" s="29">
        <v>0</v>
      </c>
      <c r="J1000" s="63"/>
      <c r="K1000" s="59"/>
      <c r="L1000" s="59"/>
      <c r="M1000" s="64"/>
      <c r="N1000" s="59"/>
      <c r="O1000" s="59"/>
      <c r="P1000" s="30">
        <v>206.5</v>
      </c>
      <c r="S1000" s="31">
        <f>ROUND(ROUND(P1000, 2)*I1000, 2)</f>
        <v>0</v>
      </c>
    </row>
    <row r="1001" spans="1:21" ht="36" x14ac:dyDescent="0.3">
      <c r="A1001" s="12" t="s">
        <v>3260</v>
      </c>
      <c r="B1001" s="12" t="s">
        <v>3199</v>
      </c>
      <c r="C1001" s="16" t="s">
        <v>3200</v>
      </c>
      <c r="D1001" s="17"/>
      <c r="E1001" s="17" t="s">
        <v>3261</v>
      </c>
      <c r="F1001" s="17" t="s">
        <v>79</v>
      </c>
      <c r="G1001" s="18">
        <v>1</v>
      </c>
      <c r="H1001" s="18"/>
      <c r="I1001" s="18">
        <v>0</v>
      </c>
      <c r="J1001" s="61"/>
      <c r="K1001" s="62"/>
      <c r="L1001" s="61"/>
      <c r="M1001" s="61"/>
      <c r="N1001" s="61"/>
      <c r="O1001" s="61"/>
      <c r="P1001" s="19">
        <v>75.27</v>
      </c>
      <c r="Q1001" s="20">
        <v>464</v>
      </c>
      <c r="R1001" s="19">
        <f>P1001+ROUND(Q1001, 2)</f>
        <v>539.27</v>
      </c>
      <c r="S1001" s="19">
        <v>0</v>
      </c>
      <c r="T1001" s="19">
        <v>0</v>
      </c>
      <c r="U1001" s="19">
        <f>S1001+T1001</f>
        <v>0</v>
      </c>
    </row>
    <row r="1002" spans="1:21" ht="54" x14ac:dyDescent="0.3">
      <c r="A1002" s="12" t="s">
        <v>3262</v>
      </c>
      <c r="B1002" s="12"/>
      <c r="C1002" s="27" t="s">
        <v>3237</v>
      </c>
      <c r="D1002" s="17"/>
      <c r="E1002" s="17" t="s">
        <v>3263</v>
      </c>
      <c r="F1002" s="28" t="s">
        <v>96</v>
      </c>
      <c r="G1002" s="29">
        <v>0.3</v>
      </c>
      <c r="H1002" s="29"/>
      <c r="I1002" s="29">
        <v>0</v>
      </c>
      <c r="J1002" s="63"/>
      <c r="K1002" s="59"/>
      <c r="L1002" s="59"/>
      <c r="M1002" s="64"/>
      <c r="N1002" s="59"/>
      <c r="O1002" s="59"/>
      <c r="P1002" s="30">
        <v>206.5</v>
      </c>
      <c r="S1002" s="31">
        <f>ROUND(ROUND(P1002, 2)*I1002, 2)</f>
        <v>0</v>
      </c>
    </row>
    <row r="1003" spans="1:21" ht="36" x14ac:dyDescent="0.3">
      <c r="A1003" s="12" t="s">
        <v>3266</v>
      </c>
      <c r="B1003" s="12"/>
      <c r="C1003" s="27" t="s">
        <v>1028</v>
      </c>
      <c r="D1003" s="17"/>
      <c r="E1003" s="17"/>
      <c r="F1003" s="28" t="s">
        <v>96</v>
      </c>
      <c r="G1003" s="29">
        <v>0.15</v>
      </c>
      <c r="H1003" s="29"/>
      <c r="I1003" s="29">
        <v>0</v>
      </c>
      <c r="J1003" s="63"/>
      <c r="K1003" s="59"/>
      <c r="L1003" s="59"/>
      <c r="M1003" s="64"/>
      <c r="N1003" s="59"/>
      <c r="O1003" s="59"/>
      <c r="P1003" s="30">
        <v>88.8</v>
      </c>
      <c r="S1003" s="31">
        <f>ROUND(ROUND(P1003, 2)*I1003, 2)</f>
        <v>0</v>
      </c>
    </row>
    <row r="1004" spans="1:21" ht="36" x14ac:dyDescent="0.3">
      <c r="A1004" s="12" t="s">
        <v>3269</v>
      </c>
      <c r="B1004" s="12" t="s">
        <v>3199</v>
      </c>
      <c r="C1004" s="16" t="s">
        <v>3200</v>
      </c>
      <c r="D1004" s="17"/>
      <c r="E1004" s="17" t="s">
        <v>3270</v>
      </c>
      <c r="F1004" s="17" t="s">
        <v>79</v>
      </c>
      <c r="G1004" s="18">
        <v>1</v>
      </c>
      <c r="H1004" s="18"/>
      <c r="I1004" s="18">
        <v>0</v>
      </c>
      <c r="J1004" s="61"/>
      <c r="K1004" s="62"/>
      <c r="L1004" s="61"/>
      <c r="M1004" s="61"/>
      <c r="N1004" s="61"/>
      <c r="O1004" s="61"/>
      <c r="P1004" s="19">
        <v>75.27</v>
      </c>
      <c r="Q1004" s="20">
        <v>464</v>
      </c>
      <c r="R1004" s="19">
        <f>P1004+ROUND(Q1004, 2)</f>
        <v>539.27</v>
      </c>
      <c r="S1004" s="19">
        <v>0</v>
      </c>
      <c r="T1004" s="19">
        <v>0</v>
      </c>
      <c r="U1004" s="19">
        <f>S1004+T1004</f>
        <v>0</v>
      </c>
    </row>
    <row r="1005" spans="1:21" ht="36" x14ac:dyDescent="0.3">
      <c r="A1005" s="12" t="s">
        <v>3271</v>
      </c>
      <c r="B1005" s="12"/>
      <c r="C1005" s="27" t="s">
        <v>1028</v>
      </c>
      <c r="D1005" s="17"/>
      <c r="E1005" s="17"/>
      <c r="F1005" s="28" t="s">
        <v>96</v>
      </c>
      <c r="G1005" s="29">
        <v>0.15</v>
      </c>
      <c r="H1005" s="29"/>
      <c r="I1005" s="29">
        <v>0</v>
      </c>
      <c r="J1005" s="63"/>
      <c r="K1005" s="59"/>
      <c r="L1005" s="59"/>
      <c r="M1005" s="64"/>
      <c r="N1005" s="59"/>
      <c r="O1005" s="59"/>
      <c r="P1005" s="30">
        <v>88.8</v>
      </c>
      <c r="S1005" s="31">
        <f>ROUND(ROUND(P1005, 2)*I1005, 2)</f>
        <v>0</v>
      </c>
    </row>
    <row r="1006" spans="1:21" ht="90" x14ac:dyDescent="0.3">
      <c r="A1006" s="12" t="s">
        <v>3274</v>
      </c>
      <c r="B1006" s="12"/>
      <c r="C1006" s="27" t="s">
        <v>3205</v>
      </c>
      <c r="D1006" s="17"/>
      <c r="E1006" s="17" t="s">
        <v>3275</v>
      </c>
      <c r="F1006" s="28" t="s">
        <v>96</v>
      </c>
      <c r="G1006" s="29">
        <v>0.3</v>
      </c>
      <c r="H1006" s="29"/>
      <c r="I1006" s="29">
        <v>0</v>
      </c>
      <c r="J1006" s="63"/>
      <c r="K1006" s="59"/>
      <c r="L1006" s="59"/>
      <c r="M1006" s="64"/>
      <c r="N1006" s="59"/>
      <c r="O1006" s="59"/>
      <c r="P1006" s="30">
        <v>206.5</v>
      </c>
      <c r="S1006" s="31">
        <f>ROUND(ROUND(P1006, 2)*I1006, 2)</f>
        <v>0</v>
      </c>
    </row>
    <row r="1007" spans="1:21" ht="36" x14ac:dyDescent="0.3">
      <c r="A1007" s="12" t="s">
        <v>3278</v>
      </c>
      <c r="B1007" s="12" t="s">
        <v>3199</v>
      </c>
      <c r="C1007" s="16" t="s">
        <v>3200</v>
      </c>
      <c r="D1007" s="17"/>
      <c r="E1007" s="17" t="s">
        <v>3279</v>
      </c>
      <c r="F1007" s="17" t="s">
        <v>79</v>
      </c>
      <c r="G1007" s="18">
        <v>1</v>
      </c>
      <c r="H1007" s="18"/>
      <c r="I1007" s="18">
        <v>0</v>
      </c>
      <c r="J1007" s="61"/>
      <c r="K1007" s="62"/>
      <c r="L1007" s="61"/>
      <c r="M1007" s="61"/>
      <c r="N1007" s="61"/>
      <c r="O1007" s="61"/>
      <c r="P1007" s="19">
        <v>68.28</v>
      </c>
      <c r="Q1007" s="20">
        <v>464</v>
      </c>
      <c r="R1007" s="19">
        <f>P1007+ROUND(Q1007, 2)</f>
        <v>532.28</v>
      </c>
      <c r="S1007" s="19">
        <v>0</v>
      </c>
      <c r="T1007" s="19">
        <v>0</v>
      </c>
      <c r="U1007" s="19">
        <f>S1007+T1007</f>
        <v>0</v>
      </c>
    </row>
    <row r="1008" spans="1:21" ht="54" x14ac:dyDescent="0.3">
      <c r="A1008" s="12" t="s">
        <v>3280</v>
      </c>
      <c r="B1008" s="12"/>
      <c r="C1008" s="27" t="s">
        <v>3237</v>
      </c>
      <c r="D1008" s="17"/>
      <c r="E1008" s="17" t="s">
        <v>3281</v>
      </c>
      <c r="F1008" s="28" t="s">
        <v>96</v>
      </c>
      <c r="G1008" s="29">
        <v>0.3</v>
      </c>
      <c r="H1008" s="29"/>
      <c r="I1008" s="29">
        <v>0</v>
      </c>
      <c r="J1008" s="63"/>
      <c r="K1008" s="59"/>
      <c r="L1008" s="59"/>
      <c r="M1008" s="64"/>
      <c r="N1008" s="59"/>
      <c r="O1008" s="59"/>
      <c r="P1008" s="30">
        <v>183.2</v>
      </c>
      <c r="S1008" s="31">
        <f>ROUND(ROUND(P1008, 2)*I1008, 2)</f>
        <v>0</v>
      </c>
    </row>
    <row r="1009" spans="1:21" ht="36" x14ac:dyDescent="0.3">
      <c r="A1009" s="12" t="s">
        <v>3284</v>
      </c>
      <c r="B1009" s="12"/>
      <c r="C1009" s="27" t="s">
        <v>1028</v>
      </c>
      <c r="D1009" s="17"/>
      <c r="E1009" s="17"/>
      <c r="F1009" s="28" t="s">
        <v>96</v>
      </c>
      <c r="G1009" s="29">
        <v>0.15</v>
      </c>
      <c r="H1009" s="29"/>
      <c r="I1009" s="29">
        <v>0</v>
      </c>
      <c r="J1009" s="63"/>
      <c r="K1009" s="59"/>
      <c r="L1009" s="59"/>
      <c r="M1009" s="64"/>
      <c r="N1009" s="59"/>
      <c r="O1009" s="59"/>
      <c r="P1009" s="30">
        <v>88.8</v>
      </c>
      <c r="S1009" s="31">
        <f>ROUND(ROUND(P1009, 2)*I1009, 2)</f>
        <v>0</v>
      </c>
    </row>
    <row r="1010" spans="1:21" ht="36" x14ac:dyDescent="0.3">
      <c r="A1010" s="12" t="s">
        <v>3287</v>
      </c>
      <c r="B1010" s="12" t="s">
        <v>3199</v>
      </c>
      <c r="C1010" s="16" t="s">
        <v>3200</v>
      </c>
      <c r="D1010" s="17"/>
      <c r="E1010" s="17" t="s">
        <v>3288</v>
      </c>
      <c r="F1010" s="17" t="s">
        <v>79</v>
      </c>
      <c r="G1010" s="18">
        <v>1</v>
      </c>
      <c r="H1010" s="18"/>
      <c r="I1010" s="18">
        <v>0</v>
      </c>
      <c r="J1010" s="61"/>
      <c r="K1010" s="62"/>
      <c r="L1010" s="61"/>
      <c r="M1010" s="61"/>
      <c r="N1010" s="61"/>
      <c r="O1010" s="61"/>
      <c r="P1010" s="19">
        <v>73.95</v>
      </c>
      <c r="Q1010" s="20">
        <v>464</v>
      </c>
      <c r="R1010" s="19">
        <f>P1010+ROUND(Q1010, 2)</f>
        <v>537.95000000000005</v>
      </c>
      <c r="S1010" s="19">
        <v>0</v>
      </c>
      <c r="T1010" s="19">
        <v>0</v>
      </c>
      <c r="U1010" s="19">
        <f>S1010+T1010</f>
        <v>0</v>
      </c>
    </row>
    <row r="1011" spans="1:21" ht="36" x14ac:dyDescent="0.3">
      <c r="A1011" s="12" t="s">
        <v>3289</v>
      </c>
      <c r="B1011" s="12"/>
      <c r="C1011" s="27" t="s">
        <v>3290</v>
      </c>
      <c r="D1011" s="17"/>
      <c r="E1011" s="17"/>
      <c r="F1011" s="28" t="s">
        <v>96</v>
      </c>
      <c r="G1011" s="29">
        <v>0.15</v>
      </c>
      <c r="H1011" s="29"/>
      <c r="I1011" s="29">
        <v>0</v>
      </c>
      <c r="J1011" s="63"/>
      <c r="K1011" s="59"/>
      <c r="L1011" s="59"/>
      <c r="M1011" s="64"/>
      <c r="N1011" s="59"/>
      <c r="O1011" s="59"/>
      <c r="P1011" s="30">
        <v>80</v>
      </c>
      <c r="S1011" s="31">
        <f>ROUND(ROUND(P1011, 2)*I1011, 2)</f>
        <v>0</v>
      </c>
    </row>
    <row r="1012" spans="1:21" ht="72" x14ac:dyDescent="0.3">
      <c r="A1012" s="12" t="s">
        <v>3294</v>
      </c>
      <c r="B1012" s="12"/>
      <c r="C1012" s="27" t="s">
        <v>3237</v>
      </c>
      <c r="D1012" s="17"/>
      <c r="E1012" s="17" t="s">
        <v>3295</v>
      </c>
      <c r="F1012" s="28" t="s">
        <v>96</v>
      </c>
      <c r="G1012" s="29">
        <v>0.3</v>
      </c>
      <c r="H1012" s="29"/>
      <c r="I1012" s="29">
        <v>0</v>
      </c>
      <c r="J1012" s="63"/>
      <c r="K1012" s="59"/>
      <c r="L1012" s="59"/>
      <c r="M1012" s="64"/>
      <c r="N1012" s="59"/>
      <c r="O1012" s="59"/>
      <c r="P1012" s="30">
        <v>206.5</v>
      </c>
      <c r="S1012" s="31">
        <f>ROUND(ROUND(P1012, 2)*I1012, 2)</f>
        <v>0</v>
      </c>
    </row>
    <row r="1013" spans="1:21" ht="36" x14ac:dyDescent="0.3">
      <c r="A1013" s="12" t="s">
        <v>3298</v>
      </c>
      <c r="B1013" s="12" t="s">
        <v>3199</v>
      </c>
      <c r="C1013" s="16" t="s">
        <v>3200</v>
      </c>
      <c r="D1013" s="17"/>
      <c r="E1013" s="17" t="s">
        <v>3299</v>
      </c>
      <c r="F1013" s="17" t="s">
        <v>79</v>
      </c>
      <c r="G1013" s="18">
        <v>1</v>
      </c>
      <c r="H1013" s="18"/>
      <c r="I1013" s="18">
        <v>0</v>
      </c>
      <c r="J1013" s="61"/>
      <c r="K1013" s="62"/>
      <c r="L1013" s="61"/>
      <c r="M1013" s="61"/>
      <c r="N1013" s="61"/>
      <c r="O1013" s="61"/>
      <c r="P1013" s="19">
        <v>75.27</v>
      </c>
      <c r="Q1013" s="20">
        <v>464</v>
      </c>
      <c r="R1013" s="19">
        <f>P1013+ROUND(Q1013, 2)</f>
        <v>539.27</v>
      </c>
      <c r="S1013" s="19">
        <v>0</v>
      </c>
      <c r="T1013" s="19">
        <v>0</v>
      </c>
      <c r="U1013" s="19">
        <f>S1013+T1013</f>
        <v>0</v>
      </c>
    </row>
    <row r="1014" spans="1:21" ht="54" x14ac:dyDescent="0.3">
      <c r="A1014" s="12" t="s">
        <v>3300</v>
      </c>
      <c r="B1014" s="12"/>
      <c r="C1014" s="27" t="s">
        <v>3237</v>
      </c>
      <c r="D1014" s="17"/>
      <c r="E1014" s="17" t="s">
        <v>3301</v>
      </c>
      <c r="F1014" s="28" t="s">
        <v>96</v>
      </c>
      <c r="G1014" s="29">
        <v>0.3</v>
      </c>
      <c r="H1014" s="29"/>
      <c r="I1014" s="29">
        <v>0</v>
      </c>
      <c r="J1014" s="63"/>
      <c r="K1014" s="59"/>
      <c r="L1014" s="59"/>
      <c r="M1014" s="64"/>
      <c r="N1014" s="59"/>
      <c r="O1014" s="59"/>
      <c r="P1014" s="30">
        <v>206.5</v>
      </c>
      <c r="S1014" s="31">
        <f>ROUND(ROUND(P1014, 2)*I1014, 2)</f>
        <v>0</v>
      </c>
    </row>
    <row r="1015" spans="1:21" ht="36" x14ac:dyDescent="0.3">
      <c r="A1015" s="12" t="s">
        <v>3304</v>
      </c>
      <c r="B1015" s="12"/>
      <c r="C1015" s="27" t="s">
        <v>1028</v>
      </c>
      <c r="D1015" s="17"/>
      <c r="E1015" s="17"/>
      <c r="F1015" s="28" t="s">
        <v>96</v>
      </c>
      <c r="G1015" s="29">
        <v>0.15</v>
      </c>
      <c r="H1015" s="29"/>
      <c r="I1015" s="29">
        <v>0</v>
      </c>
      <c r="J1015" s="63"/>
      <c r="K1015" s="59"/>
      <c r="L1015" s="59"/>
      <c r="M1015" s="64"/>
      <c r="N1015" s="59"/>
      <c r="O1015" s="59"/>
      <c r="P1015" s="30">
        <v>88.8</v>
      </c>
      <c r="S1015" s="31">
        <f>ROUND(ROUND(P1015, 2)*I1015, 2)</f>
        <v>0</v>
      </c>
    </row>
    <row r="1016" spans="1:21" ht="36" x14ac:dyDescent="0.3">
      <c r="A1016" s="12" t="s">
        <v>3307</v>
      </c>
      <c r="B1016" s="12" t="s">
        <v>3199</v>
      </c>
      <c r="C1016" s="16" t="s">
        <v>3200</v>
      </c>
      <c r="D1016" s="17"/>
      <c r="E1016" s="17" t="s">
        <v>3261</v>
      </c>
      <c r="F1016" s="17" t="s">
        <v>79</v>
      </c>
      <c r="G1016" s="18">
        <v>1</v>
      </c>
      <c r="H1016" s="18"/>
      <c r="I1016" s="18">
        <v>0</v>
      </c>
      <c r="J1016" s="61"/>
      <c r="K1016" s="62"/>
      <c r="L1016" s="61"/>
      <c r="M1016" s="61"/>
      <c r="N1016" s="61"/>
      <c r="O1016" s="61"/>
      <c r="P1016" s="19">
        <v>75.27</v>
      </c>
      <c r="Q1016" s="20">
        <v>464</v>
      </c>
      <c r="R1016" s="19">
        <f>P1016+ROUND(Q1016, 2)</f>
        <v>539.27</v>
      </c>
      <c r="S1016" s="19">
        <v>0</v>
      </c>
      <c r="T1016" s="19">
        <v>0</v>
      </c>
      <c r="U1016" s="19">
        <f>S1016+T1016</f>
        <v>0</v>
      </c>
    </row>
    <row r="1017" spans="1:21" ht="36" x14ac:dyDescent="0.3">
      <c r="A1017" s="12" t="s">
        <v>3308</v>
      </c>
      <c r="B1017" s="12"/>
      <c r="C1017" s="27" t="s">
        <v>1028</v>
      </c>
      <c r="D1017" s="17"/>
      <c r="E1017" s="17"/>
      <c r="F1017" s="28" t="s">
        <v>96</v>
      </c>
      <c r="G1017" s="29">
        <v>0.15</v>
      </c>
      <c r="H1017" s="29"/>
      <c r="I1017" s="29">
        <v>0</v>
      </c>
      <c r="J1017" s="63"/>
      <c r="K1017" s="59"/>
      <c r="L1017" s="59"/>
      <c r="M1017" s="64"/>
      <c r="N1017" s="59"/>
      <c r="O1017" s="59"/>
      <c r="P1017" s="30">
        <v>88.8</v>
      </c>
      <c r="S1017" s="31">
        <f>ROUND(ROUND(P1017, 2)*I1017, 2)</f>
        <v>0</v>
      </c>
    </row>
    <row r="1018" spans="1:21" ht="72" x14ac:dyDescent="0.3">
      <c r="A1018" s="12" t="s">
        <v>3311</v>
      </c>
      <c r="B1018" s="12"/>
      <c r="C1018" s="27" t="s">
        <v>3237</v>
      </c>
      <c r="D1018" s="17"/>
      <c r="E1018" s="17" t="s">
        <v>3312</v>
      </c>
      <c r="F1018" s="28" t="s">
        <v>96</v>
      </c>
      <c r="G1018" s="29">
        <v>0.3</v>
      </c>
      <c r="H1018" s="29"/>
      <c r="I1018" s="29">
        <v>0</v>
      </c>
      <c r="J1018" s="63"/>
      <c r="K1018" s="59"/>
      <c r="L1018" s="59"/>
      <c r="M1018" s="64"/>
      <c r="N1018" s="59"/>
      <c r="O1018" s="59"/>
      <c r="P1018" s="30">
        <v>206.5</v>
      </c>
      <c r="S1018" s="31">
        <f>ROUND(ROUND(P1018, 2)*I1018, 2)</f>
        <v>0</v>
      </c>
    </row>
    <row r="1019" spans="1:21" ht="36" x14ac:dyDescent="0.3">
      <c r="A1019" s="12" t="s">
        <v>3315</v>
      </c>
      <c r="B1019" s="12" t="s">
        <v>3199</v>
      </c>
      <c r="C1019" s="16" t="s">
        <v>3200</v>
      </c>
      <c r="D1019" s="17"/>
      <c r="E1019" s="17" t="s">
        <v>3316</v>
      </c>
      <c r="F1019" s="17" t="s">
        <v>79</v>
      </c>
      <c r="G1019" s="18">
        <v>1</v>
      </c>
      <c r="H1019" s="18"/>
      <c r="I1019" s="18">
        <v>0</v>
      </c>
      <c r="J1019" s="61"/>
      <c r="K1019" s="62"/>
      <c r="L1019" s="61"/>
      <c r="M1019" s="61"/>
      <c r="N1019" s="61"/>
      <c r="O1019" s="61"/>
      <c r="P1019" s="19">
        <v>75.27</v>
      </c>
      <c r="Q1019" s="20">
        <v>464</v>
      </c>
      <c r="R1019" s="19">
        <f>P1019+ROUND(Q1019, 2)</f>
        <v>539.27</v>
      </c>
      <c r="S1019" s="19">
        <v>0</v>
      </c>
      <c r="T1019" s="19">
        <v>0</v>
      </c>
      <c r="U1019" s="19">
        <f>S1019+T1019</f>
        <v>0</v>
      </c>
    </row>
    <row r="1020" spans="1:21" ht="54" x14ac:dyDescent="0.3">
      <c r="A1020" s="12" t="s">
        <v>3317</v>
      </c>
      <c r="B1020" s="12"/>
      <c r="C1020" s="27" t="s">
        <v>3237</v>
      </c>
      <c r="D1020" s="17"/>
      <c r="E1020" s="17" t="s">
        <v>3318</v>
      </c>
      <c r="F1020" s="28" t="s">
        <v>96</v>
      </c>
      <c r="G1020" s="29">
        <v>0.3</v>
      </c>
      <c r="H1020" s="29"/>
      <c r="I1020" s="29">
        <v>0</v>
      </c>
      <c r="J1020" s="63"/>
      <c r="K1020" s="59"/>
      <c r="L1020" s="59"/>
      <c r="M1020" s="64"/>
      <c r="N1020" s="59"/>
      <c r="O1020" s="59"/>
      <c r="P1020" s="30">
        <v>206.5</v>
      </c>
      <c r="S1020" s="31">
        <f>ROUND(ROUND(P1020, 2)*I1020, 2)</f>
        <v>0</v>
      </c>
    </row>
    <row r="1021" spans="1:21" ht="36" x14ac:dyDescent="0.3">
      <c r="A1021" s="12" t="s">
        <v>3321</v>
      </c>
      <c r="B1021" s="12"/>
      <c r="C1021" s="27" t="s">
        <v>1028</v>
      </c>
      <c r="D1021" s="17"/>
      <c r="E1021" s="17"/>
      <c r="F1021" s="28" t="s">
        <v>96</v>
      </c>
      <c r="G1021" s="29">
        <v>0.15</v>
      </c>
      <c r="H1021" s="29"/>
      <c r="I1021" s="29">
        <v>0</v>
      </c>
      <c r="J1021" s="63"/>
      <c r="K1021" s="59"/>
      <c r="L1021" s="59"/>
      <c r="M1021" s="64"/>
      <c r="N1021" s="59"/>
      <c r="O1021" s="59"/>
      <c r="P1021" s="30">
        <v>88.8</v>
      </c>
      <c r="S1021" s="31">
        <f>ROUND(ROUND(P1021, 2)*I1021, 2)</f>
        <v>0</v>
      </c>
    </row>
    <row r="1022" spans="1:21" ht="36" x14ac:dyDescent="0.3">
      <c r="A1022" s="12" t="s">
        <v>3324</v>
      </c>
      <c r="B1022" s="12" t="s">
        <v>3199</v>
      </c>
      <c r="C1022" s="16" t="s">
        <v>3200</v>
      </c>
      <c r="D1022" s="17"/>
      <c r="E1022" s="17" t="s">
        <v>3325</v>
      </c>
      <c r="F1022" s="17" t="s">
        <v>79</v>
      </c>
      <c r="G1022" s="18">
        <v>1</v>
      </c>
      <c r="H1022" s="18"/>
      <c r="I1022" s="18">
        <v>0</v>
      </c>
      <c r="J1022" s="61"/>
      <c r="K1022" s="62"/>
      <c r="L1022" s="61"/>
      <c r="M1022" s="61"/>
      <c r="N1022" s="61"/>
      <c r="O1022" s="61"/>
      <c r="P1022" s="19">
        <v>75.27</v>
      </c>
      <c r="Q1022" s="20">
        <v>464</v>
      </c>
      <c r="R1022" s="19">
        <f>P1022+ROUND(Q1022, 2)</f>
        <v>539.27</v>
      </c>
      <c r="S1022" s="19">
        <v>0</v>
      </c>
      <c r="T1022" s="19">
        <v>0</v>
      </c>
      <c r="U1022" s="19">
        <f>S1022+T1022</f>
        <v>0</v>
      </c>
    </row>
    <row r="1023" spans="1:21" ht="36" x14ac:dyDescent="0.3">
      <c r="A1023" s="12" t="s">
        <v>3326</v>
      </c>
      <c r="B1023" s="12"/>
      <c r="C1023" s="27" t="s">
        <v>1028</v>
      </c>
      <c r="D1023" s="17"/>
      <c r="E1023" s="17"/>
      <c r="F1023" s="28" t="s">
        <v>96</v>
      </c>
      <c r="G1023" s="29">
        <v>0.15</v>
      </c>
      <c r="H1023" s="29"/>
      <c r="I1023" s="29">
        <v>0</v>
      </c>
      <c r="J1023" s="63"/>
      <c r="K1023" s="59"/>
      <c r="L1023" s="59"/>
      <c r="M1023" s="64"/>
      <c r="N1023" s="59"/>
      <c r="O1023" s="59"/>
      <c r="P1023" s="30">
        <v>88.8</v>
      </c>
      <c r="S1023" s="31">
        <f>ROUND(ROUND(P1023, 2)*I1023, 2)</f>
        <v>0</v>
      </c>
    </row>
    <row r="1024" spans="1:21" ht="90" x14ac:dyDescent="0.3">
      <c r="A1024" s="12" t="s">
        <v>3329</v>
      </c>
      <c r="B1024" s="12"/>
      <c r="C1024" s="27" t="s">
        <v>3237</v>
      </c>
      <c r="D1024" s="17"/>
      <c r="E1024" s="17" t="s">
        <v>3330</v>
      </c>
      <c r="F1024" s="28" t="s">
        <v>96</v>
      </c>
      <c r="G1024" s="29">
        <v>0.3</v>
      </c>
      <c r="H1024" s="29"/>
      <c r="I1024" s="29">
        <v>0</v>
      </c>
      <c r="J1024" s="63"/>
      <c r="K1024" s="59"/>
      <c r="L1024" s="59"/>
      <c r="M1024" s="64"/>
      <c r="N1024" s="59"/>
      <c r="O1024" s="59"/>
      <c r="P1024" s="30">
        <v>206.5</v>
      </c>
      <c r="S1024" s="31">
        <f>ROUND(ROUND(P1024, 2)*I1024, 2)</f>
        <v>0</v>
      </c>
    </row>
    <row r="1025" spans="1:21" ht="36" x14ac:dyDescent="0.3">
      <c r="A1025" s="12" t="s">
        <v>3333</v>
      </c>
      <c r="B1025" s="12" t="s">
        <v>3199</v>
      </c>
      <c r="C1025" s="16" t="s">
        <v>3200</v>
      </c>
      <c r="D1025" s="17"/>
      <c r="E1025" s="17" t="s">
        <v>3334</v>
      </c>
      <c r="F1025" s="17" t="s">
        <v>79</v>
      </c>
      <c r="G1025" s="18">
        <v>1</v>
      </c>
      <c r="H1025" s="18"/>
      <c r="I1025" s="18">
        <v>0</v>
      </c>
      <c r="J1025" s="61"/>
      <c r="K1025" s="62"/>
      <c r="L1025" s="61"/>
      <c r="M1025" s="61"/>
      <c r="N1025" s="61"/>
      <c r="O1025" s="61"/>
      <c r="P1025" s="19">
        <v>68.28</v>
      </c>
      <c r="Q1025" s="20">
        <v>464</v>
      </c>
      <c r="R1025" s="19">
        <f>P1025+ROUND(Q1025, 2)</f>
        <v>532.28</v>
      </c>
      <c r="S1025" s="19">
        <v>0</v>
      </c>
      <c r="T1025" s="19">
        <v>0</v>
      </c>
      <c r="U1025" s="19">
        <f>S1025+T1025</f>
        <v>0</v>
      </c>
    </row>
    <row r="1026" spans="1:21" ht="54" x14ac:dyDescent="0.3">
      <c r="A1026" s="12" t="s">
        <v>3335</v>
      </c>
      <c r="B1026" s="12"/>
      <c r="C1026" s="27" t="s">
        <v>3205</v>
      </c>
      <c r="D1026" s="17"/>
      <c r="E1026" s="17" t="s">
        <v>3336</v>
      </c>
      <c r="F1026" s="28" t="s">
        <v>96</v>
      </c>
      <c r="G1026" s="29">
        <v>0.3</v>
      </c>
      <c r="H1026" s="29"/>
      <c r="I1026" s="29">
        <v>0</v>
      </c>
      <c r="J1026" s="63"/>
      <c r="K1026" s="59"/>
      <c r="L1026" s="59"/>
      <c r="M1026" s="64"/>
      <c r="N1026" s="59"/>
      <c r="O1026" s="59"/>
      <c r="P1026" s="30">
        <v>183.2</v>
      </c>
      <c r="S1026" s="31">
        <f>ROUND(ROUND(P1026, 2)*I1026, 2)</f>
        <v>0</v>
      </c>
    </row>
    <row r="1027" spans="1:21" ht="36" x14ac:dyDescent="0.3">
      <c r="A1027" s="12" t="s">
        <v>3339</v>
      </c>
      <c r="B1027" s="12"/>
      <c r="C1027" s="27" t="s">
        <v>1028</v>
      </c>
      <c r="D1027" s="17"/>
      <c r="E1027" s="17"/>
      <c r="F1027" s="28" t="s">
        <v>96</v>
      </c>
      <c r="G1027" s="29">
        <v>0.15</v>
      </c>
      <c r="H1027" s="29"/>
      <c r="I1027" s="29">
        <v>0</v>
      </c>
      <c r="J1027" s="63"/>
      <c r="K1027" s="59"/>
      <c r="L1027" s="59"/>
      <c r="M1027" s="64"/>
      <c r="N1027" s="59"/>
      <c r="O1027" s="59"/>
      <c r="P1027" s="30">
        <v>88.8</v>
      </c>
      <c r="S1027" s="31">
        <f>ROUND(ROUND(P1027, 2)*I1027, 2)</f>
        <v>0</v>
      </c>
    </row>
    <row r="1028" spans="1:21" ht="36" x14ac:dyDescent="0.3">
      <c r="A1028" s="12" t="s">
        <v>3342</v>
      </c>
      <c r="B1028" s="12" t="s">
        <v>3199</v>
      </c>
      <c r="C1028" s="16" t="s">
        <v>3200</v>
      </c>
      <c r="D1028" s="17"/>
      <c r="E1028" s="17" t="s">
        <v>3343</v>
      </c>
      <c r="F1028" s="17" t="s">
        <v>79</v>
      </c>
      <c r="G1028" s="18">
        <v>1</v>
      </c>
      <c r="H1028" s="18"/>
      <c r="I1028" s="18">
        <v>0</v>
      </c>
      <c r="J1028" s="61"/>
      <c r="K1028" s="62"/>
      <c r="L1028" s="61"/>
      <c r="M1028" s="61"/>
      <c r="N1028" s="61"/>
      <c r="O1028" s="61"/>
      <c r="P1028" s="19">
        <v>75.27</v>
      </c>
      <c r="Q1028" s="20">
        <v>464</v>
      </c>
      <c r="R1028" s="19">
        <f>P1028+ROUND(Q1028, 2)</f>
        <v>539.27</v>
      </c>
      <c r="S1028" s="19">
        <v>0</v>
      </c>
      <c r="T1028" s="19">
        <v>0</v>
      </c>
      <c r="U1028" s="19">
        <f>S1028+T1028</f>
        <v>0</v>
      </c>
    </row>
    <row r="1029" spans="1:21" ht="36" x14ac:dyDescent="0.3">
      <c r="A1029" s="12" t="s">
        <v>3344</v>
      </c>
      <c r="B1029" s="12"/>
      <c r="C1029" s="27" t="s">
        <v>1028</v>
      </c>
      <c r="D1029" s="17"/>
      <c r="E1029" s="17"/>
      <c r="F1029" s="28" t="s">
        <v>96</v>
      </c>
      <c r="G1029" s="29">
        <v>0.15</v>
      </c>
      <c r="H1029" s="29"/>
      <c r="I1029" s="29">
        <v>0</v>
      </c>
      <c r="J1029" s="63"/>
      <c r="K1029" s="59"/>
      <c r="L1029" s="59"/>
      <c r="M1029" s="64"/>
      <c r="N1029" s="59"/>
      <c r="O1029" s="59"/>
      <c r="P1029" s="30">
        <v>88.8</v>
      </c>
      <c r="S1029" s="31">
        <f>ROUND(ROUND(P1029, 2)*I1029, 2)</f>
        <v>0</v>
      </c>
    </row>
    <row r="1030" spans="1:21" ht="54" x14ac:dyDescent="0.3">
      <c r="A1030" s="12" t="s">
        <v>3347</v>
      </c>
      <c r="B1030" s="12"/>
      <c r="C1030" s="27" t="s">
        <v>3205</v>
      </c>
      <c r="D1030" s="17"/>
      <c r="E1030" s="17" t="s">
        <v>3348</v>
      </c>
      <c r="F1030" s="28" t="s">
        <v>96</v>
      </c>
      <c r="G1030" s="29">
        <v>0.3</v>
      </c>
      <c r="H1030" s="29"/>
      <c r="I1030" s="29">
        <v>0</v>
      </c>
      <c r="J1030" s="63"/>
      <c r="K1030" s="59"/>
      <c r="L1030" s="59"/>
      <c r="M1030" s="64"/>
      <c r="N1030" s="59"/>
      <c r="O1030" s="59"/>
      <c r="P1030" s="30">
        <v>206.5</v>
      </c>
      <c r="S1030" s="31">
        <f>ROUND(ROUND(P1030, 2)*I1030, 2)</f>
        <v>0</v>
      </c>
    </row>
    <row r="1031" spans="1:21" ht="36" x14ac:dyDescent="0.3">
      <c r="A1031" s="12" t="s">
        <v>3351</v>
      </c>
      <c r="B1031" s="12" t="s">
        <v>3199</v>
      </c>
      <c r="C1031" s="16" t="s">
        <v>3200</v>
      </c>
      <c r="D1031" s="17"/>
      <c r="E1031" s="17" t="s">
        <v>3352</v>
      </c>
      <c r="F1031" s="17" t="s">
        <v>79</v>
      </c>
      <c r="G1031" s="18">
        <v>1</v>
      </c>
      <c r="H1031" s="18"/>
      <c r="I1031" s="18">
        <v>0</v>
      </c>
      <c r="J1031" s="61"/>
      <c r="K1031" s="62"/>
      <c r="L1031" s="61"/>
      <c r="M1031" s="61"/>
      <c r="N1031" s="61"/>
      <c r="O1031" s="61"/>
      <c r="P1031" s="19">
        <v>68.31</v>
      </c>
      <c r="Q1031" s="20">
        <v>464</v>
      </c>
      <c r="R1031" s="19">
        <f>P1031+ROUND(Q1031, 2)</f>
        <v>532.30999999999995</v>
      </c>
      <c r="S1031" s="19">
        <v>0</v>
      </c>
      <c r="T1031" s="19">
        <v>0</v>
      </c>
      <c r="U1031" s="19">
        <f>S1031+T1031</f>
        <v>0</v>
      </c>
    </row>
    <row r="1032" spans="1:21" ht="54" x14ac:dyDescent="0.3">
      <c r="A1032" s="12" t="s">
        <v>3353</v>
      </c>
      <c r="B1032" s="12"/>
      <c r="C1032" s="27" t="s">
        <v>3237</v>
      </c>
      <c r="D1032" s="17"/>
      <c r="E1032" s="17" t="s">
        <v>3354</v>
      </c>
      <c r="F1032" s="28" t="s">
        <v>96</v>
      </c>
      <c r="G1032" s="29">
        <v>0.3</v>
      </c>
      <c r="H1032" s="29"/>
      <c r="I1032" s="29">
        <v>0</v>
      </c>
      <c r="J1032" s="63"/>
      <c r="K1032" s="59"/>
      <c r="L1032" s="59"/>
      <c r="M1032" s="64"/>
      <c r="N1032" s="59"/>
      <c r="O1032" s="59"/>
      <c r="P1032" s="30">
        <v>183.3</v>
      </c>
      <c r="S1032" s="31">
        <f>ROUND(ROUND(P1032, 2)*I1032, 2)</f>
        <v>0</v>
      </c>
    </row>
    <row r="1033" spans="1:21" ht="36" x14ac:dyDescent="0.3">
      <c r="A1033" s="12" t="s">
        <v>3357</v>
      </c>
      <c r="B1033" s="12"/>
      <c r="C1033" s="27" t="s">
        <v>1028</v>
      </c>
      <c r="D1033" s="17"/>
      <c r="E1033" s="17"/>
      <c r="F1033" s="28" t="s">
        <v>96</v>
      </c>
      <c r="G1033" s="29">
        <v>0.15</v>
      </c>
      <c r="H1033" s="29"/>
      <c r="I1033" s="29">
        <v>0</v>
      </c>
      <c r="J1033" s="63"/>
      <c r="K1033" s="59"/>
      <c r="L1033" s="59"/>
      <c r="M1033" s="64"/>
      <c r="N1033" s="59"/>
      <c r="O1033" s="59"/>
      <c r="P1033" s="30">
        <v>88.8</v>
      </c>
      <c r="S1033" s="31">
        <f>ROUND(ROUND(P1033, 2)*I1033, 2)</f>
        <v>0</v>
      </c>
    </row>
    <row r="1034" spans="1:21" ht="36" x14ac:dyDescent="0.3">
      <c r="A1034" s="12" t="s">
        <v>3360</v>
      </c>
      <c r="B1034" s="12" t="s">
        <v>3199</v>
      </c>
      <c r="C1034" s="16" t="s">
        <v>3200</v>
      </c>
      <c r="D1034" s="17"/>
      <c r="E1034" s="17" t="s">
        <v>3361</v>
      </c>
      <c r="F1034" s="17" t="s">
        <v>79</v>
      </c>
      <c r="G1034" s="18">
        <v>1</v>
      </c>
      <c r="H1034" s="18"/>
      <c r="I1034" s="18">
        <v>0</v>
      </c>
      <c r="J1034" s="61"/>
      <c r="K1034" s="62"/>
      <c r="L1034" s="61"/>
      <c r="M1034" s="61"/>
      <c r="N1034" s="61"/>
      <c r="O1034" s="61"/>
      <c r="P1034" s="19">
        <v>75.27</v>
      </c>
      <c r="Q1034" s="20">
        <v>464</v>
      </c>
      <c r="R1034" s="19">
        <f>P1034+ROUND(Q1034, 2)</f>
        <v>539.27</v>
      </c>
      <c r="S1034" s="19">
        <v>0</v>
      </c>
      <c r="T1034" s="19">
        <v>0</v>
      </c>
      <c r="U1034" s="19">
        <f>S1034+T1034</f>
        <v>0</v>
      </c>
    </row>
    <row r="1035" spans="1:21" ht="36" x14ac:dyDescent="0.3">
      <c r="A1035" s="12" t="s">
        <v>3362</v>
      </c>
      <c r="B1035" s="12"/>
      <c r="C1035" s="27" t="s">
        <v>1028</v>
      </c>
      <c r="D1035" s="17"/>
      <c r="E1035" s="17"/>
      <c r="F1035" s="28" t="s">
        <v>96</v>
      </c>
      <c r="G1035" s="29">
        <v>0.15</v>
      </c>
      <c r="H1035" s="29"/>
      <c r="I1035" s="29">
        <v>0</v>
      </c>
      <c r="J1035" s="63"/>
      <c r="K1035" s="59"/>
      <c r="L1035" s="59"/>
      <c r="M1035" s="64"/>
      <c r="N1035" s="59"/>
      <c r="O1035" s="59"/>
      <c r="P1035" s="30">
        <v>88.8</v>
      </c>
      <c r="S1035" s="31">
        <f>ROUND(ROUND(P1035, 2)*I1035, 2)</f>
        <v>0</v>
      </c>
    </row>
    <row r="1036" spans="1:21" ht="54" x14ac:dyDescent="0.3">
      <c r="A1036" s="12" t="s">
        <v>3365</v>
      </c>
      <c r="B1036" s="12"/>
      <c r="C1036" s="27" t="s">
        <v>3237</v>
      </c>
      <c r="D1036" s="17"/>
      <c r="E1036" s="17" t="s">
        <v>3366</v>
      </c>
      <c r="F1036" s="28" t="s">
        <v>96</v>
      </c>
      <c r="G1036" s="29">
        <v>0.3</v>
      </c>
      <c r="H1036" s="29"/>
      <c r="I1036" s="29">
        <v>0</v>
      </c>
      <c r="J1036" s="63"/>
      <c r="K1036" s="59"/>
      <c r="L1036" s="59"/>
      <c r="M1036" s="64"/>
      <c r="N1036" s="59"/>
      <c r="O1036" s="59"/>
      <c r="P1036" s="30">
        <v>206.5</v>
      </c>
      <c r="S1036" s="31">
        <f>ROUND(ROUND(P1036, 2)*I1036, 2)</f>
        <v>0</v>
      </c>
    </row>
    <row r="1037" spans="1:21" ht="36" x14ac:dyDescent="0.3">
      <c r="A1037" s="12" t="s">
        <v>3369</v>
      </c>
      <c r="B1037" s="12" t="s">
        <v>3199</v>
      </c>
      <c r="C1037" s="16" t="s">
        <v>3200</v>
      </c>
      <c r="D1037" s="17"/>
      <c r="E1037" s="17" t="s">
        <v>3370</v>
      </c>
      <c r="F1037" s="17" t="s">
        <v>79</v>
      </c>
      <c r="G1037" s="18">
        <v>1</v>
      </c>
      <c r="H1037" s="18"/>
      <c r="I1037" s="18">
        <v>0</v>
      </c>
      <c r="J1037" s="61"/>
      <c r="K1037" s="62"/>
      <c r="L1037" s="61"/>
      <c r="M1037" s="61"/>
      <c r="N1037" s="61"/>
      <c r="O1037" s="61"/>
      <c r="P1037" s="19">
        <v>75.27</v>
      </c>
      <c r="Q1037" s="20">
        <v>464</v>
      </c>
      <c r="R1037" s="19">
        <f>P1037+ROUND(Q1037, 2)</f>
        <v>539.27</v>
      </c>
      <c r="S1037" s="19">
        <v>0</v>
      </c>
      <c r="T1037" s="19">
        <v>0</v>
      </c>
      <c r="U1037" s="19">
        <f>S1037+T1037</f>
        <v>0</v>
      </c>
    </row>
    <row r="1038" spans="1:21" ht="72" x14ac:dyDescent="0.3">
      <c r="A1038" s="12" t="s">
        <v>3371</v>
      </c>
      <c r="B1038" s="12"/>
      <c r="C1038" s="27" t="s">
        <v>3205</v>
      </c>
      <c r="D1038" s="17"/>
      <c r="E1038" s="17" t="s">
        <v>3225</v>
      </c>
      <c r="F1038" s="28" t="s">
        <v>96</v>
      </c>
      <c r="G1038" s="29">
        <v>0.3</v>
      </c>
      <c r="H1038" s="29"/>
      <c r="I1038" s="29">
        <v>0</v>
      </c>
      <c r="J1038" s="63"/>
      <c r="K1038" s="59"/>
      <c r="L1038" s="59"/>
      <c r="M1038" s="64"/>
      <c r="N1038" s="59"/>
      <c r="O1038" s="59"/>
      <c r="P1038" s="30">
        <v>206.5</v>
      </c>
      <c r="S1038" s="31">
        <f>ROUND(ROUND(P1038, 2)*I1038, 2)</f>
        <v>0</v>
      </c>
    </row>
    <row r="1039" spans="1:21" ht="36" x14ac:dyDescent="0.3">
      <c r="A1039" s="12" t="s">
        <v>3374</v>
      </c>
      <c r="B1039" s="12"/>
      <c r="C1039" s="27" t="s">
        <v>1028</v>
      </c>
      <c r="D1039" s="17"/>
      <c r="E1039" s="17"/>
      <c r="F1039" s="28" t="s">
        <v>96</v>
      </c>
      <c r="G1039" s="29">
        <v>0.15</v>
      </c>
      <c r="H1039" s="29"/>
      <c r="I1039" s="29">
        <v>0</v>
      </c>
      <c r="J1039" s="63"/>
      <c r="K1039" s="59"/>
      <c r="L1039" s="59"/>
      <c r="M1039" s="64"/>
      <c r="N1039" s="59"/>
      <c r="O1039" s="59"/>
      <c r="P1039" s="30">
        <v>88.8</v>
      </c>
      <c r="S1039" s="31">
        <f>ROUND(ROUND(P1039, 2)*I1039, 2)</f>
        <v>0</v>
      </c>
    </row>
    <row r="1040" spans="1:21" ht="36" x14ac:dyDescent="0.3">
      <c r="A1040" s="12" t="s">
        <v>3377</v>
      </c>
      <c r="B1040" s="12" t="s">
        <v>3199</v>
      </c>
      <c r="C1040" s="16" t="s">
        <v>3200</v>
      </c>
      <c r="D1040" s="17"/>
      <c r="E1040" s="17" t="s">
        <v>3378</v>
      </c>
      <c r="F1040" s="17" t="s">
        <v>79</v>
      </c>
      <c r="G1040" s="18">
        <v>1</v>
      </c>
      <c r="H1040" s="18"/>
      <c r="I1040" s="18">
        <v>0</v>
      </c>
      <c r="J1040" s="61"/>
      <c r="K1040" s="62"/>
      <c r="L1040" s="61"/>
      <c r="M1040" s="61"/>
      <c r="N1040" s="61"/>
      <c r="O1040" s="61"/>
      <c r="P1040" s="19">
        <v>75.27</v>
      </c>
      <c r="Q1040" s="20">
        <v>464</v>
      </c>
      <c r="R1040" s="19">
        <f>P1040+ROUND(Q1040, 2)</f>
        <v>539.27</v>
      </c>
      <c r="S1040" s="19">
        <v>0</v>
      </c>
      <c r="T1040" s="19">
        <v>0</v>
      </c>
      <c r="U1040" s="19">
        <f>S1040+T1040</f>
        <v>0</v>
      </c>
    </row>
    <row r="1041" spans="1:21" ht="36" x14ac:dyDescent="0.3">
      <c r="A1041" s="12" t="s">
        <v>3379</v>
      </c>
      <c r="B1041" s="12"/>
      <c r="C1041" s="27" t="s">
        <v>1028</v>
      </c>
      <c r="D1041" s="17"/>
      <c r="E1041" s="17"/>
      <c r="F1041" s="28" t="s">
        <v>96</v>
      </c>
      <c r="G1041" s="29">
        <v>0.15</v>
      </c>
      <c r="H1041" s="29"/>
      <c r="I1041" s="29">
        <v>0</v>
      </c>
      <c r="J1041" s="63"/>
      <c r="K1041" s="59"/>
      <c r="L1041" s="59"/>
      <c r="M1041" s="64"/>
      <c r="N1041" s="59"/>
      <c r="O1041" s="59"/>
      <c r="P1041" s="30">
        <v>88.8</v>
      </c>
      <c r="S1041" s="31">
        <f>ROUND(ROUND(P1041, 2)*I1041, 2)</f>
        <v>0</v>
      </c>
    </row>
    <row r="1042" spans="1:21" ht="90" x14ac:dyDescent="0.3">
      <c r="A1042" s="12" t="s">
        <v>3382</v>
      </c>
      <c r="B1042" s="12"/>
      <c r="C1042" s="27" t="s">
        <v>3205</v>
      </c>
      <c r="D1042" s="17"/>
      <c r="E1042" s="17" t="s">
        <v>3275</v>
      </c>
      <c r="F1042" s="28" t="s">
        <v>96</v>
      </c>
      <c r="G1042" s="29">
        <v>0.3</v>
      </c>
      <c r="H1042" s="29"/>
      <c r="I1042" s="29">
        <v>0</v>
      </c>
      <c r="J1042" s="63"/>
      <c r="K1042" s="59"/>
      <c r="L1042" s="59"/>
      <c r="M1042" s="64"/>
      <c r="N1042" s="59"/>
      <c r="O1042" s="59"/>
      <c r="P1042" s="30">
        <v>206.5</v>
      </c>
      <c r="S1042" s="31">
        <f>ROUND(ROUND(P1042, 2)*I1042, 2)</f>
        <v>0</v>
      </c>
    </row>
    <row r="1043" spans="1:21" ht="36" x14ac:dyDescent="0.3">
      <c r="A1043" s="12" t="s">
        <v>3385</v>
      </c>
      <c r="B1043" s="12" t="s">
        <v>3199</v>
      </c>
      <c r="C1043" s="16" t="s">
        <v>3200</v>
      </c>
      <c r="D1043" s="17"/>
      <c r="E1043" s="17" t="s">
        <v>3386</v>
      </c>
      <c r="F1043" s="17" t="s">
        <v>79</v>
      </c>
      <c r="G1043" s="18">
        <v>1</v>
      </c>
      <c r="H1043" s="18"/>
      <c r="I1043" s="18">
        <v>0</v>
      </c>
      <c r="J1043" s="61"/>
      <c r="K1043" s="62"/>
      <c r="L1043" s="61"/>
      <c r="M1043" s="61"/>
      <c r="N1043" s="61"/>
      <c r="O1043" s="61"/>
      <c r="P1043" s="19">
        <v>75.33</v>
      </c>
      <c r="Q1043" s="20">
        <v>464</v>
      </c>
      <c r="R1043" s="19">
        <f>P1043+ROUND(Q1043, 2)</f>
        <v>539.33000000000004</v>
      </c>
      <c r="S1043" s="19">
        <v>0</v>
      </c>
      <c r="T1043" s="19">
        <v>0</v>
      </c>
      <c r="U1043" s="19">
        <f>S1043+T1043</f>
        <v>0</v>
      </c>
    </row>
    <row r="1044" spans="1:21" ht="72" x14ac:dyDescent="0.3">
      <c r="A1044" s="12" t="s">
        <v>3387</v>
      </c>
      <c r="B1044" s="12"/>
      <c r="C1044" s="27" t="s">
        <v>3205</v>
      </c>
      <c r="D1044" s="17"/>
      <c r="E1044" s="17" t="s">
        <v>3206</v>
      </c>
      <c r="F1044" s="28" t="s">
        <v>96</v>
      </c>
      <c r="G1044" s="29">
        <v>0.3</v>
      </c>
      <c r="H1044" s="29"/>
      <c r="I1044" s="29">
        <v>0</v>
      </c>
      <c r="J1044" s="63"/>
      <c r="K1044" s="59"/>
      <c r="L1044" s="59"/>
      <c r="M1044" s="64"/>
      <c r="N1044" s="59"/>
      <c r="O1044" s="59"/>
      <c r="P1044" s="30">
        <v>206.5</v>
      </c>
      <c r="S1044" s="31">
        <f>ROUND(ROUND(P1044, 2)*I1044, 2)</f>
        <v>0</v>
      </c>
    </row>
    <row r="1045" spans="1:21" ht="36" x14ac:dyDescent="0.3">
      <c r="A1045" s="12" t="s">
        <v>3390</v>
      </c>
      <c r="B1045" s="12"/>
      <c r="C1045" s="27" t="s">
        <v>1028</v>
      </c>
      <c r="D1045" s="17"/>
      <c r="E1045" s="17"/>
      <c r="F1045" s="28" t="s">
        <v>96</v>
      </c>
      <c r="G1045" s="29">
        <v>0.15</v>
      </c>
      <c r="H1045" s="29"/>
      <c r="I1045" s="29">
        <v>0</v>
      </c>
      <c r="J1045" s="63"/>
      <c r="K1045" s="59"/>
      <c r="L1045" s="59"/>
      <c r="M1045" s="64"/>
      <c r="N1045" s="59"/>
      <c r="O1045" s="59"/>
      <c r="P1045" s="30">
        <v>88.8</v>
      </c>
      <c r="S1045" s="31">
        <f>ROUND(ROUND(P1045, 2)*I1045, 2)</f>
        <v>0</v>
      </c>
    </row>
    <row r="1046" spans="1:21" ht="36" x14ac:dyDescent="0.3">
      <c r="A1046" s="12" t="s">
        <v>3393</v>
      </c>
      <c r="B1046" s="12" t="s">
        <v>3199</v>
      </c>
      <c r="C1046" s="16" t="s">
        <v>3200</v>
      </c>
      <c r="D1046" s="17"/>
      <c r="E1046" s="17" t="s">
        <v>3394</v>
      </c>
      <c r="F1046" s="17" t="s">
        <v>79</v>
      </c>
      <c r="G1046" s="18">
        <v>1</v>
      </c>
      <c r="H1046" s="18"/>
      <c r="I1046" s="18">
        <v>0</v>
      </c>
      <c r="J1046" s="61"/>
      <c r="K1046" s="62"/>
      <c r="L1046" s="61"/>
      <c r="M1046" s="61"/>
      <c r="N1046" s="61"/>
      <c r="O1046" s="61"/>
      <c r="P1046" s="19">
        <v>75.27</v>
      </c>
      <c r="Q1046" s="20">
        <v>464</v>
      </c>
      <c r="R1046" s="19">
        <f>P1046+ROUND(Q1046, 2)</f>
        <v>539.27</v>
      </c>
      <c r="S1046" s="19">
        <v>0</v>
      </c>
      <c r="T1046" s="19">
        <v>0</v>
      </c>
      <c r="U1046" s="19">
        <f>S1046+T1046</f>
        <v>0</v>
      </c>
    </row>
    <row r="1047" spans="1:21" ht="36" x14ac:dyDescent="0.3">
      <c r="A1047" s="12" t="s">
        <v>3395</v>
      </c>
      <c r="B1047" s="12"/>
      <c r="C1047" s="27" t="s">
        <v>1028</v>
      </c>
      <c r="D1047" s="17"/>
      <c r="E1047" s="17"/>
      <c r="F1047" s="28" t="s">
        <v>96</v>
      </c>
      <c r="G1047" s="29">
        <v>0.15</v>
      </c>
      <c r="H1047" s="29"/>
      <c r="I1047" s="29">
        <v>0</v>
      </c>
      <c r="J1047" s="63"/>
      <c r="K1047" s="59"/>
      <c r="L1047" s="59"/>
      <c r="M1047" s="64"/>
      <c r="N1047" s="59"/>
      <c r="O1047" s="59"/>
      <c r="P1047" s="30">
        <v>88.8</v>
      </c>
      <c r="S1047" s="31">
        <f>ROUND(ROUND(P1047, 2)*I1047, 2)</f>
        <v>0</v>
      </c>
    </row>
    <row r="1048" spans="1:21" ht="72" x14ac:dyDescent="0.3">
      <c r="A1048" s="12" t="s">
        <v>3398</v>
      </c>
      <c r="B1048" s="12"/>
      <c r="C1048" s="27" t="s">
        <v>3205</v>
      </c>
      <c r="D1048" s="17"/>
      <c r="E1048" s="17" t="s">
        <v>3219</v>
      </c>
      <c r="F1048" s="28" t="s">
        <v>96</v>
      </c>
      <c r="G1048" s="29">
        <v>0.3</v>
      </c>
      <c r="H1048" s="29"/>
      <c r="I1048" s="29">
        <v>0</v>
      </c>
      <c r="J1048" s="63"/>
      <c r="K1048" s="59"/>
      <c r="L1048" s="59"/>
      <c r="M1048" s="64"/>
      <c r="N1048" s="59"/>
      <c r="O1048" s="59"/>
      <c r="P1048" s="30">
        <v>206.5</v>
      </c>
      <c r="S1048" s="31">
        <f>ROUND(ROUND(P1048, 2)*I1048, 2)</f>
        <v>0</v>
      </c>
    </row>
    <row r="1049" spans="1:21" ht="36" x14ac:dyDescent="0.3">
      <c r="A1049" s="12" t="s">
        <v>3401</v>
      </c>
      <c r="B1049" s="12" t="s">
        <v>3199</v>
      </c>
      <c r="C1049" s="16" t="s">
        <v>3200</v>
      </c>
      <c r="D1049" s="17"/>
      <c r="E1049" s="17" t="s">
        <v>3402</v>
      </c>
      <c r="F1049" s="17" t="s">
        <v>79</v>
      </c>
      <c r="G1049" s="18">
        <v>1</v>
      </c>
      <c r="H1049" s="18"/>
      <c r="I1049" s="18">
        <v>0</v>
      </c>
      <c r="J1049" s="61"/>
      <c r="K1049" s="62"/>
      <c r="L1049" s="61"/>
      <c r="M1049" s="61"/>
      <c r="N1049" s="61"/>
      <c r="O1049" s="61"/>
      <c r="P1049" s="19">
        <v>68.28</v>
      </c>
      <c r="Q1049" s="20">
        <v>464</v>
      </c>
      <c r="R1049" s="19">
        <f>P1049+ROUND(Q1049, 2)</f>
        <v>532.28</v>
      </c>
      <c r="S1049" s="19">
        <v>0</v>
      </c>
      <c r="T1049" s="19">
        <v>0</v>
      </c>
      <c r="U1049" s="19">
        <f>S1049+T1049</f>
        <v>0</v>
      </c>
    </row>
    <row r="1050" spans="1:21" ht="54" x14ac:dyDescent="0.3">
      <c r="A1050" s="12" t="s">
        <v>3403</v>
      </c>
      <c r="B1050" s="12"/>
      <c r="C1050" s="27" t="s">
        <v>3237</v>
      </c>
      <c r="D1050" s="17"/>
      <c r="E1050" s="17" t="s">
        <v>3281</v>
      </c>
      <c r="F1050" s="28" t="s">
        <v>96</v>
      </c>
      <c r="G1050" s="29">
        <v>0.3</v>
      </c>
      <c r="H1050" s="29"/>
      <c r="I1050" s="29">
        <v>0</v>
      </c>
      <c r="J1050" s="63"/>
      <c r="K1050" s="59"/>
      <c r="L1050" s="59"/>
      <c r="M1050" s="64"/>
      <c r="N1050" s="59"/>
      <c r="O1050" s="59"/>
      <c r="P1050" s="30">
        <v>183.2</v>
      </c>
      <c r="S1050" s="31">
        <f>ROUND(ROUND(P1050, 2)*I1050, 2)</f>
        <v>0</v>
      </c>
    </row>
    <row r="1051" spans="1:21" ht="36" x14ac:dyDescent="0.3">
      <c r="A1051" s="12" t="s">
        <v>3406</v>
      </c>
      <c r="B1051" s="12"/>
      <c r="C1051" s="27" t="s">
        <v>1028</v>
      </c>
      <c r="D1051" s="17"/>
      <c r="E1051" s="17"/>
      <c r="F1051" s="28" t="s">
        <v>96</v>
      </c>
      <c r="G1051" s="29">
        <v>0.15</v>
      </c>
      <c r="H1051" s="29"/>
      <c r="I1051" s="29">
        <v>0</v>
      </c>
      <c r="J1051" s="63"/>
      <c r="K1051" s="59"/>
      <c r="L1051" s="59"/>
      <c r="M1051" s="64"/>
      <c r="N1051" s="59"/>
      <c r="O1051" s="59"/>
      <c r="P1051" s="30">
        <v>88.8</v>
      </c>
      <c r="S1051" s="31">
        <f>ROUND(ROUND(P1051, 2)*I1051, 2)</f>
        <v>0</v>
      </c>
    </row>
    <row r="1052" spans="1:21" ht="36" x14ac:dyDescent="0.3">
      <c r="A1052" s="12" t="s">
        <v>3409</v>
      </c>
      <c r="B1052" s="12" t="s">
        <v>3199</v>
      </c>
      <c r="C1052" s="16" t="s">
        <v>3200</v>
      </c>
      <c r="D1052" s="17"/>
      <c r="E1052" s="17" t="s">
        <v>3410</v>
      </c>
      <c r="F1052" s="17" t="s">
        <v>79</v>
      </c>
      <c r="G1052" s="18">
        <v>1</v>
      </c>
      <c r="H1052" s="18"/>
      <c r="I1052" s="18">
        <v>0</v>
      </c>
      <c r="J1052" s="61"/>
      <c r="K1052" s="62"/>
      <c r="L1052" s="61"/>
      <c r="M1052" s="61"/>
      <c r="N1052" s="61"/>
      <c r="O1052" s="61"/>
      <c r="P1052" s="19">
        <v>75.27</v>
      </c>
      <c r="Q1052" s="20">
        <v>464</v>
      </c>
      <c r="R1052" s="19">
        <f>P1052+ROUND(Q1052, 2)</f>
        <v>539.27</v>
      </c>
      <c r="S1052" s="19">
        <v>0</v>
      </c>
      <c r="T1052" s="19">
        <v>0</v>
      </c>
      <c r="U1052" s="19">
        <f>S1052+T1052</f>
        <v>0</v>
      </c>
    </row>
    <row r="1053" spans="1:21" ht="36" x14ac:dyDescent="0.3">
      <c r="A1053" s="12" t="s">
        <v>3411</v>
      </c>
      <c r="B1053" s="12"/>
      <c r="C1053" s="27" t="s">
        <v>1028</v>
      </c>
      <c r="D1053" s="17"/>
      <c r="E1053" s="17"/>
      <c r="F1053" s="28" t="s">
        <v>96</v>
      </c>
      <c r="G1053" s="29">
        <v>0.15</v>
      </c>
      <c r="H1053" s="29"/>
      <c r="I1053" s="29">
        <v>0</v>
      </c>
      <c r="J1053" s="63"/>
      <c r="K1053" s="59"/>
      <c r="L1053" s="59"/>
      <c r="M1053" s="64"/>
      <c r="N1053" s="59"/>
      <c r="O1053" s="59"/>
      <c r="P1053" s="30">
        <v>88.8</v>
      </c>
      <c r="S1053" s="31">
        <f>ROUND(ROUND(P1053, 2)*I1053, 2)</f>
        <v>0</v>
      </c>
    </row>
    <row r="1054" spans="1:21" ht="54" x14ac:dyDescent="0.3">
      <c r="A1054" s="12" t="s">
        <v>3414</v>
      </c>
      <c r="B1054" s="12"/>
      <c r="C1054" s="27" t="s">
        <v>3237</v>
      </c>
      <c r="D1054" s="17"/>
      <c r="E1054" s="17" t="s">
        <v>3238</v>
      </c>
      <c r="F1054" s="28" t="s">
        <v>96</v>
      </c>
      <c r="G1054" s="29">
        <v>0.3</v>
      </c>
      <c r="H1054" s="29"/>
      <c r="I1054" s="29">
        <v>0</v>
      </c>
      <c r="J1054" s="63"/>
      <c r="K1054" s="59"/>
      <c r="L1054" s="59"/>
      <c r="M1054" s="64"/>
      <c r="N1054" s="59"/>
      <c r="O1054" s="59"/>
      <c r="P1054" s="30">
        <v>206.5</v>
      </c>
      <c r="S1054" s="31">
        <f>ROUND(ROUND(P1054, 2)*I1054, 2)</f>
        <v>0</v>
      </c>
    </row>
    <row r="1055" spans="1:21" ht="36" x14ac:dyDescent="0.3">
      <c r="A1055" s="12" t="s">
        <v>3417</v>
      </c>
      <c r="B1055" s="12" t="s">
        <v>3199</v>
      </c>
      <c r="C1055" s="16" t="s">
        <v>3200</v>
      </c>
      <c r="D1055" s="17"/>
      <c r="E1055" s="17" t="s">
        <v>3418</v>
      </c>
      <c r="F1055" s="17" t="s">
        <v>79</v>
      </c>
      <c r="G1055" s="18">
        <v>1</v>
      </c>
      <c r="H1055" s="18"/>
      <c r="I1055" s="18">
        <v>0</v>
      </c>
      <c r="J1055" s="61"/>
      <c r="K1055" s="62"/>
      <c r="L1055" s="61"/>
      <c r="M1055" s="61"/>
      <c r="N1055" s="61"/>
      <c r="O1055" s="61"/>
      <c r="P1055" s="19">
        <v>75.27</v>
      </c>
      <c r="Q1055" s="20">
        <v>464</v>
      </c>
      <c r="R1055" s="19">
        <f>P1055+ROUND(Q1055, 2)</f>
        <v>539.27</v>
      </c>
      <c r="S1055" s="19">
        <v>0</v>
      </c>
      <c r="T1055" s="19">
        <v>0</v>
      </c>
      <c r="U1055" s="19">
        <f>S1055+T1055</f>
        <v>0</v>
      </c>
    </row>
    <row r="1056" spans="1:21" ht="72" x14ac:dyDescent="0.3">
      <c r="A1056" s="12" t="s">
        <v>3419</v>
      </c>
      <c r="B1056" s="12"/>
      <c r="C1056" s="27" t="s">
        <v>3237</v>
      </c>
      <c r="D1056" s="17"/>
      <c r="E1056" s="17" t="s">
        <v>3420</v>
      </c>
      <c r="F1056" s="28" t="s">
        <v>96</v>
      </c>
      <c r="G1056" s="29">
        <v>0.3</v>
      </c>
      <c r="H1056" s="29"/>
      <c r="I1056" s="29">
        <v>0</v>
      </c>
      <c r="J1056" s="63"/>
      <c r="K1056" s="59"/>
      <c r="L1056" s="59"/>
      <c r="M1056" s="64"/>
      <c r="N1056" s="59"/>
      <c r="O1056" s="59"/>
      <c r="P1056" s="30">
        <v>206.5</v>
      </c>
      <c r="S1056" s="31">
        <f>ROUND(ROUND(P1056, 2)*I1056, 2)</f>
        <v>0</v>
      </c>
    </row>
    <row r="1057" spans="1:21" ht="36" x14ac:dyDescent="0.3">
      <c r="A1057" s="12" t="s">
        <v>3423</v>
      </c>
      <c r="B1057" s="12"/>
      <c r="C1057" s="27" t="s">
        <v>1028</v>
      </c>
      <c r="D1057" s="17"/>
      <c r="E1057" s="17"/>
      <c r="F1057" s="28" t="s">
        <v>96</v>
      </c>
      <c r="G1057" s="29">
        <v>0.15</v>
      </c>
      <c r="H1057" s="29"/>
      <c r="I1057" s="29">
        <v>0</v>
      </c>
      <c r="J1057" s="63"/>
      <c r="K1057" s="59"/>
      <c r="L1057" s="59"/>
      <c r="M1057" s="64"/>
      <c r="N1057" s="59"/>
      <c r="O1057" s="59"/>
      <c r="P1057" s="30">
        <v>88.8</v>
      </c>
      <c r="S1057" s="31">
        <f>ROUND(ROUND(P1057, 2)*I1057, 2)</f>
        <v>0</v>
      </c>
    </row>
    <row r="1058" spans="1:21" ht="36" x14ac:dyDescent="0.3">
      <c r="A1058" s="12" t="s">
        <v>3426</v>
      </c>
      <c r="B1058" s="12" t="s">
        <v>3199</v>
      </c>
      <c r="C1058" s="16" t="s">
        <v>3200</v>
      </c>
      <c r="D1058" s="17"/>
      <c r="E1058" s="17" t="s">
        <v>3427</v>
      </c>
      <c r="F1058" s="17" t="s">
        <v>79</v>
      </c>
      <c r="G1058" s="18">
        <v>1</v>
      </c>
      <c r="H1058" s="18"/>
      <c r="I1058" s="18">
        <v>0</v>
      </c>
      <c r="J1058" s="61"/>
      <c r="K1058" s="62"/>
      <c r="L1058" s="61"/>
      <c r="M1058" s="61"/>
      <c r="N1058" s="61"/>
      <c r="O1058" s="61"/>
      <c r="P1058" s="19">
        <v>75.27</v>
      </c>
      <c r="Q1058" s="20">
        <v>464</v>
      </c>
      <c r="R1058" s="19">
        <f>P1058+ROUND(Q1058, 2)</f>
        <v>539.27</v>
      </c>
      <c r="S1058" s="19">
        <v>0</v>
      </c>
      <c r="T1058" s="19">
        <v>0</v>
      </c>
      <c r="U1058" s="19">
        <f>S1058+T1058</f>
        <v>0</v>
      </c>
    </row>
    <row r="1059" spans="1:21" ht="36" x14ac:dyDescent="0.3">
      <c r="A1059" s="12" t="s">
        <v>3428</v>
      </c>
      <c r="B1059" s="12"/>
      <c r="C1059" s="27" t="s">
        <v>1028</v>
      </c>
      <c r="D1059" s="17"/>
      <c r="E1059" s="17"/>
      <c r="F1059" s="28" t="s">
        <v>96</v>
      </c>
      <c r="G1059" s="29">
        <v>0.15</v>
      </c>
      <c r="H1059" s="29"/>
      <c r="I1059" s="29">
        <v>0</v>
      </c>
      <c r="J1059" s="63"/>
      <c r="K1059" s="59"/>
      <c r="L1059" s="59"/>
      <c r="M1059" s="64"/>
      <c r="N1059" s="59"/>
      <c r="O1059" s="59"/>
      <c r="P1059" s="30">
        <v>88.8</v>
      </c>
      <c r="S1059" s="31">
        <f>ROUND(ROUND(P1059, 2)*I1059, 2)</f>
        <v>0</v>
      </c>
    </row>
    <row r="1060" spans="1:21" ht="54" x14ac:dyDescent="0.3">
      <c r="A1060" s="12" t="s">
        <v>3431</v>
      </c>
      <c r="B1060" s="12"/>
      <c r="C1060" s="27" t="s">
        <v>3237</v>
      </c>
      <c r="D1060" s="17"/>
      <c r="E1060" s="17" t="s">
        <v>3432</v>
      </c>
      <c r="F1060" s="28" t="s">
        <v>96</v>
      </c>
      <c r="G1060" s="29">
        <v>0.3</v>
      </c>
      <c r="H1060" s="29"/>
      <c r="I1060" s="29">
        <v>0</v>
      </c>
      <c r="J1060" s="63"/>
      <c r="K1060" s="59"/>
      <c r="L1060" s="59"/>
      <c r="M1060" s="64"/>
      <c r="N1060" s="59"/>
      <c r="O1060" s="59"/>
      <c r="P1060" s="30">
        <v>206.5</v>
      </c>
      <c r="S1060" s="31">
        <f>ROUND(ROUND(P1060, 2)*I1060, 2)</f>
        <v>0</v>
      </c>
    </row>
    <row r="1061" spans="1:21" ht="36" x14ac:dyDescent="0.3">
      <c r="A1061" s="12" t="s">
        <v>3435</v>
      </c>
      <c r="B1061" s="12" t="s">
        <v>3199</v>
      </c>
      <c r="C1061" s="16" t="s">
        <v>3200</v>
      </c>
      <c r="D1061" s="17"/>
      <c r="E1061" s="17" t="s">
        <v>3436</v>
      </c>
      <c r="F1061" s="17" t="s">
        <v>79</v>
      </c>
      <c r="G1061" s="18">
        <v>1</v>
      </c>
      <c r="H1061" s="18"/>
      <c r="I1061" s="18">
        <v>0</v>
      </c>
      <c r="J1061" s="61"/>
      <c r="K1061" s="62"/>
      <c r="L1061" s="61"/>
      <c r="M1061" s="61"/>
      <c r="N1061" s="61"/>
      <c r="O1061" s="61"/>
      <c r="P1061" s="19">
        <v>75.27</v>
      </c>
      <c r="Q1061" s="20">
        <v>464</v>
      </c>
      <c r="R1061" s="19">
        <f>P1061+ROUND(Q1061, 2)</f>
        <v>539.27</v>
      </c>
      <c r="S1061" s="19">
        <v>0</v>
      </c>
      <c r="T1061" s="19">
        <v>0</v>
      </c>
      <c r="U1061" s="19">
        <f>S1061+T1061</f>
        <v>0</v>
      </c>
    </row>
    <row r="1062" spans="1:21" ht="54" x14ac:dyDescent="0.3">
      <c r="A1062" s="12" t="s">
        <v>3437</v>
      </c>
      <c r="B1062" s="12"/>
      <c r="C1062" s="27" t="s">
        <v>3237</v>
      </c>
      <c r="D1062" s="17"/>
      <c r="E1062" s="17" t="s">
        <v>3257</v>
      </c>
      <c r="F1062" s="28" t="s">
        <v>96</v>
      </c>
      <c r="G1062" s="29">
        <v>0.3</v>
      </c>
      <c r="H1062" s="29"/>
      <c r="I1062" s="29">
        <v>0</v>
      </c>
      <c r="J1062" s="63"/>
      <c r="K1062" s="59"/>
      <c r="L1062" s="59"/>
      <c r="M1062" s="64"/>
      <c r="N1062" s="59"/>
      <c r="O1062" s="59"/>
      <c r="P1062" s="30">
        <v>206.5</v>
      </c>
      <c r="S1062" s="31">
        <f>ROUND(ROUND(P1062, 2)*I1062, 2)</f>
        <v>0</v>
      </c>
    </row>
    <row r="1063" spans="1:21" ht="36" x14ac:dyDescent="0.3">
      <c r="A1063" s="12" t="s">
        <v>3440</v>
      </c>
      <c r="B1063" s="12"/>
      <c r="C1063" s="27" t="s">
        <v>1028</v>
      </c>
      <c r="D1063" s="17"/>
      <c r="E1063" s="17"/>
      <c r="F1063" s="28" t="s">
        <v>96</v>
      </c>
      <c r="G1063" s="29">
        <v>0.15</v>
      </c>
      <c r="H1063" s="29"/>
      <c r="I1063" s="29">
        <v>0</v>
      </c>
      <c r="J1063" s="63"/>
      <c r="K1063" s="59"/>
      <c r="L1063" s="59"/>
      <c r="M1063" s="64"/>
      <c r="N1063" s="59"/>
      <c r="O1063" s="59"/>
      <c r="P1063" s="30">
        <v>88.8</v>
      </c>
      <c r="S1063" s="31">
        <f>ROUND(ROUND(P1063, 2)*I1063, 2)</f>
        <v>0</v>
      </c>
    </row>
    <row r="1064" spans="1:21" ht="36" x14ac:dyDescent="0.3">
      <c r="A1064" s="12" t="s">
        <v>3443</v>
      </c>
      <c r="B1064" s="12" t="s">
        <v>3199</v>
      </c>
      <c r="C1064" s="16" t="s">
        <v>3200</v>
      </c>
      <c r="D1064" s="17"/>
      <c r="E1064" s="17" t="s">
        <v>3444</v>
      </c>
      <c r="F1064" s="17" t="s">
        <v>79</v>
      </c>
      <c r="G1064" s="18">
        <v>1</v>
      </c>
      <c r="H1064" s="18"/>
      <c r="I1064" s="18">
        <v>0</v>
      </c>
      <c r="J1064" s="61"/>
      <c r="K1064" s="62"/>
      <c r="L1064" s="61"/>
      <c r="M1064" s="61"/>
      <c r="N1064" s="61"/>
      <c r="O1064" s="61"/>
      <c r="P1064" s="19">
        <v>75.27</v>
      </c>
      <c r="Q1064" s="20">
        <v>464</v>
      </c>
      <c r="R1064" s="19">
        <f>P1064+ROUND(Q1064, 2)</f>
        <v>539.27</v>
      </c>
      <c r="S1064" s="19">
        <v>0</v>
      </c>
      <c r="T1064" s="19">
        <v>0</v>
      </c>
      <c r="U1064" s="19">
        <f>S1064+T1064</f>
        <v>0</v>
      </c>
    </row>
    <row r="1065" spans="1:21" ht="36" x14ac:dyDescent="0.3">
      <c r="A1065" s="12" t="s">
        <v>3445</v>
      </c>
      <c r="B1065" s="12"/>
      <c r="C1065" s="27" t="s">
        <v>1028</v>
      </c>
      <c r="D1065" s="17"/>
      <c r="E1065" s="17"/>
      <c r="F1065" s="28" t="s">
        <v>96</v>
      </c>
      <c r="G1065" s="29">
        <v>0.15</v>
      </c>
      <c r="H1065" s="29"/>
      <c r="I1065" s="29">
        <v>0</v>
      </c>
      <c r="J1065" s="63"/>
      <c r="K1065" s="59"/>
      <c r="L1065" s="59"/>
      <c r="M1065" s="64"/>
      <c r="N1065" s="59"/>
      <c r="O1065" s="59"/>
      <c r="P1065" s="30">
        <v>88.8</v>
      </c>
      <c r="S1065" s="31">
        <f>ROUND(ROUND(P1065, 2)*I1065, 2)</f>
        <v>0</v>
      </c>
    </row>
    <row r="1066" spans="1:21" ht="54" x14ac:dyDescent="0.3">
      <c r="A1066" s="12" t="s">
        <v>3448</v>
      </c>
      <c r="B1066" s="12"/>
      <c r="C1066" s="27" t="s">
        <v>3449</v>
      </c>
      <c r="D1066" s="17"/>
      <c r="E1066" s="17" t="s">
        <v>3301</v>
      </c>
      <c r="F1066" s="28" t="s">
        <v>96</v>
      </c>
      <c r="G1066" s="29">
        <v>0.3</v>
      </c>
      <c r="H1066" s="29"/>
      <c r="I1066" s="29">
        <v>0</v>
      </c>
      <c r="J1066" s="63"/>
      <c r="K1066" s="59"/>
      <c r="L1066" s="59"/>
      <c r="M1066" s="64"/>
      <c r="N1066" s="59"/>
      <c r="O1066" s="59"/>
      <c r="P1066" s="30">
        <v>206.5</v>
      </c>
      <c r="S1066" s="31">
        <f>ROUND(ROUND(P1066, 2)*I1066, 2)</f>
        <v>0</v>
      </c>
    </row>
    <row r="1067" spans="1:21" ht="36" x14ac:dyDescent="0.3">
      <c r="A1067" s="12" t="s">
        <v>3453</v>
      </c>
      <c r="B1067" s="12" t="s">
        <v>3199</v>
      </c>
      <c r="C1067" s="16" t="s">
        <v>3200</v>
      </c>
      <c r="D1067" s="17"/>
      <c r="E1067" s="17" t="s">
        <v>3454</v>
      </c>
      <c r="F1067" s="17" t="s">
        <v>79</v>
      </c>
      <c r="G1067" s="18">
        <v>1</v>
      </c>
      <c r="H1067" s="18"/>
      <c r="I1067" s="18">
        <v>0</v>
      </c>
      <c r="J1067" s="61"/>
      <c r="K1067" s="62"/>
      <c r="L1067" s="61"/>
      <c r="M1067" s="61"/>
      <c r="N1067" s="61"/>
      <c r="O1067" s="61"/>
      <c r="P1067" s="19">
        <v>75.27</v>
      </c>
      <c r="Q1067" s="20">
        <v>464</v>
      </c>
      <c r="R1067" s="19">
        <f>P1067+ROUND(Q1067, 2)</f>
        <v>539.27</v>
      </c>
      <c r="S1067" s="19">
        <v>0</v>
      </c>
      <c r="T1067" s="19">
        <v>0</v>
      </c>
      <c r="U1067" s="19">
        <f>S1067+T1067</f>
        <v>0</v>
      </c>
    </row>
    <row r="1068" spans="1:21" ht="54" x14ac:dyDescent="0.3">
      <c r="A1068" s="12" t="s">
        <v>3455</v>
      </c>
      <c r="B1068" s="12"/>
      <c r="C1068" s="27" t="s">
        <v>3237</v>
      </c>
      <c r="D1068" s="17"/>
      <c r="E1068" s="17" t="s">
        <v>3456</v>
      </c>
      <c r="F1068" s="28" t="s">
        <v>96</v>
      </c>
      <c r="G1068" s="29">
        <v>0.3</v>
      </c>
      <c r="H1068" s="29"/>
      <c r="I1068" s="29">
        <v>0</v>
      </c>
      <c r="J1068" s="63"/>
      <c r="K1068" s="59"/>
      <c r="L1068" s="59"/>
      <c r="M1068" s="64"/>
      <c r="N1068" s="59"/>
      <c r="O1068" s="59"/>
      <c r="P1068" s="30">
        <v>206.5</v>
      </c>
      <c r="S1068" s="31">
        <f>ROUND(ROUND(P1068, 2)*I1068, 2)</f>
        <v>0</v>
      </c>
    </row>
    <row r="1069" spans="1:21" ht="36" x14ac:dyDescent="0.3">
      <c r="A1069" s="12" t="s">
        <v>3459</v>
      </c>
      <c r="B1069" s="12"/>
      <c r="C1069" s="27" t="s">
        <v>1028</v>
      </c>
      <c r="D1069" s="17"/>
      <c r="E1069" s="17"/>
      <c r="F1069" s="28" t="s">
        <v>96</v>
      </c>
      <c r="G1069" s="29">
        <v>0.15</v>
      </c>
      <c r="H1069" s="29"/>
      <c r="I1069" s="29">
        <v>0</v>
      </c>
      <c r="J1069" s="63"/>
      <c r="K1069" s="59"/>
      <c r="L1069" s="59"/>
      <c r="M1069" s="64"/>
      <c r="N1069" s="59"/>
      <c r="O1069" s="59"/>
      <c r="P1069" s="30">
        <v>88.8</v>
      </c>
      <c r="S1069" s="31">
        <f>ROUND(ROUND(P1069, 2)*I1069, 2)</f>
        <v>0</v>
      </c>
    </row>
    <row r="1070" spans="1:21" ht="36" x14ac:dyDescent="0.3">
      <c r="A1070" s="12" t="s">
        <v>3462</v>
      </c>
      <c r="B1070" s="12" t="s">
        <v>3199</v>
      </c>
      <c r="C1070" s="16" t="s">
        <v>3200</v>
      </c>
      <c r="D1070" s="17"/>
      <c r="E1070" s="17" t="s">
        <v>3463</v>
      </c>
      <c r="F1070" s="17" t="s">
        <v>79</v>
      </c>
      <c r="G1070" s="18">
        <v>1</v>
      </c>
      <c r="H1070" s="18"/>
      <c r="I1070" s="18">
        <v>0</v>
      </c>
      <c r="J1070" s="61"/>
      <c r="K1070" s="62"/>
      <c r="L1070" s="61"/>
      <c r="M1070" s="61"/>
      <c r="N1070" s="61"/>
      <c r="O1070" s="61"/>
      <c r="P1070" s="19">
        <v>75.27</v>
      </c>
      <c r="Q1070" s="20">
        <v>464</v>
      </c>
      <c r="R1070" s="19">
        <f>P1070+ROUND(Q1070, 2)</f>
        <v>539.27</v>
      </c>
      <c r="S1070" s="19">
        <v>0</v>
      </c>
      <c r="T1070" s="19">
        <v>0</v>
      </c>
      <c r="U1070" s="19">
        <f>S1070+T1070</f>
        <v>0</v>
      </c>
    </row>
    <row r="1071" spans="1:21" ht="36" x14ac:dyDescent="0.3">
      <c r="A1071" s="12" t="s">
        <v>3464</v>
      </c>
      <c r="B1071" s="12"/>
      <c r="C1071" s="27" t="s">
        <v>1028</v>
      </c>
      <c r="D1071" s="17"/>
      <c r="E1071" s="17"/>
      <c r="F1071" s="28" t="s">
        <v>96</v>
      </c>
      <c r="G1071" s="29">
        <v>0.15</v>
      </c>
      <c r="H1071" s="29"/>
      <c r="I1071" s="29">
        <v>0</v>
      </c>
      <c r="J1071" s="63"/>
      <c r="K1071" s="59"/>
      <c r="L1071" s="59"/>
      <c r="M1071" s="64"/>
      <c r="N1071" s="59"/>
      <c r="O1071" s="59"/>
      <c r="P1071" s="30">
        <v>88.8</v>
      </c>
      <c r="S1071" s="31">
        <f>ROUND(ROUND(P1071, 2)*I1071, 2)</f>
        <v>0</v>
      </c>
    </row>
    <row r="1072" spans="1:21" ht="54" x14ac:dyDescent="0.3">
      <c r="A1072" s="12" t="s">
        <v>3467</v>
      </c>
      <c r="B1072" s="12"/>
      <c r="C1072" s="27" t="s">
        <v>3237</v>
      </c>
      <c r="D1072" s="17"/>
      <c r="E1072" s="17" t="s">
        <v>3318</v>
      </c>
      <c r="F1072" s="28" t="s">
        <v>96</v>
      </c>
      <c r="G1072" s="29">
        <v>0.3</v>
      </c>
      <c r="H1072" s="29"/>
      <c r="I1072" s="29">
        <v>0</v>
      </c>
      <c r="J1072" s="63"/>
      <c r="K1072" s="59"/>
      <c r="L1072" s="59"/>
      <c r="M1072" s="64"/>
      <c r="N1072" s="59"/>
      <c r="O1072" s="59"/>
      <c r="P1072" s="30">
        <v>206.5</v>
      </c>
      <c r="S1072" s="31">
        <f>ROUND(ROUND(P1072, 2)*I1072, 2)</f>
        <v>0</v>
      </c>
    </row>
    <row r="1073" spans="1:21" ht="36" x14ac:dyDescent="0.3">
      <c r="A1073" s="12" t="s">
        <v>3470</v>
      </c>
      <c r="B1073" s="12" t="s">
        <v>3199</v>
      </c>
      <c r="C1073" s="16" t="s">
        <v>3200</v>
      </c>
      <c r="D1073" s="17"/>
      <c r="E1073" s="17" t="s">
        <v>3471</v>
      </c>
      <c r="F1073" s="17" t="s">
        <v>79</v>
      </c>
      <c r="G1073" s="18">
        <v>1</v>
      </c>
      <c r="H1073" s="18"/>
      <c r="I1073" s="18">
        <v>0</v>
      </c>
      <c r="J1073" s="61"/>
      <c r="K1073" s="62"/>
      <c r="L1073" s="61"/>
      <c r="M1073" s="61"/>
      <c r="N1073" s="61"/>
      <c r="O1073" s="61"/>
      <c r="P1073" s="19">
        <v>68.28</v>
      </c>
      <c r="Q1073" s="20">
        <v>464</v>
      </c>
      <c r="R1073" s="19">
        <f>P1073+ROUND(Q1073, 2)</f>
        <v>532.28</v>
      </c>
      <c r="S1073" s="19">
        <v>0</v>
      </c>
      <c r="T1073" s="19">
        <v>0</v>
      </c>
      <c r="U1073" s="19">
        <f>S1073+T1073</f>
        <v>0</v>
      </c>
    </row>
    <row r="1074" spans="1:21" ht="18" x14ac:dyDescent="0.3">
      <c r="A1074" s="12" t="s">
        <v>3472</v>
      </c>
      <c r="B1074" s="12"/>
      <c r="C1074" s="27" t="s">
        <v>3205</v>
      </c>
      <c r="D1074" s="17"/>
      <c r="E1074" s="17"/>
      <c r="F1074" s="28" t="s">
        <v>96</v>
      </c>
      <c r="G1074" s="29">
        <v>0.3</v>
      </c>
      <c r="H1074" s="29"/>
      <c r="I1074" s="29">
        <v>0</v>
      </c>
      <c r="J1074" s="63"/>
      <c r="K1074" s="59"/>
      <c r="L1074" s="59"/>
      <c r="M1074" s="64"/>
      <c r="N1074" s="59"/>
      <c r="O1074" s="59"/>
      <c r="P1074" s="30">
        <v>183.2</v>
      </c>
      <c r="S1074" s="31">
        <f>ROUND(ROUND(P1074, 2)*I1074, 2)</f>
        <v>0</v>
      </c>
    </row>
    <row r="1075" spans="1:21" ht="36" x14ac:dyDescent="0.3">
      <c r="A1075" s="12" t="s">
        <v>3475</v>
      </c>
      <c r="B1075" s="12"/>
      <c r="C1075" s="27" t="s">
        <v>1028</v>
      </c>
      <c r="D1075" s="17"/>
      <c r="E1075" s="17"/>
      <c r="F1075" s="28" t="s">
        <v>96</v>
      </c>
      <c r="G1075" s="29">
        <v>0.15</v>
      </c>
      <c r="H1075" s="29"/>
      <c r="I1075" s="29">
        <v>0</v>
      </c>
      <c r="J1075" s="63"/>
      <c r="K1075" s="59"/>
      <c r="L1075" s="59"/>
      <c r="M1075" s="64"/>
      <c r="N1075" s="59"/>
      <c r="O1075" s="59"/>
      <c r="P1075" s="30">
        <v>88.8</v>
      </c>
      <c r="S1075" s="31">
        <f>ROUND(ROUND(P1075, 2)*I1075, 2)</f>
        <v>0</v>
      </c>
    </row>
    <row r="1076" spans="1:21" ht="36" x14ac:dyDescent="0.3">
      <c r="A1076" s="12" t="s">
        <v>3478</v>
      </c>
      <c r="B1076" s="12" t="s">
        <v>3199</v>
      </c>
      <c r="C1076" s="16" t="s">
        <v>3200</v>
      </c>
      <c r="D1076" s="17"/>
      <c r="E1076" s="17" t="s">
        <v>3479</v>
      </c>
      <c r="F1076" s="17" t="s">
        <v>79</v>
      </c>
      <c r="G1076" s="18">
        <v>1</v>
      </c>
      <c r="H1076" s="18"/>
      <c r="I1076" s="18">
        <v>0</v>
      </c>
      <c r="J1076" s="61"/>
      <c r="K1076" s="62"/>
      <c r="L1076" s="61"/>
      <c r="M1076" s="61"/>
      <c r="N1076" s="61"/>
      <c r="O1076" s="61"/>
      <c r="P1076" s="19">
        <v>75.27</v>
      </c>
      <c r="Q1076" s="20">
        <v>464</v>
      </c>
      <c r="R1076" s="19">
        <f>P1076+ROUND(Q1076, 2)</f>
        <v>539.27</v>
      </c>
      <c r="S1076" s="19">
        <v>0</v>
      </c>
      <c r="T1076" s="19">
        <v>0</v>
      </c>
      <c r="U1076" s="19">
        <f>S1076+T1076</f>
        <v>0</v>
      </c>
    </row>
    <row r="1077" spans="1:21" ht="36" x14ac:dyDescent="0.3">
      <c r="A1077" s="12" t="s">
        <v>3480</v>
      </c>
      <c r="B1077" s="12"/>
      <c r="C1077" s="27" t="s">
        <v>1028</v>
      </c>
      <c r="D1077" s="17"/>
      <c r="E1077" s="17"/>
      <c r="F1077" s="28" t="s">
        <v>96</v>
      </c>
      <c r="G1077" s="29">
        <v>0.15</v>
      </c>
      <c r="H1077" s="29"/>
      <c r="I1077" s="29">
        <v>0</v>
      </c>
      <c r="J1077" s="63"/>
      <c r="K1077" s="59"/>
      <c r="L1077" s="59"/>
      <c r="M1077" s="64"/>
      <c r="N1077" s="59"/>
      <c r="O1077" s="59"/>
      <c r="P1077" s="30">
        <v>88.8</v>
      </c>
      <c r="S1077" s="31">
        <f>ROUND(ROUND(P1077, 2)*I1077, 2)</f>
        <v>0</v>
      </c>
    </row>
    <row r="1078" spans="1:21" ht="54" x14ac:dyDescent="0.3">
      <c r="A1078" s="12" t="s">
        <v>3483</v>
      </c>
      <c r="B1078" s="12"/>
      <c r="C1078" s="27" t="s">
        <v>3205</v>
      </c>
      <c r="D1078" s="17"/>
      <c r="E1078" s="17" t="s">
        <v>3336</v>
      </c>
      <c r="F1078" s="28" t="s">
        <v>96</v>
      </c>
      <c r="G1078" s="29">
        <v>0.3</v>
      </c>
      <c r="H1078" s="29"/>
      <c r="I1078" s="29">
        <v>0</v>
      </c>
      <c r="J1078" s="63"/>
      <c r="K1078" s="59"/>
      <c r="L1078" s="59"/>
      <c r="M1078" s="64"/>
      <c r="N1078" s="59"/>
      <c r="O1078" s="59"/>
      <c r="P1078" s="30">
        <v>206.5</v>
      </c>
      <c r="S1078" s="31">
        <f>ROUND(ROUND(P1078, 2)*I1078, 2)</f>
        <v>0</v>
      </c>
    </row>
    <row r="1079" spans="1:21" ht="36" x14ac:dyDescent="0.3">
      <c r="A1079" s="12" t="s">
        <v>3486</v>
      </c>
      <c r="B1079" s="12" t="s">
        <v>3199</v>
      </c>
      <c r="C1079" s="16" t="s">
        <v>3200</v>
      </c>
      <c r="D1079" s="17"/>
      <c r="E1079" s="17" t="s">
        <v>3487</v>
      </c>
      <c r="F1079" s="17" t="s">
        <v>79</v>
      </c>
      <c r="G1079" s="18">
        <v>1</v>
      </c>
      <c r="H1079" s="18"/>
      <c r="I1079" s="18">
        <v>0</v>
      </c>
      <c r="J1079" s="61"/>
      <c r="K1079" s="62"/>
      <c r="L1079" s="61"/>
      <c r="M1079" s="61"/>
      <c r="N1079" s="61"/>
      <c r="O1079" s="61"/>
      <c r="P1079" s="19">
        <v>75.27</v>
      </c>
      <c r="Q1079" s="20">
        <v>464</v>
      </c>
      <c r="R1079" s="19">
        <f>P1079+ROUND(Q1079, 2)</f>
        <v>539.27</v>
      </c>
      <c r="S1079" s="19">
        <v>0</v>
      </c>
      <c r="T1079" s="19">
        <v>0</v>
      </c>
      <c r="U1079" s="19">
        <f>S1079+T1079</f>
        <v>0</v>
      </c>
    </row>
    <row r="1080" spans="1:21" ht="72" x14ac:dyDescent="0.3">
      <c r="A1080" s="12" t="s">
        <v>3488</v>
      </c>
      <c r="B1080" s="12"/>
      <c r="C1080" s="27" t="s">
        <v>3205</v>
      </c>
      <c r="D1080" s="17"/>
      <c r="E1080" s="17" t="s">
        <v>3489</v>
      </c>
      <c r="F1080" s="28" t="s">
        <v>96</v>
      </c>
      <c r="G1080" s="29">
        <v>0.3</v>
      </c>
      <c r="H1080" s="29"/>
      <c r="I1080" s="29">
        <v>0</v>
      </c>
      <c r="J1080" s="63"/>
      <c r="K1080" s="59"/>
      <c r="L1080" s="59"/>
      <c r="M1080" s="64"/>
      <c r="N1080" s="59"/>
      <c r="O1080" s="59"/>
      <c r="P1080" s="30">
        <v>206.5</v>
      </c>
      <c r="S1080" s="31">
        <f>ROUND(ROUND(P1080, 2)*I1080, 2)</f>
        <v>0</v>
      </c>
    </row>
    <row r="1081" spans="1:21" ht="36" x14ac:dyDescent="0.3">
      <c r="A1081" s="12" t="s">
        <v>3492</v>
      </c>
      <c r="B1081" s="12"/>
      <c r="C1081" s="27" t="s">
        <v>1028</v>
      </c>
      <c r="D1081" s="17"/>
      <c r="E1081" s="17"/>
      <c r="F1081" s="28" t="s">
        <v>96</v>
      </c>
      <c r="G1081" s="29">
        <v>0.15</v>
      </c>
      <c r="H1081" s="29"/>
      <c r="I1081" s="29">
        <v>0</v>
      </c>
      <c r="J1081" s="63"/>
      <c r="K1081" s="59"/>
      <c r="L1081" s="59"/>
      <c r="M1081" s="64"/>
      <c r="N1081" s="59"/>
      <c r="O1081" s="59"/>
      <c r="P1081" s="30">
        <v>88.8</v>
      </c>
      <c r="S1081" s="31">
        <f>ROUND(ROUND(P1081, 2)*I1081, 2)</f>
        <v>0</v>
      </c>
    </row>
    <row r="1082" spans="1:21" ht="36" x14ac:dyDescent="0.3">
      <c r="A1082" s="12" t="s">
        <v>3495</v>
      </c>
      <c r="B1082" s="12" t="s">
        <v>3199</v>
      </c>
      <c r="C1082" s="16" t="s">
        <v>3200</v>
      </c>
      <c r="D1082" s="17"/>
      <c r="E1082" s="17" t="s">
        <v>3496</v>
      </c>
      <c r="F1082" s="17" t="s">
        <v>79</v>
      </c>
      <c r="G1082" s="18">
        <v>1</v>
      </c>
      <c r="H1082" s="18"/>
      <c r="I1082" s="18">
        <v>0</v>
      </c>
      <c r="J1082" s="61"/>
      <c r="K1082" s="62"/>
      <c r="L1082" s="61"/>
      <c r="M1082" s="61"/>
      <c r="N1082" s="61"/>
      <c r="O1082" s="61"/>
      <c r="P1082" s="19">
        <v>68.28</v>
      </c>
      <c r="Q1082" s="20">
        <v>464</v>
      </c>
      <c r="R1082" s="19">
        <f>P1082+ROUND(Q1082, 2)</f>
        <v>532.28</v>
      </c>
      <c r="S1082" s="19">
        <v>0</v>
      </c>
      <c r="T1082" s="19">
        <v>0</v>
      </c>
      <c r="U1082" s="19">
        <f>S1082+T1082</f>
        <v>0</v>
      </c>
    </row>
    <row r="1083" spans="1:21" ht="36" x14ac:dyDescent="0.3">
      <c r="A1083" s="12" t="s">
        <v>3497</v>
      </c>
      <c r="B1083" s="12"/>
      <c r="C1083" s="27" t="s">
        <v>1028</v>
      </c>
      <c r="D1083" s="17"/>
      <c r="E1083" s="17"/>
      <c r="F1083" s="28" t="s">
        <v>96</v>
      </c>
      <c r="G1083" s="29">
        <v>0.15</v>
      </c>
      <c r="H1083" s="29"/>
      <c r="I1083" s="29">
        <v>0</v>
      </c>
      <c r="J1083" s="63"/>
      <c r="K1083" s="59"/>
      <c r="L1083" s="59"/>
      <c r="M1083" s="64"/>
      <c r="N1083" s="59"/>
      <c r="O1083" s="59"/>
      <c r="P1083" s="30">
        <v>88.8</v>
      </c>
      <c r="S1083" s="31">
        <f>ROUND(ROUND(P1083, 2)*I1083, 2)</f>
        <v>0</v>
      </c>
    </row>
    <row r="1084" spans="1:21" ht="54" x14ac:dyDescent="0.3">
      <c r="A1084" s="12" t="s">
        <v>3500</v>
      </c>
      <c r="B1084" s="12"/>
      <c r="C1084" s="27" t="s">
        <v>3237</v>
      </c>
      <c r="D1084" s="17"/>
      <c r="E1084" s="17" t="s">
        <v>3501</v>
      </c>
      <c r="F1084" s="28" t="s">
        <v>96</v>
      </c>
      <c r="G1084" s="29">
        <v>0.3</v>
      </c>
      <c r="H1084" s="29"/>
      <c r="I1084" s="29">
        <v>0</v>
      </c>
      <c r="J1084" s="63"/>
      <c r="K1084" s="59"/>
      <c r="L1084" s="59"/>
      <c r="M1084" s="64"/>
      <c r="N1084" s="59"/>
      <c r="O1084" s="59"/>
      <c r="P1084" s="30">
        <v>183.2</v>
      </c>
      <c r="S1084" s="31">
        <f>ROUND(ROUND(P1084, 2)*I1084, 2)</f>
        <v>0</v>
      </c>
    </row>
    <row r="1085" spans="1:21" ht="36" x14ac:dyDescent="0.3">
      <c r="A1085" s="12" t="s">
        <v>3504</v>
      </c>
      <c r="B1085" s="12" t="s">
        <v>3199</v>
      </c>
      <c r="C1085" s="16" t="s">
        <v>3200</v>
      </c>
      <c r="D1085" s="17"/>
      <c r="E1085" s="17" t="s">
        <v>3505</v>
      </c>
      <c r="F1085" s="17" t="s">
        <v>79</v>
      </c>
      <c r="G1085" s="18">
        <v>1</v>
      </c>
      <c r="H1085" s="18"/>
      <c r="I1085" s="18">
        <v>0</v>
      </c>
      <c r="J1085" s="61"/>
      <c r="K1085" s="62"/>
      <c r="L1085" s="61"/>
      <c r="M1085" s="61"/>
      <c r="N1085" s="61"/>
      <c r="O1085" s="61"/>
      <c r="P1085" s="19">
        <v>75.27</v>
      </c>
      <c r="Q1085" s="20">
        <v>464</v>
      </c>
      <c r="R1085" s="19">
        <f>P1085+ROUND(Q1085, 2)</f>
        <v>539.27</v>
      </c>
      <c r="S1085" s="19">
        <v>0</v>
      </c>
      <c r="T1085" s="19">
        <v>0</v>
      </c>
      <c r="U1085" s="19">
        <f>S1085+T1085</f>
        <v>0</v>
      </c>
    </row>
    <row r="1086" spans="1:21" ht="54" x14ac:dyDescent="0.3">
      <c r="A1086" s="12" t="s">
        <v>3506</v>
      </c>
      <c r="B1086" s="12"/>
      <c r="C1086" s="27" t="s">
        <v>3237</v>
      </c>
      <c r="D1086" s="17"/>
      <c r="E1086" s="17" t="s">
        <v>3366</v>
      </c>
      <c r="F1086" s="28" t="s">
        <v>96</v>
      </c>
      <c r="G1086" s="29">
        <v>0.3</v>
      </c>
      <c r="H1086" s="29"/>
      <c r="I1086" s="29">
        <v>0</v>
      </c>
      <c r="J1086" s="63"/>
      <c r="K1086" s="59"/>
      <c r="L1086" s="59"/>
      <c r="M1086" s="64"/>
      <c r="N1086" s="59"/>
      <c r="O1086" s="59"/>
      <c r="P1086" s="30">
        <v>206.5</v>
      </c>
      <c r="S1086" s="31">
        <f>ROUND(ROUND(P1086, 2)*I1086, 2)</f>
        <v>0</v>
      </c>
    </row>
    <row r="1087" spans="1:21" ht="36" x14ac:dyDescent="0.3">
      <c r="A1087" s="12" t="s">
        <v>3509</v>
      </c>
      <c r="B1087" s="12"/>
      <c r="C1087" s="27" t="s">
        <v>1028</v>
      </c>
      <c r="D1087" s="17"/>
      <c r="E1087" s="17"/>
      <c r="F1087" s="28" t="s">
        <v>96</v>
      </c>
      <c r="G1087" s="29">
        <v>0.15</v>
      </c>
      <c r="H1087" s="29"/>
      <c r="I1087" s="29">
        <v>0</v>
      </c>
      <c r="J1087" s="63"/>
      <c r="K1087" s="59"/>
      <c r="L1087" s="59"/>
      <c r="M1087" s="64"/>
      <c r="N1087" s="59"/>
      <c r="O1087" s="59"/>
      <c r="P1087" s="30">
        <v>88.8</v>
      </c>
      <c r="S1087" s="31">
        <f>ROUND(ROUND(P1087, 2)*I1087, 2)</f>
        <v>0</v>
      </c>
    </row>
    <row r="1088" spans="1:21" ht="36" x14ac:dyDescent="0.3">
      <c r="A1088" s="12" t="s">
        <v>3512</v>
      </c>
      <c r="B1088" s="12" t="s">
        <v>3199</v>
      </c>
      <c r="C1088" s="16" t="s">
        <v>3200</v>
      </c>
      <c r="D1088" s="17"/>
      <c r="E1088" s="17" t="s">
        <v>3513</v>
      </c>
      <c r="F1088" s="17" t="s">
        <v>79</v>
      </c>
      <c r="G1088" s="18">
        <v>1</v>
      </c>
      <c r="H1088" s="18"/>
      <c r="I1088" s="18">
        <v>540.5</v>
      </c>
      <c r="J1088" s="61"/>
      <c r="K1088" s="62"/>
      <c r="L1088" s="61"/>
      <c r="M1088" s="61"/>
      <c r="N1088" s="61"/>
      <c r="O1088" s="61"/>
      <c r="P1088" s="19">
        <v>68.28</v>
      </c>
      <c r="Q1088" s="20">
        <v>556.79999999999995</v>
      </c>
      <c r="R1088" s="19">
        <f>P1088+ROUND(Q1088, 2)</f>
        <v>625.07999999999993</v>
      </c>
      <c r="S1088" s="19">
        <v>36905.339999999997</v>
      </c>
      <c r="T1088" s="19">
        <v>300950.40000000002</v>
      </c>
      <c r="U1088" s="19">
        <f>S1088+T1088</f>
        <v>337855.74</v>
      </c>
    </row>
    <row r="1089" spans="1:21" ht="36" x14ac:dyDescent="0.3">
      <c r="A1089" s="12" t="s">
        <v>3514</v>
      </c>
      <c r="B1089" s="12"/>
      <c r="C1089" s="27" t="s">
        <v>1028</v>
      </c>
      <c r="D1089" s="17"/>
      <c r="E1089" s="17"/>
      <c r="F1089" s="28" t="s">
        <v>96</v>
      </c>
      <c r="G1089" s="29">
        <v>0.15</v>
      </c>
      <c r="H1089" s="29"/>
      <c r="I1089" s="29">
        <v>81.075000000000003</v>
      </c>
      <c r="J1089" s="63"/>
      <c r="K1089" s="59"/>
      <c r="L1089" s="59"/>
      <c r="M1089" s="64"/>
      <c r="N1089" s="59"/>
      <c r="O1089" s="59"/>
      <c r="P1089" s="30">
        <v>88.8</v>
      </c>
      <c r="S1089" s="31">
        <f>ROUND(ROUND(P1089, 2)*I1089, 2)</f>
        <v>7199.46</v>
      </c>
    </row>
    <row r="1090" spans="1:21" ht="126" x14ac:dyDescent="0.3">
      <c r="A1090" s="12" t="s">
        <v>3517</v>
      </c>
      <c r="B1090" s="12"/>
      <c r="C1090" s="27" t="s">
        <v>3518</v>
      </c>
      <c r="D1090" s="17"/>
      <c r="E1090" s="17" t="s">
        <v>3519</v>
      </c>
      <c r="F1090" s="28" t="s">
        <v>96</v>
      </c>
      <c r="G1090" s="29">
        <v>0.3</v>
      </c>
      <c r="H1090" s="29"/>
      <c r="I1090" s="29">
        <v>162.15</v>
      </c>
      <c r="J1090" s="63"/>
      <c r="K1090" s="59"/>
      <c r="L1090" s="59"/>
      <c r="M1090" s="64"/>
      <c r="N1090" s="59"/>
      <c r="O1090" s="59"/>
      <c r="P1090" s="30">
        <v>183.2</v>
      </c>
      <c r="S1090" s="31">
        <f>ROUND(ROUND(P1090, 2)*I1090, 2)</f>
        <v>29705.88</v>
      </c>
    </row>
    <row r="1091" spans="1:21" ht="36" x14ac:dyDescent="0.3">
      <c r="A1091" s="12" t="s">
        <v>3523</v>
      </c>
      <c r="B1091" s="12" t="s">
        <v>3199</v>
      </c>
      <c r="C1091" s="16" t="s">
        <v>3200</v>
      </c>
      <c r="D1091" s="17"/>
      <c r="E1091" s="17" t="s">
        <v>3524</v>
      </c>
      <c r="F1091" s="17" t="s">
        <v>79</v>
      </c>
      <c r="G1091" s="18">
        <v>1</v>
      </c>
      <c r="H1091" s="18"/>
      <c r="I1091" s="18">
        <v>99.6</v>
      </c>
      <c r="J1091" s="61"/>
      <c r="K1091" s="62"/>
      <c r="L1091" s="61"/>
      <c r="M1091" s="61"/>
      <c r="N1091" s="61"/>
      <c r="O1091" s="61"/>
      <c r="P1091" s="19">
        <v>75.27</v>
      </c>
      <c r="Q1091" s="20">
        <v>556.79999999999995</v>
      </c>
      <c r="R1091" s="19">
        <f>P1091+ROUND(Q1091, 2)</f>
        <v>632.06999999999994</v>
      </c>
      <c r="S1091" s="19">
        <v>7496.89</v>
      </c>
      <c r="T1091" s="19">
        <v>55457.279999999999</v>
      </c>
      <c r="U1091" s="19">
        <f>S1091+T1091</f>
        <v>62954.17</v>
      </c>
    </row>
    <row r="1092" spans="1:21" ht="108" x14ac:dyDescent="0.3">
      <c r="A1092" s="12" t="s">
        <v>3525</v>
      </c>
      <c r="B1092" s="12"/>
      <c r="C1092" s="27" t="s">
        <v>3145</v>
      </c>
      <c r="D1092" s="17"/>
      <c r="E1092" s="17" t="s">
        <v>3526</v>
      </c>
      <c r="F1092" s="28" t="s">
        <v>96</v>
      </c>
      <c r="G1092" s="29">
        <v>0.3</v>
      </c>
      <c r="H1092" s="29"/>
      <c r="I1092" s="29">
        <v>29.88</v>
      </c>
      <c r="J1092" s="63"/>
      <c r="K1092" s="59"/>
      <c r="L1092" s="59"/>
      <c r="M1092" s="64"/>
      <c r="N1092" s="59"/>
      <c r="O1092" s="59"/>
      <c r="P1092" s="30">
        <v>206.5</v>
      </c>
      <c r="S1092" s="31">
        <f>ROUND(ROUND(P1092, 2)*I1092, 2)</f>
        <v>6170.22</v>
      </c>
    </row>
    <row r="1093" spans="1:21" ht="36" x14ac:dyDescent="0.3">
      <c r="A1093" s="12" t="s">
        <v>3529</v>
      </c>
      <c r="B1093" s="12"/>
      <c r="C1093" s="27" t="s">
        <v>1028</v>
      </c>
      <c r="D1093" s="17"/>
      <c r="E1093" s="17"/>
      <c r="F1093" s="28" t="s">
        <v>96</v>
      </c>
      <c r="G1093" s="29">
        <v>0.15</v>
      </c>
      <c r="H1093" s="29"/>
      <c r="I1093" s="29">
        <v>14.94</v>
      </c>
      <c r="J1093" s="63"/>
      <c r="K1093" s="59"/>
      <c r="L1093" s="59"/>
      <c r="M1093" s="64"/>
      <c r="N1093" s="59"/>
      <c r="O1093" s="59"/>
      <c r="P1093" s="30">
        <v>88.8</v>
      </c>
      <c r="S1093" s="31">
        <f>ROUND(ROUND(P1093, 2)*I1093, 2)</f>
        <v>1326.67</v>
      </c>
    </row>
    <row r="1094" spans="1:21" ht="54" x14ac:dyDescent="0.3">
      <c r="A1094" s="12" t="s">
        <v>3532</v>
      </c>
      <c r="B1094" s="12" t="s">
        <v>3199</v>
      </c>
      <c r="C1094" s="16" t="s">
        <v>3200</v>
      </c>
      <c r="D1094" s="17"/>
      <c r="E1094" s="17" t="s">
        <v>3533</v>
      </c>
      <c r="F1094" s="17" t="s">
        <v>79</v>
      </c>
      <c r="G1094" s="18">
        <v>1</v>
      </c>
      <c r="H1094" s="18"/>
      <c r="I1094" s="18">
        <v>1168.8</v>
      </c>
      <c r="J1094" s="61"/>
      <c r="K1094" s="62"/>
      <c r="L1094" s="61"/>
      <c r="M1094" s="61"/>
      <c r="N1094" s="61"/>
      <c r="O1094" s="61"/>
      <c r="P1094" s="19">
        <v>75.27</v>
      </c>
      <c r="Q1094" s="20">
        <v>556.79999999999995</v>
      </c>
      <c r="R1094" s="19">
        <f>P1094+ROUND(Q1094, 2)</f>
        <v>632.06999999999994</v>
      </c>
      <c r="S1094" s="19">
        <v>87975.58</v>
      </c>
      <c r="T1094" s="19">
        <v>650787.83999999997</v>
      </c>
      <c r="U1094" s="19">
        <f>S1094+T1094</f>
        <v>738763.41999999993</v>
      </c>
    </row>
    <row r="1095" spans="1:21" ht="36" x14ac:dyDescent="0.3">
      <c r="A1095" s="12" t="s">
        <v>3534</v>
      </c>
      <c r="B1095" s="12"/>
      <c r="C1095" s="27" t="s">
        <v>1028</v>
      </c>
      <c r="D1095" s="17"/>
      <c r="E1095" s="17"/>
      <c r="F1095" s="28" t="s">
        <v>96</v>
      </c>
      <c r="G1095" s="29">
        <v>0.15</v>
      </c>
      <c r="H1095" s="29"/>
      <c r="I1095" s="29">
        <v>175.32</v>
      </c>
      <c r="J1095" s="63"/>
      <c r="K1095" s="59"/>
      <c r="L1095" s="59"/>
      <c r="M1095" s="64"/>
      <c r="N1095" s="59"/>
      <c r="O1095" s="59"/>
      <c r="P1095" s="30">
        <v>88.8</v>
      </c>
      <c r="S1095" s="31">
        <f>ROUND(ROUND(P1095, 2)*I1095, 2)</f>
        <v>15568.42</v>
      </c>
    </row>
    <row r="1096" spans="1:21" ht="108" x14ac:dyDescent="0.3">
      <c r="A1096" s="12" t="s">
        <v>3537</v>
      </c>
      <c r="B1096" s="12"/>
      <c r="C1096" s="27" t="s">
        <v>3145</v>
      </c>
      <c r="D1096" s="17"/>
      <c r="E1096" s="17" t="s">
        <v>3538</v>
      </c>
      <c r="F1096" s="28" t="s">
        <v>96</v>
      </c>
      <c r="G1096" s="29">
        <v>0.3</v>
      </c>
      <c r="H1096" s="29"/>
      <c r="I1096" s="29">
        <v>350.64</v>
      </c>
      <c r="J1096" s="63"/>
      <c r="K1096" s="59"/>
      <c r="L1096" s="59"/>
      <c r="M1096" s="64"/>
      <c r="N1096" s="59"/>
      <c r="O1096" s="59"/>
      <c r="P1096" s="30">
        <v>206.5</v>
      </c>
      <c r="S1096" s="31">
        <f>ROUND(ROUND(P1096, 2)*I1096, 2)</f>
        <v>72407.16</v>
      </c>
    </row>
    <row r="1097" spans="1:21" ht="36" x14ac:dyDescent="0.3">
      <c r="A1097" s="12" t="s">
        <v>3541</v>
      </c>
      <c r="B1097" s="12" t="s">
        <v>3199</v>
      </c>
      <c r="C1097" s="16" t="s">
        <v>3200</v>
      </c>
      <c r="D1097" s="17"/>
      <c r="E1097" s="17" t="s">
        <v>3542</v>
      </c>
      <c r="F1097" s="17" t="s">
        <v>79</v>
      </c>
      <c r="G1097" s="18">
        <v>1</v>
      </c>
      <c r="H1097" s="18"/>
      <c r="I1097" s="18">
        <v>55.8</v>
      </c>
      <c r="J1097" s="61"/>
      <c r="K1097" s="62"/>
      <c r="L1097" s="61"/>
      <c r="M1097" s="61"/>
      <c r="N1097" s="61"/>
      <c r="O1097" s="61"/>
      <c r="P1097" s="19">
        <v>75.27</v>
      </c>
      <c r="Q1097" s="20">
        <v>556.79999999999995</v>
      </c>
      <c r="R1097" s="19">
        <f>P1097+ROUND(Q1097, 2)</f>
        <v>632.06999999999994</v>
      </c>
      <c r="S1097" s="19">
        <v>4200.07</v>
      </c>
      <c r="T1097" s="19">
        <v>31069.439999999999</v>
      </c>
      <c r="U1097" s="19">
        <f>S1097+T1097</f>
        <v>35269.509999999995</v>
      </c>
    </row>
    <row r="1098" spans="1:21" ht="108" x14ac:dyDescent="0.3">
      <c r="A1098" s="12" t="s">
        <v>3543</v>
      </c>
      <c r="B1098" s="12"/>
      <c r="C1098" s="27" t="s">
        <v>3145</v>
      </c>
      <c r="D1098" s="17"/>
      <c r="E1098" s="17" t="s">
        <v>3544</v>
      </c>
      <c r="F1098" s="28" t="s">
        <v>96</v>
      </c>
      <c r="G1098" s="29">
        <v>0.3</v>
      </c>
      <c r="H1098" s="29"/>
      <c r="I1098" s="29">
        <v>16.739999999999998</v>
      </c>
      <c r="J1098" s="63"/>
      <c r="K1098" s="59"/>
      <c r="L1098" s="59"/>
      <c r="M1098" s="64"/>
      <c r="N1098" s="59"/>
      <c r="O1098" s="59"/>
      <c r="P1098" s="30">
        <v>206.5</v>
      </c>
      <c r="S1098" s="31">
        <f>ROUND(ROUND(P1098, 2)*I1098, 2)</f>
        <v>3456.81</v>
      </c>
    </row>
    <row r="1099" spans="1:21" ht="36" x14ac:dyDescent="0.3">
      <c r="A1099" s="12" t="s">
        <v>3547</v>
      </c>
      <c r="B1099" s="12"/>
      <c r="C1099" s="27" t="s">
        <v>1028</v>
      </c>
      <c r="D1099" s="17"/>
      <c r="E1099" s="17"/>
      <c r="F1099" s="28" t="s">
        <v>96</v>
      </c>
      <c r="G1099" s="29">
        <v>0.15</v>
      </c>
      <c r="H1099" s="29"/>
      <c r="I1099" s="29">
        <v>8.3699999999999992</v>
      </c>
      <c r="J1099" s="63"/>
      <c r="K1099" s="59"/>
      <c r="L1099" s="59"/>
      <c r="M1099" s="64"/>
      <c r="N1099" s="59"/>
      <c r="O1099" s="59"/>
      <c r="P1099" s="30">
        <v>88.8</v>
      </c>
      <c r="S1099" s="31">
        <f>ROUND(ROUND(P1099, 2)*I1099, 2)</f>
        <v>743.26</v>
      </c>
    </row>
    <row r="1100" spans="1:21" ht="36" x14ac:dyDescent="0.3">
      <c r="A1100" s="12" t="s">
        <v>3550</v>
      </c>
      <c r="B1100" s="12" t="s">
        <v>3199</v>
      </c>
      <c r="C1100" s="16" t="s">
        <v>3200</v>
      </c>
      <c r="D1100" s="17"/>
      <c r="E1100" s="17" t="s">
        <v>3551</v>
      </c>
      <c r="F1100" s="17" t="s">
        <v>79</v>
      </c>
      <c r="G1100" s="18">
        <v>1</v>
      </c>
      <c r="H1100" s="18"/>
      <c r="I1100" s="18">
        <v>60.5</v>
      </c>
      <c r="J1100" s="61"/>
      <c r="K1100" s="62"/>
      <c r="L1100" s="61"/>
      <c r="M1100" s="61"/>
      <c r="N1100" s="61"/>
      <c r="O1100" s="61"/>
      <c r="P1100" s="19">
        <v>75.27</v>
      </c>
      <c r="Q1100" s="20">
        <v>556.79999999999995</v>
      </c>
      <c r="R1100" s="19">
        <f>P1100+ROUND(Q1100, 2)</f>
        <v>632.06999999999994</v>
      </c>
      <c r="S1100" s="19">
        <v>4553.84</v>
      </c>
      <c r="T1100" s="19">
        <v>33686.400000000001</v>
      </c>
      <c r="U1100" s="19">
        <f>S1100+T1100</f>
        <v>38240.240000000005</v>
      </c>
    </row>
    <row r="1101" spans="1:21" ht="36" x14ac:dyDescent="0.3">
      <c r="A1101" s="12" t="s">
        <v>3552</v>
      </c>
      <c r="B1101" s="12"/>
      <c r="C1101" s="27" t="s">
        <v>1028</v>
      </c>
      <c r="D1101" s="17"/>
      <c r="E1101" s="17"/>
      <c r="F1101" s="28" t="s">
        <v>96</v>
      </c>
      <c r="G1101" s="29">
        <v>0.15</v>
      </c>
      <c r="H1101" s="29"/>
      <c r="I1101" s="29">
        <v>9.0749999999999993</v>
      </c>
      <c r="J1101" s="63"/>
      <c r="K1101" s="59"/>
      <c r="L1101" s="59"/>
      <c r="M1101" s="64"/>
      <c r="N1101" s="59"/>
      <c r="O1101" s="59"/>
      <c r="P1101" s="30">
        <v>88.8</v>
      </c>
      <c r="S1101" s="31">
        <f>ROUND(ROUND(P1101, 2)*I1101, 2)</f>
        <v>805.86</v>
      </c>
    </row>
    <row r="1102" spans="1:21" ht="108" x14ac:dyDescent="0.3">
      <c r="A1102" s="12" t="s">
        <v>3555</v>
      </c>
      <c r="B1102" s="12"/>
      <c r="C1102" s="27" t="s">
        <v>3145</v>
      </c>
      <c r="D1102" s="17"/>
      <c r="E1102" s="17" t="s">
        <v>3556</v>
      </c>
      <c r="F1102" s="28" t="s">
        <v>96</v>
      </c>
      <c r="G1102" s="29">
        <v>0.3</v>
      </c>
      <c r="H1102" s="29"/>
      <c r="I1102" s="29">
        <v>18.149999999999999</v>
      </c>
      <c r="J1102" s="63"/>
      <c r="K1102" s="59"/>
      <c r="L1102" s="59"/>
      <c r="M1102" s="64"/>
      <c r="N1102" s="59"/>
      <c r="O1102" s="59"/>
      <c r="P1102" s="30">
        <v>206.5</v>
      </c>
      <c r="S1102" s="31">
        <f>ROUND(ROUND(P1102, 2)*I1102, 2)</f>
        <v>3747.98</v>
      </c>
    </row>
    <row r="1103" spans="1:21" ht="36" x14ac:dyDescent="0.3">
      <c r="A1103" s="12" t="s">
        <v>3559</v>
      </c>
      <c r="B1103" s="12" t="s">
        <v>3199</v>
      </c>
      <c r="C1103" s="16" t="s">
        <v>3200</v>
      </c>
      <c r="D1103" s="17"/>
      <c r="E1103" s="17" t="s">
        <v>3560</v>
      </c>
      <c r="F1103" s="17" t="s">
        <v>79</v>
      </c>
      <c r="G1103" s="18">
        <v>1</v>
      </c>
      <c r="H1103" s="18"/>
      <c r="I1103" s="18">
        <v>54.8</v>
      </c>
      <c r="J1103" s="61"/>
      <c r="K1103" s="62"/>
      <c r="L1103" s="61"/>
      <c r="M1103" s="61"/>
      <c r="N1103" s="61"/>
      <c r="O1103" s="61"/>
      <c r="P1103" s="19">
        <v>75.27</v>
      </c>
      <c r="Q1103" s="20">
        <v>556.79999999999995</v>
      </c>
      <c r="R1103" s="19">
        <f>P1103+ROUND(Q1103, 2)</f>
        <v>632.06999999999994</v>
      </c>
      <c r="S1103" s="19">
        <v>4124.8</v>
      </c>
      <c r="T1103" s="19">
        <v>30512.639999999999</v>
      </c>
      <c r="U1103" s="19">
        <f>S1103+T1103</f>
        <v>34637.440000000002</v>
      </c>
    </row>
    <row r="1104" spans="1:21" ht="108" x14ac:dyDescent="0.3">
      <c r="A1104" s="12" t="s">
        <v>3561</v>
      </c>
      <c r="B1104" s="12"/>
      <c r="C1104" s="27" t="s">
        <v>3145</v>
      </c>
      <c r="D1104" s="17"/>
      <c r="E1104" s="17" t="s">
        <v>3562</v>
      </c>
      <c r="F1104" s="28" t="s">
        <v>96</v>
      </c>
      <c r="G1104" s="29">
        <v>0.3</v>
      </c>
      <c r="H1104" s="29"/>
      <c r="I1104" s="29">
        <v>16.440000000000001</v>
      </c>
      <c r="J1104" s="63"/>
      <c r="K1104" s="59"/>
      <c r="L1104" s="59"/>
      <c r="M1104" s="64"/>
      <c r="N1104" s="59"/>
      <c r="O1104" s="59"/>
      <c r="P1104" s="30">
        <v>206.5</v>
      </c>
      <c r="S1104" s="31">
        <f>ROUND(ROUND(P1104, 2)*I1104, 2)</f>
        <v>3394.86</v>
      </c>
    </row>
    <row r="1105" spans="1:21" ht="36" x14ac:dyDescent="0.3">
      <c r="A1105" s="12" t="s">
        <v>3565</v>
      </c>
      <c r="B1105" s="12"/>
      <c r="C1105" s="27" t="s">
        <v>1028</v>
      </c>
      <c r="D1105" s="17"/>
      <c r="E1105" s="17"/>
      <c r="F1105" s="28" t="s">
        <v>96</v>
      </c>
      <c r="G1105" s="29">
        <v>0.15</v>
      </c>
      <c r="H1105" s="29"/>
      <c r="I1105" s="29">
        <v>8.2200000000000006</v>
      </c>
      <c r="J1105" s="63"/>
      <c r="K1105" s="59"/>
      <c r="L1105" s="59"/>
      <c r="M1105" s="64"/>
      <c r="N1105" s="59"/>
      <c r="O1105" s="59"/>
      <c r="P1105" s="30">
        <v>88.8</v>
      </c>
      <c r="S1105" s="31">
        <f>ROUND(ROUND(P1105, 2)*I1105, 2)</f>
        <v>729.94</v>
      </c>
    </row>
    <row r="1106" spans="1:21" ht="36" x14ac:dyDescent="0.3">
      <c r="A1106" s="12" t="s">
        <v>3568</v>
      </c>
      <c r="B1106" s="12" t="s">
        <v>3199</v>
      </c>
      <c r="C1106" s="16" t="s">
        <v>3200</v>
      </c>
      <c r="D1106" s="17"/>
      <c r="E1106" s="17" t="s">
        <v>3569</v>
      </c>
      <c r="F1106" s="17" t="s">
        <v>79</v>
      </c>
      <c r="G1106" s="18">
        <v>1</v>
      </c>
      <c r="H1106" s="18"/>
      <c r="I1106" s="18">
        <v>73.5</v>
      </c>
      <c r="J1106" s="61"/>
      <c r="K1106" s="62"/>
      <c r="L1106" s="61"/>
      <c r="M1106" s="61"/>
      <c r="N1106" s="61"/>
      <c r="O1106" s="61"/>
      <c r="P1106" s="19">
        <v>75.27</v>
      </c>
      <c r="Q1106" s="20">
        <v>556.79999999999995</v>
      </c>
      <c r="R1106" s="19">
        <f>P1106+ROUND(Q1106, 2)</f>
        <v>632.06999999999994</v>
      </c>
      <c r="S1106" s="19">
        <v>5532.35</v>
      </c>
      <c r="T1106" s="19">
        <v>40924.800000000003</v>
      </c>
      <c r="U1106" s="19">
        <f>S1106+T1106</f>
        <v>46457.15</v>
      </c>
    </row>
    <row r="1107" spans="1:21" ht="36" x14ac:dyDescent="0.3">
      <c r="A1107" s="12" t="s">
        <v>3570</v>
      </c>
      <c r="B1107" s="12"/>
      <c r="C1107" s="27" t="s">
        <v>1028</v>
      </c>
      <c r="D1107" s="17"/>
      <c r="E1107" s="17"/>
      <c r="F1107" s="28" t="s">
        <v>96</v>
      </c>
      <c r="G1107" s="29">
        <v>0.15</v>
      </c>
      <c r="H1107" s="29"/>
      <c r="I1107" s="29">
        <v>11.025</v>
      </c>
      <c r="J1107" s="63"/>
      <c r="K1107" s="59"/>
      <c r="L1107" s="59"/>
      <c r="M1107" s="64"/>
      <c r="N1107" s="59"/>
      <c r="O1107" s="59"/>
      <c r="P1107" s="30">
        <v>88.8</v>
      </c>
      <c r="S1107" s="31">
        <f>ROUND(ROUND(P1107, 2)*I1107, 2)</f>
        <v>979.02</v>
      </c>
    </row>
    <row r="1108" spans="1:21" ht="108" x14ac:dyDescent="0.3">
      <c r="A1108" s="12" t="s">
        <v>3573</v>
      </c>
      <c r="B1108" s="12"/>
      <c r="C1108" s="27" t="s">
        <v>3145</v>
      </c>
      <c r="D1108" s="17"/>
      <c r="E1108" s="17" t="s">
        <v>3574</v>
      </c>
      <c r="F1108" s="28" t="s">
        <v>96</v>
      </c>
      <c r="G1108" s="29">
        <v>0.3</v>
      </c>
      <c r="H1108" s="29"/>
      <c r="I1108" s="29">
        <v>22.05</v>
      </c>
      <c r="J1108" s="63"/>
      <c r="K1108" s="59"/>
      <c r="L1108" s="59"/>
      <c r="M1108" s="64"/>
      <c r="N1108" s="59"/>
      <c r="O1108" s="59"/>
      <c r="P1108" s="30">
        <v>206.5</v>
      </c>
      <c r="S1108" s="31">
        <f>ROUND(ROUND(P1108, 2)*I1108, 2)</f>
        <v>4553.33</v>
      </c>
    </row>
    <row r="1109" spans="1:21" ht="36" x14ac:dyDescent="0.3">
      <c r="A1109" s="12" t="s">
        <v>3577</v>
      </c>
      <c r="B1109" s="12" t="s">
        <v>3199</v>
      </c>
      <c r="C1109" s="16" t="s">
        <v>3200</v>
      </c>
      <c r="D1109" s="17"/>
      <c r="E1109" s="17" t="s">
        <v>3578</v>
      </c>
      <c r="F1109" s="17" t="s">
        <v>79</v>
      </c>
      <c r="G1109" s="18">
        <v>1</v>
      </c>
      <c r="H1109" s="18"/>
      <c r="I1109" s="18">
        <v>70.2</v>
      </c>
      <c r="J1109" s="61"/>
      <c r="K1109" s="62"/>
      <c r="L1109" s="61"/>
      <c r="M1109" s="61"/>
      <c r="N1109" s="61"/>
      <c r="O1109" s="61"/>
      <c r="P1109" s="19">
        <v>75.27</v>
      </c>
      <c r="Q1109" s="20">
        <v>556.79999999999995</v>
      </c>
      <c r="R1109" s="19">
        <f>P1109+ROUND(Q1109, 2)</f>
        <v>632.06999999999994</v>
      </c>
      <c r="S1109" s="19">
        <v>5283.95</v>
      </c>
      <c r="T1109" s="19">
        <v>39087.360000000001</v>
      </c>
      <c r="U1109" s="19">
        <f>S1109+T1109</f>
        <v>44371.31</v>
      </c>
    </row>
    <row r="1110" spans="1:21" ht="108" x14ac:dyDescent="0.3">
      <c r="A1110" s="12" t="s">
        <v>3579</v>
      </c>
      <c r="B1110" s="12"/>
      <c r="C1110" s="27" t="s">
        <v>3145</v>
      </c>
      <c r="D1110" s="17"/>
      <c r="E1110" s="17" t="s">
        <v>3580</v>
      </c>
      <c r="F1110" s="28" t="s">
        <v>96</v>
      </c>
      <c r="G1110" s="29">
        <v>0.3</v>
      </c>
      <c r="H1110" s="29"/>
      <c r="I1110" s="29">
        <v>21.06</v>
      </c>
      <c r="J1110" s="63"/>
      <c r="K1110" s="59"/>
      <c r="L1110" s="59"/>
      <c r="M1110" s="64"/>
      <c r="N1110" s="59"/>
      <c r="O1110" s="59"/>
      <c r="P1110" s="30">
        <v>206.5</v>
      </c>
      <c r="S1110" s="31">
        <f>ROUND(ROUND(P1110, 2)*I1110, 2)</f>
        <v>4348.8900000000003</v>
      </c>
    </row>
    <row r="1111" spans="1:21" ht="36" x14ac:dyDescent="0.3">
      <c r="A1111" s="12" t="s">
        <v>3583</v>
      </c>
      <c r="B1111" s="12"/>
      <c r="C1111" s="27" t="s">
        <v>1028</v>
      </c>
      <c r="D1111" s="17"/>
      <c r="E1111" s="17"/>
      <c r="F1111" s="28" t="s">
        <v>96</v>
      </c>
      <c r="G1111" s="29">
        <v>0.15</v>
      </c>
      <c r="H1111" s="29"/>
      <c r="I1111" s="29">
        <v>10.53</v>
      </c>
      <c r="J1111" s="63"/>
      <c r="K1111" s="59"/>
      <c r="L1111" s="59"/>
      <c r="M1111" s="64"/>
      <c r="N1111" s="59"/>
      <c r="O1111" s="59"/>
      <c r="P1111" s="30">
        <v>88.8</v>
      </c>
      <c r="S1111" s="31">
        <f>ROUND(ROUND(P1111, 2)*I1111, 2)</f>
        <v>935.06</v>
      </c>
    </row>
    <row r="1112" spans="1:21" ht="36" x14ac:dyDescent="0.3">
      <c r="A1112" s="12" t="s">
        <v>3586</v>
      </c>
      <c r="B1112" s="12" t="s">
        <v>3199</v>
      </c>
      <c r="C1112" s="16" t="s">
        <v>3200</v>
      </c>
      <c r="D1112" s="17"/>
      <c r="E1112" s="17" t="s">
        <v>3587</v>
      </c>
      <c r="F1112" s="17" t="s">
        <v>79</v>
      </c>
      <c r="G1112" s="18">
        <v>1</v>
      </c>
      <c r="H1112" s="18"/>
      <c r="I1112" s="18">
        <v>64.3</v>
      </c>
      <c r="J1112" s="61"/>
      <c r="K1112" s="62"/>
      <c r="L1112" s="61"/>
      <c r="M1112" s="61"/>
      <c r="N1112" s="61"/>
      <c r="O1112" s="61"/>
      <c r="P1112" s="19">
        <v>75.27</v>
      </c>
      <c r="Q1112" s="20">
        <v>556.79999999999995</v>
      </c>
      <c r="R1112" s="19">
        <f>P1112+ROUND(Q1112, 2)</f>
        <v>632.06999999999994</v>
      </c>
      <c r="S1112" s="19">
        <v>4839.8599999999997</v>
      </c>
      <c r="T1112" s="19">
        <v>35802.239999999998</v>
      </c>
      <c r="U1112" s="19">
        <f>S1112+T1112</f>
        <v>40642.1</v>
      </c>
    </row>
    <row r="1113" spans="1:21" ht="36" x14ac:dyDescent="0.3">
      <c r="A1113" s="12" t="s">
        <v>3588</v>
      </c>
      <c r="B1113" s="12"/>
      <c r="C1113" s="27" t="s">
        <v>1028</v>
      </c>
      <c r="D1113" s="17"/>
      <c r="E1113" s="17"/>
      <c r="F1113" s="28" t="s">
        <v>96</v>
      </c>
      <c r="G1113" s="29">
        <v>0.15</v>
      </c>
      <c r="H1113" s="29"/>
      <c r="I1113" s="29">
        <v>9.6449999999999996</v>
      </c>
      <c r="J1113" s="63"/>
      <c r="K1113" s="59"/>
      <c r="L1113" s="59"/>
      <c r="M1113" s="64"/>
      <c r="N1113" s="59"/>
      <c r="O1113" s="59"/>
      <c r="P1113" s="30">
        <v>88.8</v>
      </c>
      <c r="S1113" s="31">
        <f>ROUND(ROUND(P1113, 2)*I1113, 2)</f>
        <v>856.48</v>
      </c>
    </row>
    <row r="1114" spans="1:21" ht="108" x14ac:dyDescent="0.3">
      <c r="A1114" s="12" t="s">
        <v>3591</v>
      </c>
      <c r="B1114" s="12"/>
      <c r="C1114" s="27" t="s">
        <v>3145</v>
      </c>
      <c r="D1114" s="17"/>
      <c r="E1114" s="17" t="s">
        <v>3592</v>
      </c>
      <c r="F1114" s="28" t="s">
        <v>96</v>
      </c>
      <c r="G1114" s="29">
        <v>0.3</v>
      </c>
      <c r="H1114" s="29"/>
      <c r="I1114" s="29">
        <v>19.29</v>
      </c>
      <c r="J1114" s="63"/>
      <c r="K1114" s="59"/>
      <c r="L1114" s="59"/>
      <c r="M1114" s="64"/>
      <c r="N1114" s="59"/>
      <c r="O1114" s="59"/>
      <c r="P1114" s="30">
        <v>206.5</v>
      </c>
      <c r="S1114" s="31">
        <f>ROUND(ROUND(P1114, 2)*I1114, 2)</f>
        <v>3983.39</v>
      </c>
    </row>
    <row r="1115" spans="1:21" ht="36" x14ac:dyDescent="0.3">
      <c r="A1115" s="12" t="s">
        <v>3595</v>
      </c>
      <c r="B1115" s="12" t="s">
        <v>3199</v>
      </c>
      <c r="C1115" s="16" t="s">
        <v>3200</v>
      </c>
      <c r="D1115" s="17"/>
      <c r="E1115" s="17" t="s">
        <v>3596</v>
      </c>
      <c r="F1115" s="17" t="s">
        <v>79</v>
      </c>
      <c r="G1115" s="18">
        <v>1</v>
      </c>
      <c r="H1115" s="18"/>
      <c r="I1115" s="18">
        <v>56.7</v>
      </c>
      <c r="J1115" s="61"/>
      <c r="K1115" s="62"/>
      <c r="L1115" s="61"/>
      <c r="M1115" s="61"/>
      <c r="N1115" s="61"/>
      <c r="O1115" s="61"/>
      <c r="P1115" s="19">
        <v>75.27</v>
      </c>
      <c r="Q1115" s="20">
        <v>556.79999999999995</v>
      </c>
      <c r="R1115" s="19">
        <f>P1115+ROUND(Q1115, 2)</f>
        <v>632.06999999999994</v>
      </c>
      <c r="S1115" s="19">
        <v>4267.8100000000004</v>
      </c>
      <c r="T1115" s="19">
        <v>31570.560000000001</v>
      </c>
      <c r="U1115" s="19">
        <f>S1115+T1115</f>
        <v>35838.370000000003</v>
      </c>
    </row>
    <row r="1116" spans="1:21" ht="108" x14ac:dyDescent="0.3">
      <c r="A1116" s="12" t="s">
        <v>3597</v>
      </c>
      <c r="B1116" s="12"/>
      <c r="C1116" s="27" t="s">
        <v>3145</v>
      </c>
      <c r="D1116" s="17"/>
      <c r="E1116" s="17" t="s">
        <v>3598</v>
      </c>
      <c r="F1116" s="28" t="s">
        <v>96</v>
      </c>
      <c r="G1116" s="29">
        <v>0.3</v>
      </c>
      <c r="H1116" s="29"/>
      <c r="I1116" s="29">
        <v>17.010000000000002</v>
      </c>
      <c r="J1116" s="63"/>
      <c r="K1116" s="59"/>
      <c r="L1116" s="59"/>
      <c r="M1116" s="64"/>
      <c r="N1116" s="59"/>
      <c r="O1116" s="59"/>
      <c r="P1116" s="30">
        <v>206.5</v>
      </c>
      <c r="S1116" s="31">
        <f>ROUND(ROUND(P1116, 2)*I1116, 2)</f>
        <v>3512.57</v>
      </c>
    </row>
    <row r="1117" spans="1:21" ht="36" x14ac:dyDescent="0.3">
      <c r="A1117" s="12" t="s">
        <v>3601</v>
      </c>
      <c r="B1117" s="12"/>
      <c r="C1117" s="27" t="s">
        <v>1028</v>
      </c>
      <c r="D1117" s="17"/>
      <c r="E1117" s="17"/>
      <c r="F1117" s="28" t="s">
        <v>96</v>
      </c>
      <c r="G1117" s="29">
        <v>0.15</v>
      </c>
      <c r="H1117" s="29"/>
      <c r="I1117" s="29">
        <v>8.5050000000000008</v>
      </c>
      <c r="J1117" s="63"/>
      <c r="K1117" s="59"/>
      <c r="L1117" s="59"/>
      <c r="M1117" s="64"/>
      <c r="N1117" s="59"/>
      <c r="O1117" s="59"/>
      <c r="P1117" s="30">
        <v>88.8</v>
      </c>
      <c r="S1117" s="31">
        <f>ROUND(ROUND(P1117, 2)*I1117, 2)</f>
        <v>755.24</v>
      </c>
    </row>
    <row r="1118" spans="1:21" ht="36" x14ac:dyDescent="0.3">
      <c r="A1118" s="12" t="s">
        <v>3604</v>
      </c>
      <c r="B1118" s="12" t="s">
        <v>3199</v>
      </c>
      <c r="C1118" s="16" t="s">
        <v>3200</v>
      </c>
      <c r="D1118" s="17"/>
      <c r="E1118" s="17" t="s">
        <v>3605</v>
      </c>
      <c r="F1118" s="17" t="s">
        <v>79</v>
      </c>
      <c r="G1118" s="18">
        <v>1</v>
      </c>
      <c r="H1118" s="18"/>
      <c r="I1118" s="18">
        <v>3142.6</v>
      </c>
      <c r="J1118" s="61"/>
      <c r="K1118" s="62"/>
      <c r="L1118" s="61"/>
      <c r="M1118" s="61"/>
      <c r="N1118" s="61"/>
      <c r="O1118" s="61"/>
      <c r="P1118" s="19">
        <v>75.27</v>
      </c>
      <c r="Q1118" s="20">
        <v>556.79999999999995</v>
      </c>
      <c r="R1118" s="19">
        <f>P1118+ROUND(Q1118, 2)</f>
        <v>632.06999999999994</v>
      </c>
      <c r="S1118" s="19">
        <v>236543.5</v>
      </c>
      <c r="T1118" s="19">
        <v>1749799.68</v>
      </c>
      <c r="U1118" s="19">
        <f>S1118+T1118</f>
        <v>1986343.18</v>
      </c>
    </row>
    <row r="1119" spans="1:21" ht="36" x14ac:dyDescent="0.3">
      <c r="A1119" s="12" t="s">
        <v>3606</v>
      </c>
      <c r="B1119" s="12"/>
      <c r="C1119" s="27" t="s">
        <v>1028</v>
      </c>
      <c r="D1119" s="17"/>
      <c r="E1119" s="17"/>
      <c r="F1119" s="28" t="s">
        <v>96</v>
      </c>
      <c r="G1119" s="29">
        <v>0.15</v>
      </c>
      <c r="H1119" s="29"/>
      <c r="I1119" s="29">
        <v>471.39</v>
      </c>
      <c r="J1119" s="63"/>
      <c r="K1119" s="59"/>
      <c r="L1119" s="59"/>
      <c r="M1119" s="64"/>
      <c r="N1119" s="59"/>
      <c r="O1119" s="59"/>
      <c r="P1119" s="30">
        <v>88.8</v>
      </c>
      <c r="S1119" s="31">
        <f>ROUND(ROUND(P1119, 2)*I1119, 2)</f>
        <v>41859.43</v>
      </c>
    </row>
    <row r="1120" spans="1:21" ht="108" x14ac:dyDescent="0.3">
      <c r="A1120" s="12" t="s">
        <v>3609</v>
      </c>
      <c r="B1120" s="12"/>
      <c r="C1120" s="27" t="s">
        <v>3145</v>
      </c>
      <c r="D1120" s="17"/>
      <c r="E1120" s="17" t="s">
        <v>3610</v>
      </c>
      <c r="F1120" s="28" t="s">
        <v>96</v>
      </c>
      <c r="G1120" s="29">
        <v>0.3</v>
      </c>
      <c r="H1120" s="29"/>
      <c r="I1120" s="29">
        <v>942.78</v>
      </c>
      <c r="J1120" s="63"/>
      <c r="K1120" s="59"/>
      <c r="L1120" s="59"/>
      <c r="M1120" s="64"/>
      <c r="N1120" s="59"/>
      <c r="O1120" s="59"/>
      <c r="P1120" s="30">
        <v>206.5</v>
      </c>
      <c r="S1120" s="31">
        <f>ROUND(ROUND(P1120, 2)*I1120, 2)</f>
        <v>194684.07</v>
      </c>
    </row>
    <row r="1121" spans="1:21" ht="16.95" customHeight="1" x14ac:dyDescent="0.3">
      <c r="A1121" s="12" t="s">
        <v>3613</v>
      </c>
      <c r="B1121" s="51" t="s">
        <v>3614</v>
      </c>
      <c r="C1121" s="110" t="s">
        <v>3615</v>
      </c>
      <c r="D1121" s="111"/>
      <c r="E1121" s="111"/>
      <c r="F1121" s="111"/>
      <c r="G1121" s="111"/>
      <c r="H1121" s="111"/>
      <c r="I1121" s="112"/>
      <c r="J1121" s="59"/>
      <c r="K1121" s="59"/>
      <c r="L1121" s="59"/>
      <c r="M1121" s="60"/>
      <c r="N1121" s="60"/>
      <c r="O1121" s="60"/>
      <c r="S1121" s="6">
        <f>SUM(S1122,S1124,S1126,S1128,S1130,S1132,S1134,S1136,S1138,S1140,S1142,S1144,S1146,S1148,S1150,S1152,S1166,S1179,S1191,S1203,S1217,S1231,S1233,S1235,S1237,S1238)</f>
        <v>10277853.059999999</v>
      </c>
      <c r="T1121" s="6">
        <f>SUM(T1122,T1124,T1126,T1128,T1130,T1132,T1134,T1136,T1138,T1140,T1142,T1144,T1146,T1148,T1150,T1152,T1166,T1179,T1191,T1203,T1217,T1231,T1233,T1235,T1237,T1238)</f>
        <v>5607810.459999999</v>
      </c>
      <c r="U1121" s="6">
        <f>SUM(U1122,U1124,U1126,U1128,U1130,U1132,U1134,U1136,U1138,U1140,U1142,U1144,U1146,U1148,U1150,U1152,U1166,U1179,U1191,U1203,U1217,U1231,U1233,U1235,U1237,U1238)</f>
        <v>15885663.520000003</v>
      </c>
    </row>
    <row r="1122" spans="1:21" ht="36" x14ac:dyDescent="0.3">
      <c r="A1122" s="12" t="s">
        <v>3616</v>
      </c>
      <c r="B1122" s="12" t="s">
        <v>3617</v>
      </c>
      <c r="C1122" s="16" t="s">
        <v>3618</v>
      </c>
      <c r="D1122" s="17"/>
      <c r="E1122" s="17" t="s">
        <v>3619</v>
      </c>
      <c r="F1122" s="17" t="s">
        <v>79</v>
      </c>
      <c r="G1122" s="18">
        <v>1</v>
      </c>
      <c r="H1122" s="18"/>
      <c r="I1122" s="18">
        <v>0</v>
      </c>
      <c r="J1122" s="61"/>
      <c r="K1122" s="62"/>
      <c r="L1122" s="61"/>
      <c r="M1122" s="61"/>
      <c r="N1122" s="61"/>
      <c r="O1122" s="61"/>
      <c r="P1122" s="19">
        <v>2300</v>
      </c>
      <c r="Q1122" s="20">
        <v>837</v>
      </c>
      <c r="R1122" s="19">
        <f>P1122+ROUND(Q1122, 2)</f>
        <v>3137</v>
      </c>
      <c r="S1122" s="19">
        <v>0</v>
      </c>
      <c r="T1122" s="19">
        <v>0</v>
      </c>
      <c r="U1122" s="19">
        <f>S1122+T1122</f>
        <v>0</v>
      </c>
    </row>
    <row r="1123" spans="1:21" ht="108" x14ac:dyDescent="0.3">
      <c r="A1123" s="12" t="s">
        <v>3622</v>
      </c>
      <c r="B1123" s="12"/>
      <c r="C1123" s="27" t="s">
        <v>3623</v>
      </c>
      <c r="D1123" s="17"/>
      <c r="E1123" s="17" t="s">
        <v>3624</v>
      </c>
      <c r="F1123" s="28" t="s">
        <v>79</v>
      </c>
      <c r="G1123" s="29">
        <v>1</v>
      </c>
      <c r="H1123" s="39"/>
      <c r="I1123" s="39">
        <v>0</v>
      </c>
      <c r="J1123" s="63"/>
      <c r="K1123" s="59"/>
      <c r="L1123" s="59"/>
      <c r="M1123" s="64"/>
      <c r="N1123" s="59"/>
      <c r="O1123" s="59"/>
      <c r="P1123" s="30">
        <v>2300</v>
      </c>
      <c r="S1123" s="31">
        <f>ROUND(ROUND(P1123, 2)*I1123, 2)</f>
        <v>0</v>
      </c>
    </row>
    <row r="1124" spans="1:21" ht="36" x14ac:dyDescent="0.3">
      <c r="A1124" s="12" t="s">
        <v>3628</v>
      </c>
      <c r="B1124" s="12" t="s">
        <v>3617</v>
      </c>
      <c r="C1124" s="16" t="s">
        <v>3618</v>
      </c>
      <c r="D1124" s="17"/>
      <c r="E1124" s="17" t="s">
        <v>3629</v>
      </c>
      <c r="F1124" s="17" t="s">
        <v>79</v>
      </c>
      <c r="G1124" s="18">
        <v>1</v>
      </c>
      <c r="H1124" s="18"/>
      <c r="I1124" s="18">
        <v>0</v>
      </c>
      <c r="J1124" s="61"/>
      <c r="K1124" s="62"/>
      <c r="L1124" s="61"/>
      <c r="M1124" s="61"/>
      <c r="N1124" s="61"/>
      <c r="O1124" s="61"/>
      <c r="P1124" s="19">
        <v>2530</v>
      </c>
      <c r="Q1124" s="20">
        <v>837</v>
      </c>
      <c r="R1124" s="19">
        <f>P1124+ROUND(Q1124, 2)</f>
        <v>3367</v>
      </c>
      <c r="S1124" s="19">
        <v>0</v>
      </c>
      <c r="T1124" s="19">
        <v>0</v>
      </c>
      <c r="U1124" s="19">
        <f>S1124+T1124</f>
        <v>0</v>
      </c>
    </row>
    <row r="1125" spans="1:21" ht="72" x14ac:dyDescent="0.3">
      <c r="A1125" s="12" t="s">
        <v>3630</v>
      </c>
      <c r="B1125" s="12"/>
      <c r="C1125" s="27" t="s">
        <v>3631</v>
      </c>
      <c r="D1125" s="17"/>
      <c r="E1125" s="17" t="s">
        <v>3632</v>
      </c>
      <c r="F1125" s="28" t="s">
        <v>79</v>
      </c>
      <c r="G1125" s="29">
        <v>1.1000000000000001</v>
      </c>
      <c r="H1125" s="39"/>
      <c r="I1125" s="39">
        <v>0</v>
      </c>
      <c r="J1125" s="63"/>
      <c r="K1125" s="59"/>
      <c r="L1125" s="59"/>
      <c r="M1125" s="64"/>
      <c r="N1125" s="59"/>
      <c r="O1125" s="59"/>
      <c r="P1125" s="30">
        <v>2300</v>
      </c>
      <c r="S1125" s="31">
        <f>ROUND(ROUND(P1125, 2)*I1125, 2)</f>
        <v>0</v>
      </c>
    </row>
    <row r="1126" spans="1:21" ht="36" x14ac:dyDescent="0.3">
      <c r="A1126" s="12" t="s">
        <v>3636</v>
      </c>
      <c r="B1126" s="12" t="s">
        <v>3617</v>
      </c>
      <c r="C1126" s="16" t="s">
        <v>3618</v>
      </c>
      <c r="D1126" s="17"/>
      <c r="E1126" s="17" t="s">
        <v>3637</v>
      </c>
      <c r="F1126" s="17" t="s">
        <v>79</v>
      </c>
      <c r="G1126" s="18">
        <v>1</v>
      </c>
      <c r="H1126" s="18"/>
      <c r="I1126" s="18">
        <v>0</v>
      </c>
      <c r="J1126" s="61"/>
      <c r="K1126" s="62"/>
      <c r="L1126" s="61"/>
      <c r="M1126" s="61"/>
      <c r="N1126" s="61"/>
      <c r="O1126" s="61"/>
      <c r="P1126" s="19">
        <v>855.89</v>
      </c>
      <c r="Q1126" s="20">
        <v>837</v>
      </c>
      <c r="R1126" s="19">
        <f>P1126+ROUND(Q1126, 2)</f>
        <v>1692.8899999999999</v>
      </c>
      <c r="S1126" s="19">
        <v>0</v>
      </c>
      <c r="T1126" s="19">
        <v>0</v>
      </c>
      <c r="U1126" s="19">
        <f>S1126+T1126</f>
        <v>0</v>
      </c>
    </row>
    <row r="1127" spans="1:21" ht="90" x14ac:dyDescent="0.3">
      <c r="A1127" s="12" t="s">
        <v>3638</v>
      </c>
      <c r="B1127" s="12"/>
      <c r="C1127" s="41" t="s">
        <v>3639</v>
      </c>
      <c r="D1127" s="17"/>
      <c r="E1127" s="17" t="s">
        <v>3640</v>
      </c>
      <c r="F1127" s="28" t="s">
        <v>79</v>
      </c>
      <c r="G1127" s="29">
        <v>1.1000000000000001</v>
      </c>
      <c r="H1127" s="39"/>
      <c r="I1127" s="39">
        <v>0</v>
      </c>
      <c r="J1127" s="63"/>
      <c r="K1127" s="59"/>
      <c r="L1127" s="59"/>
      <c r="M1127" s="64"/>
      <c r="N1127" s="59"/>
      <c r="O1127" s="59"/>
      <c r="P1127" s="30">
        <v>778.08</v>
      </c>
      <c r="S1127" s="31">
        <f>ROUND(ROUND(P1127, 2)*I1127, 2)</f>
        <v>0</v>
      </c>
    </row>
    <row r="1128" spans="1:21" ht="36" x14ac:dyDescent="0.3">
      <c r="A1128" s="12" t="s">
        <v>3644</v>
      </c>
      <c r="B1128" s="12" t="s">
        <v>3617</v>
      </c>
      <c r="C1128" s="16" t="s">
        <v>3618</v>
      </c>
      <c r="D1128" s="17"/>
      <c r="E1128" s="17" t="s">
        <v>3645</v>
      </c>
      <c r="F1128" s="17" t="s">
        <v>79</v>
      </c>
      <c r="G1128" s="18">
        <v>1</v>
      </c>
      <c r="H1128" s="18"/>
      <c r="I1128" s="18">
        <v>0</v>
      </c>
      <c r="J1128" s="61"/>
      <c r="K1128" s="62"/>
      <c r="L1128" s="61"/>
      <c r="M1128" s="61"/>
      <c r="N1128" s="61"/>
      <c r="O1128" s="61"/>
      <c r="P1128" s="19">
        <v>902.98</v>
      </c>
      <c r="Q1128" s="20">
        <v>837</v>
      </c>
      <c r="R1128" s="19">
        <f>P1128+ROUND(Q1128, 2)</f>
        <v>1739.98</v>
      </c>
      <c r="S1128" s="19">
        <v>0</v>
      </c>
      <c r="T1128" s="19">
        <v>0</v>
      </c>
      <c r="U1128" s="19">
        <f>S1128+T1128</f>
        <v>0</v>
      </c>
    </row>
    <row r="1129" spans="1:21" ht="36" x14ac:dyDescent="0.3">
      <c r="A1129" s="12" t="s">
        <v>3646</v>
      </c>
      <c r="B1129" s="12"/>
      <c r="C1129" s="41" t="s">
        <v>3647</v>
      </c>
      <c r="D1129" s="17"/>
      <c r="E1129" s="17"/>
      <c r="F1129" s="28" t="s">
        <v>79</v>
      </c>
      <c r="G1129" s="29">
        <v>1.1000000000000001</v>
      </c>
      <c r="H1129" s="39"/>
      <c r="I1129" s="39">
        <v>0</v>
      </c>
      <c r="J1129" s="63"/>
      <c r="K1129" s="59"/>
      <c r="L1129" s="59"/>
      <c r="M1129" s="64"/>
      <c r="N1129" s="59"/>
      <c r="O1129" s="59"/>
      <c r="P1129" s="30">
        <v>820.89</v>
      </c>
      <c r="S1129" s="31">
        <f>ROUND(ROUND(P1129, 2)*I1129, 2)</f>
        <v>0</v>
      </c>
    </row>
    <row r="1130" spans="1:21" ht="36" x14ac:dyDescent="0.3">
      <c r="A1130" s="12" t="s">
        <v>3651</v>
      </c>
      <c r="B1130" s="12" t="s">
        <v>3617</v>
      </c>
      <c r="C1130" s="16" t="s">
        <v>3618</v>
      </c>
      <c r="D1130" s="17"/>
      <c r="E1130" s="17" t="s">
        <v>3652</v>
      </c>
      <c r="F1130" s="17" t="s">
        <v>79</v>
      </c>
      <c r="G1130" s="18">
        <v>1</v>
      </c>
      <c r="H1130" s="18"/>
      <c r="I1130" s="18">
        <v>0</v>
      </c>
      <c r="J1130" s="61"/>
      <c r="K1130" s="62"/>
      <c r="L1130" s="61"/>
      <c r="M1130" s="61"/>
      <c r="N1130" s="61"/>
      <c r="O1130" s="61"/>
      <c r="P1130" s="19">
        <v>901.26</v>
      </c>
      <c r="Q1130" s="20">
        <v>837</v>
      </c>
      <c r="R1130" s="19">
        <f>P1130+ROUND(Q1130, 2)</f>
        <v>1738.26</v>
      </c>
      <c r="S1130" s="19">
        <v>0</v>
      </c>
      <c r="T1130" s="19">
        <v>0</v>
      </c>
      <c r="U1130" s="19">
        <f>S1130+T1130</f>
        <v>0</v>
      </c>
    </row>
    <row r="1131" spans="1:21" ht="36" x14ac:dyDescent="0.3">
      <c r="A1131" s="12" t="s">
        <v>3653</v>
      </c>
      <c r="B1131" s="12"/>
      <c r="C1131" s="41" t="s">
        <v>3654</v>
      </c>
      <c r="D1131" s="17"/>
      <c r="E1131" s="17"/>
      <c r="F1131" s="28" t="s">
        <v>79</v>
      </c>
      <c r="G1131" s="29">
        <v>1.1000000000000001</v>
      </c>
      <c r="H1131" s="39"/>
      <c r="I1131" s="39">
        <v>0</v>
      </c>
      <c r="J1131" s="63"/>
      <c r="K1131" s="59"/>
      <c r="L1131" s="59"/>
      <c r="M1131" s="64"/>
      <c r="N1131" s="59"/>
      <c r="O1131" s="59"/>
      <c r="P1131" s="30">
        <v>819.33</v>
      </c>
      <c r="S1131" s="31">
        <f>ROUND(ROUND(P1131, 2)*I1131, 2)</f>
        <v>0</v>
      </c>
    </row>
    <row r="1132" spans="1:21" ht="36" x14ac:dyDescent="0.3">
      <c r="A1132" s="12" t="s">
        <v>3658</v>
      </c>
      <c r="B1132" s="12" t="s">
        <v>3617</v>
      </c>
      <c r="C1132" s="16" t="s">
        <v>3618</v>
      </c>
      <c r="D1132" s="17"/>
      <c r="E1132" s="17" t="s">
        <v>3659</v>
      </c>
      <c r="F1132" s="17" t="s">
        <v>79</v>
      </c>
      <c r="G1132" s="18">
        <v>1</v>
      </c>
      <c r="H1132" s="18"/>
      <c r="I1132" s="18">
        <v>0</v>
      </c>
      <c r="J1132" s="61"/>
      <c r="K1132" s="62"/>
      <c r="L1132" s="61"/>
      <c r="M1132" s="61"/>
      <c r="N1132" s="61"/>
      <c r="O1132" s="61"/>
      <c r="P1132" s="19">
        <v>2300</v>
      </c>
      <c r="Q1132" s="20">
        <v>837</v>
      </c>
      <c r="R1132" s="19">
        <f>P1132+ROUND(Q1132, 2)</f>
        <v>3137</v>
      </c>
      <c r="S1132" s="19">
        <v>0</v>
      </c>
      <c r="T1132" s="19">
        <v>0</v>
      </c>
      <c r="U1132" s="19">
        <f>S1132+T1132</f>
        <v>0</v>
      </c>
    </row>
    <row r="1133" spans="1:21" ht="90" x14ac:dyDescent="0.3">
      <c r="A1133" s="12" t="s">
        <v>3660</v>
      </c>
      <c r="B1133" s="12"/>
      <c r="C1133" s="27" t="s">
        <v>3623</v>
      </c>
      <c r="D1133" s="17"/>
      <c r="E1133" s="17" t="s">
        <v>3661</v>
      </c>
      <c r="F1133" s="28" t="s">
        <v>79</v>
      </c>
      <c r="G1133" s="29">
        <v>1</v>
      </c>
      <c r="H1133" s="39"/>
      <c r="I1133" s="39">
        <v>0</v>
      </c>
      <c r="J1133" s="63"/>
      <c r="K1133" s="59"/>
      <c r="L1133" s="59"/>
      <c r="M1133" s="64"/>
      <c r="N1133" s="59"/>
      <c r="O1133" s="59"/>
      <c r="P1133" s="30">
        <v>2300</v>
      </c>
      <c r="S1133" s="31">
        <f>ROUND(ROUND(P1133, 2)*I1133, 2)</f>
        <v>0</v>
      </c>
    </row>
    <row r="1134" spans="1:21" ht="36" x14ac:dyDescent="0.3">
      <c r="A1134" s="12" t="s">
        <v>3664</v>
      </c>
      <c r="B1134" s="12" t="s">
        <v>3617</v>
      </c>
      <c r="C1134" s="16" t="s">
        <v>3618</v>
      </c>
      <c r="D1134" s="17"/>
      <c r="E1134" s="17" t="s">
        <v>3665</v>
      </c>
      <c r="F1134" s="17" t="s">
        <v>79</v>
      </c>
      <c r="G1134" s="18">
        <v>1</v>
      </c>
      <c r="H1134" s="18"/>
      <c r="I1134" s="18">
        <v>0</v>
      </c>
      <c r="J1134" s="61"/>
      <c r="K1134" s="62"/>
      <c r="L1134" s="61"/>
      <c r="M1134" s="61"/>
      <c r="N1134" s="61"/>
      <c r="O1134" s="61"/>
      <c r="P1134" s="19">
        <v>2530</v>
      </c>
      <c r="Q1134" s="20">
        <v>837</v>
      </c>
      <c r="R1134" s="19">
        <f>P1134+ROUND(Q1134, 2)</f>
        <v>3367</v>
      </c>
      <c r="S1134" s="19">
        <v>0</v>
      </c>
      <c r="T1134" s="19">
        <v>0</v>
      </c>
      <c r="U1134" s="19">
        <f>S1134+T1134</f>
        <v>0</v>
      </c>
    </row>
    <row r="1135" spans="1:21" ht="72" x14ac:dyDescent="0.3">
      <c r="A1135" s="12" t="s">
        <v>3666</v>
      </c>
      <c r="B1135" s="12"/>
      <c r="C1135" s="27" t="s">
        <v>3631</v>
      </c>
      <c r="D1135" s="17"/>
      <c r="E1135" s="17" t="s">
        <v>3632</v>
      </c>
      <c r="F1135" s="28" t="s">
        <v>79</v>
      </c>
      <c r="G1135" s="29">
        <v>1.1000000000000001</v>
      </c>
      <c r="H1135" s="39"/>
      <c r="I1135" s="39">
        <v>0</v>
      </c>
      <c r="J1135" s="63"/>
      <c r="K1135" s="59"/>
      <c r="L1135" s="59"/>
      <c r="M1135" s="64"/>
      <c r="N1135" s="59"/>
      <c r="O1135" s="59"/>
      <c r="P1135" s="30">
        <v>2300</v>
      </c>
      <c r="S1135" s="31">
        <f>ROUND(ROUND(P1135, 2)*I1135, 2)</f>
        <v>0</v>
      </c>
    </row>
    <row r="1136" spans="1:21" ht="36" x14ac:dyDescent="0.3">
      <c r="A1136" s="12" t="s">
        <v>3669</v>
      </c>
      <c r="B1136" s="12" t="s">
        <v>3617</v>
      </c>
      <c r="C1136" s="16" t="s">
        <v>3618</v>
      </c>
      <c r="D1136" s="17"/>
      <c r="E1136" s="17" t="s">
        <v>3670</v>
      </c>
      <c r="F1136" s="17" t="s">
        <v>79</v>
      </c>
      <c r="G1136" s="18">
        <v>1</v>
      </c>
      <c r="H1136" s="18"/>
      <c r="I1136" s="18">
        <v>0</v>
      </c>
      <c r="J1136" s="61"/>
      <c r="K1136" s="62"/>
      <c r="L1136" s="61"/>
      <c r="M1136" s="61"/>
      <c r="N1136" s="61"/>
      <c r="O1136" s="61"/>
      <c r="P1136" s="19">
        <v>855.89</v>
      </c>
      <c r="Q1136" s="20">
        <v>837</v>
      </c>
      <c r="R1136" s="19">
        <f>P1136+ROUND(Q1136, 2)</f>
        <v>1692.8899999999999</v>
      </c>
      <c r="S1136" s="19">
        <v>0</v>
      </c>
      <c r="T1136" s="19">
        <v>0</v>
      </c>
      <c r="U1136" s="19">
        <f>S1136+T1136</f>
        <v>0</v>
      </c>
    </row>
    <row r="1137" spans="1:21" ht="90" x14ac:dyDescent="0.3">
      <c r="A1137" s="12" t="s">
        <v>3671</v>
      </c>
      <c r="B1137" s="12"/>
      <c r="C1137" s="41" t="s">
        <v>3639</v>
      </c>
      <c r="D1137" s="17"/>
      <c r="E1137" s="17" t="s">
        <v>3640</v>
      </c>
      <c r="F1137" s="28" t="s">
        <v>79</v>
      </c>
      <c r="G1137" s="29">
        <v>1.1000000000000001</v>
      </c>
      <c r="H1137" s="39"/>
      <c r="I1137" s="39">
        <v>0</v>
      </c>
      <c r="J1137" s="63"/>
      <c r="K1137" s="59"/>
      <c r="L1137" s="59"/>
      <c r="M1137" s="64"/>
      <c r="N1137" s="59"/>
      <c r="O1137" s="59"/>
      <c r="P1137" s="30">
        <v>778.08</v>
      </c>
      <c r="S1137" s="31">
        <f>ROUND(ROUND(P1137, 2)*I1137, 2)</f>
        <v>0</v>
      </c>
    </row>
    <row r="1138" spans="1:21" ht="36" x14ac:dyDescent="0.3">
      <c r="A1138" s="12" t="s">
        <v>3674</v>
      </c>
      <c r="B1138" s="12" t="s">
        <v>3617</v>
      </c>
      <c r="C1138" s="16" t="s">
        <v>3618</v>
      </c>
      <c r="D1138" s="17"/>
      <c r="E1138" s="17" t="s">
        <v>3675</v>
      </c>
      <c r="F1138" s="17" t="s">
        <v>79</v>
      </c>
      <c r="G1138" s="18">
        <v>1</v>
      </c>
      <c r="H1138" s="18"/>
      <c r="I1138" s="18">
        <v>0</v>
      </c>
      <c r="J1138" s="61"/>
      <c r="K1138" s="62"/>
      <c r="L1138" s="61"/>
      <c r="M1138" s="61"/>
      <c r="N1138" s="61"/>
      <c r="O1138" s="61"/>
      <c r="P1138" s="19">
        <v>902.98</v>
      </c>
      <c r="Q1138" s="20">
        <v>837</v>
      </c>
      <c r="R1138" s="19">
        <f>P1138+ROUND(Q1138, 2)</f>
        <v>1739.98</v>
      </c>
      <c r="S1138" s="19">
        <v>0</v>
      </c>
      <c r="T1138" s="19">
        <v>0</v>
      </c>
      <c r="U1138" s="19">
        <f>S1138+T1138</f>
        <v>0</v>
      </c>
    </row>
    <row r="1139" spans="1:21" ht="36" x14ac:dyDescent="0.3">
      <c r="A1139" s="12" t="s">
        <v>3676</v>
      </c>
      <c r="B1139" s="12"/>
      <c r="C1139" s="41" t="s">
        <v>3647</v>
      </c>
      <c r="D1139" s="17"/>
      <c r="E1139" s="17"/>
      <c r="F1139" s="28" t="s">
        <v>79</v>
      </c>
      <c r="G1139" s="29">
        <v>1.1000000000000001</v>
      </c>
      <c r="H1139" s="39"/>
      <c r="I1139" s="39">
        <v>0</v>
      </c>
      <c r="J1139" s="63"/>
      <c r="K1139" s="59"/>
      <c r="L1139" s="59"/>
      <c r="M1139" s="64"/>
      <c r="N1139" s="59"/>
      <c r="O1139" s="59"/>
      <c r="P1139" s="30">
        <v>820.89</v>
      </c>
      <c r="S1139" s="31">
        <f>ROUND(ROUND(P1139, 2)*I1139, 2)</f>
        <v>0</v>
      </c>
    </row>
    <row r="1140" spans="1:21" ht="36" x14ac:dyDescent="0.3">
      <c r="A1140" s="12" t="s">
        <v>3679</v>
      </c>
      <c r="B1140" s="12" t="s">
        <v>3617</v>
      </c>
      <c r="C1140" s="16" t="s">
        <v>3618</v>
      </c>
      <c r="D1140" s="17"/>
      <c r="E1140" s="17" t="s">
        <v>3680</v>
      </c>
      <c r="F1140" s="17" t="s">
        <v>79</v>
      </c>
      <c r="G1140" s="18">
        <v>1</v>
      </c>
      <c r="H1140" s="18"/>
      <c r="I1140" s="18">
        <v>0</v>
      </c>
      <c r="J1140" s="61"/>
      <c r="K1140" s="62"/>
      <c r="L1140" s="61"/>
      <c r="M1140" s="61"/>
      <c r="N1140" s="61"/>
      <c r="O1140" s="61"/>
      <c r="P1140" s="19">
        <v>901.26</v>
      </c>
      <c r="Q1140" s="20">
        <v>837</v>
      </c>
      <c r="R1140" s="19">
        <f>P1140+ROUND(Q1140, 2)</f>
        <v>1738.26</v>
      </c>
      <c r="S1140" s="19">
        <v>0</v>
      </c>
      <c r="T1140" s="19">
        <v>0</v>
      </c>
      <c r="U1140" s="19">
        <f>S1140+T1140</f>
        <v>0</v>
      </c>
    </row>
    <row r="1141" spans="1:21" ht="36" x14ac:dyDescent="0.3">
      <c r="A1141" s="12" t="s">
        <v>3681</v>
      </c>
      <c r="B1141" s="12"/>
      <c r="C1141" s="41" t="s">
        <v>3654</v>
      </c>
      <c r="D1141" s="17"/>
      <c r="E1141" s="17"/>
      <c r="F1141" s="28" t="s">
        <v>79</v>
      </c>
      <c r="G1141" s="29">
        <v>1.1000000000000001</v>
      </c>
      <c r="H1141" s="39"/>
      <c r="I1141" s="39">
        <v>0</v>
      </c>
      <c r="J1141" s="63"/>
      <c r="K1141" s="59"/>
      <c r="L1141" s="59"/>
      <c r="M1141" s="64"/>
      <c r="N1141" s="59"/>
      <c r="O1141" s="59"/>
      <c r="P1141" s="30">
        <v>819.33</v>
      </c>
      <c r="S1141" s="31">
        <f>ROUND(ROUND(P1141, 2)*I1141, 2)</f>
        <v>0</v>
      </c>
    </row>
    <row r="1142" spans="1:21" ht="36" x14ac:dyDescent="0.3">
      <c r="A1142" s="12" t="s">
        <v>3684</v>
      </c>
      <c r="B1142" s="12" t="s">
        <v>3617</v>
      </c>
      <c r="C1142" s="16" t="s">
        <v>3618</v>
      </c>
      <c r="D1142" s="17"/>
      <c r="E1142" s="17" t="s">
        <v>3685</v>
      </c>
      <c r="F1142" s="17" t="s">
        <v>79</v>
      </c>
      <c r="G1142" s="18">
        <v>1</v>
      </c>
      <c r="H1142" s="18"/>
      <c r="I1142" s="18">
        <v>837.6</v>
      </c>
      <c r="J1142" s="61"/>
      <c r="K1142" s="62"/>
      <c r="L1142" s="61"/>
      <c r="M1142" s="61"/>
      <c r="N1142" s="61"/>
      <c r="O1142" s="61"/>
      <c r="P1142" s="19">
        <v>1802.29</v>
      </c>
      <c r="Q1142" s="20">
        <v>1004.4</v>
      </c>
      <c r="R1142" s="19">
        <f>P1142+ROUND(Q1142, 2)</f>
        <v>2806.69</v>
      </c>
      <c r="S1142" s="19">
        <v>1509598.1</v>
      </c>
      <c r="T1142" s="19">
        <v>841285.44</v>
      </c>
      <c r="U1142" s="19">
        <f>S1142+T1142</f>
        <v>2350883.54</v>
      </c>
    </row>
    <row r="1143" spans="1:21" ht="67.5" customHeight="1" x14ac:dyDescent="0.3">
      <c r="A1143" s="12" t="s">
        <v>3686</v>
      </c>
      <c r="B1143" s="12"/>
      <c r="C1143" s="27" t="s">
        <v>3623</v>
      </c>
      <c r="D1143" s="17"/>
      <c r="E1143" s="17" t="s">
        <v>3687</v>
      </c>
      <c r="F1143" s="28" t="s">
        <v>79</v>
      </c>
      <c r="G1143" s="29">
        <v>1</v>
      </c>
      <c r="H1143" s="39"/>
      <c r="I1143" s="39">
        <v>837.6</v>
      </c>
      <c r="J1143" s="63"/>
      <c r="K1143" s="59"/>
      <c r="L1143" s="59"/>
      <c r="M1143" s="64"/>
      <c r="N1143" s="59"/>
      <c r="O1143" s="59"/>
      <c r="P1143" s="30">
        <v>1802.29</v>
      </c>
      <c r="S1143" s="31">
        <f>ROUND(ROUND(P1143, 2)*I1143, 2)</f>
        <v>1509598.1</v>
      </c>
    </row>
    <row r="1144" spans="1:21" ht="36" x14ac:dyDescent="0.3">
      <c r="A1144" s="12" t="s">
        <v>3690</v>
      </c>
      <c r="B1144" s="12" t="s">
        <v>3617</v>
      </c>
      <c r="C1144" s="16" t="s">
        <v>3618</v>
      </c>
      <c r="D1144" s="17"/>
      <c r="E1144" s="17" t="s">
        <v>3691</v>
      </c>
      <c r="F1144" s="17" t="s">
        <v>79</v>
      </c>
      <c r="G1144" s="18">
        <v>1</v>
      </c>
      <c r="H1144" s="18"/>
      <c r="I1144" s="18">
        <v>2589.9</v>
      </c>
      <c r="J1144" s="61"/>
      <c r="K1144" s="62"/>
      <c r="L1144" s="61"/>
      <c r="M1144" s="61"/>
      <c r="N1144" s="61"/>
      <c r="O1144" s="61"/>
      <c r="P1144" s="19">
        <v>2241.8000000000002</v>
      </c>
      <c r="Q1144" s="20">
        <v>1004.4</v>
      </c>
      <c r="R1144" s="19">
        <f>P1144+ROUND(Q1144, 2)</f>
        <v>3246.2000000000003</v>
      </c>
      <c r="S1144" s="19">
        <v>5806037.8200000003</v>
      </c>
      <c r="T1144" s="19">
        <v>2601295.56</v>
      </c>
      <c r="U1144" s="19">
        <f>S1144+T1144</f>
        <v>8407333.3800000008</v>
      </c>
    </row>
    <row r="1145" spans="1:21" ht="108" x14ac:dyDescent="0.3">
      <c r="A1145" s="12" t="s">
        <v>3692</v>
      </c>
      <c r="B1145" s="12"/>
      <c r="C1145" s="27" t="s">
        <v>3631</v>
      </c>
      <c r="D1145" s="17"/>
      <c r="E1145" s="17" t="s">
        <v>3693</v>
      </c>
      <c r="F1145" s="28" t="s">
        <v>79</v>
      </c>
      <c r="G1145" s="29">
        <v>1.1000000000000001</v>
      </c>
      <c r="H1145" s="39"/>
      <c r="I1145" s="39">
        <v>2848.89</v>
      </c>
      <c r="J1145" s="63"/>
      <c r="K1145" s="59"/>
      <c r="L1145" s="59"/>
      <c r="M1145" s="64"/>
      <c r="N1145" s="59"/>
      <c r="O1145" s="59"/>
      <c r="P1145" s="30">
        <v>2038</v>
      </c>
      <c r="S1145" s="31">
        <f>ROUND(ROUND(P1145, 2)*I1145, 2)</f>
        <v>5806037.8200000003</v>
      </c>
    </row>
    <row r="1146" spans="1:21" ht="36" x14ac:dyDescent="0.3">
      <c r="A1146" s="12" t="s">
        <v>3696</v>
      </c>
      <c r="B1146" s="12" t="s">
        <v>3617</v>
      </c>
      <c r="C1146" s="16" t="s">
        <v>3618</v>
      </c>
      <c r="D1146" s="17"/>
      <c r="E1146" s="17" t="s">
        <v>3697</v>
      </c>
      <c r="F1146" s="17" t="s">
        <v>79</v>
      </c>
      <c r="G1146" s="18">
        <v>1</v>
      </c>
      <c r="H1146" s="18"/>
      <c r="I1146" s="18">
        <v>198</v>
      </c>
      <c r="J1146" s="61"/>
      <c r="K1146" s="62"/>
      <c r="L1146" s="61"/>
      <c r="M1146" s="61"/>
      <c r="N1146" s="61"/>
      <c r="O1146" s="61"/>
      <c r="P1146" s="19">
        <v>2380.4899999999998</v>
      </c>
      <c r="Q1146" s="20">
        <v>1004.4</v>
      </c>
      <c r="R1146" s="19">
        <f>P1146+ROUND(Q1146, 2)</f>
        <v>3384.89</v>
      </c>
      <c r="S1146" s="19">
        <v>471337.02</v>
      </c>
      <c r="T1146" s="19">
        <v>198871.2</v>
      </c>
      <c r="U1146" s="19">
        <f>S1146+T1146</f>
        <v>670208.22</v>
      </c>
    </row>
    <row r="1147" spans="1:21" ht="90" x14ac:dyDescent="0.3">
      <c r="A1147" s="12" t="s">
        <v>3698</v>
      </c>
      <c r="B1147" s="12"/>
      <c r="C1147" s="41" t="s">
        <v>3639</v>
      </c>
      <c r="D1147" s="17"/>
      <c r="E1147" s="17" t="s">
        <v>3699</v>
      </c>
      <c r="F1147" s="28" t="s">
        <v>79</v>
      </c>
      <c r="G1147" s="29">
        <v>1.1000000000000001</v>
      </c>
      <c r="H1147" s="39"/>
      <c r="I1147" s="39">
        <v>217.8</v>
      </c>
      <c r="J1147" s="63"/>
      <c r="K1147" s="59"/>
      <c r="L1147" s="59"/>
      <c r="M1147" s="64"/>
      <c r="N1147" s="59"/>
      <c r="O1147" s="59"/>
      <c r="P1147" s="30">
        <v>2164.08</v>
      </c>
      <c r="S1147" s="31">
        <f>ROUND(ROUND(P1147, 2)*I1147, 2)</f>
        <v>471336.62</v>
      </c>
    </row>
    <row r="1148" spans="1:21" ht="36" x14ac:dyDescent="0.3">
      <c r="A1148" s="12" t="s">
        <v>3702</v>
      </c>
      <c r="B1148" s="12" t="s">
        <v>3617</v>
      </c>
      <c r="C1148" s="16" t="s">
        <v>3618</v>
      </c>
      <c r="D1148" s="17"/>
      <c r="E1148" s="17" t="s">
        <v>3703</v>
      </c>
      <c r="F1148" s="17" t="s">
        <v>79</v>
      </c>
      <c r="G1148" s="18">
        <v>1</v>
      </c>
      <c r="H1148" s="18"/>
      <c r="I1148" s="18">
        <v>176.2</v>
      </c>
      <c r="J1148" s="61"/>
      <c r="K1148" s="62"/>
      <c r="L1148" s="61"/>
      <c r="M1148" s="61"/>
      <c r="N1148" s="61"/>
      <c r="O1148" s="61"/>
      <c r="P1148" s="19">
        <v>902.98</v>
      </c>
      <c r="Q1148" s="20">
        <v>1004.4</v>
      </c>
      <c r="R1148" s="19">
        <f>P1148+ROUND(Q1148, 2)</f>
        <v>1907.38</v>
      </c>
      <c r="S1148" s="19">
        <v>159105.07999999999</v>
      </c>
      <c r="T1148" s="19">
        <v>176975.28</v>
      </c>
      <c r="U1148" s="19">
        <f>S1148+T1148</f>
        <v>336080.36</v>
      </c>
    </row>
    <row r="1149" spans="1:21" ht="72" x14ac:dyDescent="0.3">
      <c r="A1149" s="12" t="s">
        <v>3704</v>
      </c>
      <c r="B1149" s="12"/>
      <c r="C1149" s="41" t="s">
        <v>3647</v>
      </c>
      <c r="D1149" s="17"/>
      <c r="E1149" s="17" t="s">
        <v>3705</v>
      </c>
      <c r="F1149" s="28" t="s">
        <v>79</v>
      </c>
      <c r="G1149" s="29">
        <v>1.1000000000000001</v>
      </c>
      <c r="H1149" s="39"/>
      <c r="I1149" s="39">
        <v>193.82</v>
      </c>
      <c r="J1149" s="63"/>
      <c r="K1149" s="59"/>
      <c r="L1149" s="59"/>
      <c r="M1149" s="64"/>
      <c r="N1149" s="59"/>
      <c r="O1149" s="59"/>
      <c r="P1149" s="30">
        <v>820.89</v>
      </c>
      <c r="S1149" s="31">
        <f>ROUND(ROUND(P1149, 2)*I1149, 2)</f>
        <v>159104.9</v>
      </c>
    </row>
    <row r="1150" spans="1:21" ht="36" x14ac:dyDescent="0.3">
      <c r="A1150" s="12" t="s">
        <v>3708</v>
      </c>
      <c r="B1150" s="12" t="s">
        <v>3617</v>
      </c>
      <c r="C1150" s="16" t="s">
        <v>3618</v>
      </c>
      <c r="D1150" s="17"/>
      <c r="E1150" s="17" t="s">
        <v>3709</v>
      </c>
      <c r="F1150" s="17" t="s">
        <v>79</v>
      </c>
      <c r="G1150" s="18">
        <v>1</v>
      </c>
      <c r="H1150" s="18"/>
      <c r="I1150" s="18">
        <v>122.2</v>
      </c>
      <c r="J1150" s="61"/>
      <c r="K1150" s="62"/>
      <c r="L1150" s="61"/>
      <c r="M1150" s="61"/>
      <c r="N1150" s="61"/>
      <c r="O1150" s="61"/>
      <c r="P1150" s="19">
        <v>901.26</v>
      </c>
      <c r="Q1150" s="20">
        <v>1004.4</v>
      </c>
      <c r="R1150" s="19">
        <f>P1150+ROUND(Q1150, 2)</f>
        <v>1905.6599999999999</v>
      </c>
      <c r="S1150" s="19">
        <v>110133.97</v>
      </c>
      <c r="T1150" s="19">
        <v>122737.68</v>
      </c>
      <c r="U1150" s="19">
        <f>S1150+T1150</f>
        <v>232871.65</v>
      </c>
    </row>
    <row r="1151" spans="1:21" ht="72" x14ac:dyDescent="0.3">
      <c r="A1151" s="12" t="s">
        <v>3710</v>
      </c>
      <c r="B1151" s="12"/>
      <c r="C1151" s="41" t="s">
        <v>3654</v>
      </c>
      <c r="D1151" s="17"/>
      <c r="E1151" s="17" t="s">
        <v>3711</v>
      </c>
      <c r="F1151" s="28" t="s">
        <v>79</v>
      </c>
      <c r="G1151" s="29">
        <v>1.1000000000000001</v>
      </c>
      <c r="H1151" s="39"/>
      <c r="I1151" s="39">
        <v>134.41999999999999</v>
      </c>
      <c r="J1151" s="63"/>
      <c r="K1151" s="59"/>
      <c r="L1151" s="59"/>
      <c r="M1151" s="64"/>
      <c r="N1151" s="59"/>
      <c r="O1151" s="59"/>
      <c r="P1151" s="30">
        <v>819.33</v>
      </c>
      <c r="S1151" s="31">
        <f>ROUND(ROUND(P1151, 2)*I1151, 2)</f>
        <v>110134.34</v>
      </c>
    </row>
    <row r="1152" spans="1:21" ht="36" x14ac:dyDescent="0.3">
      <c r="A1152" s="12" t="s">
        <v>3714</v>
      </c>
      <c r="B1152" s="12" t="s">
        <v>3715</v>
      </c>
      <c r="C1152" s="16" t="s">
        <v>3716</v>
      </c>
      <c r="D1152" s="17"/>
      <c r="E1152" s="17" t="s">
        <v>3717</v>
      </c>
      <c r="F1152" s="17" t="s">
        <v>79</v>
      </c>
      <c r="G1152" s="18">
        <v>1</v>
      </c>
      <c r="H1152" s="18"/>
      <c r="I1152" s="18">
        <v>0</v>
      </c>
      <c r="J1152" s="61"/>
      <c r="K1152" s="62"/>
      <c r="L1152" s="61"/>
      <c r="M1152" s="61"/>
      <c r="N1152" s="61"/>
      <c r="O1152" s="61"/>
      <c r="P1152" s="19">
        <v>611.15</v>
      </c>
      <c r="Q1152" s="20">
        <v>1199</v>
      </c>
      <c r="R1152" s="19">
        <f>P1152+ROUND(Q1152, 2)</f>
        <v>1810.15</v>
      </c>
      <c r="S1152" s="19">
        <v>0</v>
      </c>
      <c r="T1152" s="19">
        <v>0</v>
      </c>
      <c r="U1152" s="19">
        <f>S1152+T1152</f>
        <v>0</v>
      </c>
    </row>
    <row r="1153" spans="1:21" ht="18" x14ac:dyDescent="0.3">
      <c r="A1153" s="12" t="s">
        <v>3720</v>
      </c>
      <c r="B1153" s="12"/>
      <c r="C1153" s="27" t="s">
        <v>3721</v>
      </c>
      <c r="D1153" s="17"/>
      <c r="E1153" s="17"/>
      <c r="F1153" s="28" t="s">
        <v>102</v>
      </c>
      <c r="G1153" s="29">
        <v>15</v>
      </c>
      <c r="H1153" s="29"/>
      <c r="I1153" s="29">
        <v>0</v>
      </c>
      <c r="J1153" s="63"/>
      <c r="K1153" s="59"/>
      <c r="L1153" s="59"/>
      <c r="M1153" s="64"/>
      <c r="N1153" s="59"/>
      <c r="O1153" s="59"/>
      <c r="P1153" s="30">
        <v>0.95</v>
      </c>
      <c r="S1153" s="31">
        <f t="shared" ref="S1153:S1165" si="15">ROUND(ROUND(P1153, 2)*I1153, 2)</f>
        <v>0</v>
      </c>
    </row>
    <row r="1154" spans="1:21" ht="18" x14ac:dyDescent="0.3">
      <c r="A1154" s="12" t="s">
        <v>3725</v>
      </c>
      <c r="B1154" s="12"/>
      <c r="C1154" s="27" t="s">
        <v>2957</v>
      </c>
      <c r="D1154" s="17"/>
      <c r="E1154" s="17"/>
      <c r="F1154" s="28" t="s">
        <v>102</v>
      </c>
      <c r="G1154" s="29">
        <v>30</v>
      </c>
      <c r="H1154" s="29"/>
      <c r="I1154" s="29">
        <v>0</v>
      </c>
      <c r="J1154" s="63"/>
      <c r="K1154" s="59"/>
      <c r="L1154" s="59"/>
      <c r="M1154" s="64"/>
      <c r="N1154" s="59"/>
      <c r="O1154" s="59"/>
      <c r="P1154" s="30">
        <v>0.28000000000000003</v>
      </c>
      <c r="S1154" s="31">
        <f t="shared" si="15"/>
        <v>0</v>
      </c>
    </row>
    <row r="1155" spans="1:21" ht="18" x14ac:dyDescent="0.3">
      <c r="A1155" s="12" t="s">
        <v>3728</v>
      </c>
      <c r="B1155" s="12"/>
      <c r="C1155" s="27" t="s">
        <v>2755</v>
      </c>
      <c r="D1155" s="17"/>
      <c r="E1155" s="17"/>
      <c r="F1155" s="28" t="s">
        <v>96</v>
      </c>
      <c r="G1155" s="29">
        <v>0.35</v>
      </c>
      <c r="H1155" s="29"/>
      <c r="I1155" s="29">
        <v>0</v>
      </c>
      <c r="J1155" s="63"/>
      <c r="K1155" s="59"/>
      <c r="L1155" s="59"/>
      <c r="M1155" s="64"/>
      <c r="N1155" s="59"/>
      <c r="O1155" s="59"/>
      <c r="P1155" s="30">
        <v>55</v>
      </c>
      <c r="S1155" s="31">
        <f t="shared" si="15"/>
        <v>0</v>
      </c>
    </row>
    <row r="1156" spans="1:21" ht="18" x14ac:dyDescent="0.3">
      <c r="A1156" s="12" t="s">
        <v>3731</v>
      </c>
      <c r="B1156" s="12"/>
      <c r="C1156" s="27" t="s">
        <v>3732</v>
      </c>
      <c r="D1156" s="17"/>
      <c r="E1156" s="17"/>
      <c r="F1156" s="28" t="s">
        <v>102</v>
      </c>
      <c r="G1156" s="29">
        <v>0.3</v>
      </c>
      <c r="H1156" s="29"/>
      <c r="I1156" s="29">
        <v>0</v>
      </c>
      <c r="J1156" s="63"/>
      <c r="K1156" s="59"/>
      <c r="L1156" s="59"/>
      <c r="M1156" s="64"/>
      <c r="N1156" s="59"/>
      <c r="O1156" s="59"/>
      <c r="P1156" s="30">
        <v>5.6</v>
      </c>
      <c r="S1156" s="31">
        <f t="shared" si="15"/>
        <v>0</v>
      </c>
    </row>
    <row r="1157" spans="1:21" ht="36" x14ac:dyDescent="0.3">
      <c r="A1157" s="12" t="s">
        <v>3736</v>
      </c>
      <c r="B1157" s="12"/>
      <c r="C1157" s="41" t="s">
        <v>3737</v>
      </c>
      <c r="D1157" s="17"/>
      <c r="E1157" s="17"/>
      <c r="F1157" s="28" t="s">
        <v>102</v>
      </c>
      <c r="G1157" s="29">
        <v>3.6</v>
      </c>
      <c r="H1157" s="29"/>
      <c r="I1157" s="29">
        <v>0</v>
      </c>
      <c r="J1157" s="63"/>
      <c r="K1157" s="59"/>
      <c r="L1157" s="59"/>
      <c r="M1157" s="64"/>
      <c r="N1157" s="59"/>
      <c r="O1157" s="59"/>
      <c r="P1157" s="30">
        <v>15.9</v>
      </c>
      <c r="S1157" s="31">
        <f t="shared" si="15"/>
        <v>0</v>
      </c>
    </row>
    <row r="1158" spans="1:21" ht="18" x14ac:dyDescent="0.3">
      <c r="A1158" s="12" t="s">
        <v>3741</v>
      </c>
      <c r="B1158" s="12"/>
      <c r="C1158" s="27" t="s">
        <v>3742</v>
      </c>
      <c r="D1158" s="17"/>
      <c r="E1158" s="17"/>
      <c r="F1158" s="28" t="s">
        <v>187</v>
      </c>
      <c r="G1158" s="29">
        <v>0.3</v>
      </c>
      <c r="H1158" s="29"/>
      <c r="I1158" s="29">
        <v>0</v>
      </c>
      <c r="J1158" s="63"/>
      <c r="K1158" s="59"/>
      <c r="L1158" s="59"/>
      <c r="M1158" s="64"/>
      <c r="N1158" s="59"/>
      <c r="O1158" s="59"/>
      <c r="P1158" s="30">
        <v>44.13</v>
      </c>
      <c r="S1158" s="31">
        <f t="shared" si="15"/>
        <v>0</v>
      </c>
    </row>
    <row r="1159" spans="1:21" ht="18" x14ac:dyDescent="0.3">
      <c r="A1159" s="12" t="s">
        <v>3746</v>
      </c>
      <c r="B1159" s="12"/>
      <c r="C1159" s="27" t="s">
        <v>3747</v>
      </c>
      <c r="D1159" s="17"/>
      <c r="E1159" s="17"/>
      <c r="F1159" s="28" t="s">
        <v>187</v>
      </c>
      <c r="G1159" s="29">
        <v>4.7</v>
      </c>
      <c r="H1159" s="29"/>
      <c r="I1159" s="29">
        <v>0</v>
      </c>
      <c r="J1159" s="63"/>
      <c r="K1159" s="59"/>
      <c r="L1159" s="59"/>
      <c r="M1159" s="64"/>
      <c r="N1159" s="59"/>
      <c r="O1159" s="59"/>
      <c r="P1159" s="30">
        <v>66.98</v>
      </c>
      <c r="S1159" s="31">
        <f t="shared" si="15"/>
        <v>0</v>
      </c>
    </row>
    <row r="1160" spans="1:21" ht="18" x14ac:dyDescent="0.3">
      <c r="A1160" s="12" t="s">
        <v>3751</v>
      </c>
      <c r="B1160" s="12"/>
      <c r="C1160" s="41" t="s">
        <v>3752</v>
      </c>
      <c r="D1160" s="17"/>
      <c r="E1160" s="17"/>
      <c r="F1160" s="28" t="s">
        <v>102</v>
      </c>
      <c r="G1160" s="29">
        <v>4.2</v>
      </c>
      <c r="H1160" s="29"/>
      <c r="I1160" s="29">
        <v>0</v>
      </c>
      <c r="J1160" s="63"/>
      <c r="K1160" s="59"/>
      <c r="L1160" s="59"/>
      <c r="M1160" s="64"/>
      <c r="N1160" s="59"/>
      <c r="O1160" s="59"/>
      <c r="P1160" s="30">
        <v>4.92</v>
      </c>
      <c r="S1160" s="31">
        <f t="shared" si="15"/>
        <v>0</v>
      </c>
    </row>
    <row r="1161" spans="1:21" ht="18" x14ac:dyDescent="0.3">
      <c r="A1161" s="12" t="s">
        <v>3756</v>
      </c>
      <c r="B1161" s="12"/>
      <c r="C1161" s="27" t="s">
        <v>3757</v>
      </c>
      <c r="D1161" s="17"/>
      <c r="E1161" s="17"/>
      <c r="F1161" s="28" t="s">
        <v>187</v>
      </c>
      <c r="G1161" s="29">
        <v>1.05</v>
      </c>
      <c r="H1161" s="29"/>
      <c r="I1161" s="29">
        <v>0</v>
      </c>
      <c r="J1161" s="63"/>
      <c r="K1161" s="59"/>
      <c r="L1161" s="59"/>
      <c r="M1161" s="64"/>
      <c r="N1161" s="59"/>
      <c r="O1161" s="59"/>
      <c r="P1161" s="30">
        <v>4.5999999999999996</v>
      </c>
      <c r="S1161" s="31">
        <f t="shared" si="15"/>
        <v>0</v>
      </c>
    </row>
    <row r="1162" spans="1:21" ht="18" x14ac:dyDescent="0.3">
      <c r="A1162" s="12" t="s">
        <v>3761</v>
      </c>
      <c r="B1162" s="12"/>
      <c r="C1162" s="27" t="s">
        <v>3762</v>
      </c>
      <c r="D1162" s="17"/>
      <c r="E1162" s="17"/>
      <c r="F1162" s="28" t="s">
        <v>187</v>
      </c>
      <c r="G1162" s="29">
        <v>1.25</v>
      </c>
      <c r="H1162" s="29"/>
      <c r="I1162" s="29">
        <v>0</v>
      </c>
      <c r="J1162" s="63"/>
      <c r="K1162" s="59"/>
      <c r="L1162" s="59"/>
      <c r="M1162" s="64"/>
      <c r="N1162" s="59"/>
      <c r="O1162" s="59"/>
      <c r="P1162" s="30">
        <v>2.8</v>
      </c>
      <c r="S1162" s="31">
        <f t="shared" si="15"/>
        <v>0</v>
      </c>
    </row>
    <row r="1163" spans="1:21" ht="36" x14ac:dyDescent="0.3">
      <c r="A1163" s="12" t="s">
        <v>3766</v>
      </c>
      <c r="B1163" s="12"/>
      <c r="C1163" s="27" t="s">
        <v>1028</v>
      </c>
      <c r="D1163" s="17"/>
      <c r="E1163" s="17"/>
      <c r="F1163" s="28" t="s">
        <v>96</v>
      </c>
      <c r="G1163" s="29">
        <v>0.1</v>
      </c>
      <c r="H1163" s="29"/>
      <c r="I1163" s="29">
        <v>0</v>
      </c>
      <c r="J1163" s="63"/>
      <c r="K1163" s="59"/>
      <c r="L1163" s="59"/>
      <c r="M1163" s="64"/>
      <c r="N1163" s="59"/>
      <c r="O1163" s="59"/>
      <c r="P1163" s="30">
        <v>88.8</v>
      </c>
      <c r="S1163" s="31">
        <f t="shared" si="15"/>
        <v>0</v>
      </c>
    </row>
    <row r="1164" spans="1:21" ht="36" x14ac:dyDescent="0.3">
      <c r="A1164" s="12" t="s">
        <v>3769</v>
      </c>
      <c r="B1164" s="12"/>
      <c r="C1164" s="27" t="s">
        <v>2760</v>
      </c>
      <c r="D1164" s="17"/>
      <c r="E1164" s="17"/>
      <c r="F1164" s="28" t="s">
        <v>79</v>
      </c>
      <c r="G1164" s="29">
        <v>1.05</v>
      </c>
      <c r="H1164" s="29"/>
      <c r="I1164" s="29">
        <v>0</v>
      </c>
      <c r="J1164" s="63"/>
      <c r="K1164" s="59"/>
      <c r="L1164" s="59"/>
      <c r="M1164" s="64"/>
      <c r="N1164" s="59"/>
      <c r="O1164" s="59"/>
      <c r="P1164" s="30">
        <v>135.53</v>
      </c>
      <c r="S1164" s="31">
        <f t="shared" si="15"/>
        <v>0</v>
      </c>
    </row>
    <row r="1165" spans="1:21" ht="18" x14ac:dyDescent="0.3">
      <c r="A1165" s="12" t="s">
        <v>3772</v>
      </c>
      <c r="B1165" s="12"/>
      <c r="C1165" s="27" t="s">
        <v>3773</v>
      </c>
      <c r="D1165" s="17"/>
      <c r="E1165" s="17"/>
      <c r="F1165" s="28" t="s">
        <v>102</v>
      </c>
      <c r="G1165" s="29">
        <v>0.75</v>
      </c>
      <c r="H1165" s="29"/>
      <c r="I1165" s="29">
        <v>0</v>
      </c>
      <c r="J1165" s="63"/>
      <c r="K1165" s="59"/>
      <c r="L1165" s="59"/>
      <c r="M1165" s="64"/>
      <c r="N1165" s="59"/>
      <c r="O1165" s="59"/>
      <c r="P1165" s="30">
        <v>2.8</v>
      </c>
      <c r="S1165" s="31">
        <f t="shared" si="15"/>
        <v>0</v>
      </c>
    </row>
    <row r="1166" spans="1:21" ht="36" x14ac:dyDescent="0.3">
      <c r="A1166" s="12" t="s">
        <v>3777</v>
      </c>
      <c r="B1166" s="12" t="s">
        <v>3715</v>
      </c>
      <c r="C1166" s="16" t="s">
        <v>3716</v>
      </c>
      <c r="D1166" s="17"/>
      <c r="E1166" s="17" t="s">
        <v>3778</v>
      </c>
      <c r="F1166" s="17" t="s">
        <v>79</v>
      </c>
      <c r="G1166" s="18">
        <v>1</v>
      </c>
      <c r="H1166" s="18"/>
      <c r="I1166" s="18">
        <v>0</v>
      </c>
      <c r="J1166" s="61"/>
      <c r="K1166" s="62"/>
      <c r="L1166" s="61"/>
      <c r="M1166" s="61"/>
      <c r="N1166" s="61"/>
      <c r="O1166" s="61"/>
      <c r="P1166" s="19">
        <v>2063.5300000000002</v>
      </c>
      <c r="Q1166" s="20">
        <v>1199</v>
      </c>
      <c r="R1166" s="19">
        <f>P1166+ROUND(Q1166, 2)</f>
        <v>3262.53</v>
      </c>
      <c r="S1166" s="19">
        <v>0</v>
      </c>
      <c r="T1166" s="19">
        <v>0</v>
      </c>
      <c r="U1166" s="19">
        <f>S1166+T1166</f>
        <v>0</v>
      </c>
    </row>
    <row r="1167" spans="1:21" ht="18" x14ac:dyDescent="0.3">
      <c r="A1167" s="12" t="s">
        <v>3779</v>
      </c>
      <c r="B1167" s="12"/>
      <c r="C1167" s="27" t="s">
        <v>3773</v>
      </c>
      <c r="D1167" s="17"/>
      <c r="E1167" s="17"/>
      <c r="F1167" s="28" t="s">
        <v>102</v>
      </c>
      <c r="G1167" s="29">
        <v>0.75</v>
      </c>
      <c r="H1167" s="29"/>
      <c r="I1167" s="29">
        <v>0</v>
      </c>
      <c r="J1167" s="63"/>
      <c r="K1167" s="59"/>
      <c r="L1167" s="59"/>
      <c r="M1167" s="64"/>
      <c r="N1167" s="59"/>
      <c r="O1167" s="59"/>
      <c r="P1167" s="30">
        <v>2.8</v>
      </c>
      <c r="S1167" s="31">
        <f t="shared" ref="S1167:S1178" si="16">ROUND(ROUND(P1167, 2)*I1167, 2)</f>
        <v>0</v>
      </c>
    </row>
    <row r="1168" spans="1:21" ht="36" x14ac:dyDescent="0.3">
      <c r="A1168" s="12" t="s">
        <v>3782</v>
      </c>
      <c r="B1168" s="12"/>
      <c r="C1168" s="27" t="s">
        <v>1028</v>
      </c>
      <c r="D1168" s="17"/>
      <c r="E1168" s="17"/>
      <c r="F1168" s="28" t="s">
        <v>96</v>
      </c>
      <c r="G1168" s="29">
        <v>0.1</v>
      </c>
      <c r="H1168" s="29"/>
      <c r="I1168" s="29">
        <v>0</v>
      </c>
      <c r="J1168" s="63"/>
      <c r="K1168" s="59"/>
      <c r="L1168" s="59"/>
      <c r="M1168" s="64"/>
      <c r="N1168" s="59"/>
      <c r="O1168" s="59"/>
      <c r="P1168" s="30">
        <v>88.8</v>
      </c>
      <c r="S1168" s="31">
        <f t="shared" si="16"/>
        <v>0</v>
      </c>
    </row>
    <row r="1169" spans="1:21" ht="18" x14ac:dyDescent="0.3">
      <c r="A1169" s="12" t="s">
        <v>3785</v>
      </c>
      <c r="B1169" s="12"/>
      <c r="C1169" s="27" t="s">
        <v>3762</v>
      </c>
      <c r="D1169" s="17"/>
      <c r="E1169" s="17"/>
      <c r="F1169" s="28" t="s">
        <v>187</v>
      </c>
      <c r="G1169" s="29">
        <v>1.25</v>
      </c>
      <c r="H1169" s="29"/>
      <c r="I1169" s="29">
        <v>0</v>
      </c>
      <c r="J1169" s="63"/>
      <c r="K1169" s="59"/>
      <c r="L1169" s="59"/>
      <c r="M1169" s="64"/>
      <c r="N1169" s="59"/>
      <c r="O1169" s="59"/>
      <c r="P1169" s="30">
        <v>2.8</v>
      </c>
      <c r="S1169" s="31">
        <f t="shared" si="16"/>
        <v>0</v>
      </c>
    </row>
    <row r="1170" spans="1:21" ht="18" x14ac:dyDescent="0.3">
      <c r="A1170" s="12" t="s">
        <v>3788</v>
      </c>
      <c r="B1170" s="12"/>
      <c r="C1170" s="27" t="s">
        <v>3757</v>
      </c>
      <c r="D1170" s="17"/>
      <c r="E1170" s="17"/>
      <c r="F1170" s="28" t="s">
        <v>187</v>
      </c>
      <c r="G1170" s="29">
        <v>1.05</v>
      </c>
      <c r="H1170" s="29"/>
      <c r="I1170" s="29">
        <v>0</v>
      </c>
      <c r="J1170" s="63"/>
      <c r="K1170" s="59"/>
      <c r="L1170" s="59"/>
      <c r="M1170" s="64"/>
      <c r="N1170" s="59"/>
      <c r="O1170" s="59"/>
      <c r="P1170" s="30">
        <v>4.5999999999999996</v>
      </c>
      <c r="S1170" s="31">
        <f t="shared" si="16"/>
        <v>0</v>
      </c>
    </row>
    <row r="1171" spans="1:21" ht="18" x14ac:dyDescent="0.3">
      <c r="A1171" s="12" t="s">
        <v>3791</v>
      </c>
      <c r="B1171" s="12"/>
      <c r="C1171" s="27" t="s">
        <v>2791</v>
      </c>
      <c r="D1171" s="17"/>
      <c r="E1171" s="17"/>
      <c r="F1171" s="28" t="s">
        <v>79</v>
      </c>
      <c r="G1171" s="29">
        <v>1.05</v>
      </c>
      <c r="H1171" s="29"/>
      <c r="I1171" s="29">
        <v>0</v>
      </c>
      <c r="J1171" s="63"/>
      <c r="K1171" s="59"/>
      <c r="L1171" s="59"/>
      <c r="M1171" s="64"/>
      <c r="N1171" s="59"/>
      <c r="O1171" s="59"/>
      <c r="P1171" s="30">
        <v>1520.33</v>
      </c>
      <c r="S1171" s="31">
        <f t="shared" si="16"/>
        <v>0</v>
      </c>
    </row>
    <row r="1172" spans="1:21" ht="18" x14ac:dyDescent="0.3">
      <c r="A1172" s="12" t="s">
        <v>3794</v>
      </c>
      <c r="B1172" s="12"/>
      <c r="C1172" s="41" t="s">
        <v>3752</v>
      </c>
      <c r="D1172" s="17"/>
      <c r="E1172" s="17"/>
      <c r="F1172" s="28" t="s">
        <v>102</v>
      </c>
      <c r="G1172" s="29">
        <v>4.2</v>
      </c>
      <c r="H1172" s="29"/>
      <c r="I1172" s="29">
        <v>0</v>
      </c>
      <c r="J1172" s="63"/>
      <c r="K1172" s="59"/>
      <c r="L1172" s="59"/>
      <c r="M1172" s="64"/>
      <c r="N1172" s="59"/>
      <c r="O1172" s="59"/>
      <c r="P1172" s="30">
        <v>4.92</v>
      </c>
      <c r="S1172" s="31">
        <f t="shared" si="16"/>
        <v>0</v>
      </c>
    </row>
    <row r="1173" spans="1:21" ht="18" x14ac:dyDescent="0.3">
      <c r="A1173" s="12" t="s">
        <v>3797</v>
      </c>
      <c r="B1173" s="12"/>
      <c r="C1173" s="27" t="s">
        <v>3742</v>
      </c>
      <c r="D1173" s="17"/>
      <c r="E1173" s="17"/>
      <c r="F1173" s="28" t="s">
        <v>187</v>
      </c>
      <c r="G1173" s="29">
        <v>0.3</v>
      </c>
      <c r="H1173" s="29"/>
      <c r="I1173" s="29">
        <v>0</v>
      </c>
      <c r="J1173" s="63"/>
      <c r="K1173" s="59"/>
      <c r="L1173" s="59"/>
      <c r="M1173" s="64"/>
      <c r="N1173" s="59"/>
      <c r="O1173" s="59"/>
      <c r="P1173" s="30">
        <v>44.13</v>
      </c>
      <c r="S1173" s="31">
        <f t="shared" si="16"/>
        <v>0</v>
      </c>
    </row>
    <row r="1174" spans="1:21" ht="18" x14ac:dyDescent="0.3">
      <c r="A1174" s="12" t="s">
        <v>3800</v>
      </c>
      <c r="B1174" s="12"/>
      <c r="C1174" s="27" t="s">
        <v>3747</v>
      </c>
      <c r="D1174" s="17"/>
      <c r="E1174" s="17"/>
      <c r="F1174" s="28" t="s">
        <v>187</v>
      </c>
      <c r="G1174" s="29">
        <v>4.7</v>
      </c>
      <c r="H1174" s="29"/>
      <c r="I1174" s="29">
        <v>0</v>
      </c>
      <c r="J1174" s="63"/>
      <c r="K1174" s="59"/>
      <c r="L1174" s="59"/>
      <c r="M1174" s="64"/>
      <c r="N1174" s="59"/>
      <c r="O1174" s="59"/>
      <c r="P1174" s="30">
        <v>66.98</v>
      </c>
      <c r="S1174" s="31">
        <f t="shared" si="16"/>
        <v>0</v>
      </c>
    </row>
    <row r="1175" spans="1:21" ht="36" x14ac:dyDescent="0.3">
      <c r="A1175" s="12" t="s">
        <v>3803</v>
      </c>
      <c r="B1175" s="12"/>
      <c r="C1175" s="41" t="s">
        <v>3737</v>
      </c>
      <c r="D1175" s="17"/>
      <c r="E1175" s="17"/>
      <c r="F1175" s="28" t="s">
        <v>102</v>
      </c>
      <c r="G1175" s="29">
        <v>3.6</v>
      </c>
      <c r="H1175" s="29"/>
      <c r="I1175" s="29">
        <v>0</v>
      </c>
      <c r="J1175" s="63"/>
      <c r="K1175" s="59"/>
      <c r="L1175" s="59"/>
      <c r="M1175" s="64"/>
      <c r="N1175" s="59"/>
      <c r="O1175" s="59"/>
      <c r="P1175" s="30">
        <v>15.9</v>
      </c>
      <c r="S1175" s="31">
        <f t="shared" si="16"/>
        <v>0</v>
      </c>
    </row>
    <row r="1176" spans="1:21" ht="18" x14ac:dyDescent="0.3">
      <c r="A1176" s="12" t="s">
        <v>3806</v>
      </c>
      <c r="B1176" s="12"/>
      <c r="C1176" s="27" t="s">
        <v>2755</v>
      </c>
      <c r="D1176" s="17"/>
      <c r="E1176" s="17"/>
      <c r="F1176" s="28" t="s">
        <v>96</v>
      </c>
      <c r="G1176" s="29">
        <v>0.35</v>
      </c>
      <c r="H1176" s="29"/>
      <c r="I1176" s="29">
        <v>0</v>
      </c>
      <c r="J1176" s="63"/>
      <c r="K1176" s="59"/>
      <c r="L1176" s="59"/>
      <c r="M1176" s="64"/>
      <c r="N1176" s="59"/>
      <c r="O1176" s="59"/>
      <c r="P1176" s="30">
        <v>55</v>
      </c>
      <c r="S1176" s="31">
        <f t="shared" si="16"/>
        <v>0</v>
      </c>
    </row>
    <row r="1177" spans="1:21" ht="18" x14ac:dyDescent="0.3">
      <c r="A1177" s="12" t="s">
        <v>3809</v>
      </c>
      <c r="B1177" s="12"/>
      <c r="C1177" s="27" t="s">
        <v>2957</v>
      </c>
      <c r="D1177" s="17"/>
      <c r="E1177" s="17"/>
      <c r="F1177" s="28" t="s">
        <v>102</v>
      </c>
      <c r="G1177" s="29">
        <v>30</v>
      </c>
      <c r="H1177" s="29"/>
      <c r="I1177" s="29">
        <v>0</v>
      </c>
      <c r="J1177" s="63"/>
      <c r="K1177" s="59"/>
      <c r="L1177" s="59"/>
      <c r="M1177" s="64"/>
      <c r="N1177" s="59"/>
      <c r="O1177" s="59"/>
      <c r="P1177" s="30">
        <v>0.28000000000000003</v>
      </c>
      <c r="S1177" s="31">
        <f t="shared" si="16"/>
        <v>0</v>
      </c>
    </row>
    <row r="1178" spans="1:21" ht="18" x14ac:dyDescent="0.3">
      <c r="A1178" s="12" t="s">
        <v>3812</v>
      </c>
      <c r="B1178" s="12"/>
      <c r="C1178" s="27" t="s">
        <v>3721</v>
      </c>
      <c r="D1178" s="17"/>
      <c r="E1178" s="17"/>
      <c r="F1178" s="28" t="s">
        <v>102</v>
      </c>
      <c r="G1178" s="29">
        <v>15</v>
      </c>
      <c r="H1178" s="29"/>
      <c r="I1178" s="29">
        <v>0</v>
      </c>
      <c r="J1178" s="63"/>
      <c r="K1178" s="59"/>
      <c r="L1178" s="59"/>
      <c r="M1178" s="64"/>
      <c r="N1178" s="59"/>
      <c r="O1178" s="59"/>
      <c r="P1178" s="30">
        <v>0.95</v>
      </c>
      <c r="S1178" s="31">
        <f t="shared" si="16"/>
        <v>0</v>
      </c>
    </row>
    <row r="1179" spans="1:21" ht="36" x14ac:dyDescent="0.3">
      <c r="A1179" s="12" t="s">
        <v>3815</v>
      </c>
      <c r="B1179" s="12" t="s">
        <v>3715</v>
      </c>
      <c r="C1179" s="16" t="s">
        <v>3716</v>
      </c>
      <c r="D1179" s="17"/>
      <c r="E1179" s="17" t="s">
        <v>3816</v>
      </c>
      <c r="F1179" s="17" t="s">
        <v>79</v>
      </c>
      <c r="G1179" s="18">
        <v>1</v>
      </c>
      <c r="H1179" s="18"/>
      <c r="I1179" s="18">
        <v>0</v>
      </c>
      <c r="J1179" s="61"/>
      <c r="K1179" s="62"/>
      <c r="L1179" s="61"/>
      <c r="M1179" s="61"/>
      <c r="N1179" s="61"/>
      <c r="O1179" s="61"/>
      <c r="P1179" s="19">
        <v>583.02</v>
      </c>
      <c r="Q1179" s="20">
        <v>1199</v>
      </c>
      <c r="R1179" s="19">
        <f>P1179+ROUND(Q1179, 2)</f>
        <v>1782.02</v>
      </c>
      <c r="S1179" s="19">
        <v>0</v>
      </c>
      <c r="T1179" s="19">
        <v>0</v>
      </c>
      <c r="U1179" s="19">
        <f>S1179+T1179</f>
        <v>0</v>
      </c>
    </row>
    <row r="1180" spans="1:21" ht="18" x14ac:dyDescent="0.3">
      <c r="A1180" s="12" t="s">
        <v>3817</v>
      </c>
      <c r="B1180" s="12"/>
      <c r="C1180" s="27" t="s">
        <v>3721</v>
      </c>
      <c r="D1180" s="17"/>
      <c r="E1180" s="17"/>
      <c r="F1180" s="28" t="s">
        <v>102</v>
      </c>
      <c r="G1180" s="29">
        <v>15</v>
      </c>
      <c r="H1180" s="29"/>
      <c r="I1180" s="29">
        <v>0</v>
      </c>
      <c r="J1180" s="63"/>
      <c r="K1180" s="59"/>
      <c r="L1180" s="59"/>
      <c r="M1180" s="64"/>
      <c r="N1180" s="59"/>
      <c r="O1180" s="59"/>
      <c r="P1180" s="30">
        <v>0.95</v>
      </c>
      <c r="S1180" s="31">
        <f t="shared" ref="S1180:S1190" si="17">ROUND(ROUND(P1180, 2)*I1180, 2)</f>
        <v>0</v>
      </c>
    </row>
    <row r="1181" spans="1:21" ht="18" x14ac:dyDescent="0.3">
      <c r="A1181" s="12" t="s">
        <v>3820</v>
      </c>
      <c r="B1181" s="12"/>
      <c r="C1181" s="27" t="s">
        <v>2957</v>
      </c>
      <c r="D1181" s="17"/>
      <c r="E1181" s="17"/>
      <c r="F1181" s="28" t="s">
        <v>102</v>
      </c>
      <c r="G1181" s="29">
        <v>30</v>
      </c>
      <c r="H1181" s="29"/>
      <c r="I1181" s="29">
        <v>0</v>
      </c>
      <c r="J1181" s="63"/>
      <c r="K1181" s="59"/>
      <c r="L1181" s="59"/>
      <c r="M1181" s="64"/>
      <c r="N1181" s="59"/>
      <c r="O1181" s="59"/>
      <c r="P1181" s="30">
        <v>0.28000000000000003</v>
      </c>
      <c r="S1181" s="31">
        <f t="shared" si="17"/>
        <v>0</v>
      </c>
    </row>
    <row r="1182" spans="1:21" ht="18" x14ac:dyDescent="0.3">
      <c r="A1182" s="12" t="s">
        <v>3823</v>
      </c>
      <c r="B1182" s="12"/>
      <c r="C1182" s="27" t="s">
        <v>3732</v>
      </c>
      <c r="D1182" s="17"/>
      <c r="E1182" s="17"/>
      <c r="F1182" s="28" t="s">
        <v>102</v>
      </c>
      <c r="G1182" s="29">
        <v>0.3</v>
      </c>
      <c r="H1182" s="29"/>
      <c r="I1182" s="29">
        <v>0</v>
      </c>
      <c r="J1182" s="63"/>
      <c r="K1182" s="59"/>
      <c r="L1182" s="59"/>
      <c r="M1182" s="64"/>
      <c r="N1182" s="59"/>
      <c r="O1182" s="59"/>
      <c r="P1182" s="30">
        <v>5.6</v>
      </c>
      <c r="S1182" s="31">
        <f t="shared" si="17"/>
        <v>0</v>
      </c>
    </row>
    <row r="1183" spans="1:21" ht="36" x14ac:dyDescent="0.3">
      <c r="A1183" s="12" t="s">
        <v>3826</v>
      </c>
      <c r="B1183" s="12"/>
      <c r="C1183" s="41" t="s">
        <v>3737</v>
      </c>
      <c r="D1183" s="17"/>
      <c r="E1183" s="17"/>
      <c r="F1183" s="28" t="s">
        <v>102</v>
      </c>
      <c r="G1183" s="29">
        <v>3.6</v>
      </c>
      <c r="H1183" s="29"/>
      <c r="I1183" s="29">
        <v>0</v>
      </c>
      <c r="J1183" s="63"/>
      <c r="K1183" s="59"/>
      <c r="L1183" s="59"/>
      <c r="M1183" s="64"/>
      <c r="N1183" s="59"/>
      <c r="O1183" s="59"/>
      <c r="P1183" s="30">
        <v>15.9</v>
      </c>
      <c r="S1183" s="31">
        <f t="shared" si="17"/>
        <v>0</v>
      </c>
    </row>
    <row r="1184" spans="1:21" ht="18" x14ac:dyDescent="0.3">
      <c r="A1184" s="12" t="s">
        <v>3829</v>
      </c>
      <c r="B1184" s="12"/>
      <c r="C1184" s="27" t="s">
        <v>3742</v>
      </c>
      <c r="D1184" s="17"/>
      <c r="E1184" s="17"/>
      <c r="F1184" s="28" t="s">
        <v>187</v>
      </c>
      <c r="G1184" s="29">
        <v>0.3</v>
      </c>
      <c r="H1184" s="29"/>
      <c r="I1184" s="29">
        <v>0</v>
      </c>
      <c r="J1184" s="63"/>
      <c r="K1184" s="59"/>
      <c r="L1184" s="59"/>
      <c r="M1184" s="64"/>
      <c r="N1184" s="59"/>
      <c r="O1184" s="59"/>
      <c r="P1184" s="30">
        <v>44.13</v>
      </c>
      <c r="S1184" s="31">
        <f t="shared" si="17"/>
        <v>0</v>
      </c>
    </row>
    <row r="1185" spans="1:21" ht="18" x14ac:dyDescent="0.3">
      <c r="A1185" s="12" t="s">
        <v>3832</v>
      </c>
      <c r="B1185" s="12"/>
      <c r="C1185" s="27" t="s">
        <v>3747</v>
      </c>
      <c r="D1185" s="17"/>
      <c r="E1185" s="17"/>
      <c r="F1185" s="28" t="s">
        <v>187</v>
      </c>
      <c r="G1185" s="29">
        <v>4.7</v>
      </c>
      <c r="H1185" s="29"/>
      <c r="I1185" s="29">
        <v>0</v>
      </c>
      <c r="J1185" s="63"/>
      <c r="K1185" s="59"/>
      <c r="L1185" s="59"/>
      <c r="M1185" s="64"/>
      <c r="N1185" s="59"/>
      <c r="O1185" s="59"/>
      <c r="P1185" s="30">
        <v>66.98</v>
      </c>
      <c r="S1185" s="31">
        <f t="shared" si="17"/>
        <v>0</v>
      </c>
    </row>
    <row r="1186" spans="1:21" ht="18" x14ac:dyDescent="0.3">
      <c r="A1186" s="12" t="s">
        <v>3835</v>
      </c>
      <c r="B1186" s="12"/>
      <c r="C1186" s="41" t="s">
        <v>3752</v>
      </c>
      <c r="D1186" s="17"/>
      <c r="E1186" s="17"/>
      <c r="F1186" s="28" t="s">
        <v>102</v>
      </c>
      <c r="G1186" s="29">
        <v>4.2</v>
      </c>
      <c r="H1186" s="29"/>
      <c r="I1186" s="29">
        <v>0</v>
      </c>
      <c r="J1186" s="63"/>
      <c r="K1186" s="59"/>
      <c r="L1186" s="59"/>
      <c r="M1186" s="64"/>
      <c r="N1186" s="59"/>
      <c r="O1186" s="59"/>
      <c r="P1186" s="30">
        <v>4.92</v>
      </c>
      <c r="S1186" s="31">
        <f t="shared" si="17"/>
        <v>0</v>
      </c>
    </row>
    <row r="1187" spans="1:21" ht="18" x14ac:dyDescent="0.3">
      <c r="A1187" s="12" t="s">
        <v>3838</v>
      </c>
      <c r="B1187" s="12"/>
      <c r="C1187" s="27" t="s">
        <v>3757</v>
      </c>
      <c r="D1187" s="17"/>
      <c r="E1187" s="17"/>
      <c r="F1187" s="28" t="s">
        <v>187</v>
      </c>
      <c r="G1187" s="29">
        <v>1.05</v>
      </c>
      <c r="H1187" s="29"/>
      <c r="I1187" s="29">
        <v>0</v>
      </c>
      <c r="J1187" s="63"/>
      <c r="K1187" s="59"/>
      <c r="L1187" s="59"/>
      <c r="M1187" s="64"/>
      <c r="N1187" s="59"/>
      <c r="O1187" s="59"/>
      <c r="P1187" s="30">
        <v>4.5999999999999996</v>
      </c>
      <c r="S1187" s="31">
        <f t="shared" si="17"/>
        <v>0</v>
      </c>
    </row>
    <row r="1188" spans="1:21" ht="18" x14ac:dyDescent="0.3">
      <c r="A1188" s="12" t="s">
        <v>3841</v>
      </c>
      <c r="B1188" s="12"/>
      <c r="C1188" s="27" t="s">
        <v>3762</v>
      </c>
      <c r="D1188" s="17"/>
      <c r="E1188" s="17"/>
      <c r="F1188" s="28" t="s">
        <v>187</v>
      </c>
      <c r="G1188" s="29">
        <v>1.25</v>
      </c>
      <c r="H1188" s="29"/>
      <c r="I1188" s="29">
        <v>0</v>
      </c>
      <c r="J1188" s="63"/>
      <c r="K1188" s="59"/>
      <c r="L1188" s="59"/>
      <c r="M1188" s="64"/>
      <c r="N1188" s="59"/>
      <c r="O1188" s="59"/>
      <c r="P1188" s="30">
        <v>2.8</v>
      </c>
      <c r="S1188" s="31">
        <f t="shared" si="17"/>
        <v>0</v>
      </c>
    </row>
    <row r="1189" spans="1:21" ht="36" x14ac:dyDescent="0.3">
      <c r="A1189" s="12" t="s">
        <v>3844</v>
      </c>
      <c r="B1189" s="12"/>
      <c r="C1189" s="27" t="s">
        <v>2760</v>
      </c>
      <c r="D1189" s="17"/>
      <c r="E1189" s="17"/>
      <c r="F1189" s="28" t="s">
        <v>79</v>
      </c>
      <c r="G1189" s="29">
        <v>1.05</v>
      </c>
      <c r="H1189" s="29"/>
      <c r="I1189" s="29">
        <v>0</v>
      </c>
      <c r="J1189" s="63"/>
      <c r="K1189" s="59"/>
      <c r="L1189" s="59"/>
      <c r="M1189" s="64"/>
      <c r="N1189" s="59"/>
      <c r="O1189" s="59"/>
      <c r="P1189" s="30">
        <v>135.53</v>
      </c>
      <c r="S1189" s="31">
        <f t="shared" si="17"/>
        <v>0</v>
      </c>
    </row>
    <row r="1190" spans="1:21" ht="18" x14ac:dyDescent="0.3">
      <c r="A1190" s="12" t="s">
        <v>3847</v>
      </c>
      <c r="B1190" s="12"/>
      <c r="C1190" s="27" t="s">
        <v>3773</v>
      </c>
      <c r="D1190" s="17"/>
      <c r="E1190" s="17"/>
      <c r="F1190" s="28" t="s">
        <v>102</v>
      </c>
      <c r="G1190" s="29">
        <v>0.75</v>
      </c>
      <c r="H1190" s="29"/>
      <c r="I1190" s="29">
        <v>0</v>
      </c>
      <c r="J1190" s="63"/>
      <c r="K1190" s="59"/>
      <c r="L1190" s="59"/>
      <c r="M1190" s="64"/>
      <c r="N1190" s="59"/>
      <c r="O1190" s="59"/>
      <c r="P1190" s="30">
        <v>2.8</v>
      </c>
      <c r="S1190" s="31">
        <f t="shared" si="17"/>
        <v>0</v>
      </c>
    </row>
    <row r="1191" spans="1:21" ht="36" x14ac:dyDescent="0.3">
      <c r="A1191" s="12" t="s">
        <v>3850</v>
      </c>
      <c r="B1191" s="12" t="s">
        <v>3715</v>
      </c>
      <c r="C1191" s="16" t="s">
        <v>3716</v>
      </c>
      <c r="D1191" s="17"/>
      <c r="E1191" s="17" t="s">
        <v>3851</v>
      </c>
      <c r="F1191" s="17" t="s">
        <v>79</v>
      </c>
      <c r="G1191" s="18">
        <v>1</v>
      </c>
      <c r="H1191" s="18"/>
      <c r="I1191" s="18">
        <v>0</v>
      </c>
      <c r="J1191" s="61"/>
      <c r="K1191" s="62"/>
      <c r="L1191" s="61"/>
      <c r="M1191" s="61"/>
      <c r="N1191" s="61"/>
      <c r="O1191" s="61"/>
      <c r="P1191" s="19">
        <v>2037.06</v>
      </c>
      <c r="Q1191" s="20">
        <v>1199</v>
      </c>
      <c r="R1191" s="19">
        <f>P1191+ROUND(Q1191, 2)</f>
        <v>3236.06</v>
      </c>
      <c r="S1191" s="19">
        <v>0</v>
      </c>
      <c r="T1191" s="19">
        <v>0</v>
      </c>
      <c r="U1191" s="19">
        <f>S1191+T1191</f>
        <v>0</v>
      </c>
    </row>
    <row r="1192" spans="1:21" ht="18" x14ac:dyDescent="0.3">
      <c r="A1192" s="12" t="s">
        <v>3852</v>
      </c>
      <c r="B1192" s="12"/>
      <c r="C1192" s="27" t="s">
        <v>3773</v>
      </c>
      <c r="D1192" s="17"/>
      <c r="E1192" s="17"/>
      <c r="F1192" s="28" t="s">
        <v>102</v>
      </c>
      <c r="G1192" s="29">
        <v>0.75</v>
      </c>
      <c r="H1192" s="29"/>
      <c r="I1192" s="29">
        <v>0</v>
      </c>
      <c r="J1192" s="63"/>
      <c r="K1192" s="59"/>
      <c r="L1192" s="59"/>
      <c r="M1192" s="64"/>
      <c r="N1192" s="59"/>
      <c r="O1192" s="59"/>
      <c r="P1192" s="30">
        <v>2.8</v>
      </c>
      <c r="S1192" s="31">
        <f t="shared" ref="S1192:S1202" si="18">ROUND(ROUND(P1192, 2)*I1192, 2)</f>
        <v>0</v>
      </c>
    </row>
    <row r="1193" spans="1:21" ht="18" x14ac:dyDescent="0.3">
      <c r="A1193" s="12" t="s">
        <v>3855</v>
      </c>
      <c r="B1193" s="12"/>
      <c r="C1193" s="27" t="s">
        <v>3762</v>
      </c>
      <c r="D1193" s="17"/>
      <c r="E1193" s="17"/>
      <c r="F1193" s="28" t="s">
        <v>187</v>
      </c>
      <c r="G1193" s="29">
        <v>1.25</v>
      </c>
      <c r="H1193" s="29"/>
      <c r="I1193" s="29">
        <v>0</v>
      </c>
      <c r="J1193" s="63"/>
      <c r="K1193" s="59"/>
      <c r="L1193" s="59"/>
      <c r="M1193" s="64"/>
      <c r="N1193" s="59"/>
      <c r="O1193" s="59"/>
      <c r="P1193" s="30">
        <v>2.8</v>
      </c>
      <c r="S1193" s="31">
        <f t="shared" si="18"/>
        <v>0</v>
      </c>
    </row>
    <row r="1194" spans="1:21" ht="18" x14ac:dyDescent="0.3">
      <c r="A1194" s="12" t="s">
        <v>3858</v>
      </c>
      <c r="B1194" s="12"/>
      <c r="C1194" s="27" t="s">
        <v>3757</v>
      </c>
      <c r="D1194" s="17"/>
      <c r="E1194" s="17"/>
      <c r="F1194" s="28" t="s">
        <v>187</v>
      </c>
      <c r="G1194" s="29">
        <v>1.05</v>
      </c>
      <c r="H1194" s="29"/>
      <c r="I1194" s="29">
        <v>0</v>
      </c>
      <c r="J1194" s="63"/>
      <c r="K1194" s="59"/>
      <c r="L1194" s="59"/>
      <c r="M1194" s="64"/>
      <c r="N1194" s="59"/>
      <c r="O1194" s="59"/>
      <c r="P1194" s="30">
        <v>4.5999999999999996</v>
      </c>
      <c r="S1194" s="31">
        <f t="shared" si="18"/>
        <v>0</v>
      </c>
    </row>
    <row r="1195" spans="1:21" ht="18" x14ac:dyDescent="0.3">
      <c r="A1195" s="12" t="s">
        <v>3861</v>
      </c>
      <c r="B1195" s="12"/>
      <c r="C1195" s="27" t="s">
        <v>2791</v>
      </c>
      <c r="D1195" s="17"/>
      <c r="E1195" s="17"/>
      <c r="F1195" s="28" t="s">
        <v>79</v>
      </c>
      <c r="G1195" s="29">
        <v>1.05</v>
      </c>
      <c r="H1195" s="29"/>
      <c r="I1195" s="29">
        <v>0</v>
      </c>
      <c r="J1195" s="63"/>
      <c r="K1195" s="59"/>
      <c r="L1195" s="59"/>
      <c r="M1195" s="64"/>
      <c r="N1195" s="59"/>
      <c r="O1195" s="59"/>
      <c r="P1195" s="30">
        <v>1520.33</v>
      </c>
      <c r="S1195" s="31">
        <f t="shared" si="18"/>
        <v>0</v>
      </c>
    </row>
    <row r="1196" spans="1:21" ht="18" x14ac:dyDescent="0.3">
      <c r="A1196" s="12" t="s">
        <v>3864</v>
      </c>
      <c r="B1196" s="12"/>
      <c r="C1196" s="41" t="s">
        <v>3752</v>
      </c>
      <c r="D1196" s="17"/>
      <c r="E1196" s="17"/>
      <c r="F1196" s="28" t="s">
        <v>102</v>
      </c>
      <c r="G1196" s="29">
        <v>4.2</v>
      </c>
      <c r="H1196" s="29"/>
      <c r="I1196" s="29">
        <v>0</v>
      </c>
      <c r="J1196" s="63"/>
      <c r="K1196" s="59"/>
      <c r="L1196" s="59"/>
      <c r="M1196" s="64"/>
      <c r="N1196" s="59"/>
      <c r="O1196" s="59"/>
      <c r="P1196" s="30">
        <v>4.92</v>
      </c>
      <c r="S1196" s="31">
        <f t="shared" si="18"/>
        <v>0</v>
      </c>
    </row>
    <row r="1197" spans="1:21" ht="18" x14ac:dyDescent="0.3">
      <c r="A1197" s="12" t="s">
        <v>3867</v>
      </c>
      <c r="B1197" s="12"/>
      <c r="C1197" s="27" t="s">
        <v>3742</v>
      </c>
      <c r="D1197" s="17"/>
      <c r="E1197" s="17"/>
      <c r="F1197" s="28" t="s">
        <v>187</v>
      </c>
      <c r="G1197" s="29">
        <v>0.3</v>
      </c>
      <c r="H1197" s="29"/>
      <c r="I1197" s="29">
        <v>0</v>
      </c>
      <c r="J1197" s="63"/>
      <c r="K1197" s="59"/>
      <c r="L1197" s="59"/>
      <c r="M1197" s="64"/>
      <c r="N1197" s="59"/>
      <c r="O1197" s="59"/>
      <c r="P1197" s="30">
        <v>44.13</v>
      </c>
      <c r="S1197" s="31">
        <f t="shared" si="18"/>
        <v>0</v>
      </c>
    </row>
    <row r="1198" spans="1:21" ht="18" x14ac:dyDescent="0.3">
      <c r="A1198" s="12" t="s">
        <v>3870</v>
      </c>
      <c r="B1198" s="12"/>
      <c r="C1198" s="27" t="s">
        <v>3747</v>
      </c>
      <c r="D1198" s="17"/>
      <c r="E1198" s="17"/>
      <c r="F1198" s="28" t="s">
        <v>187</v>
      </c>
      <c r="G1198" s="29">
        <v>4.7</v>
      </c>
      <c r="H1198" s="29"/>
      <c r="I1198" s="29">
        <v>0</v>
      </c>
      <c r="J1198" s="63"/>
      <c r="K1198" s="59"/>
      <c r="L1198" s="59"/>
      <c r="M1198" s="64"/>
      <c r="N1198" s="59"/>
      <c r="O1198" s="59"/>
      <c r="P1198" s="30">
        <v>66.98</v>
      </c>
      <c r="S1198" s="31">
        <f t="shared" si="18"/>
        <v>0</v>
      </c>
    </row>
    <row r="1199" spans="1:21" ht="36" x14ac:dyDescent="0.3">
      <c r="A1199" s="12" t="s">
        <v>3873</v>
      </c>
      <c r="B1199" s="12"/>
      <c r="C1199" s="41" t="s">
        <v>3737</v>
      </c>
      <c r="D1199" s="17"/>
      <c r="E1199" s="17"/>
      <c r="F1199" s="28" t="s">
        <v>102</v>
      </c>
      <c r="G1199" s="29">
        <v>3.6</v>
      </c>
      <c r="H1199" s="29"/>
      <c r="I1199" s="29">
        <v>0</v>
      </c>
      <c r="J1199" s="63"/>
      <c r="K1199" s="59"/>
      <c r="L1199" s="59"/>
      <c r="M1199" s="64"/>
      <c r="N1199" s="59"/>
      <c r="O1199" s="59"/>
      <c r="P1199" s="30">
        <v>15.9</v>
      </c>
      <c r="S1199" s="31">
        <f t="shared" si="18"/>
        <v>0</v>
      </c>
    </row>
    <row r="1200" spans="1:21" ht="18" x14ac:dyDescent="0.3">
      <c r="A1200" s="12" t="s">
        <v>3876</v>
      </c>
      <c r="B1200" s="12"/>
      <c r="C1200" s="27" t="s">
        <v>3732</v>
      </c>
      <c r="D1200" s="17"/>
      <c r="E1200" s="17"/>
      <c r="F1200" s="28" t="s">
        <v>102</v>
      </c>
      <c r="G1200" s="29">
        <v>0.3</v>
      </c>
      <c r="H1200" s="29"/>
      <c r="I1200" s="29">
        <v>0</v>
      </c>
      <c r="J1200" s="63"/>
      <c r="K1200" s="59"/>
      <c r="L1200" s="59"/>
      <c r="M1200" s="64"/>
      <c r="N1200" s="59"/>
      <c r="O1200" s="59"/>
      <c r="P1200" s="30">
        <v>5.6</v>
      </c>
      <c r="S1200" s="31">
        <f t="shared" si="18"/>
        <v>0</v>
      </c>
    </row>
    <row r="1201" spans="1:21" ht="18" x14ac:dyDescent="0.3">
      <c r="A1201" s="12" t="s">
        <v>3879</v>
      </c>
      <c r="B1201" s="12"/>
      <c r="C1201" s="27" t="s">
        <v>2957</v>
      </c>
      <c r="D1201" s="17"/>
      <c r="E1201" s="17"/>
      <c r="F1201" s="28" t="s">
        <v>102</v>
      </c>
      <c r="G1201" s="29">
        <v>30</v>
      </c>
      <c r="H1201" s="29"/>
      <c r="I1201" s="29">
        <v>0</v>
      </c>
      <c r="J1201" s="63"/>
      <c r="K1201" s="59"/>
      <c r="L1201" s="59"/>
      <c r="M1201" s="64"/>
      <c r="N1201" s="59"/>
      <c r="O1201" s="59"/>
      <c r="P1201" s="30">
        <v>0.28000000000000003</v>
      </c>
      <c r="S1201" s="31">
        <f t="shared" si="18"/>
        <v>0</v>
      </c>
    </row>
    <row r="1202" spans="1:21" ht="18" x14ac:dyDescent="0.3">
      <c r="A1202" s="12" t="s">
        <v>3882</v>
      </c>
      <c r="B1202" s="12"/>
      <c r="C1202" s="27" t="s">
        <v>3721</v>
      </c>
      <c r="D1202" s="17"/>
      <c r="E1202" s="17"/>
      <c r="F1202" s="28" t="s">
        <v>102</v>
      </c>
      <c r="G1202" s="29">
        <v>15</v>
      </c>
      <c r="H1202" s="29"/>
      <c r="I1202" s="29">
        <v>0</v>
      </c>
      <c r="J1202" s="63"/>
      <c r="K1202" s="59"/>
      <c r="L1202" s="59"/>
      <c r="M1202" s="64"/>
      <c r="N1202" s="59"/>
      <c r="O1202" s="59"/>
      <c r="P1202" s="30">
        <v>0.95</v>
      </c>
      <c r="S1202" s="31">
        <f t="shared" si="18"/>
        <v>0</v>
      </c>
    </row>
    <row r="1203" spans="1:21" ht="54" x14ac:dyDescent="0.3">
      <c r="A1203" s="12" t="s">
        <v>3885</v>
      </c>
      <c r="B1203" s="12" t="s">
        <v>3715</v>
      </c>
      <c r="C1203" s="16" t="s">
        <v>3716</v>
      </c>
      <c r="D1203" s="17"/>
      <c r="E1203" s="17" t="s">
        <v>3886</v>
      </c>
      <c r="F1203" s="17" t="s">
        <v>79</v>
      </c>
      <c r="G1203" s="18">
        <v>1</v>
      </c>
      <c r="H1203" s="18"/>
      <c r="I1203" s="18">
        <v>305.89999999999998</v>
      </c>
      <c r="J1203" s="61"/>
      <c r="K1203" s="62"/>
      <c r="L1203" s="61"/>
      <c r="M1203" s="61"/>
      <c r="N1203" s="61"/>
      <c r="O1203" s="61"/>
      <c r="P1203" s="19">
        <v>727.19</v>
      </c>
      <c r="Q1203" s="20">
        <v>1438.8</v>
      </c>
      <c r="R1203" s="19">
        <f>P1203+ROUND(Q1203, 2)</f>
        <v>2165.9899999999998</v>
      </c>
      <c r="S1203" s="19">
        <v>222447.42</v>
      </c>
      <c r="T1203" s="19">
        <v>440128.92</v>
      </c>
      <c r="U1203" s="19">
        <f>S1203+T1203</f>
        <v>662576.34</v>
      </c>
    </row>
    <row r="1204" spans="1:21" ht="18" x14ac:dyDescent="0.3">
      <c r="A1204" s="12" t="s">
        <v>3887</v>
      </c>
      <c r="B1204" s="12"/>
      <c r="C1204" s="27" t="s">
        <v>3721</v>
      </c>
      <c r="D1204" s="17"/>
      <c r="E1204" s="17"/>
      <c r="F1204" s="28" t="s">
        <v>102</v>
      </c>
      <c r="G1204" s="29">
        <v>15</v>
      </c>
      <c r="H1204" s="29"/>
      <c r="I1204" s="29">
        <v>4588.5</v>
      </c>
      <c r="J1204" s="63"/>
      <c r="K1204" s="59"/>
      <c r="L1204" s="59"/>
      <c r="M1204" s="64"/>
      <c r="N1204" s="59"/>
      <c r="O1204" s="59"/>
      <c r="P1204" s="30">
        <v>0.96</v>
      </c>
      <c r="S1204" s="31">
        <f t="shared" ref="S1204:S1216" si="19">ROUND(ROUND(P1204, 2)*I1204, 2)</f>
        <v>4404.96</v>
      </c>
    </row>
    <row r="1205" spans="1:21" ht="18" x14ac:dyDescent="0.3">
      <c r="A1205" s="12" t="s">
        <v>3890</v>
      </c>
      <c r="B1205" s="12"/>
      <c r="C1205" s="27" t="s">
        <v>2957</v>
      </c>
      <c r="D1205" s="17"/>
      <c r="E1205" s="17"/>
      <c r="F1205" s="28" t="s">
        <v>102</v>
      </c>
      <c r="G1205" s="29">
        <v>30</v>
      </c>
      <c r="H1205" s="29"/>
      <c r="I1205" s="29">
        <v>9177</v>
      </c>
      <c r="J1205" s="63"/>
      <c r="K1205" s="59"/>
      <c r="L1205" s="59"/>
      <c r="M1205" s="64"/>
      <c r="N1205" s="59"/>
      <c r="O1205" s="59"/>
      <c r="P1205" s="30">
        <v>0.28000000000000003</v>
      </c>
      <c r="S1205" s="31">
        <f t="shared" si="19"/>
        <v>2569.56</v>
      </c>
    </row>
    <row r="1206" spans="1:21" ht="18" x14ac:dyDescent="0.3">
      <c r="A1206" s="12" t="s">
        <v>3893</v>
      </c>
      <c r="B1206" s="12"/>
      <c r="C1206" s="27" t="s">
        <v>2755</v>
      </c>
      <c r="D1206" s="17"/>
      <c r="E1206" s="17"/>
      <c r="F1206" s="28" t="s">
        <v>96</v>
      </c>
      <c r="G1206" s="29">
        <v>0.35</v>
      </c>
      <c r="H1206" s="29"/>
      <c r="I1206" s="29">
        <v>107.065</v>
      </c>
      <c r="J1206" s="63"/>
      <c r="K1206" s="59"/>
      <c r="L1206" s="59"/>
      <c r="M1206" s="64"/>
      <c r="N1206" s="59"/>
      <c r="O1206" s="59"/>
      <c r="P1206" s="30">
        <v>55</v>
      </c>
      <c r="S1206" s="31">
        <f t="shared" si="19"/>
        <v>5888.58</v>
      </c>
    </row>
    <row r="1207" spans="1:21" ht="18" x14ac:dyDescent="0.3">
      <c r="A1207" s="12" t="s">
        <v>3896</v>
      </c>
      <c r="B1207" s="12"/>
      <c r="C1207" s="27" t="s">
        <v>3732</v>
      </c>
      <c r="D1207" s="17"/>
      <c r="E1207" s="17"/>
      <c r="F1207" s="28" t="s">
        <v>102</v>
      </c>
      <c r="G1207" s="29">
        <v>0.3</v>
      </c>
      <c r="H1207" s="29"/>
      <c r="I1207" s="29">
        <v>91.77</v>
      </c>
      <c r="J1207" s="63"/>
      <c r="K1207" s="59"/>
      <c r="L1207" s="59"/>
      <c r="M1207" s="64"/>
      <c r="N1207" s="59"/>
      <c r="O1207" s="59"/>
      <c r="P1207" s="30">
        <v>5.6</v>
      </c>
      <c r="S1207" s="31">
        <f t="shared" si="19"/>
        <v>513.91</v>
      </c>
    </row>
    <row r="1208" spans="1:21" ht="36" x14ac:dyDescent="0.3">
      <c r="A1208" s="12" t="s">
        <v>3899</v>
      </c>
      <c r="B1208" s="12"/>
      <c r="C1208" s="27" t="s">
        <v>3900</v>
      </c>
      <c r="D1208" s="17"/>
      <c r="E1208" s="17"/>
      <c r="F1208" s="28" t="s">
        <v>102</v>
      </c>
      <c r="G1208" s="29">
        <v>1.5</v>
      </c>
      <c r="H1208" s="29"/>
      <c r="I1208" s="29">
        <v>458.85</v>
      </c>
      <c r="J1208" s="63"/>
      <c r="K1208" s="59"/>
      <c r="L1208" s="59"/>
      <c r="M1208" s="64"/>
      <c r="N1208" s="59"/>
      <c r="O1208" s="59"/>
      <c r="P1208" s="30">
        <v>15.9</v>
      </c>
      <c r="S1208" s="31">
        <f t="shared" si="19"/>
        <v>7295.72</v>
      </c>
    </row>
    <row r="1209" spans="1:21" ht="18" x14ac:dyDescent="0.3">
      <c r="A1209" s="12" t="s">
        <v>3904</v>
      </c>
      <c r="B1209" s="12"/>
      <c r="C1209" s="27" t="s">
        <v>3742</v>
      </c>
      <c r="D1209" s="17"/>
      <c r="E1209" s="17"/>
      <c r="F1209" s="28" t="s">
        <v>187</v>
      </c>
      <c r="G1209" s="29">
        <v>0.3</v>
      </c>
      <c r="H1209" s="29"/>
      <c r="I1209" s="29">
        <v>91.77</v>
      </c>
      <c r="J1209" s="63"/>
      <c r="K1209" s="59"/>
      <c r="L1209" s="59"/>
      <c r="M1209" s="64"/>
      <c r="N1209" s="59"/>
      <c r="O1209" s="59"/>
      <c r="P1209" s="30">
        <v>44.13</v>
      </c>
      <c r="S1209" s="31">
        <f t="shared" si="19"/>
        <v>4049.81</v>
      </c>
    </row>
    <row r="1210" spans="1:21" ht="18" x14ac:dyDescent="0.3">
      <c r="A1210" s="12" t="s">
        <v>3907</v>
      </c>
      <c r="B1210" s="12"/>
      <c r="C1210" s="27" t="s">
        <v>3747</v>
      </c>
      <c r="D1210" s="17"/>
      <c r="E1210" s="17"/>
      <c r="F1210" s="28" t="s">
        <v>187</v>
      </c>
      <c r="G1210" s="29">
        <v>4.7</v>
      </c>
      <c r="H1210" s="29"/>
      <c r="I1210" s="29">
        <v>1437.73</v>
      </c>
      <c r="J1210" s="63"/>
      <c r="K1210" s="59"/>
      <c r="L1210" s="59"/>
      <c r="M1210" s="64"/>
      <c r="N1210" s="59"/>
      <c r="O1210" s="59"/>
      <c r="P1210" s="30">
        <v>66.98</v>
      </c>
      <c r="S1210" s="31">
        <f t="shared" si="19"/>
        <v>96299.16</v>
      </c>
    </row>
    <row r="1211" spans="1:21" ht="18" x14ac:dyDescent="0.3">
      <c r="A1211" s="12" t="s">
        <v>3910</v>
      </c>
      <c r="B1211" s="12"/>
      <c r="C1211" s="41" t="s">
        <v>3752</v>
      </c>
      <c r="D1211" s="17"/>
      <c r="E1211" s="17"/>
      <c r="F1211" s="28" t="s">
        <v>102</v>
      </c>
      <c r="G1211" s="29">
        <v>4.2</v>
      </c>
      <c r="H1211" s="29"/>
      <c r="I1211" s="29">
        <v>1284.78</v>
      </c>
      <c r="J1211" s="63"/>
      <c r="K1211" s="59"/>
      <c r="L1211" s="59"/>
      <c r="M1211" s="64"/>
      <c r="N1211" s="59"/>
      <c r="O1211" s="59"/>
      <c r="P1211" s="30">
        <v>4.92</v>
      </c>
      <c r="S1211" s="31">
        <f t="shared" si="19"/>
        <v>6321.12</v>
      </c>
    </row>
    <row r="1212" spans="1:21" ht="18" x14ac:dyDescent="0.3">
      <c r="A1212" s="12" t="s">
        <v>3913</v>
      </c>
      <c r="B1212" s="12"/>
      <c r="C1212" s="27" t="s">
        <v>3757</v>
      </c>
      <c r="D1212" s="17"/>
      <c r="E1212" s="17"/>
      <c r="F1212" s="28" t="s">
        <v>187</v>
      </c>
      <c r="G1212" s="29">
        <v>1.05</v>
      </c>
      <c r="H1212" s="29"/>
      <c r="I1212" s="29">
        <v>321.19499999999999</v>
      </c>
      <c r="J1212" s="63"/>
      <c r="K1212" s="59"/>
      <c r="L1212" s="59"/>
      <c r="M1212" s="64"/>
      <c r="N1212" s="59"/>
      <c r="O1212" s="59"/>
      <c r="P1212" s="30">
        <v>4.5999999999999996</v>
      </c>
      <c r="S1212" s="31">
        <f t="shared" si="19"/>
        <v>1477.5</v>
      </c>
    </row>
    <row r="1213" spans="1:21" ht="18" x14ac:dyDescent="0.3">
      <c r="A1213" s="12" t="s">
        <v>3916</v>
      </c>
      <c r="B1213" s="12"/>
      <c r="C1213" s="27" t="s">
        <v>3762</v>
      </c>
      <c r="D1213" s="17"/>
      <c r="E1213" s="17"/>
      <c r="F1213" s="28" t="s">
        <v>187</v>
      </c>
      <c r="G1213" s="29">
        <v>1.25</v>
      </c>
      <c r="H1213" s="29"/>
      <c r="I1213" s="29">
        <v>382.375</v>
      </c>
      <c r="J1213" s="63"/>
      <c r="K1213" s="59"/>
      <c r="L1213" s="59"/>
      <c r="M1213" s="64"/>
      <c r="N1213" s="59"/>
      <c r="O1213" s="59"/>
      <c r="P1213" s="30">
        <v>2.8</v>
      </c>
      <c r="S1213" s="31">
        <f t="shared" si="19"/>
        <v>1070.6500000000001</v>
      </c>
    </row>
    <row r="1214" spans="1:21" ht="36" x14ac:dyDescent="0.3">
      <c r="A1214" s="12" t="s">
        <v>3919</v>
      </c>
      <c r="B1214" s="12"/>
      <c r="C1214" s="27" t="s">
        <v>1028</v>
      </c>
      <c r="D1214" s="17"/>
      <c r="E1214" s="17"/>
      <c r="F1214" s="28" t="s">
        <v>96</v>
      </c>
      <c r="G1214" s="29">
        <v>0.1</v>
      </c>
      <c r="H1214" s="29"/>
      <c r="I1214" s="29">
        <v>30.59</v>
      </c>
      <c r="J1214" s="63"/>
      <c r="K1214" s="59"/>
      <c r="L1214" s="59"/>
      <c r="M1214" s="64"/>
      <c r="N1214" s="59"/>
      <c r="O1214" s="59"/>
      <c r="P1214" s="30">
        <v>88.8</v>
      </c>
      <c r="S1214" s="31">
        <f t="shared" si="19"/>
        <v>2716.39</v>
      </c>
    </row>
    <row r="1215" spans="1:21" ht="36" x14ac:dyDescent="0.3">
      <c r="A1215" s="12" t="s">
        <v>3922</v>
      </c>
      <c r="B1215" s="12"/>
      <c r="C1215" s="27" t="s">
        <v>2760</v>
      </c>
      <c r="D1215" s="17"/>
      <c r="E1215" s="17" t="s">
        <v>3923</v>
      </c>
      <c r="F1215" s="28" t="s">
        <v>79</v>
      </c>
      <c r="G1215" s="29">
        <v>1.05</v>
      </c>
      <c r="H1215" s="29"/>
      <c r="I1215" s="29">
        <v>321.19499999999999</v>
      </c>
      <c r="J1215" s="63"/>
      <c r="K1215" s="59"/>
      <c r="L1215" s="59"/>
      <c r="M1215" s="64"/>
      <c r="N1215" s="59"/>
      <c r="O1215" s="59"/>
      <c r="P1215" s="30">
        <v>277.68</v>
      </c>
      <c r="S1215" s="31">
        <f t="shared" si="19"/>
        <v>89189.43</v>
      </c>
    </row>
    <row r="1216" spans="1:21" ht="18" x14ac:dyDescent="0.3">
      <c r="A1216" s="12" t="s">
        <v>3926</v>
      </c>
      <c r="B1216" s="12"/>
      <c r="C1216" s="27" t="s">
        <v>3773</v>
      </c>
      <c r="D1216" s="17"/>
      <c r="E1216" s="17"/>
      <c r="F1216" s="28" t="s">
        <v>102</v>
      </c>
      <c r="G1216" s="29">
        <v>0.75</v>
      </c>
      <c r="H1216" s="29"/>
      <c r="I1216" s="29">
        <v>229.42500000000001</v>
      </c>
      <c r="J1216" s="63"/>
      <c r="K1216" s="59"/>
      <c r="L1216" s="59"/>
      <c r="M1216" s="64"/>
      <c r="N1216" s="59"/>
      <c r="O1216" s="59"/>
      <c r="P1216" s="30">
        <v>2.84</v>
      </c>
      <c r="S1216" s="31">
        <f t="shared" si="19"/>
        <v>651.57000000000005</v>
      </c>
    </row>
    <row r="1217" spans="1:21" ht="54" x14ac:dyDescent="0.3">
      <c r="A1217" s="12" t="s">
        <v>3929</v>
      </c>
      <c r="B1217" s="12" t="s">
        <v>3715</v>
      </c>
      <c r="C1217" s="16" t="s">
        <v>3716</v>
      </c>
      <c r="D1217" s="17"/>
      <c r="E1217" s="17" t="s">
        <v>3930</v>
      </c>
      <c r="F1217" s="17" t="s">
        <v>79</v>
      </c>
      <c r="G1217" s="18">
        <v>1</v>
      </c>
      <c r="H1217" s="18"/>
      <c r="I1217" s="18">
        <v>207</v>
      </c>
      <c r="J1217" s="61"/>
      <c r="K1217" s="62"/>
      <c r="L1217" s="61"/>
      <c r="M1217" s="61"/>
      <c r="N1217" s="61"/>
      <c r="O1217" s="61"/>
      <c r="P1217" s="19">
        <v>2031.95</v>
      </c>
      <c r="Q1217" s="20">
        <v>1438.8</v>
      </c>
      <c r="R1217" s="19">
        <f>P1217+ROUND(Q1217, 2)</f>
        <v>3470.75</v>
      </c>
      <c r="S1217" s="19">
        <v>420613.65</v>
      </c>
      <c r="T1217" s="19">
        <v>297831.59999999998</v>
      </c>
      <c r="U1217" s="19">
        <f>S1217+T1217</f>
        <v>718445.25</v>
      </c>
    </row>
    <row r="1218" spans="1:21" ht="18" x14ac:dyDescent="0.3">
      <c r="A1218" s="12" t="s">
        <v>3931</v>
      </c>
      <c r="B1218" s="12"/>
      <c r="C1218" s="27" t="s">
        <v>3773</v>
      </c>
      <c r="D1218" s="17"/>
      <c r="E1218" s="17"/>
      <c r="F1218" s="28" t="s">
        <v>102</v>
      </c>
      <c r="G1218" s="29">
        <v>0.75</v>
      </c>
      <c r="H1218" s="29"/>
      <c r="I1218" s="29">
        <v>155.25</v>
      </c>
      <c r="J1218" s="63"/>
      <c r="K1218" s="59"/>
      <c r="L1218" s="59"/>
      <c r="M1218" s="64"/>
      <c r="N1218" s="59"/>
      <c r="O1218" s="59"/>
      <c r="P1218" s="30">
        <v>2.8</v>
      </c>
      <c r="S1218" s="31">
        <f t="shared" ref="S1218:S1230" si="20">ROUND(ROUND(P1218, 2)*I1218, 2)</f>
        <v>434.7</v>
      </c>
    </row>
    <row r="1219" spans="1:21" ht="36" x14ac:dyDescent="0.3">
      <c r="A1219" s="12" t="s">
        <v>3934</v>
      </c>
      <c r="B1219" s="12"/>
      <c r="C1219" s="27" t="s">
        <v>1028</v>
      </c>
      <c r="D1219" s="17"/>
      <c r="E1219" s="17"/>
      <c r="F1219" s="28" t="s">
        <v>96</v>
      </c>
      <c r="G1219" s="29">
        <v>0.1</v>
      </c>
      <c r="H1219" s="29"/>
      <c r="I1219" s="29">
        <v>20.7</v>
      </c>
      <c r="J1219" s="63"/>
      <c r="K1219" s="59"/>
      <c r="L1219" s="59"/>
      <c r="M1219" s="64"/>
      <c r="N1219" s="59"/>
      <c r="O1219" s="59"/>
      <c r="P1219" s="30">
        <v>88.8</v>
      </c>
      <c r="S1219" s="31">
        <f t="shared" si="20"/>
        <v>1838.16</v>
      </c>
    </row>
    <row r="1220" spans="1:21" ht="18" x14ac:dyDescent="0.3">
      <c r="A1220" s="12" t="s">
        <v>3937</v>
      </c>
      <c r="B1220" s="12"/>
      <c r="C1220" s="27" t="s">
        <v>3762</v>
      </c>
      <c r="D1220" s="17"/>
      <c r="E1220" s="17"/>
      <c r="F1220" s="28" t="s">
        <v>187</v>
      </c>
      <c r="G1220" s="29">
        <v>1.25</v>
      </c>
      <c r="H1220" s="29"/>
      <c r="I1220" s="29">
        <v>258.75</v>
      </c>
      <c r="J1220" s="63"/>
      <c r="K1220" s="59"/>
      <c r="L1220" s="59"/>
      <c r="M1220" s="64"/>
      <c r="N1220" s="59"/>
      <c r="O1220" s="59"/>
      <c r="P1220" s="30">
        <v>2.8</v>
      </c>
      <c r="S1220" s="31">
        <f t="shared" si="20"/>
        <v>724.5</v>
      </c>
    </row>
    <row r="1221" spans="1:21" ht="18" x14ac:dyDescent="0.3">
      <c r="A1221" s="12" t="s">
        <v>3940</v>
      </c>
      <c r="B1221" s="12"/>
      <c r="C1221" s="27" t="s">
        <v>3757</v>
      </c>
      <c r="D1221" s="17"/>
      <c r="E1221" s="17"/>
      <c r="F1221" s="28" t="s">
        <v>187</v>
      </c>
      <c r="G1221" s="29">
        <v>1.05</v>
      </c>
      <c r="H1221" s="29"/>
      <c r="I1221" s="29">
        <v>217.35</v>
      </c>
      <c r="J1221" s="63"/>
      <c r="K1221" s="59"/>
      <c r="L1221" s="59"/>
      <c r="M1221" s="64"/>
      <c r="N1221" s="59"/>
      <c r="O1221" s="59"/>
      <c r="P1221" s="30">
        <v>4.5999999999999996</v>
      </c>
      <c r="S1221" s="31">
        <f t="shared" si="20"/>
        <v>999.81</v>
      </c>
    </row>
    <row r="1222" spans="1:21" ht="18" x14ac:dyDescent="0.3">
      <c r="A1222" s="12" t="s">
        <v>3943</v>
      </c>
      <c r="B1222" s="12"/>
      <c r="C1222" s="27" t="s">
        <v>2791</v>
      </c>
      <c r="D1222" s="17"/>
      <c r="E1222" s="17"/>
      <c r="F1222" s="28" t="s">
        <v>79</v>
      </c>
      <c r="G1222" s="29">
        <v>1.05</v>
      </c>
      <c r="H1222" s="29"/>
      <c r="I1222" s="29">
        <v>217.35</v>
      </c>
      <c r="J1222" s="63"/>
      <c r="K1222" s="59"/>
      <c r="L1222" s="59"/>
      <c r="M1222" s="64"/>
      <c r="N1222" s="59"/>
      <c r="O1222" s="59"/>
      <c r="P1222" s="30">
        <v>1520.33</v>
      </c>
      <c r="S1222" s="31">
        <f t="shared" si="20"/>
        <v>330443.73</v>
      </c>
    </row>
    <row r="1223" spans="1:21" ht="18" x14ac:dyDescent="0.3">
      <c r="A1223" s="12" t="s">
        <v>3946</v>
      </c>
      <c r="B1223" s="12"/>
      <c r="C1223" s="41" t="s">
        <v>3752</v>
      </c>
      <c r="D1223" s="17"/>
      <c r="E1223" s="17"/>
      <c r="F1223" s="28" t="s">
        <v>102</v>
      </c>
      <c r="G1223" s="29">
        <v>4.2</v>
      </c>
      <c r="H1223" s="29"/>
      <c r="I1223" s="29">
        <v>869.4</v>
      </c>
      <c r="J1223" s="63"/>
      <c r="K1223" s="59"/>
      <c r="L1223" s="59"/>
      <c r="M1223" s="64"/>
      <c r="N1223" s="59"/>
      <c r="O1223" s="59"/>
      <c r="P1223" s="30">
        <v>4.92</v>
      </c>
      <c r="S1223" s="31">
        <f t="shared" si="20"/>
        <v>4277.45</v>
      </c>
    </row>
    <row r="1224" spans="1:21" ht="18" x14ac:dyDescent="0.3">
      <c r="A1224" s="12" t="s">
        <v>3949</v>
      </c>
      <c r="B1224" s="12"/>
      <c r="C1224" s="27" t="s">
        <v>3742</v>
      </c>
      <c r="D1224" s="17"/>
      <c r="E1224" s="17"/>
      <c r="F1224" s="28" t="s">
        <v>187</v>
      </c>
      <c r="G1224" s="29">
        <v>0.3</v>
      </c>
      <c r="H1224" s="29"/>
      <c r="I1224" s="29">
        <v>62.1</v>
      </c>
      <c r="J1224" s="63"/>
      <c r="K1224" s="59"/>
      <c r="L1224" s="59"/>
      <c r="M1224" s="64"/>
      <c r="N1224" s="59"/>
      <c r="O1224" s="59"/>
      <c r="P1224" s="30">
        <v>44.13</v>
      </c>
      <c r="S1224" s="31">
        <f t="shared" si="20"/>
        <v>2740.47</v>
      </c>
    </row>
    <row r="1225" spans="1:21" ht="18" x14ac:dyDescent="0.3">
      <c r="A1225" s="12" t="s">
        <v>3952</v>
      </c>
      <c r="B1225" s="12"/>
      <c r="C1225" s="27" t="s">
        <v>3747</v>
      </c>
      <c r="D1225" s="17"/>
      <c r="E1225" s="17"/>
      <c r="F1225" s="28" t="s">
        <v>187</v>
      </c>
      <c r="G1225" s="29">
        <v>4.7</v>
      </c>
      <c r="H1225" s="29"/>
      <c r="I1225" s="29">
        <v>972.9</v>
      </c>
      <c r="J1225" s="63"/>
      <c r="K1225" s="59"/>
      <c r="L1225" s="59"/>
      <c r="M1225" s="64"/>
      <c r="N1225" s="59"/>
      <c r="O1225" s="59"/>
      <c r="P1225" s="30">
        <v>66.98</v>
      </c>
      <c r="S1225" s="31">
        <f t="shared" si="20"/>
        <v>65164.84</v>
      </c>
    </row>
    <row r="1226" spans="1:21" ht="36" x14ac:dyDescent="0.3">
      <c r="A1226" s="12" t="s">
        <v>3955</v>
      </c>
      <c r="B1226" s="12"/>
      <c r="C1226" s="27" t="s">
        <v>3900</v>
      </c>
      <c r="D1226" s="17"/>
      <c r="E1226" s="17"/>
      <c r="F1226" s="28" t="s">
        <v>102</v>
      </c>
      <c r="G1226" s="29">
        <v>1.5</v>
      </c>
      <c r="H1226" s="29"/>
      <c r="I1226" s="29">
        <v>310.5</v>
      </c>
      <c r="J1226" s="63"/>
      <c r="K1226" s="59"/>
      <c r="L1226" s="59"/>
      <c r="M1226" s="64"/>
      <c r="N1226" s="59"/>
      <c r="O1226" s="59"/>
      <c r="P1226" s="30">
        <v>15.9</v>
      </c>
      <c r="S1226" s="31">
        <f t="shared" si="20"/>
        <v>4936.95</v>
      </c>
    </row>
    <row r="1227" spans="1:21" ht="18" x14ac:dyDescent="0.3">
      <c r="A1227" s="12" t="s">
        <v>3958</v>
      </c>
      <c r="B1227" s="12"/>
      <c r="C1227" s="27" t="s">
        <v>3732</v>
      </c>
      <c r="D1227" s="17"/>
      <c r="E1227" s="17"/>
      <c r="F1227" s="28" t="s">
        <v>102</v>
      </c>
      <c r="G1227" s="29">
        <v>0.3</v>
      </c>
      <c r="H1227" s="29"/>
      <c r="I1227" s="29">
        <v>62.1</v>
      </c>
      <c r="J1227" s="63"/>
      <c r="K1227" s="59"/>
      <c r="L1227" s="59"/>
      <c r="M1227" s="64"/>
      <c r="N1227" s="59"/>
      <c r="O1227" s="59"/>
      <c r="P1227" s="30">
        <v>5.6</v>
      </c>
      <c r="S1227" s="31">
        <f t="shared" si="20"/>
        <v>347.76</v>
      </c>
    </row>
    <row r="1228" spans="1:21" ht="18" x14ac:dyDescent="0.3">
      <c r="A1228" s="12" t="s">
        <v>3961</v>
      </c>
      <c r="B1228" s="12"/>
      <c r="C1228" s="27" t="s">
        <v>2755</v>
      </c>
      <c r="D1228" s="17"/>
      <c r="E1228" s="17"/>
      <c r="F1228" s="28" t="s">
        <v>96</v>
      </c>
      <c r="G1228" s="29">
        <v>0.35</v>
      </c>
      <c r="H1228" s="29"/>
      <c r="I1228" s="29">
        <v>72.45</v>
      </c>
      <c r="J1228" s="63"/>
      <c r="K1228" s="59"/>
      <c r="L1228" s="59"/>
      <c r="M1228" s="64"/>
      <c r="N1228" s="59"/>
      <c r="O1228" s="59"/>
      <c r="P1228" s="30">
        <v>55</v>
      </c>
      <c r="S1228" s="31">
        <f t="shared" si="20"/>
        <v>3984.75</v>
      </c>
    </row>
    <row r="1229" spans="1:21" ht="18" x14ac:dyDescent="0.3">
      <c r="A1229" s="12" t="s">
        <v>3964</v>
      </c>
      <c r="B1229" s="12"/>
      <c r="C1229" s="27" t="s">
        <v>2957</v>
      </c>
      <c r="D1229" s="17"/>
      <c r="E1229" s="17"/>
      <c r="F1229" s="28" t="s">
        <v>102</v>
      </c>
      <c r="G1229" s="29">
        <v>30</v>
      </c>
      <c r="H1229" s="29"/>
      <c r="I1229" s="29">
        <v>6210</v>
      </c>
      <c r="J1229" s="63"/>
      <c r="K1229" s="59"/>
      <c r="L1229" s="59"/>
      <c r="M1229" s="64"/>
      <c r="N1229" s="59"/>
      <c r="O1229" s="59"/>
      <c r="P1229" s="30">
        <v>0.28000000000000003</v>
      </c>
      <c r="S1229" s="31">
        <f t="shared" si="20"/>
        <v>1738.8</v>
      </c>
    </row>
    <row r="1230" spans="1:21" ht="18" x14ac:dyDescent="0.3">
      <c r="A1230" s="12" t="s">
        <v>3967</v>
      </c>
      <c r="B1230" s="12"/>
      <c r="C1230" s="27" t="s">
        <v>3721</v>
      </c>
      <c r="D1230" s="17"/>
      <c r="E1230" s="17"/>
      <c r="F1230" s="28" t="s">
        <v>102</v>
      </c>
      <c r="G1230" s="29">
        <v>15</v>
      </c>
      <c r="H1230" s="29"/>
      <c r="I1230" s="29">
        <v>3105</v>
      </c>
      <c r="J1230" s="63"/>
      <c r="K1230" s="59"/>
      <c r="L1230" s="59"/>
      <c r="M1230" s="64"/>
      <c r="N1230" s="59"/>
      <c r="O1230" s="59"/>
      <c r="P1230" s="30">
        <v>0.96</v>
      </c>
      <c r="S1230" s="31">
        <f t="shared" si="20"/>
        <v>2980.8</v>
      </c>
    </row>
    <row r="1231" spans="1:21" ht="72" x14ac:dyDescent="0.3">
      <c r="A1231" s="12" t="s">
        <v>3970</v>
      </c>
      <c r="B1231" s="12" t="s">
        <v>3971</v>
      </c>
      <c r="C1231" s="16" t="s">
        <v>3972</v>
      </c>
      <c r="D1231" s="17"/>
      <c r="E1231" s="17" t="s">
        <v>3973</v>
      </c>
      <c r="F1231" s="17" t="s">
        <v>79</v>
      </c>
      <c r="G1231" s="18">
        <v>1</v>
      </c>
      <c r="H1231" s="18"/>
      <c r="I1231" s="18">
        <v>106</v>
      </c>
      <c r="J1231" s="61"/>
      <c r="K1231" s="62"/>
      <c r="L1231" s="61"/>
      <c r="M1231" s="61"/>
      <c r="N1231" s="61"/>
      <c r="O1231" s="61"/>
      <c r="P1231" s="19">
        <v>8020</v>
      </c>
      <c r="Q1231" s="20">
        <v>903.72</v>
      </c>
      <c r="R1231" s="19">
        <f>P1231+ROUND(Q1231, 2)</f>
        <v>8923.7199999999993</v>
      </c>
      <c r="S1231" s="19">
        <v>850120</v>
      </c>
      <c r="T1231" s="19">
        <v>95794.32</v>
      </c>
      <c r="U1231" s="19">
        <f>S1231+T1231</f>
        <v>945914.32000000007</v>
      </c>
    </row>
    <row r="1232" spans="1:21" ht="69" customHeight="1" x14ac:dyDescent="0.3">
      <c r="A1232" s="12" t="s">
        <v>3976</v>
      </c>
      <c r="B1232" s="12"/>
      <c r="C1232" s="27" t="s">
        <v>3977</v>
      </c>
      <c r="D1232" s="17"/>
      <c r="E1232" s="17" t="s">
        <v>3978</v>
      </c>
      <c r="F1232" s="28" t="s">
        <v>79</v>
      </c>
      <c r="G1232" s="29">
        <v>1</v>
      </c>
      <c r="H1232" s="29"/>
      <c r="I1232" s="29">
        <v>106</v>
      </c>
      <c r="J1232" s="63"/>
      <c r="K1232" s="59"/>
      <c r="L1232" s="59"/>
      <c r="M1232" s="64"/>
      <c r="N1232" s="59"/>
      <c r="O1232" s="59"/>
      <c r="P1232" s="30">
        <v>8020</v>
      </c>
      <c r="S1232" s="31">
        <f>ROUND(ROUND(P1232, 2)*I1232, 2)</f>
        <v>850120</v>
      </c>
    </row>
    <row r="1233" spans="1:21" ht="72" x14ac:dyDescent="0.3">
      <c r="A1233" s="12" t="s">
        <v>3982</v>
      </c>
      <c r="B1233" s="12" t="s">
        <v>3971</v>
      </c>
      <c r="C1233" s="16" t="s">
        <v>3972</v>
      </c>
      <c r="D1233" s="17"/>
      <c r="E1233" s="17" t="s">
        <v>3983</v>
      </c>
      <c r="F1233" s="17" t="s">
        <v>79</v>
      </c>
      <c r="G1233" s="18">
        <v>1</v>
      </c>
      <c r="H1233" s="18"/>
      <c r="I1233" s="18">
        <v>87</v>
      </c>
      <c r="J1233" s="61"/>
      <c r="K1233" s="62"/>
      <c r="L1233" s="61"/>
      <c r="M1233" s="61"/>
      <c r="N1233" s="61"/>
      <c r="O1233" s="61"/>
      <c r="P1233" s="19">
        <v>8130</v>
      </c>
      <c r="Q1233" s="20">
        <v>2032.64</v>
      </c>
      <c r="R1233" s="19">
        <f>P1233+ROUND(Q1233, 2)</f>
        <v>10162.64</v>
      </c>
      <c r="S1233" s="19">
        <v>707310</v>
      </c>
      <c r="T1233" s="19">
        <v>176839.67999999999</v>
      </c>
      <c r="U1233" s="19">
        <f>S1233+T1233</f>
        <v>884149.67999999993</v>
      </c>
    </row>
    <row r="1234" spans="1:21" ht="76.5" customHeight="1" x14ac:dyDescent="0.3">
      <c r="A1234" s="12" t="s">
        <v>3984</v>
      </c>
      <c r="B1234" s="12"/>
      <c r="C1234" s="27" t="s">
        <v>3977</v>
      </c>
      <c r="D1234" s="17"/>
      <c r="E1234" s="17" t="s">
        <v>3985</v>
      </c>
      <c r="F1234" s="28" t="s">
        <v>79</v>
      </c>
      <c r="G1234" s="29">
        <v>1</v>
      </c>
      <c r="H1234" s="29"/>
      <c r="I1234" s="29">
        <v>87</v>
      </c>
      <c r="J1234" s="63"/>
      <c r="K1234" s="59"/>
      <c r="L1234" s="59"/>
      <c r="M1234" s="64"/>
      <c r="N1234" s="59"/>
      <c r="O1234" s="59"/>
      <c r="P1234" s="30">
        <v>8130</v>
      </c>
      <c r="S1234" s="31">
        <f>ROUND(ROUND(P1234, 2)*I1234, 2)</f>
        <v>707310</v>
      </c>
    </row>
    <row r="1235" spans="1:21" ht="36" x14ac:dyDescent="0.3">
      <c r="A1235" s="12" t="s">
        <v>3988</v>
      </c>
      <c r="B1235" s="12" t="s">
        <v>3971</v>
      </c>
      <c r="C1235" s="16" t="s">
        <v>3972</v>
      </c>
      <c r="D1235" s="17"/>
      <c r="E1235" s="17" t="s">
        <v>3989</v>
      </c>
      <c r="F1235" s="17" t="s">
        <v>79</v>
      </c>
      <c r="G1235" s="18">
        <v>1</v>
      </c>
      <c r="H1235" s="18"/>
      <c r="I1235" s="18">
        <v>5</v>
      </c>
      <c r="J1235" s="61"/>
      <c r="K1235" s="62"/>
      <c r="L1235" s="61"/>
      <c r="M1235" s="61"/>
      <c r="N1235" s="61"/>
      <c r="O1235" s="61"/>
      <c r="P1235" s="19">
        <v>4230</v>
      </c>
      <c r="Q1235" s="20">
        <v>431.71</v>
      </c>
      <c r="R1235" s="19">
        <f>P1235+ROUND(Q1235, 2)</f>
        <v>4661.71</v>
      </c>
      <c r="S1235" s="19">
        <v>21150</v>
      </c>
      <c r="T1235" s="19">
        <v>2158.5500000000002</v>
      </c>
      <c r="U1235" s="19">
        <f>S1235+T1235</f>
        <v>23308.55</v>
      </c>
    </row>
    <row r="1236" spans="1:21" ht="90" x14ac:dyDescent="0.3">
      <c r="A1236" s="12" t="s">
        <v>3990</v>
      </c>
      <c r="B1236" s="12"/>
      <c r="C1236" s="27" t="s">
        <v>3977</v>
      </c>
      <c r="D1236" s="17"/>
      <c r="E1236" s="17" t="s">
        <v>3991</v>
      </c>
      <c r="F1236" s="28" t="s">
        <v>79</v>
      </c>
      <c r="G1236" s="29">
        <v>1</v>
      </c>
      <c r="H1236" s="29"/>
      <c r="I1236" s="29">
        <v>5</v>
      </c>
      <c r="J1236" s="63"/>
      <c r="K1236" s="59"/>
      <c r="L1236" s="59"/>
      <c r="M1236" s="64"/>
      <c r="N1236" s="59"/>
      <c r="O1236" s="59"/>
      <c r="P1236" s="30">
        <v>4230</v>
      </c>
      <c r="S1236" s="31">
        <f>ROUND(ROUND(P1236, 2)*I1236, 2)</f>
        <v>21150</v>
      </c>
    </row>
    <row r="1237" spans="1:21" ht="54" x14ac:dyDescent="0.3">
      <c r="A1237" s="12" t="s">
        <v>3994</v>
      </c>
      <c r="B1237" s="12" t="s">
        <v>3995</v>
      </c>
      <c r="C1237" s="16" t="s">
        <v>3996</v>
      </c>
      <c r="D1237" s="17"/>
      <c r="E1237" s="17" t="s">
        <v>597</v>
      </c>
      <c r="F1237" s="17" t="s">
        <v>79</v>
      </c>
      <c r="G1237" s="18">
        <v>1</v>
      </c>
      <c r="H1237" s="18"/>
      <c r="I1237" s="18">
        <v>0</v>
      </c>
      <c r="J1237" s="61"/>
      <c r="K1237" s="62"/>
      <c r="L1237" s="61"/>
      <c r="M1237" s="61"/>
      <c r="N1237" s="61"/>
      <c r="O1237" s="61"/>
      <c r="P1237" s="19">
        <v>0</v>
      </c>
      <c r="Q1237" s="20">
        <v>121</v>
      </c>
      <c r="R1237" s="19">
        <f>P1237+ROUND(Q1237, 2)</f>
        <v>121</v>
      </c>
      <c r="S1237" s="19">
        <v>0</v>
      </c>
      <c r="T1237" s="19">
        <v>0</v>
      </c>
      <c r="U1237" s="19">
        <f>S1237+T1237</f>
        <v>0</v>
      </c>
    </row>
    <row r="1238" spans="1:21" ht="54" x14ac:dyDescent="0.3">
      <c r="A1238" s="12" t="s">
        <v>3999</v>
      </c>
      <c r="B1238" s="12" t="s">
        <v>3995</v>
      </c>
      <c r="C1238" s="16" t="s">
        <v>3996</v>
      </c>
      <c r="D1238" s="17"/>
      <c r="E1238" s="17" t="s">
        <v>4000</v>
      </c>
      <c r="F1238" s="17" t="s">
        <v>79</v>
      </c>
      <c r="G1238" s="18">
        <v>1</v>
      </c>
      <c r="H1238" s="18"/>
      <c r="I1238" s="18">
        <v>4503.3900000000003</v>
      </c>
      <c r="J1238" s="61"/>
      <c r="K1238" s="62"/>
      <c r="L1238" s="61"/>
      <c r="M1238" s="61"/>
      <c r="N1238" s="61"/>
      <c r="O1238" s="61"/>
      <c r="P1238" s="19">
        <v>0</v>
      </c>
      <c r="Q1238" s="20">
        <v>145.19999999999999</v>
      </c>
      <c r="R1238" s="19">
        <f>P1238+ROUND(Q1238, 2)</f>
        <v>145.19999999999999</v>
      </c>
      <c r="S1238" s="19">
        <v>0</v>
      </c>
      <c r="T1238" s="19">
        <v>653892.23</v>
      </c>
      <c r="U1238" s="19">
        <f>S1238+T1238</f>
        <v>653892.23</v>
      </c>
    </row>
    <row r="1239" spans="1:21" ht="16.95" customHeight="1" x14ac:dyDescent="0.3">
      <c r="A1239" s="12" t="s">
        <v>4001</v>
      </c>
      <c r="B1239" s="51" t="s">
        <v>4002</v>
      </c>
      <c r="C1239" s="110" t="s">
        <v>4003</v>
      </c>
      <c r="D1239" s="111"/>
      <c r="E1239" s="111"/>
      <c r="F1239" s="111"/>
      <c r="G1239" s="111"/>
      <c r="H1239" s="111"/>
      <c r="I1239" s="112"/>
      <c r="J1239" s="59"/>
      <c r="K1239" s="59"/>
      <c r="L1239" s="59"/>
      <c r="M1239" s="60"/>
      <c r="N1239" s="60"/>
      <c r="O1239" s="60"/>
      <c r="S1239" s="6">
        <f>SUM(S1240,S1242,S1244,S1246,S1248,S1250,S1252,S1254,S1256,S1258,S1260,S1262,S1264,S1266,S1268,S1270,S1272,S1274,S1276,S1278,S1280,S1282,S1284,S1286,S1288,S1290,S1292,S1294,S1296,S1298,S1300,S1302,S1304,S1306,S1308,S1310,S1312,S1314,S1316,S1318,S1320,S1322,S1324,S1326,S1328,S1330,S1332,S1334,S1336,S1338,S1340,S1342)</f>
        <v>4787263.3199999994</v>
      </c>
      <c r="T1239" s="6">
        <f>SUM(T1240,T1242,T1244,T1246,T1248,T1250,T1252,T1254,T1256,T1258,T1260,T1262,T1264,T1266,T1268,T1270,T1272,T1274,T1276,T1278,T1280,T1282,T1284,T1286,T1288,T1290,T1292,T1294,T1296,T1298,T1300,T1302,T1304,T1306,T1308,T1310,T1312,T1314,T1316,T1318,T1320,T1322,T1324,T1326,T1328,T1330,T1332,T1334,T1336,T1338,T1340,T1342)</f>
        <v>1215837.6000000001</v>
      </c>
      <c r="U1239" s="6">
        <f>SUM(U1240,U1242,U1244,U1246,U1248,U1250,U1252,U1254,U1256,U1258,U1260,U1262,U1264,U1266,U1268,U1270,U1272,U1274,U1276,U1278,U1280,U1282,U1284,U1286,U1288,U1290,U1292,U1294,U1296,U1298,U1300,U1302,U1304,U1306,U1308,U1310,U1312,U1314,U1316,U1318,U1320,U1322,U1324,U1326,U1328,U1330,U1332,U1334,U1336,U1338,U1340,U1342)</f>
        <v>6003100.9200000018</v>
      </c>
    </row>
    <row r="1240" spans="1:21" ht="36" x14ac:dyDescent="0.3">
      <c r="A1240" s="12" t="s">
        <v>4004</v>
      </c>
      <c r="B1240" s="12" t="s">
        <v>4005</v>
      </c>
      <c r="C1240" s="16" t="s">
        <v>4006</v>
      </c>
      <c r="D1240" s="17"/>
      <c r="E1240" s="17" t="s">
        <v>4007</v>
      </c>
      <c r="F1240" s="17" t="s">
        <v>102</v>
      </c>
      <c r="G1240" s="18">
        <v>1</v>
      </c>
      <c r="H1240" s="18"/>
      <c r="I1240" s="18">
        <v>0</v>
      </c>
      <c r="J1240" s="61"/>
      <c r="K1240" s="62"/>
      <c r="L1240" s="61"/>
      <c r="M1240" s="61"/>
      <c r="N1240" s="61"/>
      <c r="O1240" s="61"/>
      <c r="P1240" s="19">
        <v>39406.67</v>
      </c>
      <c r="Q1240" s="20">
        <v>9309</v>
      </c>
      <c r="R1240" s="19">
        <f>P1240+ROUND(Q1240, 2)</f>
        <v>48715.67</v>
      </c>
      <c r="S1240" s="19">
        <v>0</v>
      </c>
      <c r="T1240" s="19">
        <v>0</v>
      </c>
      <c r="U1240" s="19">
        <f>S1240+T1240</f>
        <v>0</v>
      </c>
    </row>
    <row r="1241" spans="1:21" ht="67.5" customHeight="1" x14ac:dyDescent="0.3">
      <c r="A1241" s="12" t="s">
        <v>4010</v>
      </c>
      <c r="B1241" s="12"/>
      <c r="C1241" s="27" t="s">
        <v>4011</v>
      </c>
      <c r="D1241" s="17"/>
      <c r="E1241" s="17" t="s">
        <v>4012</v>
      </c>
      <c r="F1241" s="28" t="s">
        <v>102</v>
      </c>
      <c r="G1241" s="29">
        <v>1</v>
      </c>
      <c r="H1241" s="39"/>
      <c r="I1241" s="39">
        <v>0</v>
      </c>
      <c r="J1241" s="63"/>
      <c r="K1241" s="59"/>
      <c r="L1241" s="59"/>
      <c r="M1241" s="64"/>
      <c r="N1241" s="59"/>
      <c r="O1241" s="59"/>
      <c r="P1241" s="30">
        <v>39406.67</v>
      </c>
      <c r="S1241" s="31">
        <f>ROUND(ROUND(P1241, 2)*I1241, 2)</f>
        <v>0</v>
      </c>
    </row>
    <row r="1242" spans="1:21" ht="36" x14ac:dyDescent="0.3">
      <c r="A1242" s="12" t="s">
        <v>4016</v>
      </c>
      <c r="B1242" s="12" t="s">
        <v>4005</v>
      </c>
      <c r="C1242" s="16" t="s">
        <v>4006</v>
      </c>
      <c r="D1242" s="17"/>
      <c r="E1242" s="17" t="s">
        <v>4017</v>
      </c>
      <c r="F1242" s="17" t="s">
        <v>102</v>
      </c>
      <c r="G1242" s="18">
        <v>1</v>
      </c>
      <c r="H1242" s="18"/>
      <c r="I1242" s="18">
        <v>0</v>
      </c>
      <c r="J1242" s="61"/>
      <c r="K1242" s="62"/>
      <c r="L1242" s="61"/>
      <c r="M1242" s="61"/>
      <c r="N1242" s="61"/>
      <c r="O1242" s="61"/>
      <c r="P1242" s="19">
        <v>39406.67</v>
      </c>
      <c r="Q1242" s="20">
        <v>9309</v>
      </c>
      <c r="R1242" s="19">
        <f>P1242+ROUND(Q1242, 2)</f>
        <v>48715.67</v>
      </c>
      <c r="S1242" s="19">
        <v>0</v>
      </c>
      <c r="T1242" s="19">
        <v>0</v>
      </c>
      <c r="U1242" s="19">
        <f>S1242+T1242</f>
        <v>0</v>
      </c>
    </row>
    <row r="1243" spans="1:21" ht="61.05" customHeight="1" x14ac:dyDescent="0.3">
      <c r="A1243" s="12" t="s">
        <v>4018</v>
      </c>
      <c r="B1243" s="12"/>
      <c r="C1243" s="27" t="s">
        <v>4011</v>
      </c>
      <c r="D1243" s="17"/>
      <c r="E1243" s="17" t="s">
        <v>4019</v>
      </c>
      <c r="F1243" s="28" t="s">
        <v>102</v>
      </c>
      <c r="G1243" s="29">
        <v>1</v>
      </c>
      <c r="H1243" s="39"/>
      <c r="I1243" s="39">
        <v>0</v>
      </c>
      <c r="J1243" s="63"/>
      <c r="K1243" s="59"/>
      <c r="L1243" s="59"/>
      <c r="M1243" s="64"/>
      <c r="N1243" s="59"/>
      <c r="O1243" s="59"/>
      <c r="P1243" s="30">
        <v>39406.67</v>
      </c>
      <c r="S1243" s="31">
        <f>ROUND(ROUND(P1243, 2)*I1243, 2)</f>
        <v>0</v>
      </c>
    </row>
    <row r="1244" spans="1:21" ht="36" x14ac:dyDescent="0.3">
      <c r="A1244" s="12" t="s">
        <v>4022</v>
      </c>
      <c r="B1244" s="12" t="s">
        <v>4005</v>
      </c>
      <c r="C1244" s="16" t="s">
        <v>4006</v>
      </c>
      <c r="D1244" s="17"/>
      <c r="E1244" s="17" t="s">
        <v>4023</v>
      </c>
      <c r="F1244" s="17" t="s">
        <v>102</v>
      </c>
      <c r="G1244" s="18">
        <v>1</v>
      </c>
      <c r="H1244" s="18"/>
      <c r="I1244" s="18">
        <v>0</v>
      </c>
      <c r="J1244" s="61"/>
      <c r="K1244" s="62"/>
      <c r="L1244" s="61"/>
      <c r="M1244" s="61"/>
      <c r="N1244" s="61"/>
      <c r="O1244" s="61"/>
      <c r="P1244" s="19">
        <v>39406.67</v>
      </c>
      <c r="Q1244" s="20">
        <v>9309</v>
      </c>
      <c r="R1244" s="19">
        <f>P1244+ROUND(Q1244, 2)</f>
        <v>48715.67</v>
      </c>
      <c r="S1244" s="19">
        <v>0</v>
      </c>
      <c r="T1244" s="19">
        <v>0</v>
      </c>
      <c r="U1244" s="19">
        <f>S1244+T1244</f>
        <v>0</v>
      </c>
    </row>
    <row r="1245" spans="1:21" ht="60" customHeight="1" x14ac:dyDescent="0.3">
      <c r="A1245" s="12" t="s">
        <v>4024</v>
      </c>
      <c r="B1245" s="12"/>
      <c r="C1245" s="27" t="s">
        <v>4011</v>
      </c>
      <c r="D1245" s="17"/>
      <c r="E1245" s="17" t="s">
        <v>4025</v>
      </c>
      <c r="F1245" s="28" t="s">
        <v>102</v>
      </c>
      <c r="G1245" s="29">
        <v>1</v>
      </c>
      <c r="H1245" s="39"/>
      <c r="I1245" s="39">
        <v>0</v>
      </c>
      <c r="J1245" s="63"/>
      <c r="K1245" s="59"/>
      <c r="L1245" s="59"/>
      <c r="M1245" s="64"/>
      <c r="N1245" s="59"/>
      <c r="O1245" s="59"/>
      <c r="P1245" s="30">
        <v>39406.67</v>
      </c>
      <c r="S1245" s="31">
        <f>ROUND(ROUND(P1245, 2)*I1245, 2)</f>
        <v>0</v>
      </c>
    </row>
    <row r="1246" spans="1:21" ht="36" x14ac:dyDescent="0.3">
      <c r="A1246" s="12" t="s">
        <v>4028</v>
      </c>
      <c r="B1246" s="12" t="s">
        <v>4005</v>
      </c>
      <c r="C1246" s="16" t="s">
        <v>4006</v>
      </c>
      <c r="D1246" s="17"/>
      <c r="E1246" s="17" t="s">
        <v>4029</v>
      </c>
      <c r="F1246" s="17" t="s">
        <v>102</v>
      </c>
      <c r="G1246" s="18">
        <v>1</v>
      </c>
      <c r="H1246" s="18"/>
      <c r="I1246" s="18">
        <v>0</v>
      </c>
      <c r="J1246" s="61"/>
      <c r="K1246" s="62"/>
      <c r="L1246" s="61"/>
      <c r="M1246" s="61"/>
      <c r="N1246" s="61"/>
      <c r="O1246" s="61"/>
      <c r="P1246" s="19">
        <v>39406.67</v>
      </c>
      <c r="Q1246" s="20">
        <v>9309</v>
      </c>
      <c r="R1246" s="19">
        <f>P1246+ROUND(Q1246, 2)</f>
        <v>48715.67</v>
      </c>
      <c r="S1246" s="19">
        <v>0</v>
      </c>
      <c r="T1246" s="19">
        <v>0</v>
      </c>
      <c r="U1246" s="19">
        <f>S1246+T1246</f>
        <v>0</v>
      </c>
    </row>
    <row r="1247" spans="1:21" ht="52.05" customHeight="1" x14ac:dyDescent="0.3">
      <c r="A1247" s="12" t="s">
        <v>4030</v>
      </c>
      <c r="B1247" s="12"/>
      <c r="C1247" s="27" t="s">
        <v>4011</v>
      </c>
      <c r="D1247" s="17"/>
      <c r="E1247" s="17" t="s">
        <v>4031</v>
      </c>
      <c r="F1247" s="28" t="s">
        <v>102</v>
      </c>
      <c r="G1247" s="29">
        <v>1</v>
      </c>
      <c r="H1247" s="39"/>
      <c r="I1247" s="39">
        <v>0</v>
      </c>
      <c r="J1247" s="63"/>
      <c r="K1247" s="59"/>
      <c r="L1247" s="59"/>
      <c r="M1247" s="64"/>
      <c r="N1247" s="59"/>
      <c r="O1247" s="59"/>
      <c r="P1247" s="30">
        <v>39406.67</v>
      </c>
      <c r="S1247" s="31">
        <f>ROUND(ROUND(P1247, 2)*I1247, 2)</f>
        <v>0</v>
      </c>
    </row>
    <row r="1248" spans="1:21" ht="36" x14ac:dyDescent="0.3">
      <c r="A1248" s="12" t="s">
        <v>4034</v>
      </c>
      <c r="B1248" s="12" t="s">
        <v>4005</v>
      </c>
      <c r="C1248" s="16" t="s">
        <v>4006</v>
      </c>
      <c r="D1248" s="17"/>
      <c r="E1248" s="17" t="s">
        <v>4035</v>
      </c>
      <c r="F1248" s="17" t="s">
        <v>102</v>
      </c>
      <c r="G1248" s="18">
        <v>1</v>
      </c>
      <c r="H1248" s="18"/>
      <c r="I1248" s="18">
        <v>0</v>
      </c>
      <c r="J1248" s="61"/>
      <c r="K1248" s="62"/>
      <c r="L1248" s="61"/>
      <c r="M1248" s="61"/>
      <c r="N1248" s="61"/>
      <c r="O1248" s="61"/>
      <c r="P1248" s="19">
        <v>39406.67</v>
      </c>
      <c r="Q1248" s="20">
        <v>9309</v>
      </c>
      <c r="R1248" s="19">
        <f>P1248+ROUND(Q1248, 2)</f>
        <v>48715.67</v>
      </c>
      <c r="S1248" s="19">
        <v>0</v>
      </c>
      <c r="T1248" s="19">
        <v>0</v>
      </c>
      <c r="U1248" s="19">
        <f>S1248+T1248</f>
        <v>0</v>
      </c>
    </row>
    <row r="1249" spans="1:21" ht="52.05" customHeight="1" x14ac:dyDescent="0.3">
      <c r="A1249" s="12" t="s">
        <v>4036</v>
      </c>
      <c r="B1249" s="12"/>
      <c r="C1249" s="27" t="s">
        <v>4037</v>
      </c>
      <c r="D1249" s="17"/>
      <c r="E1249" s="17" t="s">
        <v>4038</v>
      </c>
      <c r="F1249" s="28" t="s">
        <v>102</v>
      </c>
      <c r="G1249" s="29">
        <v>1</v>
      </c>
      <c r="H1249" s="39"/>
      <c r="I1249" s="39">
        <v>0</v>
      </c>
      <c r="J1249" s="63"/>
      <c r="K1249" s="59"/>
      <c r="L1249" s="59"/>
      <c r="M1249" s="64"/>
      <c r="N1249" s="59"/>
      <c r="O1249" s="59"/>
      <c r="P1249" s="30">
        <v>39406.67</v>
      </c>
      <c r="S1249" s="31">
        <f>ROUND(ROUND(P1249, 2)*I1249, 2)</f>
        <v>0</v>
      </c>
    </row>
    <row r="1250" spans="1:21" ht="36" x14ac:dyDescent="0.3">
      <c r="A1250" s="12" t="s">
        <v>4042</v>
      </c>
      <c r="B1250" s="12" t="s">
        <v>4005</v>
      </c>
      <c r="C1250" s="16" t="s">
        <v>4006</v>
      </c>
      <c r="D1250" s="17"/>
      <c r="E1250" s="17" t="s">
        <v>4043</v>
      </c>
      <c r="F1250" s="17" t="s">
        <v>102</v>
      </c>
      <c r="G1250" s="18">
        <v>1</v>
      </c>
      <c r="H1250" s="18"/>
      <c r="I1250" s="18">
        <v>0</v>
      </c>
      <c r="J1250" s="61"/>
      <c r="K1250" s="62"/>
      <c r="L1250" s="61"/>
      <c r="M1250" s="61"/>
      <c r="N1250" s="61"/>
      <c r="O1250" s="61"/>
      <c r="P1250" s="19">
        <v>40386.67</v>
      </c>
      <c r="Q1250" s="20">
        <v>9309</v>
      </c>
      <c r="R1250" s="19">
        <f>P1250+ROUND(Q1250, 2)</f>
        <v>49695.67</v>
      </c>
      <c r="S1250" s="19">
        <v>0</v>
      </c>
      <c r="T1250" s="19">
        <v>0</v>
      </c>
      <c r="U1250" s="19">
        <f>S1250+T1250</f>
        <v>0</v>
      </c>
    </row>
    <row r="1251" spans="1:21" ht="55.95" customHeight="1" x14ac:dyDescent="0.3">
      <c r="A1251" s="12" t="s">
        <v>4044</v>
      </c>
      <c r="B1251" s="12"/>
      <c r="C1251" s="27" t="s">
        <v>4011</v>
      </c>
      <c r="D1251" s="17"/>
      <c r="E1251" s="17" t="s">
        <v>4045</v>
      </c>
      <c r="F1251" s="28" t="s">
        <v>102</v>
      </c>
      <c r="G1251" s="29">
        <v>1</v>
      </c>
      <c r="H1251" s="39"/>
      <c r="I1251" s="39">
        <v>0</v>
      </c>
      <c r="J1251" s="63"/>
      <c r="K1251" s="59"/>
      <c r="L1251" s="59"/>
      <c r="M1251" s="64"/>
      <c r="N1251" s="59"/>
      <c r="O1251" s="59"/>
      <c r="P1251" s="30">
        <v>40386.67</v>
      </c>
      <c r="S1251" s="31">
        <f>ROUND(ROUND(P1251, 2)*I1251, 2)</f>
        <v>0</v>
      </c>
    </row>
    <row r="1252" spans="1:21" ht="36" x14ac:dyDescent="0.3">
      <c r="A1252" s="12" t="s">
        <v>4048</v>
      </c>
      <c r="B1252" s="12" t="s">
        <v>4005</v>
      </c>
      <c r="C1252" s="16" t="s">
        <v>4006</v>
      </c>
      <c r="D1252" s="17"/>
      <c r="E1252" s="17" t="s">
        <v>4049</v>
      </c>
      <c r="F1252" s="17" t="s">
        <v>102</v>
      </c>
      <c r="G1252" s="18">
        <v>1</v>
      </c>
      <c r="H1252" s="18"/>
      <c r="I1252" s="18">
        <v>0</v>
      </c>
      <c r="J1252" s="61"/>
      <c r="K1252" s="62"/>
      <c r="L1252" s="61"/>
      <c r="M1252" s="61"/>
      <c r="N1252" s="61"/>
      <c r="O1252" s="61"/>
      <c r="P1252" s="19">
        <v>38496.67</v>
      </c>
      <c r="Q1252" s="20">
        <v>9309</v>
      </c>
      <c r="R1252" s="19">
        <f>P1252+ROUND(Q1252, 2)</f>
        <v>47805.67</v>
      </c>
      <c r="S1252" s="19">
        <v>0</v>
      </c>
      <c r="T1252" s="19">
        <v>0</v>
      </c>
      <c r="U1252" s="19">
        <f>S1252+T1252</f>
        <v>0</v>
      </c>
    </row>
    <row r="1253" spans="1:21" ht="58.5" customHeight="1" x14ac:dyDescent="0.3">
      <c r="A1253" s="12" t="s">
        <v>4050</v>
      </c>
      <c r="B1253" s="12"/>
      <c r="C1253" s="27" t="s">
        <v>4011</v>
      </c>
      <c r="D1253" s="17"/>
      <c r="E1253" s="17" t="s">
        <v>4051</v>
      </c>
      <c r="F1253" s="28" t="s">
        <v>102</v>
      </c>
      <c r="G1253" s="29">
        <v>1</v>
      </c>
      <c r="H1253" s="39"/>
      <c r="I1253" s="39">
        <v>0</v>
      </c>
      <c r="J1253" s="63"/>
      <c r="K1253" s="59"/>
      <c r="L1253" s="59"/>
      <c r="M1253" s="64"/>
      <c r="N1253" s="59"/>
      <c r="O1253" s="59"/>
      <c r="P1253" s="30">
        <v>38496.67</v>
      </c>
      <c r="S1253" s="31">
        <f>ROUND(ROUND(P1253, 2)*I1253, 2)</f>
        <v>0</v>
      </c>
    </row>
    <row r="1254" spans="1:21" ht="36" x14ac:dyDescent="0.3">
      <c r="A1254" s="12" t="s">
        <v>4054</v>
      </c>
      <c r="B1254" s="12" t="s">
        <v>4005</v>
      </c>
      <c r="C1254" s="16" t="s">
        <v>4006</v>
      </c>
      <c r="D1254" s="17"/>
      <c r="E1254" s="17" t="s">
        <v>4055</v>
      </c>
      <c r="F1254" s="17" t="s">
        <v>102</v>
      </c>
      <c r="G1254" s="18">
        <v>1</v>
      </c>
      <c r="H1254" s="18"/>
      <c r="I1254" s="18">
        <v>0</v>
      </c>
      <c r="J1254" s="61"/>
      <c r="K1254" s="62"/>
      <c r="L1254" s="61"/>
      <c r="M1254" s="61"/>
      <c r="N1254" s="61"/>
      <c r="O1254" s="61"/>
      <c r="P1254" s="19">
        <v>38496.67</v>
      </c>
      <c r="Q1254" s="20">
        <v>9309</v>
      </c>
      <c r="R1254" s="19">
        <f>P1254+ROUND(Q1254, 2)</f>
        <v>47805.67</v>
      </c>
      <c r="S1254" s="19">
        <v>0</v>
      </c>
      <c r="T1254" s="19">
        <v>0</v>
      </c>
      <c r="U1254" s="19">
        <f>S1254+T1254</f>
        <v>0</v>
      </c>
    </row>
    <row r="1255" spans="1:21" ht="37.950000000000003" customHeight="1" x14ac:dyDescent="0.3">
      <c r="A1255" s="12" t="s">
        <v>4056</v>
      </c>
      <c r="B1255" s="12"/>
      <c r="C1255" s="27" t="s">
        <v>4011</v>
      </c>
      <c r="D1255" s="17"/>
      <c r="E1255" s="17" t="s">
        <v>4057</v>
      </c>
      <c r="F1255" s="28" t="s">
        <v>102</v>
      </c>
      <c r="G1255" s="29">
        <v>1</v>
      </c>
      <c r="H1255" s="39"/>
      <c r="I1255" s="39">
        <v>0</v>
      </c>
      <c r="J1255" s="63"/>
      <c r="K1255" s="59"/>
      <c r="L1255" s="59"/>
      <c r="M1255" s="64"/>
      <c r="N1255" s="59"/>
      <c r="O1255" s="59"/>
      <c r="P1255" s="30">
        <v>38496.67</v>
      </c>
      <c r="S1255" s="31">
        <f>ROUND(ROUND(P1255, 2)*I1255, 2)</f>
        <v>0</v>
      </c>
    </row>
    <row r="1256" spans="1:21" ht="36" x14ac:dyDescent="0.3">
      <c r="A1256" s="12" t="s">
        <v>4060</v>
      </c>
      <c r="B1256" s="12" t="s">
        <v>4005</v>
      </c>
      <c r="C1256" s="16" t="s">
        <v>4006</v>
      </c>
      <c r="D1256" s="17"/>
      <c r="E1256" s="17" t="s">
        <v>4061</v>
      </c>
      <c r="F1256" s="17" t="s">
        <v>102</v>
      </c>
      <c r="G1256" s="18">
        <v>1</v>
      </c>
      <c r="H1256" s="18"/>
      <c r="I1256" s="18">
        <v>0</v>
      </c>
      <c r="J1256" s="61"/>
      <c r="K1256" s="62"/>
      <c r="L1256" s="61"/>
      <c r="M1256" s="61"/>
      <c r="N1256" s="61"/>
      <c r="O1256" s="61"/>
      <c r="P1256" s="19">
        <v>37736.67</v>
      </c>
      <c r="Q1256" s="20">
        <v>9309</v>
      </c>
      <c r="R1256" s="19">
        <f>P1256+ROUND(Q1256, 2)</f>
        <v>47045.67</v>
      </c>
      <c r="S1256" s="19">
        <v>0</v>
      </c>
      <c r="T1256" s="19">
        <v>0</v>
      </c>
      <c r="U1256" s="19">
        <f>S1256+T1256</f>
        <v>0</v>
      </c>
    </row>
    <row r="1257" spans="1:21" ht="52.5" customHeight="1" x14ac:dyDescent="0.3">
      <c r="A1257" s="12" t="s">
        <v>4062</v>
      </c>
      <c r="B1257" s="12"/>
      <c r="C1257" s="27" t="s">
        <v>4037</v>
      </c>
      <c r="D1257" s="17"/>
      <c r="E1257" s="17" t="s">
        <v>4063</v>
      </c>
      <c r="F1257" s="28" t="s">
        <v>102</v>
      </c>
      <c r="G1257" s="29">
        <v>1</v>
      </c>
      <c r="H1257" s="39"/>
      <c r="I1257" s="39">
        <v>0</v>
      </c>
      <c r="J1257" s="63"/>
      <c r="K1257" s="59"/>
      <c r="L1257" s="59"/>
      <c r="M1257" s="64"/>
      <c r="N1257" s="59"/>
      <c r="O1257" s="59"/>
      <c r="P1257" s="30">
        <v>37736.67</v>
      </c>
      <c r="S1257" s="31">
        <f>ROUND(ROUND(P1257, 2)*I1257, 2)</f>
        <v>0</v>
      </c>
    </row>
    <row r="1258" spans="1:21" ht="36" x14ac:dyDescent="0.3">
      <c r="A1258" s="12" t="s">
        <v>4066</v>
      </c>
      <c r="B1258" s="12" t="s">
        <v>4005</v>
      </c>
      <c r="C1258" s="16" t="s">
        <v>4006</v>
      </c>
      <c r="D1258" s="17"/>
      <c r="E1258" s="17" t="s">
        <v>4067</v>
      </c>
      <c r="F1258" s="17" t="s">
        <v>102</v>
      </c>
      <c r="G1258" s="18">
        <v>1</v>
      </c>
      <c r="H1258" s="18"/>
      <c r="I1258" s="18">
        <v>0</v>
      </c>
      <c r="J1258" s="61"/>
      <c r="K1258" s="62"/>
      <c r="L1258" s="61"/>
      <c r="M1258" s="61"/>
      <c r="N1258" s="61"/>
      <c r="O1258" s="61"/>
      <c r="P1258" s="19">
        <v>37736.67</v>
      </c>
      <c r="Q1258" s="20">
        <v>9309</v>
      </c>
      <c r="R1258" s="19">
        <f>P1258+ROUND(Q1258, 2)</f>
        <v>47045.67</v>
      </c>
      <c r="S1258" s="19">
        <v>0</v>
      </c>
      <c r="T1258" s="19">
        <v>0</v>
      </c>
      <c r="U1258" s="19">
        <f>S1258+T1258</f>
        <v>0</v>
      </c>
    </row>
    <row r="1259" spans="1:21" ht="38.549999999999997" customHeight="1" x14ac:dyDescent="0.3">
      <c r="A1259" s="12" t="s">
        <v>4068</v>
      </c>
      <c r="B1259" s="12"/>
      <c r="C1259" s="27" t="s">
        <v>4011</v>
      </c>
      <c r="D1259" s="17"/>
      <c r="E1259" s="17" t="s">
        <v>4069</v>
      </c>
      <c r="F1259" s="28" t="s">
        <v>102</v>
      </c>
      <c r="G1259" s="29">
        <v>1</v>
      </c>
      <c r="H1259" s="39"/>
      <c r="I1259" s="39">
        <v>0</v>
      </c>
      <c r="J1259" s="63"/>
      <c r="K1259" s="59"/>
      <c r="L1259" s="59"/>
      <c r="M1259" s="64"/>
      <c r="N1259" s="59"/>
      <c r="O1259" s="59"/>
      <c r="P1259" s="30">
        <v>37736.67</v>
      </c>
      <c r="S1259" s="31">
        <f>ROUND(ROUND(P1259, 2)*I1259, 2)</f>
        <v>0</v>
      </c>
    </row>
    <row r="1260" spans="1:21" ht="36" x14ac:dyDescent="0.3">
      <c r="A1260" s="12" t="s">
        <v>4072</v>
      </c>
      <c r="B1260" s="12" t="s">
        <v>4005</v>
      </c>
      <c r="C1260" s="16" t="s">
        <v>4006</v>
      </c>
      <c r="D1260" s="17"/>
      <c r="E1260" s="17" t="s">
        <v>4073</v>
      </c>
      <c r="F1260" s="17" t="s">
        <v>102</v>
      </c>
      <c r="G1260" s="18">
        <v>1</v>
      </c>
      <c r="H1260" s="18"/>
      <c r="I1260" s="18">
        <v>0</v>
      </c>
      <c r="J1260" s="61"/>
      <c r="K1260" s="62"/>
      <c r="L1260" s="61"/>
      <c r="M1260" s="61"/>
      <c r="N1260" s="61"/>
      <c r="O1260" s="61"/>
      <c r="P1260" s="19">
        <v>56520.67</v>
      </c>
      <c r="Q1260" s="20">
        <v>10751</v>
      </c>
      <c r="R1260" s="19">
        <f>P1260+ROUND(Q1260, 2)</f>
        <v>67271.67</v>
      </c>
      <c r="S1260" s="19">
        <v>0</v>
      </c>
      <c r="T1260" s="19">
        <v>0</v>
      </c>
      <c r="U1260" s="19">
        <f>S1260+T1260</f>
        <v>0</v>
      </c>
    </row>
    <row r="1261" spans="1:21" ht="34.049999999999997" customHeight="1" x14ac:dyDescent="0.3">
      <c r="A1261" s="12" t="s">
        <v>4074</v>
      </c>
      <c r="B1261" s="12"/>
      <c r="C1261" s="27" t="s">
        <v>4037</v>
      </c>
      <c r="D1261" s="17"/>
      <c r="E1261" s="17" t="s">
        <v>4075</v>
      </c>
      <c r="F1261" s="28" t="s">
        <v>102</v>
      </c>
      <c r="G1261" s="29">
        <v>1</v>
      </c>
      <c r="H1261" s="39"/>
      <c r="I1261" s="39">
        <v>0</v>
      </c>
      <c r="J1261" s="63"/>
      <c r="K1261" s="59"/>
      <c r="L1261" s="59"/>
      <c r="M1261" s="64"/>
      <c r="N1261" s="59"/>
      <c r="O1261" s="59"/>
      <c r="P1261" s="30">
        <v>56520.67</v>
      </c>
      <c r="S1261" s="31">
        <f>ROUND(ROUND(P1261, 2)*I1261, 2)</f>
        <v>0</v>
      </c>
    </row>
    <row r="1262" spans="1:21" ht="36" x14ac:dyDescent="0.3">
      <c r="A1262" s="12" t="s">
        <v>4078</v>
      </c>
      <c r="B1262" s="12" t="s">
        <v>4005</v>
      </c>
      <c r="C1262" s="16" t="s">
        <v>4006</v>
      </c>
      <c r="D1262" s="17"/>
      <c r="E1262" s="17" t="s">
        <v>4079</v>
      </c>
      <c r="F1262" s="17" t="s">
        <v>102</v>
      </c>
      <c r="G1262" s="18">
        <v>1</v>
      </c>
      <c r="H1262" s="18"/>
      <c r="I1262" s="18">
        <v>0</v>
      </c>
      <c r="J1262" s="61"/>
      <c r="K1262" s="62"/>
      <c r="L1262" s="61"/>
      <c r="M1262" s="61"/>
      <c r="N1262" s="61"/>
      <c r="O1262" s="61"/>
      <c r="P1262" s="19">
        <v>56520.67</v>
      </c>
      <c r="Q1262" s="20">
        <v>10751</v>
      </c>
      <c r="R1262" s="19">
        <f>P1262+ROUND(Q1262, 2)</f>
        <v>67271.67</v>
      </c>
      <c r="S1262" s="19">
        <v>0</v>
      </c>
      <c r="T1262" s="19">
        <v>0</v>
      </c>
      <c r="U1262" s="19">
        <f>S1262+T1262</f>
        <v>0</v>
      </c>
    </row>
    <row r="1263" spans="1:21" ht="43.95" customHeight="1" x14ac:dyDescent="0.3">
      <c r="A1263" s="12" t="s">
        <v>4080</v>
      </c>
      <c r="B1263" s="12"/>
      <c r="C1263" s="27" t="s">
        <v>4011</v>
      </c>
      <c r="D1263" s="17"/>
      <c r="E1263" s="17" t="s">
        <v>4081</v>
      </c>
      <c r="F1263" s="28" t="s">
        <v>102</v>
      </c>
      <c r="G1263" s="29">
        <v>1</v>
      </c>
      <c r="H1263" s="39"/>
      <c r="I1263" s="39">
        <v>0</v>
      </c>
      <c r="J1263" s="63"/>
      <c r="K1263" s="59"/>
      <c r="L1263" s="59"/>
      <c r="M1263" s="64"/>
      <c r="N1263" s="59"/>
      <c r="O1263" s="59"/>
      <c r="P1263" s="30">
        <v>56520.67</v>
      </c>
      <c r="S1263" s="31">
        <f>ROUND(ROUND(P1263, 2)*I1263, 2)</f>
        <v>0</v>
      </c>
    </row>
    <row r="1264" spans="1:21" ht="36" x14ac:dyDescent="0.3">
      <c r="A1264" s="12" t="s">
        <v>4084</v>
      </c>
      <c r="B1264" s="12" t="s">
        <v>4005</v>
      </c>
      <c r="C1264" s="16" t="s">
        <v>4006</v>
      </c>
      <c r="D1264" s="17"/>
      <c r="E1264" s="17" t="s">
        <v>4085</v>
      </c>
      <c r="F1264" s="17" t="s">
        <v>102</v>
      </c>
      <c r="G1264" s="18">
        <v>1</v>
      </c>
      <c r="H1264" s="18"/>
      <c r="I1264" s="18">
        <v>0</v>
      </c>
      <c r="J1264" s="61"/>
      <c r="K1264" s="62"/>
      <c r="L1264" s="61"/>
      <c r="M1264" s="61"/>
      <c r="N1264" s="61"/>
      <c r="O1264" s="61"/>
      <c r="P1264" s="19">
        <v>39406.67</v>
      </c>
      <c r="Q1264" s="20">
        <v>9309</v>
      </c>
      <c r="R1264" s="19">
        <f>P1264+ROUND(Q1264, 2)</f>
        <v>48715.67</v>
      </c>
      <c r="S1264" s="19">
        <v>0</v>
      </c>
      <c r="T1264" s="19">
        <v>0</v>
      </c>
      <c r="U1264" s="19">
        <f>S1264+T1264</f>
        <v>0</v>
      </c>
    </row>
    <row r="1265" spans="1:21" ht="41.55" customHeight="1" x14ac:dyDescent="0.3">
      <c r="A1265" s="12" t="s">
        <v>4086</v>
      </c>
      <c r="B1265" s="12"/>
      <c r="C1265" s="27" t="s">
        <v>4037</v>
      </c>
      <c r="D1265" s="17"/>
      <c r="E1265" s="17" t="s">
        <v>4087</v>
      </c>
      <c r="F1265" s="28" t="s">
        <v>102</v>
      </c>
      <c r="G1265" s="29">
        <v>1</v>
      </c>
      <c r="H1265" s="39"/>
      <c r="I1265" s="39">
        <v>0</v>
      </c>
      <c r="J1265" s="63"/>
      <c r="K1265" s="59"/>
      <c r="L1265" s="59"/>
      <c r="M1265" s="64"/>
      <c r="N1265" s="59"/>
      <c r="O1265" s="59"/>
      <c r="P1265" s="30">
        <v>39406.67</v>
      </c>
      <c r="S1265" s="31">
        <f>ROUND(ROUND(P1265, 2)*I1265, 2)</f>
        <v>0</v>
      </c>
    </row>
    <row r="1266" spans="1:21" ht="36" x14ac:dyDescent="0.3">
      <c r="A1266" s="12" t="s">
        <v>4090</v>
      </c>
      <c r="B1266" s="12" t="s">
        <v>4005</v>
      </c>
      <c r="C1266" s="16" t="s">
        <v>4006</v>
      </c>
      <c r="D1266" s="17"/>
      <c r="E1266" s="17" t="s">
        <v>4091</v>
      </c>
      <c r="F1266" s="17" t="s">
        <v>102</v>
      </c>
      <c r="G1266" s="18">
        <v>1</v>
      </c>
      <c r="H1266" s="18"/>
      <c r="I1266" s="18">
        <v>0</v>
      </c>
      <c r="J1266" s="61"/>
      <c r="K1266" s="62"/>
      <c r="L1266" s="61"/>
      <c r="M1266" s="61"/>
      <c r="N1266" s="61"/>
      <c r="O1266" s="61"/>
      <c r="P1266" s="19">
        <v>39406.67</v>
      </c>
      <c r="Q1266" s="20">
        <v>9309</v>
      </c>
      <c r="R1266" s="19">
        <f>P1266+ROUND(Q1266, 2)</f>
        <v>48715.67</v>
      </c>
      <c r="S1266" s="19">
        <v>0</v>
      </c>
      <c r="T1266" s="19">
        <v>0</v>
      </c>
      <c r="U1266" s="19">
        <f>S1266+T1266</f>
        <v>0</v>
      </c>
    </row>
    <row r="1267" spans="1:21" ht="37.950000000000003" customHeight="1" x14ac:dyDescent="0.3">
      <c r="A1267" s="12" t="s">
        <v>4092</v>
      </c>
      <c r="B1267" s="12"/>
      <c r="C1267" s="27" t="s">
        <v>4093</v>
      </c>
      <c r="D1267" s="17"/>
      <c r="E1267" s="17" t="s">
        <v>4094</v>
      </c>
      <c r="F1267" s="28" t="s">
        <v>102</v>
      </c>
      <c r="G1267" s="29">
        <v>1</v>
      </c>
      <c r="H1267" s="39"/>
      <c r="I1267" s="39">
        <v>0</v>
      </c>
      <c r="J1267" s="63"/>
      <c r="K1267" s="59"/>
      <c r="L1267" s="59"/>
      <c r="M1267" s="64"/>
      <c r="N1267" s="59"/>
      <c r="O1267" s="59"/>
      <c r="P1267" s="30">
        <v>39406.67</v>
      </c>
      <c r="S1267" s="31">
        <f>ROUND(ROUND(P1267, 2)*I1267, 2)</f>
        <v>0</v>
      </c>
    </row>
    <row r="1268" spans="1:21" ht="36" x14ac:dyDescent="0.3">
      <c r="A1268" s="12" t="s">
        <v>4098</v>
      </c>
      <c r="B1268" s="12" t="s">
        <v>4005</v>
      </c>
      <c r="C1268" s="16" t="s">
        <v>4006</v>
      </c>
      <c r="D1268" s="17"/>
      <c r="E1268" s="17" t="s">
        <v>4099</v>
      </c>
      <c r="F1268" s="17" t="s">
        <v>102</v>
      </c>
      <c r="G1268" s="18">
        <v>1</v>
      </c>
      <c r="H1268" s="18"/>
      <c r="I1268" s="18">
        <v>0</v>
      </c>
      <c r="J1268" s="61"/>
      <c r="K1268" s="62"/>
      <c r="L1268" s="61"/>
      <c r="M1268" s="61"/>
      <c r="N1268" s="61"/>
      <c r="O1268" s="61"/>
      <c r="P1268" s="19">
        <v>56520.67</v>
      </c>
      <c r="Q1268" s="20">
        <v>10751</v>
      </c>
      <c r="R1268" s="19">
        <f>P1268+ROUND(Q1268, 2)</f>
        <v>67271.67</v>
      </c>
      <c r="S1268" s="19">
        <v>0</v>
      </c>
      <c r="T1268" s="19">
        <v>0</v>
      </c>
      <c r="U1268" s="19">
        <f>S1268+T1268</f>
        <v>0</v>
      </c>
    </row>
    <row r="1269" spans="1:21" ht="53.55" customHeight="1" x14ac:dyDescent="0.3">
      <c r="A1269" s="12" t="s">
        <v>4100</v>
      </c>
      <c r="B1269" s="12"/>
      <c r="C1269" s="27" t="s">
        <v>4037</v>
      </c>
      <c r="D1269" s="17"/>
      <c r="E1269" s="17" t="s">
        <v>4101</v>
      </c>
      <c r="F1269" s="28" t="s">
        <v>102</v>
      </c>
      <c r="G1269" s="29">
        <v>1</v>
      </c>
      <c r="H1269" s="39"/>
      <c r="I1269" s="39">
        <v>0</v>
      </c>
      <c r="J1269" s="63"/>
      <c r="K1269" s="59"/>
      <c r="L1269" s="59"/>
      <c r="M1269" s="64"/>
      <c r="N1269" s="59"/>
      <c r="O1269" s="59"/>
      <c r="P1269" s="30">
        <v>56520.67</v>
      </c>
      <c r="S1269" s="31">
        <f>ROUND(ROUND(P1269, 2)*I1269, 2)</f>
        <v>0</v>
      </c>
    </row>
    <row r="1270" spans="1:21" ht="36" x14ac:dyDescent="0.3">
      <c r="A1270" s="12" t="s">
        <v>4104</v>
      </c>
      <c r="B1270" s="12" t="s">
        <v>4005</v>
      </c>
      <c r="C1270" s="16" t="s">
        <v>4006</v>
      </c>
      <c r="D1270" s="17"/>
      <c r="E1270" s="17" t="s">
        <v>4105</v>
      </c>
      <c r="F1270" s="17" t="s">
        <v>102</v>
      </c>
      <c r="G1270" s="18">
        <v>1</v>
      </c>
      <c r="H1270" s="18"/>
      <c r="I1270" s="18">
        <v>0</v>
      </c>
      <c r="J1270" s="61"/>
      <c r="K1270" s="62"/>
      <c r="L1270" s="61"/>
      <c r="M1270" s="61"/>
      <c r="N1270" s="61"/>
      <c r="O1270" s="61"/>
      <c r="P1270" s="19">
        <v>56520.67</v>
      </c>
      <c r="Q1270" s="20">
        <v>10751</v>
      </c>
      <c r="R1270" s="19">
        <f>P1270+ROUND(Q1270, 2)</f>
        <v>67271.67</v>
      </c>
      <c r="S1270" s="19">
        <v>0</v>
      </c>
      <c r="T1270" s="19">
        <v>0</v>
      </c>
      <c r="U1270" s="19">
        <f>S1270+T1270</f>
        <v>0</v>
      </c>
    </row>
    <row r="1271" spans="1:21" ht="48.45" customHeight="1" x14ac:dyDescent="0.3">
      <c r="A1271" s="12" t="s">
        <v>4106</v>
      </c>
      <c r="B1271" s="12"/>
      <c r="C1271" s="27" t="s">
        <v>4011</v>
      </c>
      <c r="D1271" s="17"/>
      <c r="E1271" s="17" t="s">
        <v>4107</v>
      </c>
      <c r="F1271" s="28" t="s">
        <v>102</v>
      </c>
      <c r="G1271" s="29">
        <v>1</v>
      </c>
      <c r="H1271" s="39"/>
      <c r="I1271" s="39">
        <v>0</v>
      </c>
      <c r="J1271" s="63"/>
      <c r="K1271" s="59"/>
      <c r="L1271" s="59"/>
      <c r="M1271" s="64"/>
      <c r="N1271" s="59"/>
      <c r="O1271" s="59"/>
      <c r="P1271" s="30">
        <v>56520.67</v>
      </c>
      <c r="S1271" s="31">
        <f>ROUND(ROUND(P1271, 2)*I1271, 2)</f>
        <v>0</v>
      </c>
    </row>
    <row r="1272" spans="1:21" ht="36" x14ac:dyDescent="0.3">
      <c r="A1272" s="12" t="s">
        <v>4110</v>
      </c>
      <c r="B1272" s="12" t="s">
        <v>4005</v>
      </c>
      <c r="C1272" s="16" t="s">
        <v>4006</v>
      </c>
      <c r="D1272" s="17"/>
      <c r="E1272" s="17" t="s">
        <v>4111</v>
      </c>
      <c r="F1272" s="17" t="s">
        <v>102</v>
      </c>
      <c r="G1272" s="18">
        <v>1</v>
      </c>
      <c r="H1272" s="18"/>
      <c r="I1272" s="18">
        <v>0</v>
      </c>
      <c r="J1272" s="61"/>
      <c r="K1272" s="62"/>
      <c r="L1272" s="61"/>
      <c r="M1272" s="61"/>
      <c r="N1272" s="61"/>
      <c r="O1272" s="61"/>
      <c r="P1272" s="19">
        <v>63045</v>
      </c>
      <c r="Q1272" s="20">
        <v>10751</v>
      </c>
      <c r="R1272" s="19">
        <f>P1272+ROUND(Q1272, 2)</f>
        <v>73796</v>
      </c>
      <c r="S1272" s="19">
        <v>0</v>
      </c>
      <c r="T1272" s="19">
        <v>0</v>
      </c>
      <c r="U1272" s="19">
        <f>S1272+T1272</f>
        <v>0</v>
      </c>
    </row>
    <row r="1273" spans="1:21" ht="45.45" customHeight="1" x14ac:dyDescent="0.3">
      <c r="A1273" s="12" t="s">
        <v>4112</v>
      </c>
      <c r="B1273" s="12"/>
      <c r="C1273" s="27" t="s">
        <v>4037</v>
      </c>
      <c r="D1273" s="17"/>
      <c r="E1273" s="17" t="s">
        <v>4113</v>
      </c>
      <c r="F1273" s="28" t="s">
        <v>102</v>
      </c>
      <c r="G1273" s="29">
        <v>1</v>
      </c>
      <c r="H1273" s="39"/>
      <c r="I1273" s="39">
        <v>0</v>
      </c>
      <c r="J1273" s="63"/>
      <c r="K1273" s="59"/>
      <c r="L1273" s="59"/>
      <c r="M1273" s="64"/>
      <c r="N1273" s="59"/>
      <c r="O1273" s="59"/>
      <c r="P1273" s="30">
        <v>63045</v>
      </c>
      <c r="S1273" s="31">
        <f>ROUND(ROUND(P1273, 2)*I1273, 2)</f>
        <v>0</v>
      </c>
    </row>
    <row r="1274" spans="1:21" ht="36" x14ac:dyDescent="0.3">
      <c r="A1274" s="12" t="s">
        <v>4116</v>
      </c>
      <c r="B1274" s="12" t="s">
        <v>4005</v>
      </c>
      <c r="C1274" s="16" t="s">
        <v>4006</v>
      </c>
      <c r="D1274" s="17"/>
      <c r="E1274" s="17" t="s">
        <v>4117</v>
      </c>
      <c r="F1274" s="17" t="s">
        <v>102</v>
      </c>
      <c r="G1274" s="18">
        <v>1</v>
      </c>
      <c r="H1274" s="18"/>
      <c r="I1274" s="18">
        <v>0</v>
      </c>
      <c r="J1274" s="61"/>
      <c r="K1274" s="62"/>
      <c r="L1274" s="61"/>
      <c r="M1274" s="61"/>
      <c r="N1274" s="61"/>
      <c r="O1274" s="61"/>
      <c r="P1274" s="19">
        <v>39406.67</v>
      </c>
      <c r="Q1274" s="20">
        <v>9309</v>
      </c>
      <c r="R1274" s="19">
        <f>P1274+ROUND(Q1274, 2)</f>
        <v>48715.67</v>
      </c>
      <c r="S1274" s="19">
        <v>0</v>
      </c>
      <c r="T1274" s="19">
        <v>0</v>
      </c>
      <c r="U1274" s="19">
        <f>S1274+T1274</f>
        <v>0</v>
      </c>
    </row>
    <row r="1275" spans="1:21" ht="54.45" customHeight="1" x14ac:dyDescent="0.3">
      <c r="A1275" s="12" t="s">
        <v>4118</v>
      </c>
      <c r="B1275" s="12"/>
      <c r="C1275" s="27" t="s">
        <v>4037</v>
      </c>
      <c r="D1275" s="17"/>
      <c r="E1275" s="17" t="s">
        <v>4119</v>
      </c>
      <c r="F1275" s="28" t="s">
        <v>102</v>
      </c>
      <c r="G1275" s="29">
        <v>1</v>
      </c>
      <c r="H1275" s="39"/>
      <c r="I1275" s="39">
        <v>0</v>
      </c>
      <c r="J1275" s="63"/>
      <c r="K1275" s="59"/>
      <c r="L1275" s="59"/>
      <c r="M1275" s="64"/>
      <c r="N1275" s="59"/>
      <c r="O1275" s="59"/>
      <c r="P1275" s="30">
        <v>39406.67</v>
      </c>
      <c r="S1275" s="31">
        <f>ROUND(ROUND(P1275, 2)*I1275, 2)</f>
        <v>0</v>
      </c>
    </row>
    <row r="1276" spans="1:21" ht="36" x14ac:dyDescent="0.3">
      <c r="A1276" s="12" t="s">
        <v>4122</v>
      </c>
      <c r="B1276" s="12" t="s">
        <v>4005</v>
      </c>
      <c r="C1276" s="16" t="s">
        <v>4006</v>
      </c>
      <c r="D1276" s="17"/>
      <c r="E1276" s="17" t="s">
        <v>4123</v>
      </c>
      <c r="F1276" s="17" t="s">
        <v>102</v>
      </c>
      <c r="G1276" s="18">
        <v>1</v>
      </c>
      <c r="H1276" s="18"/>
      <c r="I1276" s="18">
        <v>0</v>
      </c>
      <c r="J1276" s="61"/>
      <c r="K1276" s="62"/>
      <c r="L1276" s="61"/>
      <c r="M1276" s="61"/>
      <c r="N1276" s="61"/>
      <c r="O1276" s="61"/>
      <c r="P1276" s="19">
        <v>56520.67</v>
      </c>
      <c r="Q1276" s="20">
        <v>10751</v>
      </c>
      <c r="R1276" s="19">
        <f>P1276+ROUND(Q1276, 2)</f>
        <v>67271.67</v>
      </c>
      <c r="S1276" s="19">
        <v>0</v>
      </c>
      <c r="T1276" s="19">
        <v>0</v>
      </c>
      <c r="U1276" s="19">
        <f>S1276+T1276</f>
        <v>0</v>
      </c>
    </row>
    <row r="1277" spans="1:21" ht="57.45" customHeight="1" x14ac:dyDescent="0.3">
      <c r="A1277" s="12" t="s">
        <v>4124</v>
      </c>
      <c r="B1277" s="12"/>
      <c r="C1277" s="27" t="s">
        <v>4037</v>
      </c>
      <c r="D1277" s="17"/>
      <c r="E1277" s="17" t="s">
        <v>4125</v>
      </c>
      <c r="F1277" s="28" t="s">
        <v>102</v>
      </c>
      <c r="G1277" s="29">
        <v>1</v>
      </c>
      <c r="H1277" s="39"/>
      <c r="I1277" s="39">
        <v>0</v>
      </c>
      <c r="J1277" s="63"/>
      <c r="K1277" s="59"/>
      <c r="L1277" s="59"/>
      <c r="M1277" s="64"/>
      <c r="N1277" s="59"/>
      <c r="O1277" s="59"/>
      <c r="P1277" s="30">
        <v>56520.67</v>
      </c>
      <c r="S1277" s="31">
        <f>ROUND(ROUND(P1277, 2)*I1277, 2)</f>
        <v>0</v>
      </c>
    </row>
    <row r="1278" spans="1:21" ht="36" x14ac:dyDescent="0.3">
      <c r="A1278" s="12" t="s">
        <v>4128</v>
      </c>
      <c r="B1278" s="12" t="s">
        <v>4005</v>
      </c>
      <c r="C1278" s="16" t="s">
        <v>4006</v>
      </c>
      <c r="D1278" s="17"/>
      <c r="E1278" s="17" t="s">
        <v>4129</v>
      </c>
      <c r="F1278" s="17" t="s">
        <v>102</v>
      </c>
      <c r="G1278" s="18">
        <v>1</v>
      </c>
      <c r="H1278" s="18"/>
      <c r="I1278" s="18">
        <v>0</v>
      </c>
      <c r="J1278" s="61"/>
      <c r="K1278" s="62"/>
      <c r="L1278" s="61"/>
      <c r="M1278" s="61"/>
      <c r="N1278" s="61"/>
      <c r="O1278" s="61"/>
      <c r="P1278" s="19">
        <v>56520.67</v>
      </c>
      <c r="Q1278" s="20">
        <v>10751</v>
      </c>
      <c r="R1278" s="19">
        <f>P1278+ROUND(Q1278, 2)</f>
        <v>67271.67</v>
      </c>
      <c r="S1278" s="19">
        <v>0</v>
      </c>
      <c r="T1278" s="19">
        <v>0</v>
      </c>
      <c r="U1278" s="19">
        <f>S1278+T1278</f>
        <v>0</v>
      </c>
    </row>
    <row r="1279" spans="1:21" ht="74.55" customHeight="1" x14ac:dyDescent="0.3">
      <c r="A1279" s="12" t="s">
        <v>4130</v>
      </c>
      <c r="B1279" s="12"/>
      <c r="C1279" s="27" t="s">
        <v>4011</v>
      </c>
      <c r="D1279" s="17"/>
      <c r="E1279" s="17" t="s">
        <v>4131</v>
      </c>
      <c r="F1279" s="28" t="s">
        <v>102</v>
      </c>
      <c r="G1279" s="29">
        <v>1</v>
      </c>
      <c r="H1279" s="39"/>
      <c r="I1279" s="39">
        <v>0</v>
      </c>
      <c r="J1279" s="63"/>
      <c r="K1279" s="59"/>
      <c r="L1279" s="59"/>
      <c r="M1279" s="64"/>
      <c r="N1279" s="59"/>
      <c r="O1279" s="59"/>
      <c r="P1279" s="30">
        <v>56520.67</v>
      </c>
      <c r="S1279" s="31">
        <f>ROUND(ROUND(P1279, 2)*I1279, 2)</f>
        <v>0</v>
      </c>
    </row>
    <row r="1280" spans="1:21" ht="36" x14ac:dyDescent="0.3">
      <c r="A1280" s="12" t="s">
        <v>4134</v>
      </c>
      <c r="B1280" s="12" t="s">
        <v>4005</v>
      </c>
      <c r="C1280" s="16" t="s">
        <v>4006</v>
      </c>
      <c r="D1280" s="17"/>
      <c r="E1280" s="17" t="s">
        <v>4135</v>
      </c>
      <c r="F1280" s="17" t="s">
        <v>102</v>
      </c>
      <c r="G1280" s="18">
        <v>1</v>
      </c>
      <c r="H1280" s="18"/>
      <c r="I1280" s="18">
        <v>0</v>
      </c>
      <c r="J1280" s="61"/>
      <c r="K1280" s="62"/>
      <c r="L1280" s="61"/>
      <c r="M1280" s="61"/>
      <c r="N1280" s="61"/>
      <c r="O1280" s="61"/>
      <c r="P1280" s="19">
        <v>39406.67</v>
      </c>
      <c r="Q1280" s="20">
        <v>9309</v>
      </c>
      <c r="R1280" s="19">
        <f>P1280+ROUND(Q1280, 2)</f>
        <v>48715.67</v>
      </c>
      <c r="S1280" s="19">
        <v>0</v>
      </c>
      <c r="T1280" s="19">
        <v>0</v>
      </c>
      <c r="U1280" s="19">
        <f>S1280+T1280</f>
        <v>0</v>
      </c>
    </row>
    <row r="1281" spans="1:21" ht="72" customHeight="1" x14ac:dyDescent="0.3">
      <c r="A1281" s="12" t="s">
        <v>4136</v>
      </c>
      <c r="B1281" s="12"/>
      <c r="C1281" s="27" t="s">
        <v>4037</v>
      </c>
      <c r="D1281" s="17"/>
      <c r="E1281" s="17" t="s">
        <v>4137</v>
      </c>
      <c r="F1281" s="28" t="s">
        <v>102</v>
      </c>
      <c r="G1281" s="29">
        <v>1</v>
      </c>
      <c r="H1281" s="39"/>
      <c r="I1281" s="39">
        <v>0</v>
      </c>
      <c r="J1281" s="63"/>
      <c r="K1281" s="59"/>
      <c r="L1281" s="59"/>
      <c r="M1281" s="64"/>
      <c r="N1281" s="59"/>
      <c r="O1281" s="59"/>
      <c r="P1281" s="30">
        <v>39406.67</v>
      </c>
      <c r="S1281" s="31">
        <f>ROUND(ROUND(P1281, 2)*I1281, 2)</f>
        <v>0</v>
      </c>
    </row>
    <row r="1282" spans="1:21" ht="36" x14ac:dyDescent="0.3">
      <c r="A1282" s="12" t="s">
        <v>4140</v>
      </c>
      <c r="B1282" s="12" t="s">
        <v>4005</v>
      </c>
      <c r="C1282" s="16" t="s">
        <v>4006</v>
      </c>
      <c r="D1282" s="17"/>
      <c r="E1282" s="17" t="s">
        <v>4141</v>
      </c>
      <c r="F1282" s="17" t="s">
        <v>102</v>
      </c>
      <c r="G1282" s="18">
        <v>1</v>
      </c>
      <c r="H1282" s="18"/>
      <c r="I1282" s="18">
        <v>0</v>
      </c>
      <c r="J1282" s="61"/>
      <c r="K1282" s="62"/>
      <c r="L1282" s="61"/>
      <c r="M1282" s="61"/>
      <c r="N1282" s="61"/>
      <c r="O1282" s="61"/>
      <c r="P1282" s="19">
        <v>39406.67</v>
      </c>
      <c r="Q1282" s="20">
        <v>9309</v>
      </c>
      <c r="R1282" s="19">
        <f>P1282+ROUND(Q1282, 2)</f>
        <v>48715.67</v>
      </c>
      <c r="S1282" s="19">
        <v>0</v>
      </c>
      <c r="T1282" s="19">
        <v>0</v>
      </c>
      <c r="U1282" s="19">
        <f>S1282+T1282</f>
        <v>0</v>
      </c>
    </row>
    <row r="1283" spans="1:21" ht="57.45" customHeight="1" x14ac:dyDescent="0.3">
      <c r="A1283" s="12" t="s">
        <v>4142</v>
      </c>
      <c r="B1283" s="12"/>
      <c r="C1283" s="27" t="s">
        <v>4037</v>
      </c>
      <c r="D1283" s="17"/>
      <c r="E1283" s="17" t="s">
        <v>4143</v>
      </c>
      <c r="F1283" s="28" t="s">
        <v>102</v>
      </c>
      <c r="G1283" s="29">
        <v>1</v>
      </c>
      <c r="H1283" s="39"/>
      <c r="I1283" s="39">
        <v>0</v>
      </c>
      <c r="J1283" s="63"/>
      <c r="K1283" s="59"/>
      <c r="L1283" s="59"/>
      <c r="M1283" s="64"/>
      <c r="N1283" s="59"/>
      <c r="O1283" s="59"/>
      <c r="P1283" s="30">
        <v>39406.67</v>
      </c>
      <c r="S1283" s="31">
        <f>ROUND(ROUND(P1283, 2)*I1283, 2)</f>
        <v>0</v>
      </c>
    </row>
    <row r="1284" spans="1:21" ht="36" x14ac:dyDescent="0.3">
      <c r="A1284" s="12" t="s">
        <v>4146</v>
      </c>
      <c r="B1284" s="12" t="s">
        <v>4005</v>
      </c>
      <c r="C1284" s="16" t="s">
        <v>4006</v>
      </c>
      <c r="D1284" s="17"/>
      <c r="E1284" s="17" t="s">
        <v>4147</v>
      </c>
      <c r="F1284" s="17" t="s">
        <v>102</v>
      </c>
      <c r="G1284" s="18">
        <v>1</v>
      </c>
      <c r="H1284" s="18"/>
      <c r="I1284" s="18">
        <v>0</v>
      </c>
      <c r="J1284" s="61"/>
      <c r="K1284" s="62"/>
      <c r="L1284" s="61"/>
      <c r="M1284" s="61"/>
      <c r="N1284" s="61"/>
      <c r="O1284" s="61"/>
      <c r="P1284" s="19">
        <v>39406.67</v>
      </c>
      <c r="Q1284" s="20">
        <v>9309</v>
      </c>
      <c r="R1284" s="19">
        <f>P1284+ROUND(Q1284, 2)</f>
        <v>48715.67</v>
      </c>
      <c r="S1284" s="19">
        <v>0</v>
      </c>
      <c r="T1284" s="19">
        <v>0</v>
      </c>
      <c r="U1284" s="19">
        <f>S1284+T1284</f>
        <v>0</v>
      </c>
    </row>
    <row r="1285" spans="1:21" ht="57.45" customHeight="1" x14ac:dyDescent="0.3">
      <c r="A1285" s="12" t="s">
        <v>4148</v>
      </c>
      <c r="B1285" s="12"/>
      <c r="C1285" s="27" t="s">
        <v>4037</v>
      </c>
      <c r="D1285" s="17"/>
      <c r="E1285" s="17" t="s">
        <v>4149</v>
      </c>
      <c r="F1285" s="28" t="s">
        <v>102</v>
      </c>
      <c r="G1285" s="29">
        <v>1</v>
      </c>
      <c r="H1285" s="39"/>
      <c r="I1285" s="39">
        <v>0</v>
      </c>
      <c r="J1285" s="63"/>
      <c r="K1285" s="59"/>
      <c r="L1285" s="59"/>
      <c r="M1285" s="64"/>
      <c r="N1285" s="59"/>
      <c r="O1285" s="59"/>
      <c r="P1285" s="30">
        <v>39406.67</v>
      </c>
      <c r="S1285" s="31">
        <f>ROUND(ROUND(P1285, 2)*I1285, 2)</f>
        <v>0</v>
      </c>
    </row>
    <row r="1286" spans="1:21" ht="36" x14ac:dyDescent="0.3">
      <c r="A1286" s="12" t="s">
        <v>4152</v>
      </c>
      <c r="B1286" s="12" t="s">
        <v>4005</v>
      </c>
      <c r="C1286" s="16" t="s">
        <v>4006</v>
      </c>
      <c r="D1286" s="17"/>
      <c r="E1286" s="17" t="s">
        <v>4153</v>
      </c>
      <c r="F1286" s="17" t="s">
        <v>102</v>
      </c>
      <c r="G1286" s="18">
        <v>1</v>
      </c>
      <c r="H1286" s="18"/>
      <c r="I1286" s="18">
        <v>0</v>
      </c>
      <c r="J1286" s="61"/>
      <c r="K1286" s="62"/>
      <c r="L1286" s="61"/>
      <c r="M1286" s="61"/>
      <c r="N1286" s="61"/>
      <c r="O1286" s="61"/>
      <c r="P1286" s="19">
        <v>97185</v>
      </c>
      <c r="Q1286" s="20">
        <v>12606</v>
      </c>
      <c r="R1286" s="19">
        <f>P1286+ROUND(Q1286, 2)</f>
        <v>109791</v>
      </c>
      <c r="S1286" s="19">
        <v>0</v>
      </c>
      <c r="T1286" s="19">
        <v>0</v>
      </c>
      <c r="U1286" s="19">
        <f>S1286+T1286</f>
        <v>0</v>
      </c>
    </row>
    <row r="1287" spans="1:21" ht="54.45" customHeight="1" x14ac:dyDescent="0.3">
      <c r="A1287" s="12" t="s">
        <v>4154</v>
      </c>
      <c r="B1287" s="12"/>
      <c r="C1287" s="27" t="s">
        <v>4011</v>
      </c>
      <c r="D1287" s="17"/>
      <c r="E1287" s="17" t="s">
        <v>4155</v>
      </c>
      <c r="F1287" s="28" t="s">
        <v>102</v>
      </c>
      <c r="G1287" s="29">
        <v>1</v>
      </c>
      <c r="H1287" s="39"/>
      <c r="I1287" s="39">
        <v>0</v>
      </c>
      <c r="J1287" s="63"/>
      <c r="K1287" s="59"/>
      <c r="L1287" s="59"/>
      <c r="M1287" s="64"/>
      <c r="N1287" s="59"/>
      <c r="O1287" s="59"/>
      <c r="P1287" s="30">
        <v>97185</v>
      </c>
      <c r="S1287" s="31">
        <f>ROUND(ROUND(P1287, 2)*I1287, 2)</f>
        <v>0</v>
      </c>
    </row>
    <row r="1288" spans="1:21" ht="36" x14ac:dyDescent="0.3">
      <c r="A1288" s="12" t="s">
        <v>4158</v>
      </c>
      <c r="B1288" s="12" t="s">
        <v>4005</v>
      </c>
      <c r="C1288" s="16" t="s">
        <v>4006</v>
      </c>
      <c r="D1288" s="17"/>
      <c r="E1288" s="17" t="s">
        <v>4159</v>
      </c>
      <c r="F1288" s="17" t="s">
        <v>102</v>
      </c>
      <c r="G1288" s="18">
        <v>1</v>
      </c>
      <c r="H1288" s="18"/>
      <c r="I1288" s="18">
        <v>0</v>
      </c>
      <c r="J1288" s="61"/>
      <c r="K1288" s="62"/>
      <c r="L1288" s="61"/>
      <c r="M1288" s="61"/>
      <c r="N1288" s="61"/>
      <c r="O1288" s="61"/>
      <c r="P1288" s="19">
        <v>170750.67</v>
      </c>
      <c r="Q1288" s="20">
        <v>23845</v>
      </c>
      <c r="R1288" s="19">
        <f>P1288+ROUND(Q1288, 2)</f>
        <v>194595.67</v>
      </c>
      <c r="S1288" s="19">
        <v>0</v>
      </c>
      <c r="T1288" s="19">
        <v>0</v>
      </c>
      <c r="U1288" s="19">
        <f>S1288+T1288</f>
        <v>0</v>
      </c>
    </row>
    <row r="1289" spans="1:21" ht="67.95" customHeight="1" x14ac:dyDescent="0.3">
      <c r="A1289" s="12" t="s">
        <v>4160</v>
      </c>
      <c r="B1289" s="12"/>
      <c r="C1289" s="27" t="s">
        <v>4037</v>
      </c>
      <c r="D1289" s="17"/>
      <c r="E1289" s="17" t="s">
        <v>4161</v>
      </c>
      <c r="F1289" s="28" t="s">
        <v>102</v>
      </c>
      <c r="G1289" s="29">
        <v>1</v>
      </c>
      <c r="H1289" s="39"/>
      <c r="I1289" s="39">
        <v>0</v>
      </c>
      <c r="J1289" s="63"/>
      <c r="K1289" s="59"/>
      <c r="L1289" s="59"/>
      <c r="M1289" s="64"/>
      <c r="N1289" s="59"/>
      <c r="O1289" s="59"/>
      <c r="P1289" s="30">
        <v>170750.67</v>
      </c>
      <c r="S1289" s="31">
        <f>ROUND(ROUND(P1289, 2)*I1289, 2)</f>
        <v>0</v>
      </c>
    </row>
    <row r="1290" spans="1:21" ht="36" x14ac:dyDescent="0.3">
      <c r="A1290" s="12" t="s">
        <v>4164</v>
      </c>
      <c r="B1290" s="12" t="s">
        <v>4005</v>
      </c>
      <c r="C1290" s="16" t="s">
        <v>4006</v>
      </c>
      <c r="D1290" s="17"/>
      <c r="E1290" s="17" t="s">
        <v>4165</v>
      </c>
      <c r="F1290" s="17" t="s">
        <v>102</v>
      </c>
      <c r="G1290" s="18">
        <v>1</v>
      </c>
      <c r="H1290" s="18"/>
      <c r="I1290" s="18">
        <v>0</v>
      </c>
      <c r="J1290" s="61"/>
      <c r="K1290" s="62"/>
      <c r="L1290" s="61"/>
      <c r="M1290" s="61"/>
      <c r="N1290" s="61"/>
      <c r="O1290" s="61"/>
      <c r="P1290" s="19">
        <v>130825.67</v>
      </c>
      <c r="Q1290" s="20">
        <v>23845</v>
      </c>
      <c r="R1290" s="19">
        <f>P1290+ROUND(Q1290, 2)</f>
        <v>154670.66999999998</v>
      </c>
      <c r="S1290" s="19">
        <v>0</v>
      </c>
      <c r="T1290" s="19">
        <v>0</v>
      </c>
      <c r="U1290" s="19">
        <f>S1290+T1290</f>
        <v>0</v>
      </c>
    </row>
    <row r="1291" spans="1:21" ht="48.45" customHeight="1" x14ac:dyDescent="0.3">
      <c r="A1291" s="12" t="s">
        <v>4166</v>
      </c>
      <c r="B1291" s="12"/>
      <c r="C1291" s="27" t="s">
        <v>4037</v>
      </c>
      <c r="D1291" s="17"/>
      <c r="E1291" s="17" t="s">
        <v>4167</v>
      </c>
      <c r="F1291" s="28" t="s">
        <v>102</v>
      </c>
      <c r="G1291" s="29">
        <v>1</v>
      </c>
      <c r="H1291" s="39"/>
      <c r="I1291" s="39">
        <v>0</v>
      </c>
      <c r="J1291" s="63"/>
      <c r="K1291" s="59"/>
      <c r="L1291" s="59"/>
      <c r="M1291" s="64"/>
      <c r="N1291" s="59"/>
      <c r="O1291" s="59"/>
      <c r="P1291" s="30">
        <v>130825.67</v>
      </c>
      <c r="S1291" s="31">
        <f>ROUND(ROUND(P1291, 2)*I1291, 2)</f>
        <v>0</v>
      </c>
    </row>
    <row r="1292" spans="1:21" ht="36" x14ac:dyDescent="0.3">
      <c r="A1292" s="12" t="s">
        <v>4170</v>
      </c>
      <c r="B1292" s="12" t="s">
        <v>4005</v>
      </c>
      <c r="C1292" s="16" t="s">
        <v>4006</v>
      </c>
      <c r="D1292" s="17"/>
      <c r="E1292" s="17" t="s">
        <v>4007</v>
      </c>
      <c r="F1292" s="17" t="s">
        <v>102</v>
      </c>
      <c r="G1292" s="18">
        <v>1</v>
      </c>
      <c r="H1292" s="18"/>
      <c r="I1292" s="18">
        <v>10</v>
      </c>
      <c r="J1292" s="61"/>
      <c r="K1292" s="62"/>
      <c r="L1292" s="61"/>
      <c r="M1292" s="61"/>
      <c r="N1292" s="61"/>
      <c r="O1292" s="61"/>
      <c r="P1292" s="19">
        <v>39406.67</v>
      </c>
      <c r="Q1292" s="20">
        <v>11170.8</v>
      </c>
      <c r="R1292" s="19">
        <f>P1292+ROUND(Q1292, 2)</f>
        <v>50577.47</v>
      </c>
      <c r="S1292" s="19">
        <v>394066.7</v>
      </c>
      <c r="T1292" s="19">
        <v>111708</v>
      </c>
      <c r="U1292" s="19">
        <f>S1292+T1292</f>
        <v>505774.7</v>
      </c>
    </row>
    <row r="1293" spans="1:21" ht="82.5" customHeight="1" x14ac:dyDescent="0.3">
      <c r="A1293" s="12" t="s">
        <v>4171</v>
      </c>
      <c r="B1293" s="12"/>
      <c r="C1293" s="27" t="s">
        <v>4037</v>
      </c>
      <c r="D1293" s="17"/>
      <c r="E1293" s="17" t="s">
        <v>4012</v>
      </c>
      <c r="F1293" s="28" t="s">
        <v>102</v>
      </c>
      <c r="G1293" s="29">
        <v>1</v>
      </c>
      <c r="H1293" s="39"/>
      <c r="I1293" s="39">
        <v>10</v>
      </c>
      <c r="J1293" s="63"/>
      <c r="K1293" s="59"/>
      <c r="L1293" s="59"/>
      <c r="M1293" s="64"/>
      <c r="N1293" s="59"/>
      <c r="O1293" s="59"/>
      <c r="P1293" s="30">
        <v>39406.67</v>
      </c>
      <c r="S1293" s="31">
        <f>ROUND(ROUND(P1293, 2)*I1293, 2)</f>
        <v>394066.7</v>
      </c>
    </row>
    <row r="1294" spans="1:21" ht="36" x14ac:dyDescent="0.3">
      <c r="A1294" s="12" t="s">
        <v>4174</v>
      </c>
      <c r="B1294" s="12" t="s">
        <v>4005</v>
      </c>
      <c r="C1294" s="16" t="s">
        <v>4006</v>
      </c>
      <c r="D1294" s="17"/>
      <c r="E1294" s="17" t="s">
        <v>4017</v>
      </c>
      <c r="F1294" s="17" t="s">
        <v>102</v>
      </c>
      <c r="G1294" s="18">
        <v>1</v>
      </c>
      <c r="H1294" s="18"/>
      <c r="I1294" s="18">
        <v>4</v>
      </c>
      <c r="J1294" s="61"/>
      <c r="K1294" s="62"/>
      <c r="L1294" s="61"/>
      <c r="M1294" s="61"/>
      <c r="N1294" s="61"/>
      <c r="O1294" s="61"/>
      <c r="P1294" s="19">
        <v>39406.67</v>
      </c>
      <c r="Q1294" s="20">
        <v>11170.8</v>
      </c>
      <c r="R1294" s="19">
        <f>P1294+ROUND(Q1294, 2)</f>
        <v>50577.47</v>
      </c>
      <c r="S1294" s="19">
        <v>157626.68</v>
      </c>
      <c r="T1294" s="19">
        <v>44683.199999999997</v>
      </c>
      <c r="U1294" s="19">
        <f>S1294+T1294</f>
        <v>202309.88</v>
      </c>
    </row>
    <row r="1295" spans="1:21" ht="52.05" customHeight="1" x14ac:dyDescent="0.3">
      <c r="A1295" s="12" t="s">
        <v>4175</v>
      </c>
      <c r="B1295" s="12"/>
      <c r="C1295" s="27" t="s">
        <v>4011</v>
      </c>
      <c r="D1295" s="17"/>
      <c r="E1295" s="17" t="s">
        <v>4019</v>
      </c>
      <c r="F1295" s="28" t="s">
        <v>102</v>
      </c>
      <c r="G1295" s="29">
        <v>1</v>
      </c>
      <c r="H1295" s="39"/>
      <c r="I1295" s="39">
        <v>4</v>
      </c>
      <c r="J1295" s="63"/>
      <c r="K1295" s="59"/>
      <c r="L1295" s="59"/>
      <c r="M1295" s="64"/>
      <c r="N1295" s="59"/>
      <c r="O1295" s="59"/>
      <c r="P1295" s="30">
        <v>39406.67</v>
      </c>
      <c r="S1295" s="31">
        <f>ROUND(ROUND(P1295, 2)*I1295, 2)</f>
        <v>157626.68</v>
      </c>
    </row>
    <row r="1296" spans="1:21" ht="36" x14ac:dyDescent="0.3">
      <c r="A1296" s="12" t="s">
        <v>4178</v>
      </c>
      <c r="B1296" s="12" t="s">
        <v>4005</v>
      </c>
      <c r="C1296" s="16" t="s">
        <v>4006</v>
      </c>
      <c r="D1296" s="17"/>
      <c r="E1296" s="17" t="s">
        <v>4023</v>
      </c>
      <c r="F1296" s="17" t="s">
        <v>102</v>
      </c>
      <c r="G1296" s="18">
        <v>1</v>
      </c>
      <c r="H1296" s="18"/>
      <c r="I1296" s="18">
        <v>1</v>
      </c>
      <c r="J1296" s="61"/>
      <c r="K1296" s="62"/>
      <c r="L1296" s="61"/>
      <c r="M1296" s="61"/>
      <c r="N1296" s="61"/>
      <c r="O1296" s="61"/>
      <c r="P1296" s="19">
        <v>39406.67</v>
      </c>
      <c r="Q1296" s="20">
        <v>11170.8</v>
      </c>
      <c r="R1296" s="19">
        <f>P1296+ROUND(Q1296, 2)</f>
        <v>50577.47</v>
      </c>
      <c r="S1296" s="19">
        <v>39406.67</v>
      </c>
      <c r="T1296" s="19">
        <v>11170.8</v>
      </c>
      <c r="U1296" s="19">
        <f>S1296+T1296</f>
        <v>50577.47</v>
      </c>
    </row>
    <row r="1297" spans="1:21" ht="42" customHeight="1" x14ac:dyDescent="0.3">
      <c r="A1297" s="12" t="s">
        <v>4179</v>
      </c>
      <c r="B1297" s="12"/>
      <c r="C1297" s="27" t="s">
        <v>4011</v>
      </c>
      <c r="D1297" s="17"/>
      <c r="E1297" s="17" t="s">
        <v>4180</v>
      </c>
      <c r="F1297" s="28" t="s">
        <v>102</v>
      </c>
      <c r="G1297" s="29">
        <v>1</v>
      </c>
      <c r="H1297" s="39"/>
      <c r="I1297" s="39">
        <v>1</v>
      </c>
      <c r="J1297" s="63"/>
      <c r="K1297" s="59"/>
      <c r="L1297" s="59"/>
      <c r="M1297" s="64"/>
      <c r="N1297" s="59"/>
      <c r="O1297" s="59"/>
      <c r="P1297" s="30">
        <v>39406.67</v>
      </c>
      <c r="S1297" s="31">
        <f>ROUND(ROUND(P1297, 2)*I1297, 2)</f>
        <v>39406.67</v>
      </c>
    </row>
    <row r="1298" spans="1:21" ht="36" x14ac:dyDescent="0.3">
      <c r="A1298" s="12" t="s">
        <v>4183</v>
      </c>
      <c r="B1298" s="12" t="s">
        <v>4005</v>
      </c>
      <c r="C1298" s="16" t="s">
        <v>4006</v>
      </c>
      <c r="D1298" s="17"/>
      <c r="E1298" s="17" t="s">
        <v>4029</v>
      </c>
      <c r="F1298" s="17" t="s">
        <v>102</v>
      </c>
      <c r="G1298" s="18">
        <v>1</v>
      </c>
      <c r="H1298" s="18"/>
      <c r="I1298" s="18">
        <v>1</v>
      </c>
      <c r="J1298" s="61"/>
      <c r="K1298" s="62"/>
      <c r="L1298" s="61"/>
      <c r="M1298" s="61"/>
      <c r="N1298" s="61"/>
      <c r="O1298" s="61"/>
      <c r="P1298" s="19">
        <v>39406.67</v>
      </c>
      <c r="Q1298" s="20">
        <v>11170.8</v>
      </c>
      <c r="R1298" s="19">
        <f>P1298+ROUND(Q1298, 2)</f>
        <v>50577.47</v>
      </c>
      <c r="S1298" s="19">
        <v>39406.67</v>
      </c>
      <c r="T1298" s="19">
        <v>11170.8</v>
      </c>
      <c r="U1298" s="19">
        <f>S1298+T1298</f>
        <v>50577.47</v>
      </c>
    </row>
    <row r="1299" spans="1:21" ht="44.55" customHeight="1" x14ac:dyDescent="0.3">
      <c r="A1299" s="12" t="s">
        <v>4184</v>
      </c>
      <c r="B1299" s="12"/>
      <c r="C1299" s="27" t="s">
        <v>4011</v>
      </c>
      <c r="D1299" s="17"/>
      <c r="E1299" s="17" t="s">
        <v>4185</v>
      </c>
      <c r="F1299" s="28" t="s">
        <v>102</v>
      </c>
      <c r="G1299" s="29">
        <v>1</v>
      </c>
      <c r="H1299" s="39"/>
      <c r="I1299" s="39">
        <v>1</v>
      </c>
      <c r="J1299" s="63"/>
      <c r="K1299" s="59"/>
      <c r="L1299" s="59"/>
      <c r="M1299" s="64"/>
      <c r="N1299" s="59"/>
      <c r="O1299" s="59"/>
      <c r="P1299" s="30">
        <v>39406.67</v>
      </c>
      <c r="S1299" s="31">
        <f>ROUND(ROUND(P1299, 2)*I1299, 2)</f>
        <v>39406.67</v>
      </c>
    </row>
    <row r="1300" spans="1:21" ht="36" x14ac:dyDescent="0.3">
      <c r="A1300" s="12" t="s">
        <v>4188</v>
      </c>
      <c r="B1300" s="12" t="s">
        <v>4005</v>
      </c>
      <c r="C1300" s="16" t="s">
        <v>4006</v>
      </c>
      <c r="D1300" s="17"/>
      <c r="E1300" s="17" t="s">
        <v>4035</v>
      </c>
      <c r="F1300" s="17" t="s">
        <v>102</v>
      </c>
      <c r="G1300" s="18">
        <v>1</v>
      </c>
      <c r="H1300" s="18"/>
      <c r="I1300" s="18">
        <v>5</v>
      </c>
      <c r="J1300" s="61"/>
      <c r="K1300" s="62"/>
      <c r="L1300" s="61"/>
      <c r="M1300" s="61"/>
      <c r="N1300" s="61"/>
      <c r="O1300" s="61"/>
      <c r="P1300" s="19">
        <v>39406.67</v>
      </c>
      <c r="Q1300" s="20">
        <v>11170.8</v>
      </c>
      <c r="R1300" s="19">
        <f>P1300+ROUND(Q1300, 2)</f>
        <v>50577.47</v>
      </c>
      <c r="S1300" s="19">
        <v>197033.35</v>
      </c>
      <c r="T1300" s="19">
        <v>55854</v>
      </c>
      <c r="U1300" s="19">
        <f>S1300+T1300</f>
        <v>252887.35</v>
      </c>
    </row>
    <row r="1301" spans="1:21" ht="47.55" customHeight="1" x14ac:dyDescent="0.3">
      <c r="A1301" s="12" t="s">
        <v>4189</v>
      </c>
      <c r="B1301" s="12"/>
      <c r="C1301" s="27" t="s">
        <v>4037</v>
      </c>
      <c r="D1301" s="17"/>
      <c r="E1301" s="17" t="s">
        <v>4190</v>
      </c>
      <c r="F1301" s="28" t="s">
        <v>102</v>
      </c>
      <c r="G1301" s="29">
        <v>1</v>
      </c>
      <c r="H1301" s="39"/>
      <c r="I1301" s="39">
        <v>5</v>
      </c>
      <c r="J1301" s="63"/>
      <c r="K1301" s="59"/>
      <c r="L1301" s="59"/>
      <c r="M1301" s="64"/>
      <c r="N1301" s="59"/>
      <c r="O1301" s="59"/>
      <c r="P1301" s="30">
        <v>39406.67</v>
      </c>
      <c r="S1301" s="31">
        <f>ROUND(ROUND(P1301, 2)*I1301, 2)</f>
        <v>197033.35</v>
      </c>
    </row>
    <row r="1302" spans="1:21" ht="36" x14ac:dyDescent="0.3">
      <c r="A1302" s="12" t="s">
        <v>4193</v>
      </c>
      <c r="B1302" s="12" t="s">
        <v>4005</v>
      </c>
      <c r="C1302" s="16" t="s">
        <v>4006</v>
      </c>
      <c r="D1302" s="17"/>
      <c r="E1302" s="17" t="s">
        <v>4043</v>
      </c>
      <c r="F1302" s="17" t="s">
        <v>102</v>
      </c>
      <c r="G1302" s="18">
        <v>1</v>
      </c>
      <c r="H1302" s="18"/>
      <c r="I1302" s="18">
        <v>3</v>
      </c>
      <c r="J1302" s="61"/>
      <c r="K1302" s="62"/>
      <c r="L1302" s="61"/>
      <c r="M1302" s="61"/>
      <c r="N1302" s="61"/>
      <c r="O1302" s="61"/>
      <c r="P1302" s="19">
        <v>40386.67</v>
      </c>
      <c r="Q1302" s="20">
        <v>11170.8</v>
      </c>
      <c r="R1302" s="19">
        <f>P1302+ROUND(Q1302, 2)</f>
        <v>51557.47</v>
      </c>
      <c r="S1302" s="19">
        <v>121160.01</v>
      </c>
      <c r="T1302" s="19">
        <v>33512.400000000001</v>
      </c>
      <c r="U1302" s="19">
        <f>S1302+T1302</f>
        <v>154672.41</v>
      </c>
    </row>
    <row r="1303" spans="1:21" ht="46.95" customHeight="1" x14ac:dyDescent="0.3">
      <c r="A1303" s="12" t="s">
        <v>4194</v>
      </c>
      <c r="B1303" s="12"/>
      <c r="C1303" s="27" t="s">
        <v>4011</v>
      </c>
      <c r="D1303" s="17"/>
      <c r="E1303" s="17" t="s">
        <v>4045</v>
      </c>
      <c r="F1303" s="28" t="s">
        <v>102</v>
      </c>
      <c r="G1303" s="29">
        <v>1</v>
      </c>
      <c r="H1303" s="39"/>
      <c r="I1303" s="39">
        <v>3</v>
      </c>
      <c r="J1303" s="63"/>
      <c r="K1303" s="59"/>
      <c r="L1303" s="59"/>
      <c r="M1303" s="64"/>
      <c r="N1303" s="59"/>
      <c r="O1303" s="59"/>
      <c r="P1303" s="30">
        <v>40386.67</v>
      </c>
      <c r="S1303" s="31">
        <f>ROUND(ROUND(P1303, 2)*I1303, 2)</f>
        <v>121160.01</v>
      </c>
    </row>
    <row r="1304" spans="1:21" ht="36" x14ac:dyDescent="0.3">
      <c r="A1304" s="12" t="s">
        <v>4197</v>
      </c>
      <c r="B1304" s="12" t="s">
        <v>4005</v>
      </c>
      <c r="C1304" s="16" t="s">
        <v>4006</v>
      </c>
      <c r="D1304" s="17"/>
      <c r="E1304" s="17" t="s">
        <v>4049</v>
      </c>
      <c r="F1304" s="17" t="s">
        <v>102</v>
      </c>
      <c r="G1304" s="18">
        <v>1</v>
      </c>
      <c r="H1304" s="18"/>
      <c r="I1304" s="18">
        <v>6</v>
      </c>
      <c r="J1304" s="61"/>
      <c r="K1304" s="62"/>
      <c r="L1304" s="61"/>
      <c r="M1304" s="61"/>
      <c r="N1304" s="61"/>
      <c r="O1304" s="61"/>
      <c r="P1304" s="19">
        <v>38496.67</v>
      </c>
      <c r="Q1304" s="20">
        <v>11170.8</v>
      </c>
      <c r="R1304" s="19">
        <f>P1304+ROUND(Q1304, 2)</f>
        <v>49667.47</v>
      </c>
      <c r="S1304" s="19">
        <v>230980.02</v>
      </c>
      <c r="T1304" s="19">
        <v>67024.800000000003</v>
      </c>
      <c r="U1304" s="19">
        <f>S1304+T1304</f>
        <v>298004.82</v>
      </c>
    </row>
    <row r="1305" spans="1:21" ht="60.45" customHeight="1" x14ac:dyDescent="0.3">
      <c r="A1305" s="12" t="s">
        <v>4198</v>
      </c>
      <c r="B1305" s="12"/>
      <c r="C1305" s="27" t="s">
        <v>4037</v>
      </c>
      <c r="D1305" s="17"/>
      <c r="E1305" s="17" t="s">
        <v>4051</v>
      </c>
      <c r="F1305" s="28" t="s">
        <v>102</v>
      </c>
      <c r="G1305" s="29">
        <v>1</v>
      </c>
      <c r="H1305" s="39"/>
      <c r="I1305" s="39">
        <v>6</v>
      </c>
      <c r="J1305" s="63"/>
      <c r="K1305" s="59"/>
      <c r="L1305" s="59"/>
      <c r="M1305" s="64"/>
      <c r="N1305" s="59"/>
      <c r="O1305" s="59"/>
      <c r="P1305" s="30">
        <v>38496.67</v>
      </c>
      <c r="S1305" s="31">
        <f>ROUND(ROUND(P1305, 2)*I1305, 2)</f>
        <v>230980.02</v>
      </c>
    </row>
    <row r="1306" spans="1:21" ht="36" x14ac:dyDescent="0.3">
      <c r="A1306" s="12" t="s">
        <v>4201</v>
      </c>
      <c r="B1306" s="12" t="s">
        <v>4005</v>
      </c>
      <c r="C1306" s="16" t="s">
        <v>4006</v>
      </c>
      <c r="D1306" s="17"/>
      <c r="E1306" s="17" t="s">
        <v>4055</v>
      </c>
      <c r="F1306" s="17" t="s">
        <v>102</v>
      </c>
      <c r="G1306" s="18">
        <v>1</v>
      </c>
      <c r="H1306" s="18"/>
      <c r="I1306" s="18">
        <v>4</v>
      </c>
      <c r="J1306" s="61"/>
      <c r="K1306" s="62"/>
      <c r="L1306" s="61"/>
      <c r="M1306" s="61"/>
      <c r="N1306" s="61"/>
      <c r="O1306" s="61"/>
      <c r="P1306" s="19">
        <v>38496.67</v>
      </c>
      <c r="Q1306" s="20">
        <v>11170.8</v>
      </c>
      <c r="R1306" s="19">
        <f>P1306+ROUND(Q1306, 2)</f>
        <v>49667.47</v>
      </c>
      <c r="S1306" s="19">
        <v>153986.68</v>
      </c>
      <c r="T1306" s="19">
        <v>44683.199999999997</v>
      </c>
      <c r="U1306" s="19">
        <f>S1306+T1306</f>
        <v>198669.88</v>
      </c>
    </row>
    <row r="1307" spans="1:21" ht="59.55" customHeight="1" x14ac:dyDescent="0.3">
      <c r="A1307" s="12" t="s">
        <v>4202</v>
      </c>
      <c r="B1307" s="12"/>
      <c r="C1307" s="27" t="s">
        <v>4011</v>
      </c>
      <c r="D1307" s="17"/>
      <c r="E1307" s="17" t="s">
        <v>4057</v>
      </c>
      <c r="F1307" s="28" t="s">
        <v>102</v>
      </c>
      <c r="G1307" s="29">
        <v>1</v>
      </c>
      <c r="H1307" s="39"/>
      <c r="I1307" s="39">
        <v>4</v>
      </c>
      <c r="J1307" s="63"/>
      <c r="K1307" s="59"/>
      <c r="L1307" s="59"/>
      <c r="M1307" s="64"/>
      <c r="N1307" s="59"/>
      <c r="O1307" s="59"/>
      <c r="P1307" s="30">
        <v>38496.67</v>
      </c>
      <c r="S1307" s="31">
        <f>ROUND(ROUND(P1307, 2)*I1307, 2)</f>
        <v>153986.68</v>
      </c>
    </row>
    <row r="1308" spans="1:21" ht="36" x14ac:dyDescent="0.3">
      <c r="A1308" s="12" t="s">
        <v>4205</v>
      </c>
      <c r="B1308" s="12" t="s">
        <v>4005</v>
      </c>
      <c r="C1308" s="16" t="s">
        <v>4006</v>
      </c>
      <c r="D1308" s="17"/>
      <c r="E1308" s="17" t="s">
        <v>4061</v>
      </c>
      <c r="F1308" s="17" t="s">
        <v>102</v>
      </c>
      <c r="G1308" s="18">
        <v>1</v>
      </c>
      <c r="H1308" s="18"/>
      <c r="I1308" s="18">
        <v>10</v>
      </c>
      <c r="J1308" s="61"/>
      <c r="K1308" s="62"/>
      <c r="L1308" s="61"/>
      <c r="M1308" s="61"/>
      <c r="N1308" s="61"/>
      <c r="O1308" s="61"/>
      <c r="P1308" s="19">
        <v>37736.67</v>
      </c>
      <c r="Q1308" s="20">
        <v>11170.8</v>
      </c>
      <c r="R1308" s="19">
        <f>P1308+ROUND(Q1308, 2)</f>
        <v>48907.47</v>
      </c>
      <c r="S1308" s="19">
        <v>377366.7</v>
      </c>
      <c r="T1308" s="19">
        <v>111708</v>
      </c>
      <c r="U1308" s="19">
        <f>S1308+T1308</f>
        <v>489074.7</v>
      </c>
    </row>
    <row r="1309" spans="1:21" ht="49.95" customHeight="1" x14ac:dyDescent="0.3">
      <c r="A1309" s="12" t="s">
        <v>4206</v>
      </c>
      <c r="B1309" s="12"/>
      <c r="C1309" s="27" t="s">
        <v>4037</v>
      </c>
      <c r="D1309" s="17"/>
      <c r="E1309" s="17" t="s">
        <v>4063</v>
      </c>
      <c r="F1309" s="28" t="s">
        <v>102</v>
      </c>
      <c r="G1309" s="29">
        <v>1</v>
      </c>
      <c r="H1309" s="39"/>
      <c r="I1309" s="39">
        <v>10</v>
      </c>
      <c r="J1309" s="63"/>
      <c r="K1309" s="59"/>
      <c r="L1309" s="59"/>
      <c r="M1309" s="64"/>
      <c r="N1309" s="59"/>
      <c r="O1309" s="59"/>
      <c r="P1309" s="30">
        <v>37736.67</v>
      </c>
      <c r="S1309" s="31">
        <f>ROUND(ROUND(P1309, 2)*I1309, 2)</f>
        <v>377366.7</v>
      </c>
    </row>
    <row r="1310" spans="1:21" ht="36" x14ac:dyDescent="0.3">
      <c r="A1310" s="12" t="s">
        <v>4209</v>
      </c>
      <c r="B1310" s="12" t="s">
        <v>4005</v>
      </c>
      <c r="C1310" s="16" t="s">
        <v>4006</v>
      </c>
      <c r="D1310" s="17"/>
      <c r="E1310" s="17" t="s">
        <v>4067</v>
      </c>
      <c r="F1310" s="17" t="s">
        <v>102</v>
      </c>
      <c r="G1310" s="18">
        <v>1</v>
      </c>
      <c r="H1310" s="18"/>
      <c r="I1310" s="18">
        <v>4</v>
      </c>
      <c r="J1310" s="61"/>
      <c r="K1310" s="62"/>
      <c r="L1310" s="61"/>
      <c r="M1310" s="61"/>
      <c r="N1310" s="61"/>
      <c r="O1310" s="61"/>
      <c r="P1310" s="19">
        <v>37736.67</v>
      </c>
      <c r="Q1310" s="20">
        <v>11170.8</v>
      </c>
      <c r="R1310" s="19">
        <f>P1310+ROUND(Q1310, 2)</f>
        <v>48907.47</v>
      </c>
      <c r="S1310" s="19">
        <v>150946.68</v>
      </c>
      <c r="T1310" s="19">
        <v>44683.199999999997</v>
      </c>
      <c r="U1310" s="19">
        <f>S1310+T1310</f>
        <v>195629.88</v>
      </c>
    </row>
    <row r="1311" spans="1:21" ht="53.55" customHeight="1" x14ac:dyDescent="0.3">
      <c r="A1311" s="12" t="s">
        <v>4210</v>
      </c>
      <c r="B1311" s="12"/>
      <c r="C1311" s="27" t="s">
        <v>4011</v>
      </c>
      <c r="D1311" s="17"/>
      <c r="E1311" s="17" t="s">
        <v>4069</v>
      </c>
      <c r="F1311" s="28" t="s">
        <v>102</v>
      </c>
      <c r="G1311" s="29">
        <v>1</v>
      </c>
      <c r="H1311" s="39"/>
      <c r="I1311" s="39">
        <v>4</v>
      </c>
      <c r="J1311" s="63"/>
      <c r="K1311" s="59"/>
      <c r="L1311" s="59"/>
      <c r="M1311" s="64"/>
      <c r="N1311" s="59"/>
      <c r="O1311" s="59"/>
      <c r="P1311" s="30">
        <v>37736.67</v>
      </c>
      <c r="S1311" s="31">
        <f>ROUND(ROUND(P1311, 2)*I1311, 2)</f>
        <v>150946.68</v>
      </c>
    </row>
    <row r="1312" spans="1:21" ht="36" x14ac:dyDescent="0.3">
      <c r="A1312" s="12" t="s">
        <v>4213</v>
      </c>
      <c r="B1312" s="12" t="s">
        <v>4005</v>
      </c>
      <c r="C1312" s="16" t="s">
        <v>4006</v>
      </c>
      <c r="D1312" s="17"/>
      <c r="E1312" s="17" t="s">
        <v>4073</v>
      </c>
      <c r="F1312" s="17" t="s">
        <v>102</v>
      </c>
      <c r="G1312" s="18">
        <v>1</v>
      </c>
      <c r="H1312" s="18"/>
      <c r="I1312" s="18">
        <v>5</v>
      </c>
      <c r="J1312" s="61"/>
      <c r="K1312" s="62"/>
      <c r="L1312" s="61"/>
      <c r="M1312" s="61"/>
      <c r="N1312" s="61"/>
      <c r="O1312" s="61"/>
      <c r="P1312" s="19">
        <v>56520.67</v>
      </c>
      <c r="Q1312" s="20">
        <v>12901.2</v>
      </c>
      <c r="R1312" s="19">
        <f>P1312+ROUND(Q1312, 2)</f>
        <v>69421.87</v>
      </c>
      <c r="S1312" s="19">
        <v>282603.34999999998</v>
      </c>
      <c r="T1312" s="19">
        <v>64506</v>
      </c>
      <c r="U1312" s="19">
        <f>S1312+T1312</f>
        <v>347109.35</v>
      </c>
    </row>
    <row r="1313" spans="1:21" ht="30.45" customHeight="1" x14ac:dyDescent="0.3">
      <c r="A1313" s="12" t="s">
        <v>4214</v>
      </c>
      <c r="B1313" s="12"/>
      <c r="C1313" s="27" t="s">
        <v>4037</v>
      </c>
      <c r="D1313" s="17"/>
      <c r="E1313" s="17" t="s">
        <v>4075</v>
      </c>
      <c r="F1313" s="28" t="s">
        <v>102</v>
      </c>
      <c r="G1313" s="29">
        <v>1</v>
      </c>
      <c r="H1313" s="39"/>
      <c r="I1313" s="39">
        <v>5</v>
      </c>
      <c r="J1313" s="63"/>
      <c r="K1313" s="59"/>
      <c r="L1313" s="59"/>
      <c r="M1313" s="64"/>
      <c r="N1313" s="59"/>
      <c r="O1313" s="59"/>
      <c r="P1313" s="30">
        <v>56520.67</v>
      </c>
      <c r="S1313" s="31">
        <f>ROUND(ROUND(P1313, 2)*I1313, 2)</f>
        <v>282603.34999999998</v>
      </c>
    </row>
    <row r="1314" spans="1:21" ht="36" x14ac:dyDescent="0.3">
      <c r="A1314" s="12" t="s">
        <v>4217</v>
      </c>
      <c r="B1314" s="12" t="s">
        <v>4005</v>
      </c>
      <c r="C1314" s="16" t="s">
        <v>4006</v>
      </c>
      <c r="D1314" s="17"/>
      <c r="E1314" s="17" t="s">
        <v>4079</v>
      </c>
      <c r="F1314" s="17" t="s">
        <v>102</v>
      </c>
      <c r="G1314" s="18">
        <v>1</v>
      </c>
      <c r="H1314" s="18"/>
      <c r="I1314" s="18">
        <v>1</v>
      </c>
      <c r="J1314" s="61"/>
      <c r="K1314" s="62"/>
      <c r="L1314" s="61"/>
      <c r="M1314" s="61"/>
      <c r="N1314" s="61"/>
      <c r="O1314" s="61"/>
      <c r="P1314" s="19">
        <v>56520.67</v>
      </c>
      <c r="Q1314" s="20">
        <v>12901.2</v>
      </c>
      <c r="R1314" s="19">
        <f>P1314+ROUND(Q1314, 2)</f>
        <v>69421.87</v>
      </c>
      <c r="S1314" s="19">
        <v>56520.67</v>
      </c>
      <c r="T1314" s="19">
        <v>12901.2</v>
      </c>
      <c r="U1314" s="19">
        <f>S1314+T1314</f>
        <v>69421.87</v>
      </c>
    </row>
    <row r="1315" spans="1:21" ht="54.45" customHeight="1" x14ac:dyDescent="0.3">
      <c r="A1315" s="12" t="s">
        <v>4218</v>
      </c>
      <c r="B1315" s="12"/>
      <c r="C1315" s="27" t="s">
        <v>4011</v>
      </c>
      <c r="D1315" s="17"/>
      <c r="E1315" s="17" t="s">
        <v>4081</v>
      </c>
      <c r="F1315" s="28" t="s">
        <v>102</v>
      </c>
      <c r="G1315" s="29">
        <v>1</v>
      </c>
      <c r="H1315" s="39"/>
      <c r="I1315" s="39">
        <v>1</v>
      </c>
      <c r="J1315" s="63"/>
      <c r="K1315" s="59"/>
      <c r="L1315" s="59"/>
      <c r="M1315" s="64"/>
      <c r="N1315" s="59"/>
      <c r="O1315" s="59"/>
      <c r="P1315" s="30">
        <v>56520.67</v>
      </c>
      <c r="S1315" s="31">
        <f>ROUND(ROUND(P1315, 2)*I1315, 2)</f>
        <v>56520.67</v>
      </c>
    </row>
    <row r="1316" spans="1:21" ht="36" x14ac:dyDescent="0.3">
      <c r="A1316" s="12" t="s">
        <v>4221</v>
      </c>
      <c r="B1316" s="12" t="s">
        <v>4005</v>
      </c>
      <c r="C1316" s="16" t="s">
        <v>4006</v>
      </c>
      <c r="D1316" s="17"/>
      <c r="E1316" s="17" t="s">
        <v>4085</v>
      </c>
      <c r="F1316" s="17" t="s">
        <v>102</v>
      </c>
      <c r="G1316" s="18">
        <v>1</v>
      </c>
      <c r="H1316" s="18"/>
      <c r="I1316" s="18">
        <v>5</v>
      </c>
      <c r="J1316" s="61"/>
      <c r="K1316" s="62"/>
      <c r="L1316" s="61"/>
      <c r="M1316" s="61"/>
      <c r="N1316" s="61"/>
      <c r="O1316" s="61"/>
      <c r="P1316" s="19">
        <v>39406.67</v>
      </c>
      <c r="Q1316" s="20">
        <v>11170.8</v>
      </c>
      <c r="R1316" s="19">
        <f>P1316+ROUND(Q1316, 2)</f>
        <v>50577.47</v>
      </c>
      <c r="S1316" s="19">
        <v>197033.35</v>
      </c>
      <c r="T1316" s="19">
        <v>55854</v>
      </c>
      <c r="U1316" s="19">
        <f>S1316+T1316</f>
        <v>252887.35</v>
      </c>
    </row>
    <row r="1317" spans="1:21" ht="40.5" customHeight="1" x14ac:dyDescent="0.3">
      <c r="A1317" s="12" t="s">
        <v>4222</v>
      </c>
      <c r="B1317" s="12"/>
      <c r="C1317" s="27" t="s">
        <v>4037</v>
      </c>
      <c r="D1317" s="17"/>
      <c r="E1317" s="17" t="s">
        <v>4087</v>
      </c>
      <c r="F1317" s="28" t="s">
        <v>102</v>
      </c>
      <c r="G1317" s="29">
        <v>1</v>
      </c>
      <c r="H1317" s="39"/>
      <c r="I1317" s="39">
        <v>5</v>
      </c>
      <c r="J1317" s="63"/>
      <c r="K1317" s="59"/>
      <c r="L1317" s="59"/>
      <c r="M1317" s="64"/>
      <c r="N1317" s="59"/>
      <c r="O1317" s="59"/>
      <c r="P1317" s="30">
        <v>39406.67</v>
      </c>
      <c r="S1317" s="31">
        <f>ROUND(ROUND(P1317, 2)*I1317, 2)</f>
        <v>197033.35</v>
      </c>
    </row>
    <row r="1318" spans="1:21" ht="36" x14ac:dyDescent="0.3">
      <c r="A1318" s="12" t="s">
        <v>4225</v>
      </c>
      <c r="B1318" s="12" t="s">
        <v>4005</v>
      </c>
      <c r="C1318" s="16" t="s">
        <v>4006</v>
      </c>
      <c r="D1318" s="17"/>
      <c r="E1318" s="17" t="s">
        <v>4091</v>
      </c>
      <c r="F1318" s="17" t="s">
        <v>102</v>
      </c>
      <c r="G1318" s="18">
        <v>1</v>
      </c>
      <c r="H1318" s="18"/>
      <c r="I1318" s="18">
        <v>3</v>
      </c>
      <c r="J1318" s="61"/>
      <c r="K1318" s="62"/>
      <c r="L1318" s="61"/>
      <c r="M1318" s="61"/>
      <c r="N1318" s="61"/>
      <c r="O1318" s="61"/>
      <c r="P1318" s="19">
        <v>39406.67</v>
      </c>
      <c r="Q1318" s="20">
        <v>11170.8</v>
      </c>
      <c r="R1318" s="19">
        <f>P1318+ROUND(Q1318, 2)</f>
        <v>50577.47</v>
      </c>
      <c r="S1318" s="19">
        <v>118220.01</v>
      </c>
      <c r="T1318" s="19">
        <v>33512.400000000001</v>
      </c>
      <c r="U1318" s="19">
        <f>S1318+T1318</f>
        <v>151732.41</v>
      </c>
    </row>
    <row r="1319" spans="1:21" ht="50.55" customHeight="1" x14ac:dyDescent="0.3">
      <c r="A1319" s="12" t="s">
        <v>4226</v>
      </c>
      <c r="B1319" s="12"/>
      <c r="C1319" s="27" t="s">
        <v>4011</v>
      </c>
      <c r="D1319" s="17"/>
      <c r="E1319" s="17" t="s">
        <v>4094</v>
      </c>
      <c r="F1319" s="28" t="s">
        <v>102</v>
      </c>
      <c r="G1319" s="29">
        <v>1</v>
      </c>
      <c r="H1319" s="39"/>
      <c r="I1319" s="39">
        <v>3</v>
      </c>
      <c r="J1319" s="63"/>
      <c r="K1319" s="59"/>
      <c r="L1319" s="59"/>
      <c r="M1319" s="64"/>
      <c r="N1319" s="59"/>
      <c r="O1319" s="59"/>
      <c r="P1319" s="30">
        <v>39406.67</v>
      </c>
      <c r="S1319" s="31">
        <f>ROUND(ROUND(P1319, 2)*I1319, 2)</f>
        <v>118220.01</v>
      </c>
    </row>
    <row r="1320" spans="1:21" ht="36" x14ac:dyDescent="0.3">
      <c r="A1320" s="12" t="s">
        <v>4229</v>
      </c>
      <c r="B1320" s="12" t="s">
        <v>4005</v>
      </c>
      <c r="C1320" s="16" t="s">
        <v>4006</v>
      </c>
      <c r="D1320" s="17"/>
      <c r="E1320" s="17" t="s">
        <v>4099</v>
      </c>
      <c r="F1320" s="17" t="s">
        <v>102</v>
      </c>
      <c r="G1320" s="18">
        <v>1</v>
      </c>
      <c r="H1320" s="18"/>
      <c r="I1320" s="18">
        <v>15</v>
      </c>
      <c r="J1320" s="61"/>
      <c r="K1320" s="62"/>
      <c r="L1320" s="61"/>
      <c r="M1320" s="61"/>
      <c r="N1320" s="61"/>
      <c r="O1320" s="61"/>
      <c r="P1320" s="19">
        <v>56520.67</v>
      </c>
      <c r="Q1320" s="20">
        <v>12901.2</v>
      </c>
      <c r="R1320" s="19">
        <f>P1320+ROUND(Q1320, 2)</f>
        <v>69421.87</v>
      </c>
      <c r="S1320" s="19">
        <v>847810.05</v>
      </c>
      <c r="T1320" s="19">
        <v>193518</v>
      </c>
      <c r="U1320" s="19">
        <f>S1320+T1320</f>
        <v>1041328.05</v>
      </c>
    </row>
    <row r="1321" spans="1:21" ht="46.05" customHeight="1" x14ac:dyDescent="0.3">
      <c r="A1321" s="12" t="s">
        <v>4230</v>
      </c>
      <c r="B1321" s="12"/>
      <c r="C1321" s="27" t="s">
        <v>4037</v>
      </c>
      <c r="D1321" s="17"/>
      <c r="E1321" s="17" t="s">
        <v>4101</v>
      </c>
      <c r="F1321" s="28" t="s">
        <v>102</v>
      </c>
      <c r="G1321" s="29">
        <v>1</v>
      </c>
      <c r="H1321" s="39"/>
      <c r="I1321" s="39">
        <v>15</v>
      </c>
      <c r="J1321" s="63"/>
      <c r="K1321" s="59"/>
      <c r="L1321" s="59"/>
      <c r="M1321" s="64"/>
      <c r="N1321" s="59"/>
      <c r="O1321" s="59"/>
      <c r="P1321" s="30">
        <v>56520.67</v>
      </c>
      <c r="S1321" s="31">
        <f>ROUND(ROUND(P1321, 2)*I1321, 2)</f>
        <v>847810.05</v>
      </c>
    </row>
    <row r="1322" spans="1:21" ht="36" x14ac:dyDescent="0.3">
      <c r="A1322" s="12" t="s">
        <v>4233</v>
      </c>
      <c r="B1322" s="12" t="s">
        <v>4005</v>
      </c>
      <c r="C1322" s="16" t="s">
        <v>4006</v>
      </c>
      <c r="D1322" s="17"/>
      <c r="E1322" s="17" t="s">
        <v>4105</v>
      </c>
      <c r="F1322" s="17" t="s">
        <v>102</v>
      </c>
      <c r="G1322" s="18">
        <v>1</v>
      </c>
      <c r="H1322" s="18"/>
      <c r="I1322" s="18">
        <v>4</v>
      </c>
      <c r="J1322" s="61"/>
      <c r="K1322" s="62"/>
      <c r="L1322" s="61"/>
      <c r="M1322" s="61"/>
      <c r="N1322" s="61"/>
      <c r="O1322" s="61"/>
      <c r="P1322" s="19">
        <v>56520.67</v>
      </c>
      <c r="Q1322" s="20">
        <v>12901.2</v>
      </c>
      <c r="R1322" s="19">
        <f>P1322+ROUND(Q1322, 2)</f>
        <v>69421.87</v>
      </c>
      <c r="S1322" s="19">
        <v>226082.68</v>
      </c>
      <c r="T1322" s="19">
        <v>51604.800000000003</v>
      </c>
      <c r="U1322" s="19">
        <f>S1322+T1322</f>
        <v>277687.48</v>
      </c>
    </row>
    <row r="1323" spans="1:21" ht="34.950000000000003" customHeight="1" x14ac:dyDescent="0.3">
      <c r="A1323" s="12" t="s">
        <v>4234</v>
      </c>
      <c r="B1323" s="12"/>
      <c r="C1323" s="27" t="s">
        <v>4011</v>
      </c>
      <c r="D1323" s="17"/>
      <c r="E1323" s="17" t="s">
        <v>4107</v>
      </c>
      <c r="F1323" s="28" t="s">
        <v>102</v>
      </c>
      <c r="G1323" s="29">
        <v>1</v>
      </c>
      <c r="H1323" s="39"/>
      <c r="I1323" s="39">
        <v>4</v>
      </c>
      <c r="J1323" s="63"/>
      <c r="K1323" s="59"/>
      <c r="L1323" s="59"/>
      <c r="M1323" s="64"/>
      <c r="N1323" s="59"/>
      <c r="O1323" s="59"/>
      <c r="P1323" s="30">
        <v>56520.67</v>
      </c>
      <c r="S1323" s="31">
        <f>ROUND(ROUND(P1323, 2)*I1323, 2)</f>
        <v>226082.68</v>
      </c>
    </row>
    <row r="1324" spans="1:21" ht="36" x14ac:dyDescent="0.3">
      <c r="A1324" s="12" t="s">
        <v>4237</v>
      </c>
      <c r="B1324" s="12" t="s">
        <v>4005</v>
      </c>
      <c r="C1324" s="16" t="s">
        <v>4006</v>
      </c>
      <c r="D1324" s="17"/>
      <c r="E1324" s="17" t="s">
        <v>4111</v>
      </c>
      <c r="F1324" s="17" t="s">
        <v>102</v>
      </c>
      <c r="G1324" s="18">
        <v>1</v>
      </c>
      <c r="H1324" s="18"/>
      <c r="I1324" s="18">
        <v>2</v>
      </c>
      <c r="J1324" s="61"/>
      <c r="K1324" s="62"/>
      <c r="L1324" s="61"/>
      <c r="M1324" s="61"/>
      <c r="N1324" s="61"/>
      <c r="O1324" s="61"/>
      <c r="P1324" s="19">
        <v>63045</v>
      </c>
      <c r="Q1324" s="20">
        <v>12901.2</v>
      </c>
      <c r="R1324" s="19">
        <f>P1324+ROUND(Q1324, 2)</f>
        <v>75946.2</v>
      </c>
      <c r="S1324" s="19">
        <v>126090</v>
      </c>
      <c r="T1324" s="19">
        <v>25802.400000000001</v>
      </c>
      <c r="U1324" s="19">
        <f>S1324+T1324</f>
        <v>151892.4</v>
      </c>
    </row>
    <row r="1325" spans="1:21" ht="47.55" customHeight="1" x14ac:dyDescent="0.3">
      <c r="A1325" s="12" t="s">
        <v>4238</v>
      </c>
      <c r="B1325" s="12"/>
      <c r="C1325" s="27" t="s">
        <v>4037</v>
      </c>
      <c r="D1325" s="17"/>
      <c r="E1325" s="17" t="s">
        <v>4113</v>
      </c>
      <c r="F1325" s="28" t="s">
        <v>102</v>
      </c>
      <c r="G1325" s="29">
        <v>1</v>
      </c>
      <c r="H1325" s="39"/>
      <c r="I1325" s="39">
        <v>2</v>
      </c>
      <c r="J1325" s="63"/>
      <c r="K1325" s="59"/>
      <c r="L1325" s="59"/>
      <c r="M1325" s="64"/>
      <c r="N1325" s="59"/>
      <c r="O1325" s="59"/>
      <c r="P1325" s="30">
        <v>63045</v>
      </c>
      <c r="S1325" s="31">
        <f>ROUND(ROUND(P1325, 2)*I1325, 2)</f>
        <v>126090</v>
      </c>
    </row>
    <row r="1326" spans="1:21" ht="36" x14ac:dyDescent="0.3">
      <c r="A1326" s="12" t="s">
        <v>4241</v>
      </c>
      <c r="B1326" s="12" t="s">
        <v>4005</v>
      </c>
      <c r="C1326" s="16" t="s">
        <v>4006</v>
      </c>
      <c r="D1326" s="17"/>
      <c r="E1326" s="17" t="s">
        <v>4117</v>
      </c>
      <c r="F1326" s="17" t="s">
        <v>102</v>
      </c>
      <c r="G1326" s="18">
        <v>1</v>
      </c>
      <c r="H1326" s="18"/>
      <c r="I1326" s="18">
        <v>2</v>
      </c>
      <c r="J1326" s="61"/>
      <c r="K1326" s="62"/>
      <c r="L1326" s="61"/>
      <c r="M1326" s="61"/>
      <c r="N1326" s="61"/>
      <c r="O1326" s="61"/>
      <c r="P1326" s="19">
        <v>39406.67</v>
      </c>
      <c r="Q1326" s="20">
        <v>11170.8</v>
      </c>
      <c r="R1326" s="19">
        <f>P1326+ROUND(Q1326, 2)</f>
        <v>50577.47</v>
      </c>
      <c r="S1326" s="19">
        <v>78813.34</v>
      </c>
      <c r="T1326" s="19">
        <v>22341.599999999999</v>
      </c>
      <c r="U1326" s="19">
        <f>S1326+T1326</f>
        <v>101154.94</v>
      </c>
    </row>
    <row r="1327" spans="1:21" ht="37.049999999999997" customHeight="1" x14ac:dyDescent="0.3">
      <c r="A1327" s="12" t="s">
        <v>4242</v>
      </c>
      <c r="B1327" s="12"/>
      <c r="C1327" s="27" t="s">
        <v>4037</v>
      </c>
      <c r="D1327" s="17"/>
      <c r="E1327" s="17" t="s">
        <v>4119</v>
      </c>
      <c r="F1327" s="28" t="s">
        <v>102</v>
      </c>
      <c r="G1327" s="29">
        <v>1</v>
      </c>
      <c r="H1327" s="39"/>
      <c r="I1327" s="39">
        <v>2</v>
      </c>
      <c r="J1327" s="63"/>
      <c r="K1327" s="59"/>
      <c r="L1327" s="59"/>
      <c r="M1327" s="64"/>
      <c r="N1327" s="59"/>
      <c r="O1327" s="59"/>
      <c r="P1327" s="30">
        <v>39406.67</v>
      </c>
      <c r="S1327" s="31">
        <f>ROUND(ROUND(P1327, 2)*I1327, 2)</f>
        <v>78813.34</v>
      </c>
    </row>
    <row r="1328" spans="1:21" ht="36" x14ac:dyDescent="0.3">
      <c r="A1328" s="12" t="s">
        <v>4245</v>
      </c>
      <c r="B1328" s="12" t="s">
        <v>4005</v>
      </c>
      <c r="C1328" s="16" t="s">
        <v>4006</v>
      </c>
      <c r="D1328" s="17"/>
      <c r="E1328" s="17" t="s">
        <v>4123</v>
      </c>
      <c r="F1328" s="17" t="s">
        <v>102</v>
      </c>
      <c r="G1328" s="18">
        <v>1</v>
      </c>
      <c r="H1328" s="18"/>
      <c r="I1328" s="18">
        <v>2</v>
      </c>
      <c r="J1328" s="61"/>
      <c r="K1328" s="62"/>
      <c r="L1328" s="61"/>
      <c r="M1328" s="61"/>
      <c r="N1328" s="61"/>
      <c r="O1328" s="61"/>
      <c r="P1328" s="19">
        <v>56520.67</v>
      </c>
      <c r="Q1328" s="20">
        <v>12901.2</v>
      </c>
      <c r="R1328" s="19">
        <f>P1328+ROUND(Q1328, 2)</f>
        <v>69421.87</v>
      </c>
      <c r="S1328" s="19">
        <v>113041.34</v>
      </c>
      <c r="T1328" s="19">
        <v>25802.400000000001</v>
      </c>
      <c r="U1328" s="19">
        <f>S1328+T1328</f>
        <v>138843.74</v>
      </c>
    </row>
    <row r="1329" spans="1:21" ht="324" x14ac:dyDescent="0.3">
      <c r="A1329" s="12" t="s">
        <v>4246</v>
      </c>
      <c r="B1329" s="12"/>
      <c r="C1329" s="27" t="s">
        <v>4037</v>
      </c>
      <c r="D1329" s="17"/>
      <c r="E1329" s="17" t="s">
        <v>4125</v>
      </c>
      <c r="F1329" s="28" t="s">
        <v>102</v>
      </c>
      <c r="G1329" s="29">
        <v>1</v>
      </c>
      <c r="H1329" s="39"/>
      <c r="I1329" s="39">
        <v>2</v>
      </c>
      <c r="J1329" s="63"/>
      <c r="K1329" s="59"/>
      <c r="L1329" s="59"/>
      <c r="M1329" s="64"/>
      <c r="N1329" s="59"/>
      <c r="O1329" s="59"/>
      <c r="P1329" s="30">
        <v>56520.67</v>
      </c>
      <c r="S1329" s="31">
        <f>ROUND(ROUND(P1329, 2)*I1329, 2)</f>
        <v>113041.34</v>
      </c>
    </row>
    <row r="1330" spans="1:21" ht="36" x14ac:dyDescent="0.3">
      <c r="A1330" s="12" t="s">
        <v>4249</v>
      </c>
      <c r="B1330" s="12" t="s">
        <v>4005</v>
      </c>
      <c r="C1330" s="16" t="s">
        <v>4006</v>
      </c>
      <c r="D1330" s="17"/>
      <c r="E1330" s="17" t="s">
        <v>4129</v>
      </c>
      <c r="F1330" s="17" t="s">
        <v>102</v>
      </c>
      <c r="G1330" s="18">
        <v>1</v>
      </c>
      <c r="H1330" s="18"/>
      <c r="I1330" s="18">
        <v>2</v>
      </c>
      <c r="J1330" s="61"/>
      <c r="K1330" s="62"/>
      <c r="L1330" s="61"/>
      <c r="M1330" s="61"/>
      <c r="N1330" s="61"/>
      <c r="O1330" s="61"/>
      <c r="P1330" s="19">
        <v>56520.67</v>
      </c>
      <c r="Q1330" s="20">
        <v>12901.2</v>
      </c>
      <c r="R1330" s="19">
        <f>P1330+ROUND(Q1330, 2)</f>
        <v>69421.87</v>
      </c>
      <c r="S1330" s="19">
        <v>113041.34</v>
      </c>
      <c r="T1330" s="19">
        <v>25802.400000000001</v>
      </c>
      <c r="U1330" s="19">
        <f>S1330+T1330</f>
        <v>138843.74</v>
      </c>
    </row>
    <row r="1331" spans="1:21" ht="342" x14ac:dyDescent="0.3">
      <c r="A1331" s="12" t="s">
        <v>4250</v>
      </c>
      <c r="B1331" s="12"/>
      <c r="C1331" s="27" t="s">
        <v>4011</v>
      </c>
      <c r="D1331" s="17"/>
      <c r="E1331" s="17" t="s">
        <v>4131</v>
      </c>
      <c r="F1331" s="28" t="s">
        <v>102</v>
      </c>
      <c r="G1331" s="29">
        <v>1</v>
      </c>
      <c r="H1331" s="39"/>
      <c r="I1331" s="39">
        <v>2</v>
      </c>
      <c r="J1331" s="63"/>
      <c r="K1331" s="59"/>
      <c r="L1331" s="59"/>
      <c r="M1331" s="64"/>
      <c r="N1331" s="59"/>
      <c r="O1331" s="59"/>
      <c r="P1331" s="30">
        <v>56520.67</v>
      </c>
      <c r="S1331" s="31">
        <f>ROUND(ROUND(P1331, 2)*I1331, 2)</f>
        <v>113041.34</v>
      </c>
    </row>
    <row r="1332" spans="1:21" ht="36" x14ac:dyDescent="0.3">
      <c r="A1332" s="12" t="s">
        <v>4253</v>
      </c>
      <c r="B1332" s="12" t="s">
        <v>4005</v>
      </c>
      <c r="C1332" s="16" t="s">
        <v>4006</v>
      </c>
      <c r="D1332" s="17"/>
      <c r="E1332" s="17" t="s">
        <v>4135</v>
      </c>
      <c r="F1332" s="17" t="s">
        <v>102</v>
      </c>
      <c r="G1332" s="18">
        <v>1</v>
      </c>
      <c r="H1332" s="18"/>
      <c r="I1332" s="18">
        <v>3</v>
      </c>
      <c r="J1332" s="61"/>
      <c r="K1332" s="62"/>
      <c r="L1332" s="61"/>
      <c r="M1332" s="61"/>
      <c r="N1332" s="61"/>
      <c r="O1332" s="61"/>
      <c r="P1332" s="19">
        <v>39406.67</v>
      </c>
      <c r="Q1332" s="20">
        <v>11170.8</v>
      </c>
      <c r="R1332" s="19">
        <f>P1332+ROUND(Q1332, 2)</f>
        <v>50577.47</v>
      </c>
      <c r="S1332" s="19">
        <v>118220.01</v>
      </c>
      <c r="T1332" s="19">
        <v>33512.400000000001</v>
      </c>
      <c r="U1332" s="19">
        <f>S1332+T1332</f>
        <v>151732.41</v>
      </c>
    </row>
    <row r="1333" spans="1:21" ht="409.6" x14ac:dyDescent="0.3">
      <c r="A1333" s="12" t="s">
        <v>4254</v>
      </c>
      <c r="B1333" s="12"/>
      <c r="C1333" s="27" t="s">
        <v>4037</v>
      </c>
      <c r="D1333" s="17"/>
      <c r="E1333" s="17" t="s">
        <v>4137</v>
      </c>
      <c r="F1333" s="28" t="s">
        <v>102</v>
      </c>
      <c r="G1333" s="29">
        <v>1</v>
      </c>
      <c r="H1333" s="39"/>
      <c r="I1333" s="39">
        <v>3</v>
      </c>
      <c r="J1333" s="63"/>
      <c r="K1333" s="59"/>
      <c r="L1333" s="59"/>
      <c r="M1333" s="64"/>
      <c r="N1333" s="59"/>
      <c r="O1333" s="59"/>
      <c r="P1333" s="30">
        <v>39406.67</v>
      </c>
      <c r="S1333" s="31">
        <f>ROUND(ROUND(P1333, 2)*I1333, 2)</f>
        <v>118220.01</v>
      </c>
    </row>
    <row r="1334" spans="1:21" ht="36" x14ac:dyDescent="0.3">
      <c r="A1334" s="12" t="s">
        <v>4257</v>
      </c>
      <c r="B1334" s="12" t="s">
        <v>4005</v>
      </c>
      <c r="C1334" s="16" t="s">
        <v>4006</v>
      </c>
      <c r="D1334" s="17"/>
      <c r="E1334" s="17" t="s">
        <v>4141</v>
      </c>
      <c r="F1334" s="17" t="s">
        <v>102</v>
      </c>
      <c r="G1334" s="18">
        <v>1</v>
      </c>
      <c r="H1334" s="18"/>
      <c r="I1334" s="18">
        <v>2</v>
      </c>
      <c r="J1334" s="61"/>
      <c r="K1334" s="62"/>
      <c r="L1334" s="61"/>
      <c r="M1334" s="61"/>
      <c r="N1334" s="61"/>
      <c r="O1334" s="61"/>
      <c r="P1334" s="19">
        <v>39406.67</v>
      </c>
      <c r="Q1334" s="20">
        <v>11170.8</v>
      </c>
      <c r="R1334" s="19">
        <f>P1334+ROUND(Q1334, 2)</f>
        <v>50577.47</v>
      </c>
      <c r="S1334" s="19">
        <v>78813.34</v>
      </c>
      <c r="T1334" s="19">
        <v>22341.599999999999</v>
      </c>
      <c r="U1334" s="19">
        <f>S1334+T1334</f>
        <v>101154.94</v>
      </c>
    </row>
    <row r="1335" spans="1:21" ht="324" x14ac:dyDescent="0.3">
      <c r="A1335" s="12" t="s">
        <v>4258</v>
      </c>
      <c r="B1335" s="12"/>
      <c r="C1335" s="27" t="s">
        <v>4037</v>
      </c>
      <c r="D1335" s="17"/>
      <c r="E1335" s="17" t="s">
        <v>4143</v>
      </c>
      <c r="F1335" s="28" t="s">
        <v>102</v>
      </c>
      <c r="G1335" s="29">
        <v>1</v>
      </c>
      <c r="H1335" s="39"/>
      <c r="I1335" s="39">
        <v>2</v>
      </c>
      <c r="J1335" s="63"/>
      <c r="K1335" s="59"/>
      <c r="L1335" s="59"/>
      <c r="M1335" s="64"/>
      <c r="N1335" s="59"/>
      <c r="O1335" s="59"/>
      <c r="P1335" s="30">
        <v>39406.67</v>
      </c>
      <c r="S1335" s="31">
        <f>ROUND(ROUND(P1335, 2)*I1335, 2)</f>
        <v>78813.34</v>
      </c>
    </row>
    <row r="1336" spans="1:21" ht="36" x14ac:dyDescent="0.3">
      <c r="A1336" s="12" t="s">
        <v>4261</v>
      </c>
      <c r="B1336" s="12" t="s">
        <v>4005</v>
      </c>
      <c r="C1336" s="16" t="s">
        <v>4006</v>
      </c>
      <c r="D1336" s="17"/>
      <c r="E1336" s="17" t="s">
        <v>4147</v>
      </c>
      <c r="F1336" s="17" t="s">
        <v>102</v>
      </c>
      <c r="G1336" s="18">
        <v>1</v>
      </c>
      <c r="H1336" s="18"/>
      <c r="I1336" s="18">
        <v>1</v>
      </c>
      <c r="J1336" s="61"/>
      <c r="K1336" s="62"/>
      <c r="L1336" s="61"/>
      <c r="M1336" s="61"/>
      <c r="N1336" s="61"/>
      <c r="O1336" s="61"/>
      <c r="P1336" s="19">
        <v>39406.67</v>
      </c>
      <c r="Q1336" s="20">
        <v>11170.8</v>
      </c>
      <c r="R1336" s="19">
        <f>P1336+ROUND(Q1336, 2)</f>
        <v>50577.47</v>
      </c>
      <c r="S1336" s="19">
        <v>39406.67</v>
      </c>
      <c r="T1336" s="19">
        <v>11170.8</v>
      </c>
      <c r="U1336" s="19">
        <f>S1336+T1336</f>
        <v>50577.47</v>
      </c>
    </row>
    <row r="1337" spans="1:21" ht="324" x14ac:dyDescent="0.3">
      <c r="A1337" s="12" t="s">
        <v>4262</v>
      </c>
      <c r="B1337" s="12"/>
      <c r="C1337" s="27" t="s">
        <v>4037</v>
      </c>
      <c r="D1337" s="17"/>
      <c r="E1337" s="17" t="s">
        <v>4149</v>
      </c>
      <c r="F1337" s="28" t="s">
        <v>102</v>
      </c>
      <c r="G1337" s="29">
        <v>1</v>
      </c>
      <c r="H1337" s="39"/>
      <c r="I1337" s="39">
        <v>1</v>
      </c>
      <c r="J1337" s="63"/>
      <c r="K1337" s="59"/>
      <c r="L1337" s="59"/>
      <c r="M1337" s="64"/>
      <c r="N1337" s="59"/>
      <c r="O1337" s="59"/>
      <c r="P1337" s="30">
        <v>39406.67</v>
      </c>
      <c r="S1337" s="31">
        <f>ROUND(ROUND(P1337, 2)*I1337, 2)</f>
        <v>39406.67</v>
      </c>
    </row>
    <row r="1338" spans="1:21" ht="36" x14ac:dyDescent="0.3">
      <c r="A1338" s="12" t="s">
        <v>4265</v>
      </c>
      <c r="B1338" s="12" t="s">
        <v>4005</v>
      </c>
      <c r="C1338" s="16" t="s">
        <v>4006</v>
      </c>
      <c r="D1338" s="17"/>
      <c r="E1338" s="17" t="s">
        <v>4153</v>
      </c>
      <c r="F1338" s="17" t="s">
        <v>102</v>
      </c>
      <c r="G1338" s="18">
        <v>1</v>
      </c>
      <c r="H1338" s="18"/>
      <c r="I1338" s="18">
        <v>1</v>
      </c>
      <c r="J1338" s="61"/>
      <c r="K1338" s="62"/>
      <c r="L1338" s="61"/>
      <c r="M1338" s="61"/>
      <c r="N1338" s="61"/>
      <c r="O1338" s="61"/>
      <c r="P1338" s="19">
        <v>97185</v>
      </c>
      <c r="Q1338" s="20">
        <v>15127.2</v>
      </c>
      <c r="R1338" s="19">
        <f>P1338+ROUND(Q1338, 2)</f>
        <v>112312.2</v>
      </c>
      <c r="S1338" s="19">
        <v>97185</v>
      </c>
      <c r="T1338" s="19">
        <v>15127.2</v>
      </c>
      <c r="U1338" s="19">
        <f>S1338+T1338</f>
        <v>112312.2</v>
      </c>
    </row>
    <row r="1339" spans="1:21" ht="396" x14ac:dyDescent="0.3">
      <c r="A1339" s="12" t="s">
        <v>4266</v>
      </c>
      <c r="B1339" s="12"/>
      <c r="C1339" s="27" t="s">
        <v>4011</v>
      </c>
      <c r="D1339" s="17"/>
      <c r="E1339" s="17" t="s">
        <v>4155</v>
      </c>
      <c r="F1339" s="28" t="s">
        <v>102</v>
      </c>
      <c r="G1339" s="29">
        <v>1</v>
      </c>
      <c r="H1339" s="39"/>
      <c r="I1339" s="39">
        <v>1</v>
      </c>
      <c r="J1339" s="63"/>
      <c r="K1339" s="59"/>
      <c r="L1339" s="59"/>
      <c r="M1339" s="64"/>
      <c r="N1339" s="59"/>
      <c r="O1339" s="59"/>
      <c r="P1339" s="30">
        <v>97185</v>
      </c>
      <c r="S1339" s="31">
        <f>ROUND(ROUND(P1339, 2)*I1339, 2)</f>
        <v>97185</v>
      </c>
    </row>
    <row r="1340" spans="1:21" ht="36" x14ac:dyDescent="0.3">
      <c r="A1340" s="12" t="s">
        <v>4269</v>
      </c>
      <c r="B1340" s="12" t="s">
        <v>4005</v>
      </c>
      <c r="C1340" s="16" t="s">
        <v>4006</v>
      </c>
      <c r="D1340" s="17"/>
      <c r="E1340" s="17" t="s">
        <v>4159</v>
      </c>
      <c r="F1340" s="17" t="s">
        <v>102</v>
      </c>
      <c r="G1340" s="18">
        <v>1</v>
      </c>
      <c r="H1340" s="18"/>
      <c r="I1340" s="18">
        <v>1</v>
      </c>
      <c r="J1340" s="61"/>
      <c r="K1340" s="62"/>
      <c r="L1340" s="61"/>
      <c r="M1340" s="61"/>
      <c r="N1340" s="61"/>
      <c r="O1340" s="61"/>
      <c r="P1340" s="19">
        <v>170750.67</v>
      </c>
      <c r="Q1340" s="20">
        <v>28614</v>
      </c>
      <c r="R1340" s="19">
        <f>P1340+ROUND(Q1340, 2)</f>
        <v>199364.67</v>
      </c>
      <c r="S1340" s="19">
        <v>170750.67</v>
      </c>
      <c r="T1340" s="19">
        <v>28614</v>
      </c>
      <c r="U1340" s="19">
        <f>S1340+T1340</f>
        <v>199364.67</v>
      </c>
    </row>
    <row r="1341" spans="1:21" ht="409.6" x14ac:dyDescent="0.3">
      <c r="A1341" s="12" t="s">
        <v>4270</v>
      </c>
      <c r="B1341" s="12"/>
      <c r="C1341" s="27" t="s">
        <v>4037</v>
      </c>
      <c r="D1341" s="17"/>
      <c r="E1341" s="17" t="s">
        <v>4161</v>
      </c>
      <c r="F1341" s="28" t="s">
        <v>102</v>
      </c>
      <c r="G1341" s="29">
        <v>1</v>
      </c>
      <c r="H1341" s="39"/>
      <c r="I1341" s="39">
        <v>1</v>
      </c>
      <c r="J1341" s="63"/>
      <c r="K1341" s="59"/>
      <c r="L1341" s="59"/>
      <c r="M1341" s="64"/>
      <c r="N1341" s="59"/>
      <c r="O1341" s="59"/>
      <c r="P1341" s="30">
        <v>170750.67</v>
      </c>
      <c r="S1341" s="31">
        <f>ROUND(ROUND(P1341, 2)*I1341, 2)</f>
        <v>170750.67</v>
      </c>
    </row>
    <row r="1342" spans="1:21" ht="36" x14ac:dyDescent="0.3">
      <c r="A1342" s="12" t="s">
        <v>4273</v>
      </c>
      <c r="B1342" s="12" t="s">
        <v>4005</v>
      </c>
      <c r="C1342" s="16" t="s">
        <v>4006</v>
      </c>
      <c r="D1342" s="17"/>
      <c r="E1342" s="17" t="s">
        <v>4165</v>
      </c>
      <c r="F1342" s="17" t="s">
        <v>102</v>
      </c>
      <c r="G1342" s="18">
        <v>1</v>
      </c>
      <c r="H1342" s="18"/>
      <c r="I1342" s="18">
        <v>2</v>
      </c>
      <c r="J1342" s="61"/>
      <c r="K1342" s="62"/>
      <c r="L1342" s="61"/>
      <c r="M1342" s="61"/>
      <c r="N1342" s="61"/>
      <c r="O1342" s="61"/>
      <c r="P1342" s="19">
        <v>130825.67</v>
      </c>
      <c r="Q1342" s="20">
        <v>28614</v>
      </c>
      <c r="R1342" s="19">
        <f>P1342+ROUND(Q1342, 2)</f>
        <v>159439.66999999998</v>
      </c>
      <c r="S1342" s="19">
        <v>261651.34</v>
      </c>
      <c r="T1342" s="19">
        <v>57228</v>
      </c>
      <c r="U1342" s="19">
        <f>S1342+T1342</f>
        <v>318879.33999999997</v>
      </c>
    </row>
    <row r="1343" spans="1:21" ht="409.6" x14ac:dyDescent="0.3">
      <c r="A1343" s="12" t="s">
        <v>4274</v>
      </c>
      <c r="B1343" s="12"/>
      <c r="C1343" s="27" t="s">
        <v>4037</v>
      </c>
      <c r="D1343" s="17"/>
      <c r="E1343" s="17" t="s">
        <v>4167</v>
      </c>
      <c r="F1343" s="28" t="s">
        <v>102</v>
      </c>
      <c r="G1343" s="29">
        <v>1</v>
      </c>
      <c r="H1343" s="39"/>
      <c r="I1343" s="39">
        <v>2</v>
      </c>
      <c r="J1343" s="63"/>
      <c r="K1343" s="59"/>
      <c r="L1343" s="59"/>
      <c r="M1343" s="64"/>
      <c r="N1343" s="59"/>
      <c r="O1343" s="59"/>
      <c r="P1343" s="30">
        <v>130825.67</v>
      </c>
      <c r="S1343" s="31">
        <f>ROUND(ROUND(P1343, 2)*I1343, 2)</f>
        <v>261651.34</v>
      </c>
    </row>
    <row r="1344" spans="1:21" ht="16.95" customHeight="1" x14ac:dyDescent="0.3">
      <c r="A1344" s="12" t="s">
        <v>4277</v>
      </c>
      <c r="B1344" s="51" t="s">
        <v>4278</v>
      </c>
      <c r="C1344" s="110" t="s">
        <v>540</v>
      </c>
      <c r="D1344" s="111"/>
      <c r="E1344" s="111"/>
      <c r="F1344" s="111"/>
      <c r="G1344" s="111"/>
      <c r="H1344" s="111"/>
      <c r="I1344" s="112"/>
      <c r="J1344" s="59"/>
      <c r="K1344" s="59"/>
      <c r="L1344" s="59"/>
      <c r="M1344" s="60"/>
      <c r="N1344" s="60"/>
      <c r="O1344" s="60"/>
      <c r="S1344" s="6">
        <f>SUM(S1345)</f>
        <v>0</v>
      </c>
      <c r="T1344" s="6">
        <f>SUM(T1345)</f>
        <v>913615.02</v>
      </c>
      <c r="U1344" s="6">
        <f>SUM(U1345)</f>
        <v>913615.02</v>
      </c>
    </row>
    <row r="1345" spans="1:21" ht="54" x14ac:dyDescent="0.3">
      <c r="A1345" s="12" t="s">
        <v>4279</v>
      </c>
      <c r="B1345" s="12" t="s">
        <v>4280</v>
      </c>
      <c r="C1345" s="16" t="s">
        <v>4281</v>
      </c>
      <c r="D1345" s="17" t="s">
        <v>4282</v>
      </c>
      <c r="E1345" s="17" t="s">
        <v>4283</v>
      </c>
      <c r="F1345" s="17" t="s">
        <v>4284</v>
      </c>
      <c r="G1345" s="18">
        <v>1</v>
      </c>
      <c r="H1345" s="18"/>
      <c r="I1345" s="18">
        <v>9</v>
      </c>
      <c r="J1345" s="61"/>
      <c r="K1345" s="62"/>
      <c r="L1345" s="61"/>
      <c r="M1345" s="61"/>
      <c r="N1345" s="61"/>
      <c r="O1345" s="61"/>
      <c r="P1345" s="19">
        <v>0</v>
      </c>
      <c r="Q1345" s="20">
        <v>101512.78</v>
      </c>
      <c r="R1345" s="19">
        <f>P1345+ROUND(Q1345, 2)</f>
        <v>101512.78</v>
      </c>
      <c r="S1345" s="19">
        <v>0</v>
      </c>
      <c r="T1345" s="19">
        <v>913615.02</v>
      </c>
      <c r="U1345" s="19">
        <f>S1345+T1345</f>
        <v>913615.02</v>
      </c>
    </row>
    <row r="1346" spans="1:21" ht="16.95" customHeight="1" x14ac:dyDescent="0.3">
      <c r="A1346" s="12" t="s">
        <v>4287</v>
      </c>
      <c r="B1346" s="48" t="s">
        <v>4288</v>
      </c>
      <c r="C1346" s="107" t="s">
        <v>4289</v>
      </c>
      <c r="D1346" s="108"/>
      <c r="E1346" s="108"/>
      <c r="F1346" s="108"/>
      <c r="G1346" s="108"/>
      <c r="H1346" s="108"/>
      <c r="I1346" s="109"/>
      <c r="J1346" s="59"/>
      <c r="K1346" s="59"/>
      <c r="L1346" s="59"/>
      <c r="M1346" s="60"/>
      <c r="N1346" s="60"/>
      <c r="O1346" s="60"/>
      <c r="S1346" s="6">
        <f t="shared" ref="S1346:U1347" si="21">SUM(S1347)</f>
        <v>0</v>
      </c>
      <c r="T1346" s="6">
        <f t="shared" si="21"/>
        <v>61455123</v>
      </c>
      <c r="U1346" s="6">
        <f t="shared" si="21"/>
        <v>61455123</v>
      </c>
    </row>
    <row r="1347" spans="1:21" ht="16.95" customHeight="1" x14ac:dyDescent="0.3">
      <c r="A1347" s="12" t="s">
        <v>4290</v>
      </c>
      <c r="B1347" s="49" t="s">
        <v>4291</v>
      </c>
      <c r="C1347" s="101" t="s">
        <v>4292</v>
      </c>
      <c r="D1347" s="102"/>
      <c r="E1347" s="102"/>
      <c r="F1347" s="102"/>
      <c r="G1347" s="102"/>
      <c r="H1347" s="102"/>
      <c r="I1347" s="103"/>
      <c r="J1347" s="59"/>
      <c r="K1347" s="59"/>
      <c r="L1347" s="59"/>
      <c r="M1347" s="60"/>
      <c r="N1347" s="60"/>
      <c r="O1347" s="60"/>
      <c r="S1347" s="6">
        <f t="shared" si="21"/>
        <v>0</v>
      </c>
      <c r="T1347" s="6">
        <f t="shared" si="21"/>
        <v>61455123</v>
      </c>
      <c r="U1347" s="6">
        <f t="shared" si="21"/>
        <v>61455123</v>
      </c>
    </row>
    <row r="1348" spans="1:21" ht="36" x14ac:dyDescent="0.3">
      <c r="A1348" s="12" t="s">
        <v>4293</v>
      </c>
      <c r="B1348" s="12" t="s">
        <v>4294</v>
      </c>
      <c r="C1348" s="16" t="s">
        <v>4295</v>
      </c>
      <c r="D1348" s="17" t="s">
        <v>4296</v>
      </c>
      <c r="E1348" s="17" t="s">
        <v>4297</v>
      </c>
      <c r="F1348" s="17" t="s">
        <v>79</v>
      </c>
      <c r="G1348" s="18">
        <v>1</v>
      </c>
      <c r="H1348" s="18"/>
      <c r="I1348" s="18">
        <v>13140</v>
      </c>
      <c r="J1348" s="61"/>
      <c r="K1348" s="62"/>
      <c r="L1348" s="61"/>
      <c r="M1348" s="61"/>
      <c r="N1348" s="61"/>
      <c r="O1348" s="61"/>
      <c r="P1348" s="19">
        <v>0</v>
      </c>
      <c r="Q1348" s="20">
        <v>4676.95</v>
      </c>
      <c r="R1348" s="19">
        <f>P1348+ROUND(Q1348, 2)</f>
        <v>4676.95</v>
      </c>
      <c r="S1348" s="19">
        <v>0</v>
      </c>
      <c r="T1348" s="19">
        <v>61455123</v>
      </c>
      <c r="U1348" s="19">
        <f>S1348+T1348</f>
        <v>61455123</v>
      </c>
    </row>
    <row r="1349" spans="1:21" ht="16.95" customHeight="1" x14ac:dyDescent="0.3">
      <c r="A1349" s="12" t="s">
        <v>4301</v>
      </c>
      <c r="B1349" s="47" t="s">
        <v>4302</v>
      </c>
      <c r="C1349" s="104" t="s">
        <v>4303</v>
      </c>
      <c r="D1349" s="105"/>
      <c r="E1349" s="105"/>
      <c r="F1349" s="105"/>
      <c r="G1349" s="105"/>
      <c r="H1349" s="105"/>
      <c r="I1349" s="106"/>
      <c r="J1349" s="59"/>
      <c r="K1349" s="59"/>
      <c r="L1349" s="59"/>
      <c r="M1349" s="60"/>
      <c r="N1349" s="60"/>
      <c r="O1349" s="60"/>
      <c r="S1349" s="6">
        <f t="shared" ref="S1349:U1350" si="22">SUM(S1350)</f>
        <v>0</v>
      </c>
      <c r="T1349" s="6">
        <f t="shared" si="22"/>
        <v>1268809.92</v>
      </c>
      <c r="U1349" s="6">
        <f t="shared" si="22"/>
        <v>1268809.92</v>
      </c>
    </row>
    <row r="1350" spans="1:21" ht="16.95" customHeight="1" x14ac:dyDescent="0.3">
      <c r="A1350" s="12" t="s">
        <v>4304</v>
      </c>
      <c r="B1350" s="48" t="s">
        <v>4305</v>
      </c>
      <c r="C1350" s="107" t="s">
        <v>4306</v>
      </c>
      <c r="D1350" s="108"/>
      <c r="E1350" s="108"/>
      <c r="F1350" s="108"/>
      <c r="G1350" s="108"/>
      <c r="H1350" s="108"/>
      <c r="I1350" s="109"/>
      <c r="J1350" s="59"/>
      <c r="K1350" s="59"/>
      <c r="L1350" s="59"/>
      <c r="M1350" s="60"/>
      <c r="N1350" s="60"/>
      <c r="O1350" s="60"/>
      <c r="S1350" s="6">
        <f t="shared" si="22"/>
        <v>0</v>
      </c>
      <c r="T1350" s="6">
        <f t="shared" si="22"/>
        <v>1268809.92</v>
      </c>
      <c r="U1350" s="6">
        <f t="shared" si="22"/>
        <v>1268809.92</v>
      </c>
    </row>
    <row r="1351" spans="1:21" ht="16.95" customHeight="1" x14ac:dyDescent="0.3">
      <c r="A1351" s="12" t="s">
        <v>4307</v>
      </c>
      <c r="B1351" s="51" t="s">
        <v>4308</v>
      </c>
      <c r="C1351" s="110" t="s">
        <v>540</v>
      </c>
      <c r="D1351" s="111"/>
      <c r="E1351" s="111"/>
      <c r="F1351" s="111"/>
      <c r="G1351" s="111"/>
      <c r="H1351" s="111"/>
      <c r="I1351" s="112"/>
      <c r="J1351" s="59"/>
      <c r="K1351" s="59"/>
      <c r="L1351" s="59"/>
      <c r="M1351" s="60"/>
      <c r="N1351" s="60"/>
      <c r="O1351" s="60"/>
      <c r="S1351" s="6">
        <f>SUM(S1352,S1353)</f>
        <v>0</v>
      </c>
      <c r="T1351" s="6">
        <f>SUM(T1352,T1353)</f>
        <v>1268809.92</v>
      </c>
      <c r="U1351" s="6">
        <f>SUM(U1352,U1353)</f>
        <v>1268809.92</v>
      </c>
    </row>
    <row r="1352" spans="1:21" ht="90" x14ac:dyDescent="0.3">
      <c r="A1352" s="12" t="s">
        <v>4309</v>
      </c>
      <c r="B1352" s="12" t="s">
        <v>4310</v>
      </c>
      <c r="C1352" s="16" t="s">
        <v>4311</v>
      </c>
      <c r="D1352" s="17"/>
      <c r="E1352" s="17" t="s">
        <v>4312</v>
      </c>
      <c r="F1352" s="17" t="s">
        <v>79</v>
      </c>
      <c r="G1352" s="18">
        <v>1</v>
      </c>
      <c r="H1352" s="18"/>
      <c r="I1352" s="18">
        <v>0</v>
      </c>
      <c r="J1352" s="61"/>
      <c r="K1352" s="62"/>
      <c r="L1352" s="61"/>
      <c r="M1352" s="61"/>
      <c r="N1352" s="61"/>
      <c r="O1352" s="61"/>
      <c r="P1352" s="19">
        <v>0</v>
      </c>
      <c r="Q1352" s="20">
        <v>784.29</v>
      </c>
      <c r="R1352" s="19">
        <f>P1352+ROUND(Q1352, 2)</f>
        <v>784.29</v>
      </c>
      <c r="S1352" s="19">
        <v>0</v>
      </c>
      <c r="T1352" s="19">
        <v>0</v>
      </c>
      <c r="U1352" s="19">
        <f>S1352+T1352</f>
        <v>0</v>
      </c>
    </row>
    <row r="1353" spans="1:21" ht="90" x14ac:dyDescent="0.3">
      <c r="A1353" s="12" t="s">
        <v>4316</v>
      </c>
      <c r="B1353" s="12" t="s">
        <v>4310</v>
      </c>
      <c r="C1353" s="16" t="s">
        <v>4311</v>
      </c>
      <c r="D1353" s="17"/>
      <c r="E1353" s="17" t="s">
        <v>4317</v>
      </c>
      <c r="F1353" s="17" t="s">
        <v>79</v>
      </c>
      <c r="G1353" s="18">
        <v>1</v>
      </c>
      <c r="H1353" s="18"/>
      <c r="I1353" s="18">
        <v>1348.65</v>
      </c>
      <c r="J1353" s="61"/>
      <c r="K1353" s="62"/>
      <c r="L1353" s="61"/>
      <c r="M1353" s="61"/>
      <c r="N1353" s="61"/>
      <c r="O1353" s="61"/>
      <c r="P1353" s="19">
        <v>0</v>
      </c>
      <c r="Q1353" s="20">
        <v>940.8</v>
      </c>
      <c r="R1353" s="19">
        <f>P1353+ROUND(Q1353, 2)</f>
        <v>940.8</v>
      </c>
      <c r="S1353" s="19">
        <v>0</v>
      </c>
      <c r="T1353" s="19">
        <v>1268809.92</v>
      </c>
      <c r="U1353" s="19">
        <f>S1353+T1353</f>
        <v>1268809.92</v>
      </c>
    </row>
    <row r="1354" spans="1:21" ht="24" customHeight="1" x14ac:dyDescent="0.3">
      <c r="A1354" s="43"/>
      <c r="B1354" s="43"/>
      <c r="C1354" s="43"/>
      <c r="D1354" s="44" t="s">
        <v>4318</v>
      </c>
      <c r="E1354" s="43"/>
      <c r="F1354" s="43"/>
      <c r="G1354" s="43"/>
      <c r="H1354" s="43"/>
      <c r="I1354" s="43"/>
      <c r="J1354" s="65"/>
      <c r="K1354" s="65"/>
      <c r="L1354" s="65"/>
      <c r="M1354" s="66"/>
      <c r="N1354" s="66"/>
      <c r="O1354" s="66"/>
      <c r="P1354" s="43"/>
      <c r="Q1354" s="43"/>
      <c r="R1354" s="43"/>
      <c r="S1354" s="45">
        <f>SUM(S8)</f>
        <v>70995583.349999994</v>
      </c>
      <c r="T1354" s="45">
        <f>SUM(T8)</f>
        <v>174981356.49999997</v>
      </c>
      <c r="U1354" s="45">
        <f>S1354+T1354</f>
        <v>245976939.84999996</v>
      </c>
    </row>
    <row r="1355" spans="1:21" ht="22.8" x14ac:dyDescent="0.3">
      <c r="A1355" s="84" t="s">
        <v>4332</v>
      </c>
      <c r="B1355" s="85"/>
      <c r="C1355" s="85"/>
      <c r="D1355" s="85"/>
      <c r="E1355" s="85"/>
      <c r="F1355" s="85"/>
      <c r="G1355" s="85"/>
      <c r="H1355" s="85"/>
      <c r="I1355" s="85"/>
      <c r="J1355" s="85"/>
      <c r="K1355" s="85"/>
      <c r="L1355" s="85"/>
      <c r="M1355" s="85"/>
      <c r="N1355" s="85"/>
      <c r="O1355" s="85"/>
      <c r="P1355" s="85"/>
      <c r="Q1355" s="85"/>
      <c r="R1355" s="85"/>
      <c r="S1355" s="85"/>
      <c r="T1355" s="85"/>
      <c r="U1355" s="86"/>
    </row>
    <row r="1356" spans="1:21" ht="15.6" x14ac:dyDescent="0.3">
      <c r="A1356" s="54"/>
      <c r="B1356" s="3" t="s">
        <v>4333</v>
      </c>
      <c r="C1356" s="53" t="s">
        <v>4334</v>
      </c>
      <c r="D1356" s="53" t="s">
        <v>4335</v>
      </c>
      <c r="E1356" s="55"/>
      <c r="F1356" s="55"/>
      <c r="G1356" s="55"/>
      <c r="H1356" s="80"/>
      <c r="I1356" s="100"/>
      <c r="J1356" s="100"/>
      <c r="K1356" s="100"/>
      <c r="L1356" s="100"/>
      <c r="M1356" s="100"/>
      <c r="N1356" s="100"/>
      <c r="O1356" s="100"/>
      <c r="P1356" s="100"/>
      <c r="Q1356" s="100"/>
      <c r="R1356" s="100"/>
      <c r="S1356" s="100"/>
      <c r="T1356" s="100"/>
      <c r="U1356" s="81"/>
    </row>
    <row r="1357" spans="1:21" ht="15.6" x14ac:dyDescent="0.3">
      <c r="A1357" s="54"/>
      <c r="B1357" s="3" t="s">
        <v>4336</v>
      </c>
      <c r="C1357" s="53" t="s">
        <v>4337</v>
      </c>
      <c r="D1357" s="53" t="s">
        <v>4338</v>
      </c>
      <c r="E1357" s="55"/>
      <c r="F1357" s="55"/>
      <c r="G1357" s="55"/>
      <c r="H1357" s="80"/>
      <c r="I1357" s="100"/>
      <c r="J1357" s="100"/>
      <c r="K1357" s="100"/>
      <c r="L1357" s="100"/>
      <c r="M1357" s="100"/>
      <c r="N1357" s="100"/>
      <c r="O1357" s="100"/>
      <c r="P1357" s="100"/>
      <c r="Q1357" s="100"/>
      <c r="R1357" s="100"/>
      <c r="S1357" s="100"/>
      <c r="T1357" s="100"/>
      <c r="U1357" s="81"/>
    </row>
    <row r="1358" spans="1:21" ht="31.2" x14ac:dyDescent="0.3">
      <c r="A1358" s="54"/>
      <c r="B1358" s="3" t="s">
        <v>4339</v>
      </c>
      <c r="C1358" s="53" t="s">
        <v>4340</v>
      </c>
      <c r="D1358" s="53" t="s">
        <v>4341</v>
      </c>
      <c r="E1358" s="55"/>
      <c r="F1358" s="55"/>
      <c r="G1358" s="55"/>
      <c r="H1358" s="80"/>
      <c r="I1358" s="100"/>
      <c r="J1358" s="100"/>
      <c r="K1358" s="100"/>
      <c r="L1358" s="100"/>
      <c r="M1358" s="100"/>
      <c r="N1358" s="100"/>
      <c r="O1358" s="100"/>
      <c r="P1358" s="100"/>
      <c r="Q1358" s="100"/>
      <c r="R1358" s="100"/>
      <c r="S1358" s="100"/>
      <c r="T1358" s="100"/>
      <c r="U1358" s="81"/>
    </row>
    <row r="1359" spans="1:21" ht="15.6" x14ac:dyDescent="0.3">
      <c r="A1359" s="54"/>
      <c r="B1359" s="3" t="s">
        <v>4342</v>
      </c>
      <c r="C1359" s="53" t="s">
        <v>4343</v>
      </c>
      <c r="D1359" s="53" t="s">
        <v>4344</v>
      </c>
      <c r="E1359" s="55"/>
      <c r="F1359" s="55"/>
      <c r="G1359" s="55"/>
      <c r="H1359" s="80"/>
      <c r="I1359" s="100"/>
      <c r="J1359" s="100"/>
      <c r="K1359" s="100"/>
      <c r="L1359" s="100"/>
      <c r="M1359" s="100"/>
      <c r="N1359" s="100"/>
      <c r="O1359" s="100"/>
      <c r="P1359" s="100"/>
      <c r="Q1359" s="100"/>
      <c r="R1359" s="100"/>
      <c r="S1359" s="100"/>
      <c r="T1359" s="100"/>
      <c r="U1359" s="81"/>
    </row>
    <row r="1360" spans="1:21" ht="15.6" x14ac:dyDescent="0.3">
      <c r="A1360" s="54"/>
      <c r="B1360" s="3" t="s">
        <v>4345</v>
      </c>
      <c r="C1360" s="53" t="s">
        <v>4346</v>
      </c>
      <c r="D1360" s="53" t="s">
        <v>4338</v>
      </c>
      <c r="E1360" s="55"/>
      <c r="F1360" s="55"/>
      <c r="G1360" s="55"/>
      <c r="H1360" s="80"/>
      <c r="I1360" s="100"/>
      <c r="J1360" s="100"/>
      <c r="K1360" s="100"/>
      <c r="L1360" s="100"/>
      <c r="M1360" s="100"/>
      <c r="N1360" s="100"/>
      <c r="O1360" s="100"/>
      <c r="P1360" s="100"/>
      <c r="Q1360" s="100"/>
      <c r="R1360" s="100"/>
      <c r="S1360" s="100"/>
      <c r="T1360" s="100"/>
      <c r="U1360" s="81"/>
    </row>
    <row r="1361" spans="1:21" ht="31.2" x14ac:dyDescent="0.3">
      <c r="A1361" s="54"/>
      <c r="B1361" s="3" t="s">
        <v>4347</v>
      </c>
      <c r="C1361" s="53" t="s">
        <v>4348</v>
      </c>
      <c r="D1361" s="53" t="s">
        <v>4349</v>
      </c>
      <c r="E1361" s="55"/>
      <c r="F1361" s="55"/>
      <c r="G1361" s="55"/>
      <c r="H1361" s="80"/>
      <c r="I1361" s="100"/>
      <c r="J1361" s="100"/>
      <c r="K1361" s="100"/>
      <c r="L1361" s="100"/>
      <c r="M1361" s="100"/>
      <c r="N1361" s="100"/>
      <c r="O1361" s="100"/>
      <c r="P1361" s="100"/>
      <c r="Q1361" s="100"/>
      <c r="R1361" s="100"/>
      <c r="S1361" s="100"/>
      <c r="T1361" s="100"/>
      <c r="U1361" s="81"/>
    </row>
    <row r="1362" spans="1:21" ht="31.2" x14ac:dyDescent="0.3">
      <c r="A1362" s="54"/>
      <c r="B1362" s="3" t="s">
        <v>4350</v>
      </c>
      <c r="C1362" s="53" t="s">
        <v>4351</v>
      </c>
      <c r="D1362" s="53" t="s">
        <v>4352</v>
      </c>
      <c r="E1362" s="55"/>
      <c r="F1362" s="55"/>
      <c r="G1362" s="55"/>
      <c r="H1362" s="80"/>
      <c r="I1362" s="100"/>
      <c r="J1362" s="100"/>
      <c r="K1362" s="100"/>
      <c r="L1362" s="100"/>
      <c r="M1362" s="100"/>
      <c r="N1362" s="100"/>
      <c r="O1362" s="100"/>
      <c r="P1362" s="100"/>
      <c r="Q1362" s="100"/>
      <c r="R1362" s="100"/>
      <c r="S1362" s="100"/>
      <c r="T1362" s="100"/>
      <c r="U1362" s="81"/>
    </row>
    <row r="1363" spans="1:21" ht="15.6" x14ac:dyDescent="0.3">
      <c r="A1363" s="54"/>
      <c r="B1363" s="3" t="s">
        <v>4353</v>
      </c>
      <c r="C1363" s="53" t="s">
        <v>4354</v>
      </c>
      <c r="D1363" s="53" t="s">
        <v>4355</v>
      </c>
      <c r="E1363" s="55"/>
      <c r="F1363" s="55"/>
      <c r="G1363" s="55"/>
      <c r="H1363" s="80"/>
      <c r="I1363" s="100"/>
      <c r="J1363" s="100"/>
      <c r="K1363" s="100"/>
      <c r="L1363" s="100"/>
      <c r="M1363" s="100"/>
      <c r="N1363" s="100"/>
      <c r="O1363" s="100"/>
      <c r="P1363" s="100"/>
      <c r="Q1363" s="100"/>
      <c r="R1363" s="100"/>
      <c r="S1363" s="100"/>
      <c r="T1363" s="100"/>
      <c r="U1363" s="81"/>
    </row>
    <row r="1364" spans="1:21" ht="15.6" x14ac:dyDescent="0.3">
      <c r="A1364" s="54"/>
      <c r="B1364" s="3" t="s">
        <v>4356</v>
      </c>
      <c r="C1364" s="53" t="s">
        <v>4357</v>
      </c>
      <c r="D1364" s="53" t="s">
        <v>4358</v>
      </c>
      <c r="E1364" s="55"/>
      <c r="F1364" s="55"/>
      <c r="G1364" s="55"/>
      <c r="H1364" s="80"/>
      <c r="I1364" s="100"/>
      <c r="J1364" s="100"/>
      <c r="K1364" s="100"/>
      <c r="L1364" s="100"/>
      <c r="M1364" s="100"/>
      <c r="N1364" s="100"/>
      <c r="O1364" s="100"/>
      <c r="P1364" s="100"/>
      <c r="Q1364" s="100"/>
      <c r="R1364" s="100"/>
      <c r="S1364" s="100"/>
      <c r="T1364" s="100"/>
      <c r="U1364" s="81"/>
    </row>
    <row r="1365" spans="1:21" ht="31.2" x14ac:dyDescent="0.3">
      <c r="A1365" s="54"/>
      <c r="B1365" s="3" t="s">
        <v>4359</v>
      </c>
      <c r="C1365" s="53" t="s">
        <v>4360</v>
      </c>
      <c r="D1365" s="53" t="s">
        <v>4361</v>
      </c>
      <c r="E1365" s="55"/>
      <c r="F1365" s="55"/>
      <c r="G1365" s="55"/>
      <c r="H1365" s="80"/>
      <c r="I1365" s="100"/>
      <c r="J1365" s="100"/>
      <c r="K1365" s="100"/>
      <c r="L1365" s="100"/>
      <c r="M1365" s="100"/>
      <c r="N1365" s="100"/>
      <c r="O1365" s="100"/>
      <c r="P1365" s="100"/>
      <c r="Q1365" s="100"/>
      <c r="R1365" s="100"/>
      <c r="S1365" s="100"/>
      <c r="T1365" s="100"/>
      <c r="U1365" s="81"/>
    </row>
    <row r="1366" spans="1:21" ht="46.8" x14ac:dyDescent="0.3">
      <c r="A1366" s="54"/>
      <c r="B1366" s="3" t="s">
        <v>4362</v>
      </c>
      <c r="C1366" s="53" t="s">
        <v>4363</v>
      </c>
      <c r="D1366" s="53" t="s">
        <v>4364</v>
      </c>
      <c r="E1366" s="55"/>
      <c r="F1366" s="55"/>
      <c r="G1366" s="55"/>
      <c r="H1366" s="80"/>
      <c r="I1366" s="100"/>
      <c r="J1366" s="100"/>
      <c r="K1366" s="100"/>
      <c r="L1366" s="100"/>
      <c r="M1366" s="100"/>
      <c r="N1366" s="100"/>
      <c r="O1366" s="100"/>
      <c r="P1366" s="100"/>
      <c r="Q1366" s="100"/>
      <c r="R1366" s="100"/>
      <c r="S1366" s="100"/>
      <c r="T1366" s="100"/>
      <c r="U1366" s="81"/>
    </row>
    <row r="1367" spans="1:21" ht="31.2" x14ac:dyDescent="0.3">
      <c r="A1367" s="54"/>
      <c r="B1367" s="3" t="s">
        <v>4365</v>
      </c>
      <c r="C1367" s="53" t="s">
        <v>4366</v>
      </c>
      <c r="D1367" s="53" t="s">
        <v>4367</v>
      </c>
      <c r="E1367" s="55"/>
      <c r="F1367" s="55"/>
      <c r="G1367" s="55"/>
      <c r="H1367" s="80"/>
      <c r="I1367" s="100"/>
      <c r="J1367" s="100"/>
      <c r="K1367" s="100"/>
      <c r="L1367" s="100"/>
      <c r="M1367" s="100"/>
      <c r="N1367" s="100"/>
      <c r="O1367" s="100"/>
      <c r="P1367" s="100"/>
      <c r="Q1367" s="100"/>
      <c r="R1367" s="100"/>
      <c r="S1367" s="100"/>
      <c r="T1367" s="100"/>
      <c r="U1367" s="81"/>
    </row>
    <row r="1368" spans="1:21" ht="15.6" x14ac:dyDescent="0.3">
      <c r="A1368" s="54"/>
      <c r="B1368" s="3" t="s">
        <v>4368</v>
      </c>
      <c r="C1368" s="53" t="s">
        <v>4369</v>
      </c>
      <c r="D1368" s="53" t="s">
        <v>4370</v>
      </c>
      <c r="E1368" s="55"/>
      <c r="F1368" s="55"/>
      <c r="G1368" s="55"/>
      <c r="H1368" s="80"/>
      <c r="I1368" s="100"/>
      <c r="J1368" s="100"/>
      <c r="K1368" s="100"/>
      <c r="L1368" s="100"/>
      <c r="M1368" s="100"/>
      <c r="N1368" s="100"/>
      <c r="O1368" s="100"/>
      <c r="P1368" s="100"/>
      <c r="Q1368" s="100"/>
      <c r="R1368" s="100"/>
      <c r="S1368" s="100"/>
      <c r="T1368" s="100"/>
      <c r="U1368" s="81"/>
    </row>
    <row r="1369" spans="1:21" ht="48" customHeight="1" x14ac:dyDescent="0.3">
      <c r="A1369" s="54"/>
      <c r="B1369" s="3" t="s">
        <v>4371</v>
      </c>
      <c r="C1369" s="53" t="s">
        <v>4372</v>
      </c>
      <c r="D1369" s="53" t="s">
        <v>4373</v>
      </c>
      <c r="E1369" s="55"/>
      <c r="F1369" s="55"/>
      <c r="G1369" s="55"/>
      <c r="H1369" s="80" t="s">
        <v>4374</v>
      </c>
      <c r="I1369" s="100"/>
      <c r="J1369" s="100"/>
      <c r="K1369" s="100"/>
      <c r="L1369" s="100"/>
      <c r="M1369" s="100"/>
      <c r="N1369" s="100"/>
      <c r="O1369" s="100"/>
      <c r="P1369" s="100"/>
      <c r="Q1369" s="100"/>
      <c r="R1369" s="100"/>
      <c r="S1369" s="100"/>
      <c r="T1369" s="100"/>
      <c r="U1369" s="81"/>
    </row>
    <row r="1370" spans="1:21" ht="15.6" x14ac:dyDescent="0.3">
      <c r="A1370" s="54"/>
      <c r="B1370" s="3" t="s">
        <v>4375</v>
      </c>
      <c r="C1370" s="53" t="s">
        <v>4376</v>
      </c>
      <c r="D1370" s="53" t="s">
        <v>4377</v>
      </c>
      <c r="E1370" s="55"/>
      <c r="F1370" s="55"/>
      <c r="G1370" s="55"/>
      <c r="H1370" s="80"/>
      <c r="I1370" s="100"/>
      <c r="J1370" s="100"/>
      <c r="K1370" s="100"/>
      <c r="L1370" s="100"/>
      <c r="M1370" s="100"/>
      <c r="N1370" s="100"/>
      <c r="O1370" s="100"/>
      <c r="P1370" s="100"/>
      <c r="Q1370" s="100"/>
      <c r="R1370" s="100"/>
      <c r="S1370" s="100"/>
      <c r="T1370" s="100"/>
      <c r="U1370" s="81"/>
    </row>
    <row r="1371" spans="1:21" ht="31.2" x14ac:dyDescent="0.3">
      <c r="A1371" s="54"/>
      <c r="B1371" s="3" t="s">
        <v>4378</v>
      </c>
      <c r="C1371" s="53" t="s">
        <v>4379</v>
      </c>
      <c r="D1371" s="55"/>
      <c r="E1371" s="55"/>
      <c r="F1371" s="55"/>
      <c r="G1371" s="55"/>
      <c r="H1371" s="80"/>
      <c r="I1371" s="100"/>
      <c r="J1371" s="100"/>
      <c r="K1371" s="100"/>
      <c r="L1371" s="100"/>
      <c r="M1371" s="100"/>
      <c r="N1371" s="100"/>
      <c r="O1371" s="100"/>
      <c r="P1371" s="100"/>
      <c r="Q1371" s="100"/>
      <c r="R1371" s="100"/>
      <c r="S1371" s="100"/>
      <c r="T1371" s="100"/>
      <c r="U1371" s="81"/>
    </row>
    <row r="1372" spans="1:21" ht="15.6" x14ac:dyDescent="0.3">
      <c r="A1372" s="54"/>
      <c r="B1372" s="3" t="s">
        <v>4380</v>
      </c>
      <c r="C1372" s="53" t="s">
        <v>4381</v>
      </c>
      <c r="D1372" s="55"/>
      <c r="E1372" s="55"/>
      <c r="F1372" s="55"/>
      <c r="G1372" s="55"/>
      <c r="H1372" s="80"/>
      <c r="I1372" s="100"/>
      <c r="J1372" s="100"/>
      <c r="K1372" s="100"/>
      <c r="L1372" s="100"/>
      <c r="M1372" s="100"/>
      <c r="N1372" s="100"/>
      <c r="O1372" s="100"/>
      <c r="P1372" s="100"/>
      <c r="Q1372" s="100"/>
      <c r="R1372" s="100"/>
      <c r="S1372" s="100"/>
      <c r="T1372" s="100"/>
      <c r="U1372" s="81"/>
    </row>
    <row r="1373" spans="1:21" ht="15.6" x14ac:dyDescent="0.3">
      <c r="A1373" s="54"/>
      <c r="B1373" s="3" t="s">
        <v>4382</v>
      </c>
      <c r="C1373" s="53" t="s">
        <v>4383</v>
      </c>
      <c r="D1373" s="55"/>
      <c r="E1373" s="55"/>
      <c r="F1373" s="55"/>
      <c r="G1373" s="55"/>
      <c r="H1373" s="80"/>
      <c r="I1373" s="100"/>
      <c r="J1373" s="100"/>
      <c r="K1373" s="100"/>
      <c r="L1373" s="100"/>
      <c r="M1373" s="100"/>
      <c r="N1373" s="100"/>
      <c r="O1373" s="100"/>
      <c r="P1373" s="100"/>
      <c r="Q1373" s="100"/>
      <c r="R1373" s="100"/>
      <c r="S1373" s="100"/>
      <c r="T1373" s="100"/>
      <c r="U1373" s="81"/>
    </row>
  </sheetData>
  <mergeCells count="84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R6:R7"/>
    <mergeCell ref="S6:T6"/>
    <mergeCell ref="U6:U7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A8:I8"/>
    <mergeCell ref="C9:I9"/>
    <mergeCell ref="C10:I10"/>
    <mergeCell ref="C11:I11"/>
    <mergeCell ref="P6:Q6"/>
    <mergeCell ref="C125:I125"/>
    <mergeCell ref="C12:I12"/>
    <mergeCell ref="C13:I13"/>
    <mergeCell ref="C14:I14"/>
    <mergeCell ref="C21:I21"/>
    <mergeCell ref="C26:I26"/>
    <mergeCell ref="C27:I27"/>
    <mergeCell ref="C28:I28"/>
    <mergeCell ref="C70:I70"/>
    <mergeCell ref="C71:I71"/>
    <mergeCell ref="C108:I108"/>
    <mergeCell ref="C124:I124"/>
    <mergeCell ref="C435:I435"/>
    <mergeCell ref="C147:I147"/>
    <mergeCell ref="C154:I154"/>
    <mergeCell ref="C155:I155"/>
    <mergeCell ref="C160:I160"/>
    <mergeCell ref="C161:I161"/>
    <mergeCell ref="C162:I162"/>
    <mergeCell ref="C163:I163"/>
    <mergeCell ref="C164:I164"/>
    <mergeCell ref="C266:I266"/>
    <mergeCell ref="C305:I305"/>
    <mergeCell ref="C434:I434"/>
    <mergeCell ref="C1349:I1349"/>
    <mergeCell ref="C555:I555"/>
    <mergeCell ref="C806:I806"/>
    <mergeCell ref="C920:I920"/>
    <mergeCell ref="C929:I929"/>
    <mergeCell ref="C930:I930"/>
    <mergeCell ref="C958:I958"/>
    <mergeCell ref="C1121:I1121"/>
    <mergeCell ref="C1239:I1239"/>
    <mergeCell ref="C1344:I1344"/>
    <mergeCell ref="C1346:I1346"/>
    <mergeCell ref="C1347:I1347"/>
    <mergeCell ref="H1364:U1364"/>
    <mergeCell ref="C1350:I1350"/>
    <mergeCell ref="C1351:I1351"/>
    <mergeCell ref="A1355:U1355"/>
    <mergeCell ref="H1356:U1356"/>
    <mergeCell ref="H1357:U1357"/>
    <mergeCell ref="H1358:U1358"/>
    <mergeCell ref="H1359:U1359"/>
    <mergeCell ref="H1360:U1360"/>
    <mergeCell ref="H1361:U1361"/>
    <mergeCell ref="H1362:U1362"/>
    <mergeCell ref="H1363:U1363"/>
    <mergeCell ref="H1371:U1371"/>
    <mergeCell ref="H1372:U1372"/>
    <mergeCell ref="H1373:U1373"/>
    <mergeCell ref="H1365:U1365"/>
    <mergeCell ref="H1366:U1366"/>
    <mergeCell ref="H1367:U1367"/>
    <mergeCell ref="H1368:U1368"/>
    <mergeCell ref="H1369:U1369"/>
    <mergeCell ref="H1370:U1370"/>
  </mergeCells>
  <pageMargins left="0.7" right="0.7" top="0.75" bottom="0.75" header="0.3" footer="0.3"/>
  <pageSetup paperSize="9"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СР_КС2_2026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2026-04-23T17:45:46Z</dcterms:created>
  <dcterms:modified xsi:type="dcterms:W3CDTF">2026-09-17T09:00:30Z</dcterms:modified>
  <cp:category/>
</cp:coreProperties>
</file>