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kur agrawal\Desktop\datasets\"/>
    </mc:Choice>
  </mc:AlternateContent>
  <xr:revisionPtr revIDLastSave="0" documentId="13_ncr:1_{7227D57D-92CB-456D-BE4A-FE13301522E2}" xr6:coauthVersionLast="47" xr6:coauthVersionMax="47" xr10:uidLastSave="{00000000-0000-0000-0000-000000000000}"/>
  <bookViews>
    <workbookView xWindow="-108" yWindow="-108" windowWidth="23256" windowHeight="12576" firstSheet="16" activeTab="18" xr2:uid="{00000000-000D-0000-FFFF-FFFF00000000}"/>
  </bookViews>
  <sheets>
    <sheet name="All_ratings" sheetId="2" r:id="rId1"/>
    <sheet name="Flight_dist_0_2500" sheetId="3" r:id="rId2"/>
    <sheet name="ratings_above_39" sheetId="4" r:id="rId3"/>
    <sheet name="ratings_below_24" sheetId="5" r:id="rId4"/>
    <sheet name="ratings_below_24_and_39" sheetId="6" r:id="rId5"/>
    <sheet name="ratings_by_gender" sheetId="7" r:id="rId6"/>
    <sheet name="count_above_39" sheetId="8" r:id="rId7"/>
    <sheet name="count_below_24" sheetId="9" r:id="rId8"/>
    <sheet name="count_between_24_and_39" sheetId="10" r:id="rId9"/>
    <sheet name="passengers_by_gender" sheetId="14" r:id="rId10"/>
    <sheet name="passenger_bw_0_and_2500" sheetId="15" r:id="rId11"/>
    <sheet name="number of passengers vs age" sheetId="13" r:id="rId12"/>
    <sheet name="passengers by gender chart" sheetId="19" r:id="rId13"/>
    <sheet name="passenger_more_than_2500" sheetId="16" r:id="rId14"/>
    <sheet name="cust_type_vs_seat_type" sheetId="17" r:id="rId15"/>
    <sheet name="Ratings pre-boarding activities" sheetId="23" r:id="rId16"/>
    <sheet name="Ratings on-boarding activities" sheetId="24" r:id="rId17"/>
    <sheet name="ratings in_flight activities" sheetId="25" r:id="rId18"/>
    <sheet name="Ratings post-flight acti" sheetId="26" r:id="rId19"/>
    <sheet name="All_ratings_final" sheetId="20" r:id="rId20"/>
  </sheets>
  <definedNames>
    <definedName name="_xlnm._FilterDatabase">All_ratings!$A$14:$E$25</definedName>
    <definedName name="All_ratings">All_ratings!$A$1:$R$12</definedName>
    <definedName name="All_ratings_final">All_ratings_final!$A$1:$R$7</definedName>
    <definedName name="count_above_39">count_above_39!$A$1:$C$7</definedName>
    <definedName name="count_below_24">count_below_24!$A$1:$B$7</definedName>
    <definedName name="count_between_24_and_39">count_between_24_and_39!$A$1:$C$7</definedName>
    <definedName name="cust_type_vs_seat_type">cust_type_vs_seat_type!$A$1:$C$4</definedName>
    <definedName name="Flight_dist_0_2500">Flight_dist_0_2500!$A$1:$R$12</definedName>
    <definedName name="passenger_bw_0_and_2500">passenger_bw_0_and_2500!$A$1:$B$3</definedName>
    <definedName name="passenger_more_than_2500">passenger_more_than_2500!$A$1:$D$3</definedName>
    <definedName name="passengers_by_gender">passengers_by_gender!$A$1:$D$13</definedName>
    <definedName name="ratings_above_39">ratings_above_39!$A$1:$R$11</definedName>
    <definedName name="ratings_below_24">ratings_below_24!$A$1:$R$12</definedName>
    <definedName name="ratings_below_24_and_39">ratings_below_24_and_39!$A$1:$R$12</definedName>
    <definedName name="ratings_by_gender">ratings_by_gender!$A$1:$Q$13</definedName>
  </definedNames>
  <calcPr calcId="181029"/>
  <pivotCaches>
    <pivotCache cacheId="0" r:id="rId21"/>
    <pivotCache cacheId="1" r:id="rId22"/>
    <pivotCache cacheId="9" r:id="rId23"/>
    <pivotCache cacheId="13" r:id="rId24"/>
    <pivotCache cacheId="17" r:id="rId25"/>
    <pivotCache cacheId="21" r:id="rId26"/>
  </pivotCaches>
</workbook>
</file>

<file path=xl/calcChain.xml><?xml version="1.0" encoding="utf-8"?>
<calcChain xmlns="http://schemas.openxmlformats.org/spreadsheetml/2006/main">
  <c r="F24" i="2" l="1"/>
  <c r="F22" i="2"/>
  <c r="F19" i="2"/>
  <c r="F17" i="2"/>
  <c r="F15" i="2"/>
  <c r="D4" i="17"/>
  <c r="D3" i="17"/>
  <c r="D2" i="17"/>
  <c r="D5" i="17"/>
  <c r="G6" i="17"/>
  <c r="G5" i="17"/>
  <c r="G3" i="16"/>
  <c r="C2" i="16" s="1"/>
  <c r="G2" i="16"/>
  <c r="B2" i="16" s="1"/>
  <c r="C3" i="16" l="1"/>
</calcChain>
</file>

<file path=xl/sharedStrings.xml><?xml version="1.0" encoding="utf-8"?>
<sst xmlns="http://schemas.openxmlformats.org/spreadsheetml/2006/main" count="646" uniqueCount="68">
  <si>
    <t>seat_class</t>
  </si>
  <si>
    <t>type of travel</t>
  </si>
  <si>
    <t>cust_type</t>
  </si>
  <si>
    <t>number_of_passengers</t>
  </si>
  <si>
    <t>Avg_Flight_Distance</t>
  </si>
  <si>
    <t>Online_Booking_Rating</t>
  </si>
  <si>
    <t>gate_location_rating</t>
  </si>
  <si>
    <t>FnD_Rating</t>
  </si>
  <si>
    <t>Seat_Comfort_Rating</t>
  </si>
  <si>
    <t>IFE_Rating</t>
  </si>
  <si>
    <t>Onboard_Service_rating</t>
  </si>
  <si>
    <t>LegRoom_Rating</t>
  </si>
  <si>
    <t>Baggage_Handling_Rating</t>
  </si>
  <si>
    <t>checkin_rating</t>
  </si>
  <si>
    <t>inflight_service_rating</t>
  </si>
  <si>
    <t>Cleanliness_rating</t>
  </si>
  <si>
    <t>Avg_dep_delay</t>
  </si>
  <si>
    <t>Avg_arr_delay</t>
  </si>
  <si>
    <t>Business</t>
  </si>
  <si>
    <t>Business travel</t>
  </si>
  <si>
    <t>disloyal Customer</t>
  </si>
  <si>
    <t>Loyal Customer</t>
  </si>
  <si>
    <t>Eco Plus</t>
  </si>
  <si>
    <t>Personal Travel</t>
  </si>
  <si>
    <t>Eco</t>
  </si>
  <si>
    <t>128</t>
  </si>
  <si>
    <t>218</t>
  </si>
  <si>
    <t>count</t>
  </si>
  <si>
    <t>class</t>
  </si>
  <si>
    <t>1573</t>
  </si>
  <si>
    <t>455</t>
  </si>
  <si>
    <t>4043</t>
  </si>
  <si>
    <t>1971</t>
  </si>
  <si>
    <t>age above 39</t>
  </si>
  <si>
    <t>age below 24</t>
  </si>
  <si>
    <t>age between 24 and 39</t>
  </si>
  <si>
    <t>Row Labels</t>
  </si>
  <si>
    <t>Grand Total</t>
  </si>
  <si>
    <t>Sum of age above 39</t>
  </si>
  <si>
    <t>Sum of age below 24</t>
  </si>
  <si>
    <t>Sum of age between 24 and 39</t>
  </si>
  <si>
    <t>gender</t>
  </si>
  <si>
    <t>Male</t>
  </si>
  <si>
    <t>Female</t>
  </si>
  <si>
    <t>7784</t>
  </si>
  <si>
    <t>14677</t>
  </si>
  <si>
    <t>customer type</t>
  </si>
  <si>
    <t>Column Labels</t>
  </si>
  <si>
    <t>Sum of count</t>
  </si>
  <si>
    <t>flight distance between 0 and 2500</t>
  </si>
  <si>
    <t>flight distance more than 2500</t>
  </si>
  <si>
    <t>Unenrolled</t>
  </si>
  <si>
    <t>DA_time_convinient</t>
  </si>
  <si>
    <t>DA_time_convinient final</t>
  </si>
  <si>
    <t>Online_booking_rating</t>
  </si>
  <si>
    <t>DA_time_rating</t>
  </si>
  <si>
    <t>Sum of DA_time_rating</t>
  </si>
  <si>
    <t>Sum of Online_Booking_Rating</t>
  </si>
  <si>
    <t>Sum of gate_location_rating</t>
  </si>
  <si>
    <t>Sum of Onboard_Service_rating</t>
  </si>
  <si>
    <t>Sum of checkin_rating</t>
  </si>
  <si>
    <t>Sum of Seat_Comfort_Rating</t>
  </si>
  <si>
    <t>Sum of FnD_Rating</t>
  </si>
  <si>
    <t>Sum of IFE_Rating</t>
  </si>
  <si>
    <t>Sum of LegRoom_Rating</t>
  </si>
  <si>
    <t>Sum of inflight_service_rating</t>
  </si>
  <si>
    <t>Sum of Baggage_Handling_Rating</t>
  </si>
  <si>
    <t>Sum of Cleanliness_rating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</si>
</sst>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/>
    <xf numFmtId="0" fontId="0" fillId="0" borderId="0" xfId="0"/>
    <xf numFmtId="10" fontId="0" fillId="0" borderId="0" xfId="0" applyNumberFormat="1"/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 ratings.xlsx]number of passengers vs age!PivotTable3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passengers vs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0163557799549872E-2"/>
          <c:y val="0.10731707317073171"/>
          <c:w val="0.9065115906313238"/>
          <c:h val="0.697897445746111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'number of passengers vs age'!$B$3</c:f>
              <c:strCache>
                <c:ptCount val="1"/>
                <c:pt idx="0">
                  <c:v>Sum of age above 39</c:v>
                </c:pt>
              </c:strCache>
            </c:strRef>
          </c:tx>
          <c:spPr>
            <a:solidFill>
              <a:schemeClr val="accent2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'number of passengers vs age'!$A$4:$A$12</c:f>
              <c:multiLvlStrCache>
                <c:ptCount val="6"/>
                <c:lvl>
                  <c:pt idx="0">
                    <c:v>Business</c:v>
                  </c:pt>
                  <c:pt idx="1">
                    <c:v>Eco</c:v>
                  </c:pt>
                  <c:pt idx="2">
                    <c:v>Eco Plus</c:v>
                  </c:pt>
                  <c:pt idx="3">
                    <c:v>Business</c:v>
                  </c:pt>
                  <c:pt idx="4">
                    <c:v>Eco</c:v>
                  </c:pt>
                  <c:pt idx="5">
                    <c:v>Eco Plus</c:v>
                  </c:pt>
                </c:lvl>
                <c:lvl>
                  <c:pt idx="0">
                    <c:v>Business travel</c:v>
                  </c:pt>
                  <c:pt idx="3">
                    <c:v>Personal Travel</c:v>
                  </c:pt>
                </c:lvl>
              </c:multiLvlStrCache>
            </c:multiLvlStrRef>
          </c:cat>
          <c:val>
            <c:numRef>
              <c:f>'number of passengers vs age'!$B$4:$B$12</c:f>
              <c:numCache>
                <c:formatCode>General</c:formatCode>
                <c:ptCount val="6"/>
                <c:pt idx="0">
                  <c:v>7072</c:v>
                </c:pt>
                <c:pt idx="1">
                  <c:v>1874</c:v>
                </c:pt>
                <c:pt idx="2">
                  <c:v>419</c:v>
                </c:pt>
                <c:pt idx="3">
                  <c:v>266</c:v>
                </c:pt>
                <c:pt idx="4">
                  <c:v>3206</c:v>
                </c:pt>
                <c:pt idx="5">
                  <c:v>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6-4426-9D73-27CA3C9B204E}"/>
            </c:ext>
          </c:extLst>
        </c:ser>
        <c:ser>
          <c:idx val="1"/>
          <c:order val="1"/>
          <c:tx>
            <c:strRef>
              <c:f>'number of passengers vs age'!$C$3</c:f>
              <c:strCache>
                <c:ptCount val="1"/>
                <c:pt idx="0">
                  <c:v>Sum of age below 24</c:v>
                </c:pt>
              </c:strCache>
            </c:strRef>
          </c:tx>
          <c:spPr>
            <a:solidFill>
              <a:srgbClr val="C00000"/>
            </a:soli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'number of passengers vs age'!$A$4:$A$12</c:f>
              <c:multiLvlStrCache>
                <c:ptCount val="6"/>
                <c:lvl>
                  <c:pt idx="0">
                    <c:v>Business</c:v>
                  </c:pt>
                  <c:pt idx="1">
                    <c:v>Eco</c:v>
                  </c:pt>
                  <c:pt idx="2">
                    <c:v>Eco Plus</c:v>
                  </c:pt>
                  <c:pt idx="3">
                    <c:v>Business</c:v>
                  </c:pt>
                  <c:pt idx="4">
                    <c:v>Eco</c:v>
                  </c:pt>
                  <c:pt idx="5">
                    <c:v>Eco Plus</c:v>
                  </c:pt>
                </c:lvl>
                <c:lvl>
                  <c:pt idx="0">
                    <c:v>Business travel</c:v>
                  </c:pt>
                  <c:pt idx="3">
                    <c:v>Personal Travel</c:v>
                  </c:pt>
                </c:lvl>
              </c:multiLvlStrCache>
            </c:multiLvlStrRef>
          </c:cat>
          <c:val>
            <c:numRef>
              <c:f>'number of passengers vs age'!$C$4:$C$12</c:f>
              <c:numCache>
                <c:formatCode>General</c:formatCode>
                <c:ptCount val="6"/>
                <c:pt idx="0">
                  <c:v>1043</c:v>
                </c:pt>
                <c:pt idx="1">
                  <c:v>1454</c:v>
                </c:pt>
                <c:pt idx="2">
                  <c:v>156</c:v>
                </c:pt>
                <c:pt idx="3">
                  <c:v>129</c:v>
                </c:pt>
                <c:pt idx="4">
                  <c:v>1825</c:v>
                </c:pt>
                <c:pt idx="5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06-4426-9D73-27CA3C9B204E}"/>
            </c:ext>
          </c:extLst>
        </c:ser>
        <c:ser>
          <c:idx val="2"/>
          <c:order val="2"/>
          <c:tx>
            <c:strRef>
              <c:f>'number of passengers vs age'!$D$3</c:f>
              <c:strCache>
                <c:ptCount val="1"/>
                <c:pt idx="0">
                  <c:v>Sum of age between 24 and 39</c:v>
                </c:pt>
              </c:strCache>
            </c:strRef>
          </c:tx>
          <c:spPr>
            <a:solidFill>
              <a:schemeClr val="accent4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'number of passengers vs age'!$A$4:$A$12</c:f>
              <c:multiLvlStrCache>
                <c:ptCount val="6"/>
                <c:lvl>
                  <c:pt idx="0">
                    <c:v>Business</c:v>
                  </c:pt>
                  <c:pt idx="1">
                    <c:v>Eco</c:v>
                  </c:pt>
                  <c:pt idx="2">
                    <c:v>Eco Plus</c:v>
                  </c:pt>
                  <c:pt idx="3">
                    <c:v>Business</c:v>
                  </c:pt>
                  <c:pt idx="4">
                    <c:v>Eco</c:v>
                  </c:pt>
                  <c:pt idx="5">
                    <c:v>Eco Plus</c:v>
                  </c:pt>
                </c:lvl>
                <c:lvl>
                  <c:pt idx="0">
                    <c:v>Business travel</c:v>
                  </c:pt>
                  <c:pt idx="3">
                    <c:v>Personal Travel</c:v>
                  </c:pt>
                </c:lvl>
              </c:multiLvlStrCache>
            </c:multiLvlStrRef>
          </c:cat>
          <c:val>
            <c:numRef>
              <c:f>'number of passengers vs age'!$D$4:$D$12</c:f>
              <c:numCache>
                <c:formatCode>General</c:formatCode>
                <c:ptCount val="6"/>
                <c:pt idx="0">
                  <c:v>1971</c:v>
                </c:pt>
                <c:pt idx="1">
                  <c:v>4043</c:v>
                </c:pt>
                <c:pt idx="2">
                  <c:v>455</c:v>
                </c:pt>
                <c:pt idx="3">
                  <c:v>128</c:v>
                </c:pt>
                <c:pt idx="4">
                  <c:v>1573</c:v>
                </c:pt>
                <c:pt idx="5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06-4426-9D73-27CA3C9B20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6633464"/>
        <c:axId val="586631224"/>
      </c:barChart>
      <c:catAx>
        <c:axId val="58663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31224"/>
        <c:crosses val="autoZero"/>
        <c:auto val="1"/>
        <c:lblAlgn val="ctr"/>
        <c:lblOffset val="100"/>
        <c:noMultiLvlLbl val="0"/>
      </c:catAx>
      <c:valAx>
        <c:axId val="58663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3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22486025124722"/>
          <c:y val="0.93211343703988236"/>
          <c:w val="0.75126174590771577"/>
          <c:h val="5.48784328788169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 ratings.xlsx]passengers by gender chart!PivotTable2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Passengers</a:t>
            </a:r>
            <a:r>
              <a:rPr lang="en-IN" baseline="0"/>
              <a:t> by gender</a:t>
            </a:r>
            <a:endParaRPr lang="en-IN"/>
          </a:p>
        </c:rich>
      </c:tx>
      <c:layout>
        <c:manualLayout>
          <c:xMode val="edge"/>
          <c:yMode val="edge"/>
          <c:x val="0.39211810338329117"/>
          <c:y val="3.6751194413818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5174064403829413E-2"/>
          <c:y val="0.17873610616754493"/>
          <c:w val="0.89113794109069699"/>
          <c:h val="0.581000500626506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'passengers by gender chart'!$B$3:$B$4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'passengers by gender chart'!$A$5:$A$13</c:f>
              <c:multiLvlStrCache>
                <c:ptCount val="6"/>
                <c:lvl>
                  <c:pt idx="0">
                    <c:v>Business</c:v>
                  </c:pt>
                  <c:pt idx="1">
                    <c:v>Eco</c:v>
                  </c:pt>
                  <c:pt idx="2">
                    <c:v>Eco Plus</c:v>
                  </c:pt>
                  <c:pt idx="3">
                    <c:v>Business</c:v>
                  </c:pt>
                  <c:pt idx="4">
                    <c:v>Eco</c:v>
                  </c:pt>
                  <c:pt idx="5">
                    <c:v>Eco Plus</c:v>
                  </c:pt>
                </c:lvl>
                <c:lvl>
                  <c:pt idx="0">
                    <c:v>Business travel</c:v>
                  </c:pt>
                  <c:pt idx="3">
                    <c:v>Personal Travel</c:v>
                  </c:pt>
                </c:lvl>
              </c:multiLvlStrCache>
            </c:multiLvlStrRef>
          </c:cat>
          <c:val>
            <c:numRef>
              <c:f>'passengers by gender chart'!$B$5:$B$13</c:f>
              <c:numCache>
                <c:formatCode>General</c:formatCode>
                <c:ptCount val="6"/>
                <c:pt idx="0">
                  <c:v>6088</c:v>
                </c:pt>
                <c:pt idx="1">
                  <c:v>2613</c:v>
                </c:pt>
                <c:pt idx="2">
                  <c:v>565</c:v>
                </c:pt>
                <c:pt idx="3">
                  <c:v>248</c:v>
                </c:pt>
                <c:pt idx="4">
                  <c:v>3199</c:v>
                </c:pt>
                <c:pt idx="5">
                  <c:v>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9-4019-9231-FEE3838BA009}"/>
            </c:ext>
          </c:extLst>
        </c:ser>
        <c:ser>
          <c:idx val="1"/>
          <c:order val="1"/>
          <c:tx>
            <c:strRef>
              <c:f>'passengers by gender chart'!$C$3:$C$4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'passengers by gender chart'!$A$5:$A$13</c:f>
              <c:multiLvlStrCache>
                <c:ptCount val="6"/>
                <c:lvl>
                  <c:pt idx="0">
                    <c:v>Business</c:v>
                  </c:pt>
                  <c:pt idx="1">
                    <c:v>Eco</c:v>
                  </c:pt>
                  <c:pt idx="2">
                    <c:v>Eco Plus</c:v>
                  </c:pt>
                  <c:pt idx="3">
                    <c:v>Business</c:v>
                  </c:pt>
                  <c:pt idx="4">
                    <c:v>Eco</c:v>
                  </c:pt>
                  <c:pt idx="5">
                    <c:v>Eco Plus</c:v>
                  </c:pt>
                </c:lvl>
                <c:lvl>
                  <c:pt idx="0">
                    <c:v>Business travel</c:v>
                  </c:pt>
                  <c:pt idx="3">
                    <c:v>Personal Travel</c:v>
                  </c:pt>
                </c:lvl>
              </c:multiLvlStrCache>
            </c:multiLvlStrRef>
          </c:cat>
          <c:val>
            <c:numRef>
              <c:f>'passengers by gender chart'!$C$5:$C$13</c:f>
              <c:numCache>
                <c:formatCode>General</c:formatCode>
                <c:ptCount val="6"/>
                <c:pt idx="0">
                  <c:v>5891</c:v>
                </c:pt>
                <c:pt idx="1">
                  <c:v>2434</c:v>
                </c:pt>
                <c:pt idx="2">
                  <c:v>447</c:v>
                </c:pt>
                <c:pt idx="3">
                  <c:v>268</c:v>
                </c:pt>
                <c:pt idx="4">
                  <c:v>3318</c:v>
                </c:pt>
                <c:pt idx="5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79-4019-9231-FEE3838B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6"/>
        <c:overlap val="-27"/>
        <c:axId val="569586168"/>
        <c:axId val="559930608"/>
      </c:barChart>
      <c:catAx>
        <c:axId val="56958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30608"/>
        <c:crosses val="autoZero"/>
        <c:auto val="1"/>
        <c:lblAlgn val="ctr"/>
        <c:lblOffset val="100"/>
        <c:noMultiLvlLbl val="0"/>
      </c:catAx>
      <c:valAx>
        <c:axId val="5599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8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654651148939211"/>
          <c:y val="0.17719806763285026"/>
          <c:w val="0.84823916677586253"/>
          <c:h val="0.6022256457073300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passenger_more_than_2500!$A$2</c:f>
              <c:strCache>
                <c:ptCount val="1"/>
                <c:pt idx="0">
                  <c:v>flight distance between 0 and 2500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passenger_more_than_2500!$B$1:$C$1</c:f>
              <c:strCache>
                <c:ptCount val="2"/>
                <c:pt idx="0">
                  <c:v>Business travel</c:v>
                </c:pt>
                <c:pt idx="1">
                  <c:v>Personal Travel</c:v>
                </c:pt>
              </c:strCache>
            </c:strRef>
          </c:cat>
          <c:val>
            <c:numRef>
              <c:f>passenger_more_than_2500!$B$2:$C$2</c:f>
              <c:numCache>
                <c:formatCode>0.00%</c:formatCode>
                <c:ptCount val="2"/>
                <c:pt idx="0">
                  <c:v>0.81367113870717378</c:v>
                </c:pt>
                <c:pt idx="1">
                  <c:v>0.98059964726631388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5-4791-9CEB-3A3B389E8570}"/>
            </c:ext>
          </c:extLst>
        </c:ser>
        <c:ser>
          <c:idx val="1"/>
          <c:order val="1"/>
          <c:tx>
            <c:strRef>
              <c:f>passenger_more_than_2500!$A$3</c:f>
              <c:strCache>
                <c:ptCount val="1"/>
                <c:pt idx="0">
                  <c:v>flight distance more than 2500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1.0085728693898134E-2"/>
                  <c:y val="-0.125603864734299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CCF-47BF-9C15-97B74331A2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passenger_more_than_2500!$B$1:$C$1</c:f>
              <c:strCache>
                <c:ptCount val="2"/>
                <c:pt idx="0">
                  <c:v>Business travel</c:v>
                </c:pt>
                <c:pt idx="1">
                  <c:v>Personal Travel</c:v>
                </c:pt>
              </c:strCache>
            </c:strRef>
          </c:cat>
          <c:val>
            <c:numRef>
              <c:f>passenger_more_than_2500!$B$3:$C$3</c:f>
              <c:numCache>
                <c:formatCode>0.00%</c:formatCode>
                <c:ptCount val="2"/>
                <c:pt idx="0">
                  <c:v>0.19</c:v>
                </c:pt>
                <c:pt idx="1">
                  <c:v>1.9400352733686066E-2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5-4791-9CEB-3A3B389E85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54171640"/>
        <c:axId val="554170040"/>
        <c:axId val="0"/>
      </c:bar3DChart>
      <c:catAx>
        <c:axId val="55417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70040"/>
        <c:crosses val="autoZero"/>
        <c:auto val="1"/>
        <c:lblAlgn val="ctr"/>
        <c:lblOffset val="100"/>
        <c:noMultiLvlLbl val="0"/>
      </c:catAx>
      <c:valAx>
        <c:axId val="554170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7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055555555555558E-2"/>
          <c:y val="0.21541484397783611"/>
          <c:w val="0.81388888888888888"/>
          <c:h val="0.57479476523767858"/>
        </c:manualLayout>
      </c:layout>
      <c:pie3DChart>
        <c:varyColors val="1"/>
        <c:ser>
          <c:idx val="0"/>
          <c:order val="0"/>
          <c:tx>
            <c:strRef>
              <c:f>cust_type_vs_seat_type!$D$1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0BD-4FF9-936C-8EA88897830D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0BD-4FF9-936C-8EA88897830D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0BD-4FF9-936C-8EA88897830D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0BD-4FF9-936C-8EA8889783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cust_type_vs_seat_type!$C$2:$C$5</c:f>
              <c:strCache>
                <c:ptCount val="4"/>
                <c:pt idx="0">
                  <c:v>Eco</c:v>
                </c:pt>
                <c:pt idx="1">
                  <c:v>Eco Plus</c:v>
                </c:pt>
                <c:pt idx="2">
                  <c:v>Business</c:v>
                </c:pt>
                <c:pt idx="3">
                  <c:v>Unenrolled</c:v>
                </c:pt>
              </c:strCache>
            </c:strRef>
          </c:cat>
          <c:val>
            <c:numRef>
              <c:f>cust_type_vs_seat_type!$D$2:$D$5</c:f>
              <c:numCache>
                <c:formatCode>0.00%</c:formatCode>
                <c:ptCount val="4"/>
                <c:pt idx="0">
                  <c:v>0.34030103553143165</c:v>
                </c:pt>
                <c:pt idx="1">
                  <c:v>6.6096931901297298E-2</c:v>
                </c:pt>
                <c:pt idx="2">
                  <c:v>0.40882318974477422</c:v>
                </c:pt>
                <c:pt idx="3">
                  <c:v>0.18474034723024213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2-4CD1-A7E8-64252900090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 ratings.xlsx]Ratings pre-boarding activities!PivotTable2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Ratings</a:t>
            </a:r>
            <a:r>
              <a:rPr lang="en-IN" baseline="0"/>
              <a:t> of Pre-boarding activites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7240693408088385E-2"/>
          <c:y val="0.1718213058419244"/>
          <c:w val="0.91876279699330776"/>
          <c:h val="0.675843698231879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'Ratings pre-boarding activities'!$B$3</c:f>
              <c:strCache>
                <c:ptCount val="1"/>
                <c:pt idx="0">
                  <c:v>Sum of DA_time_rating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'Ratings pre-boarding activities'!$A$4:$A$12</c:f>
              <c:multiLvlStrCache>
                <c:ptCount val="6"/>
                <c:lvl>
                  <c:pt idx="0">
                    <c:v>Business</c:v>
                  </c:pt>
                  <c:pt idx="1">
                    <c:v>Eco</c:v>
                  </c:pt>
                  <c:pt idx="2">
                    <c:v>Eco Plus</c:v>
                  </c:pt>
                  <c:pt idx="3">
                    <c:v>Business</c:v>
                  </c:pt>
                  <c:pt idx="4">
                    <c:v>Eco</c:v>
                  </c:pt>
                  <c:pt idx="5">
                    <c:v>Eco Plus</c:v>
                  </c:pt>
                </c:lvl>
                <c:lvl>
                  <c:pt idx="0">
                    <c:v>Business travel</c:v>
                  </c:pt>
                  <c:pt idx="3">
                    <c:v>Personal Travel</c:v>
                  </c:pt>
                </c:lvl>
              </c:multiLvlStrCache>
            </c:multiLvlStrRef>
          </c:cat>
          <c:val>
            <c:numRef>
              <c:f>'Ratings pre-boarding activities'!$B$4:$B$12</c:f>
              <c:numCache>
                <c:formatCode>General</c:formatCode>
                <c:ptCount val="6"/>
                <c:pt idx="0">
                  <c:v>2.88580015026296</c:v>
                </c:pt>
                <c:pt idx="1">
                  <c:v>2.5765801466217502</c:v>
                </c:pt>
                <c:pt idx="2">
                  <c:v>2.8300395256916899</c:v>
                </c:pt>
                <c:pt idx="3">
                  <c:v>3.61434108527131</c:v>
                </c:pt>
                <c:pt idx="4">
                  <c:v>3.6226791468466999</c:v>
                </c:pt>
                <c:pt idx="5">
                  <c:v>3.5723756906077302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A-44E1-B6DB-93A4862D0ED2}"/>
            </c:ext>
          </c:extLst>
        </c:ser>
        <c:ser>
          <c:idx val="1"/>
          <c:order val="1"/>
          <c:tx>
            <c:strRef>
              <c:f>'Ratings pre-boarding activities'!$C$3</c:f>
              <c:strCache>
                <c:ptCount val="1"/>
                <c:pt idx="0">
                  <c:v>Sum of Online_Booking_Rating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'Ratings pre-boarding activities'!$A$4:$A$12</c:f>
              <c:multiLvlStrCache>
                <c:ptCount val="6"/>
                <c:lvl>
                  <c:pt idx="0">
                    <c:v>Business</c:v>
                  </c:pt>
                  <c:pt idx="1">
                    <c:v>Eco</c:v>
                  </c:pt>
                  <c:pt idx="2">
                    <c:v>Eco Plus</c:v>
                  </c:pt>
                  <c:pt idx="3">
                    <c:v>Business</c:v>
                  </c:pt>
                  <c:pt idx="4">
                    <c:v>Eco</c:v>
                  </c:pt>
                  <c:pt idx="5">
                    <c:v>Eco Plus</c:v>
                  </c:pt>
                </c:lvl>
                <c:lvl>
                  <c:pt idx="0">
                    <c:v>Business travel</c:v>
                  </c:pt>
                  <c:pt idx="3">
                    <c:v>Personal Travel</c:v>
                  </c:pt>
                </c:lvl>
              </c:multiLvlStrCache>
            </c:multiLvlStrRef>
          </c:cat>
          <c:val>
            <c:numRef>
              <c:f>'Ratings pre-boarding activities'!$C$4:$C$12</c:f>
              <c:numCache>
                <c:formatCode>General</c:formatCode>
                <c:ptCount val="6"/>
                <c:pt idx="0">
                  <c:v>2.9395608982385801</c:v>
                </c:pt>
                <c:pt idx="1">
                  <c:v>2.7691698038438601</c:v>
                </c:pt>
                <c:pt idx="2">
                  <c:v>2.8092885375494001</c:v>
                </c:pt>
                <c:pt idx="3">
                  <c:v>2.52325581395348</c:v>
                </c:pt>
                <c:pt idx="4">
                  <c:v>2.4575725026852799</c:v>
                </c:pt>
                <c:pt idx="5">
                  <c:v>2.4972375690607702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A-44E1-B6DB-93A4862D0ED2}"/>
            </c:ext>
          </c:extLst>
        </c:ser>
        <c:ser>
          <c:idx val="2"/>
          <c:order val="2"/>
          <c:tx>
            <c:strRef>
              <c:f>'Ratings pre-boarding activities'!$D$3</c:f>
              <c:strCache>
                <c:ptCount val="1"/>
                <c:pt idx="0">
                  <c:v>Sum of gate_location_rating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'Ratings pre-boarding activities'!$A$4:$A$12</c:f>
              <c:multiLvlStrCache>
                <c:ptCount val="6"/>
                <c:lvl>
                  <c:pt idx="0">
                    <c:v>Business</c:v>
                  </c:pt>
                  <c:pt idx="1">
                    <c:v>Eco</c:v>
                  </c:pt>
                  <c:pt idx="2">
                    <c:v>Eco Plus</c:v>
                  </c:pt>
                  <c:pt idx="3">
                    <c:v>Business</c:v>
                  </c:pt>
                  <c:pt idx="4">
                    <c:v>Eco</c:v>
                  </c:pt>
                  <c:pt idx="5">
                    <c:v>Eco Plus</c:v>
                  </c:pt>
                </c:lvl>
                <c:lvl>
                  <c:pt idx="0">
                    <c:v>Business travel</c:v>
                  </c:pt>
                  <c:pt idx="3">
                    <c:v>Personal Travel</c:v>
                  </c:pt>
                </c:lvl>
              </c:multiLvlStrCache>
            </c:multiLvlStrRef>
          </c:cat>
          <c:val>
            <c:numRef>
              <c:f>'Ratings pre-boarding activities'!$D$4:$D$12</c:f>
              <c:numCache>
                <c:formatCode>General</c:formatCode>
                <c:ptCount val="6"/>
                <c:pt idx="0">
                  <c:v>2.99657734368478</c:v>
                </c:pt>
                <c:pt idx="1">
                  <c:v>2.9950465623142399</c:v>
                </c:pt>
                <c:pt idx="2">
                  <c:v>3.0592885375494001</c:v>
                </c:pt>
                <c:pt idx="3">
                  <c:v>2.9282945736434098</c:v>
                </c:pt>
                <c:pt idx="4">
                  <c:v>2.93279116157741</c:v>
                </c:pt>
                <c:pt idx="5">
                  <c:v>2.8740331491712698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8A-44E1-B6DB-93A4862D0E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584512632"/>
        <c:axId val="584512952"/>
      </c:barChart>
      <c:catAx>
        <c:axId val="58451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2952"/>
        <c:crosses val="autoZero"/>
        <c:auto val="1"/>
        <c:lblAlgn val="ctr"/>
        <c:lblOffset val="100"/>
        <c:noMultiLvlLbl val="0"/>
      </c:catAx>
      <c:valAx>
        <c:axId val="58451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 ratings.xlsx]Ratings on-boarding activities!PivotTable3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Ratings of on-boarding activities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886482939632541E-2"/>
          <c:y val="0.12037037037037036"/>
          <c:w val="0.89655796150481193"/>
          <c:h val="0.694923447069116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'Ratings on-boarding activities'!$B$3</c:f>
              <c:strCache>
                <c:ptCount val="1"/>
                <c:pt idx="0">
                  <c:v>Sum of Onboard_Service_rating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'Ratings on-boarding activities'!$A$4:$A$12</c:f>
              <c:multiLvlStrCache>
                <c:ptCount val="6"/>
                <c:lvl>
                  <c:pt idx="0">
                    <c:v>Business</c:v>
                  </c:pt>
                  <c:pt idx="1">
                    <c:v>Eco</c:v>
                  </c:pt>
                  <c:pt idx="2">
                    <c:v>Eco Plus</c:v>
                  </c:pt>
                  <c:pt idx="3">
                    <c:v>Business</c:v>
                  </c:pt>
                  <c:pt idx="4">
                    <c:v>Eco</c:v>
                  </c:pt>
                  <c:pt idx="5">
                    <c:v>Eco Plus</c:v>
                  </c:pt>
                </c:lvl>
                <c:lvl>
                  <c:pt idx="0">
                    <c:v>Business travel</c:v>
                  </c:pt>
                  <c:pt idx="3">
                    <c:v>Personal Travel</c:v>
                  </c:pt>
                </c:lvl>
              </c:multiLvlStrCache>
            </c:multiLvlStrRef>
          </c:cat>
          <c:val>
            <c:numRef>
              <c:f>'Ratings on-boarding activities'!$B$4:$B$12</c:f>
              <c:numCache>
                <c:formatCode>General</c:formatCode>
                <c:ptCount val="6"/>
                <c:pt idx="0">
                  <c:v>3.7201769763753201</c:v>
                </c:pt>
                <c:pt idx="1">
                  <c:v>2.9318406974440201</c:v>
                </c:pt>
                <c:pt idx="2">
                  <c:v>2.7944664031620499</c:v>
                </c:pt>
                <c:pt idx="3">
                  <c:v>3.1027131782945698</c:v>
                </c:pt>
                <c:pt idx="4">
                  <c:v>3.2605493325149602</c:v>
                </c:pt>
                <c:pt idx="5">
                  <c:v>3.2121546961325902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B-413F-B4AD-AE8EB2CCE68D}"/>
            </c:ext>
          </c:extLst>
        </c:ser>
        <c:ser>
          <c:idx val="1"/>
          <c:order val="1"/>
          <c:tx>
            <c:strRef>
              <c:f>'Ratings on-boarding activities'!$C$3</c:f>
              <c:strCache>
                <c:ptCount val="1"/>
                <c:pt idx="0">
                  <c:v>Sum of checkin_rating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'Ratings on-boarding activities'!$A$4:$A$12</c:f>
              <c:multiLvlStrCache>
                <c:ptCount val="6"/>
                <c:lvl>
                  <c:pt idx="0">
                    <c:v>Business</c:v>
                  </c:pt>
                  <c:pt idx="1">
                    <c:v>Eco</c:v>
                  </c:pt>
                  <c:pt idx="2">
                    <c:v>Eco Plus</c:v>
                  </c:pt>
                  <c:pt idx="3">
                    <c:v>Business</c:v>
                  </c:pt>
                  <c:pt idx="4">
                    <c:v>Eco</c:v>
                  </c:pt>
                  <c:pt idx="5">
                    <c:v>Eco Plus</c:v>
                  </c:pt>
                </c:lvl>
                <c:lvl>
                  <c:pt idx="0">
                    <c:v>Business travel</c:v>
                  </c:pt>
                  <c:pt idx="3">
                    <c:v>Personal Travel</c:v>
                  </c:pt>
                </c:lvl>
              </c:multiLvlStrCache>
            </c:multiLvlStrRef>
          </c:cat>
          <c:val>
            <c:numRef>
              <c:f>'Ratings on-boarding activities'!$C$4:$C$12</c:f>
              <c:numCache>
                <c:formatCode>General</c:formatCode>
                <c:ptCount val="6"/>
                <c:pt idx="0">
                  <c:v>3.5388596710910698</c:v>
                </c:pt>
                <c:pt idx="1">
                  <c:v>2.8622944323360402</c:v>
                </c:pt>
                <c:pt idx="2">
                  <c:v>2.6936758893280599</c:v>
                </c:pt>
                <c:pt idx="3">
                  <c:v>3.2829457364341001</c:v>
                </c:pt>
                <c:pt idx="4">
                  <c:v>3.34479054779806</c:v>
                </c:pt>
                <c:pt idx="5">
                  <c:v>3.3513812154696101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BB-413F-B4AD-AE8EB2CCE68D}"/>
            </c:ext>
          </c:extLst>
        </c:ser>
        <c:ser>
          <c:idx val="2"/>
          <c:order val="2"/>
          <c:tx>
            <c:strRef>
              <c:f>'Ratings on-boarding activities'!$D$3</c:f>
              <c:strCache>
                <c:ptCount val="1"/>
                <c:pt idx="0">
                  <c:v>Sum of Seat_Comfort_Rating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'Ratings on-boarding activities'!$A$4:$A$12</c:f>
              <c:multiLvlStrCache>
                <c:ptCount val="6"/>
                <c:lvl>
                  <c:pt idx="0">
                    <c:v>Business</c:v>
                  </c:pt>
                  <c:pt idx="1">
                    <c:v>Eco</c:v>
                  </c:pt>
                  <c:pt idx="2">
                    <c:v>Eco Plus</c:v>
                  </c:pt>
                  <c:pt idx="3">
                    <c:v>Business</c:v>
                  </c:pt>
                  <c:pt idx="4">
                    <c:v>Eco</c:v>
                  </c:pt>
                  <c:pt idx="5">
                    <c:v>Eco Plus</c:v>
                  </c:pt>
                </c:lvl>
                <c:lvl>
                  <c:pt idx="0">
                    <c:v>Business travel</c:v>
                  </c:pt>
                  <c:pt idx="3">
                    <c:v>Personal Travel</c:v>
                  </c:pt>
                </c:lvl>
              </c:multiLvlStrCache>
            </c:multiLvlStrRef>
          </c:cat>
          <c:val>
            <c:numRef>
              <c:f>'Ratings on-boarding activities'!$D$4:$D$12</c:f>
              <c:numCache>
                <c:formatCode>General</c:formatCode>
                <c:ptCount val="6"/>
                <c:pt idx="0">
                  <c:v>3.7844561315635601</c:v>
                </c:pt>
                <c:pt idx="1">
                  <c:v>3.1567267683772502</c:v>
                </c:pt>
                <c:pt idx="2">
                  <c:v>3.14031620553359</c:v>
                </c:pt>
                <c:pt idx="3">
                  <c:v>3.5562015503875899</c:v>
                </c:pt>
                <c:pt idx="4">
                  <c:v>3.1516034985422698</c:v>
                </c:pt>
                <c:pt idx="5">
                  <c:v>3.0707182320441899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BB-413F-B4AD-AE8EB2CCE6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577627344"/>
        <c:axId val="577628944"/>
      </c:barChart>
      <c:catAx>
        <c:axId val="57762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28944"/>
        <c:crosses val="autoZero"/>
        <c:auto val="1"/>
        <c:lblAlgn val="ctr"/>
        <c:lblOffset val="100"/>
        <c:noMultiLvlLbl val="0"/>
      </c:catAx>
      <c:valAx>
        <c:axId val="57762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2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 ratings.xlsx]ratings in_flight activities!PivotTable4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Ratings of In-flight</a:t>
            </a:r>
            <a:r>
              <a:rPr lang="en-IN" baseline="0"/>
              <a:t> activites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088656266097578E-2"/>
          <c:y val="0.13780260707635009"/>
          <c:w val="0.92749389825103634"/>
          <c:h val="0.713606944383348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'ratings in_flight activities'!$B$3</c:f>
              <c:strCache>
                <c:ptCount val="1"/>
                <c:pt idx="0">
                  <c:v>Sum of FnD_Rating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'ratings in_flight activities'!$A$4:$A$12</c:f>
              <c:multiLvlStrCache>
                <c:ptCount val="6"/>
                <c:lvl>
                  <c:pt idx="0">
                    <c:v>Business</c:v>
                  </c:pt>
                  <c:pt idx="1">
                    <c:v>Eco</c:v>
                  </c:pt>
                  <c:pt idx="2">
                    <c:v>Eco Plus</c:v>
                  </c:pt>
                  <c:pt idx="3">
                    <c:v>Business</c:v>
                  </c:pt>
                  <c:pt idx="4">
                    <c:v>Eco</c:v>
                  </c:pt>
                  <c:pt idx="5">
                    <c:v>Eco Plus</c:v>
                  </c:pt>
                </c:lvl>
                <c:lvl>
                  <c:pt idx="0">
                    <c:v>Business travel</c:v>
                  </c:pt>
                  <c:pt idx="3">
                    <c:v>Personal Travel</c:v>
                  </c:pt>
                </c:lvl>
              </c:multiLvlStrCache>
            </c:multiLvlStrRef>
          </c:cat>
          <c:val>
            <c:numRef>
              <c:f>'ratings in_flight activities'!$B$4:$B$12</c:f>
              <c:numCache>
                <c:formatCode>General</c:formatCode>
                <c:ptCount val="6"/>
                <c:pt idx="0">
                  <c:v>3.3671424993738999</c:v>
                </c:pt>
                <c:pt idx="1">
                  <c:v>3.15533980582524</c:v>
                </c:pt>
                <c:pt idx="2">
                  <c:v>3.1531620553359598</c:v>
                </c:pt>
                <c:pt idx="3">
                  <c:v>3.1201550387596901</c:v>
                </c:pt>
                <c:pt idx="4">
                  <c:v>3.0352923124136799</c:v>
                </c:pt>
                <c:pt idx="5">
                  <c:v>2.9613259668508198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4-4F76-8AB3-E48C3C8D9DDF}"/>
            </c:ext>
          </c:extLst>
        </c:ser>
        <c:ser>
          <c:idx val="1"/>
          <c:order val="1"/>
          <c:tx>
            <c:strRef>
              <c:f>'ratings in_flight activities'!$C$3</c:f>
              <c:strCache>
                <c:ptCount val="1"/>
                <c:pt idx="0">
                  <c:v>Sum of IFE_Rating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'ratings in_flight activities'!$A$4:$A$12</c:f>
              <c:multiLvlStrCache>
                <c:ptCount val="6"/>
                <c:lvl>
                  <c:pt idx="0">
                    <c:v>Business</c:v>
                  </c:pt>
                  <c:pt idx="1">
                    <c:v>Eco</c:v>
                  </c:pt>
                  <c:pt idx="2">
                    <c:v>Eco Plus</c:v>
                  </c:pt>
                  <c:pt idx="3">
                    <c:v>Business</c:v>
                  </c:pt>
                  <c:pt idx="4">
                    <c:v>Eco</c:v>
                  </c:pt>
                  <c:pt idx="5">
                    <c:v>Eco Plus</c:v>
                  </c:pt>
                </c:lvl>
                <c:lvl>
                  <c:pt idx="0">
                    <c:v>Business travel</c:v>
                  </c:pt>
                  <c:pt idx="3">
                    <c:v>Personal Travel</c:v>
                  </c:pt>
                </c:lvl>
              </c:multiLvlStrCache>
            </c:multiLvlStrRef>
          </c:cat>
          <c:val>
            <c:numRef>
              <c:f>'ratings in_flight activities'!$C$4:$C$12</c:f>
              <c:numCache>
                <c:formatCode>General</c:formatCode>
                <c:ptCount val="6"/>
                <c:pt idx="0">
                  <c:v>3.68219383921863</c:v>
                </c:pt>
                <c:pt idx="1">
                  <c:v>3.1803051317614401</c:v>
                </c:pt>
                <c:pt idx="2">
                  <c:v>3.12252964426877</c:v>
                </c:pt>
                <c:pt idx="3">
                  <c:v>3.0213178294573599</c:v>
                </c:pt>
                <c:pt idx="4">
                  <c:v>3.01964093908239</c:v>
                </c:pt>
                <c:pt idx="5">
                  <c:v>2.9425414364640798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4-4F76-8AB3-E48C3C8D9DDF}"/>
            </c:ext>
          </c:extLst>
        </c:ser>
        <c:ser>
          <c:idx val="2"/>
          <c:order val="2"/>
          <c:tx>
            <c:strRef>
              <c:f>'ratings in_flight activities'!$D$3</c:f>
              <c:strCache>
                <c:ptCount val="1"/>
                <c:pt idx="0">
                  <c:v>Sum of LegRoom_Rating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'ratings in_flight activities'!$A$4:$A$12</c:f>
              <c:multiLvlStrCache>
                <c:ptCount val="6"/>
                <c:lvl>
                  <c:pt idx="0">
                    <c:v>Business</c:v>
                  </c:pt>
                  <c:pt idx="1">
                    <c:v>Eco</c:v>
                  </c:pt>
                  <c:pt idx="2">
                    <c:v>Eco Plus</c:v>
                  </c:pt>
                  <c:pt idx="3">
                    <c:v>Business</c:v>
                  </c:pt>
                  <c:pt idx="4">
                    <c:v>Eco</c:v>
                  </c:pt>
                  <c:pt idx="5">
                    <c:v>Eco Plus</c:v>
                  </c:pt>
                </c:lvl>
                <c:lvl>
                  <c:pt idx="0">
                    <c:v>Business travel</c:v>
                  </c:pt>
                  <c:pt idx="3">
                    <c:v>Personal Travel</c:v>
                  </c:pt>
                </c:lvl>
              </c:multiLvlStrCache>
            </c:multiLvlStrRef>
          </c:cat>
          <c:val>
            <c:numRef>
              <c:f>'ratings in_flight activities'!$D$4:$D$12</c:f>
              <c:numCache>
                <c:formatCode>General</c:formatCode>
                <c:ptCount val="6"/>
                <c:pt idx="0">
                  <c:v>3.68486518073294</c:v>
                </c:pt>
                <c:pt idx="1">
                  <c:v>3.0707350901525601</c:v>
                </c:pt>
                <c:pt idx="2">
                  <c:v>3.0098814229249</c:v>
                </c:pt>
                <c:pt idx="3">
                  <c:v>2.8934108527131701</c:v>
                </c:pt>
                <c:pt idx="4">
                  <c:v>3.0799447598588299</c:v>
                </c:pt>
                <c:pt idx="5">
                  <c:v>3.0651933701657401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34-4F76-8AB3-E48C3C8D9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1"/>
        <c:overlap val="-27"/>
        <c:axId val="663918968"/>
        <c:axId val="663919288"/>
      </c:barChart>
      <c:catAx>
        <c:axId val="66391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19288"/>
        <c:crosses val="autoZero"/>
        <c:auto val="1"/>
        <c:lblAlgn val="ctr"/>
        <c:lblOffset val="100"/>
        <c:noMultiLvlLbl val="0"/>
      </c:catAx>
      <c:valAx>
        <c:axId val="66391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18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 ratings.xlsx]Ratings post-flight acti!PivotTable5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Ratings of Post-Flight activities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722104448482404E-2"/>
          <c:y val="0.17471736896197329"/>
          <c:w val="0.93369100096462299"/>
          <c:h val="0.688603852575981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'Ratings post-flight acti'!$B$3</c:f>
              <c:strCache>
                <c:ptCount val="1"/>
                <c:pt idx="0">
                  <c:v>Sum of inflight_service_rating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'Ratings post-flight acti'!$A$4:$A$12</c:f>
              <c:multiLvlStrCache>
                <c:ptCount val="6"/>
                <c:lvl>
                  <c:pt idx="0">
                    <c:v>Business</c:v>
                  </c:pt>
                  <c:pt idx="1">
                    <c:v>Eco</c:v>
                  </c:pt>
                  <c:pt idx="2">
                    <c:v>Eco Plus</c:v>
                  </c:pt>
                  <c:pt idx="3">
                    <c:v>Business</c:v>
                  </c:pt>
                  <c:pt idx="4">
                    <c:v>Eco</c:v>
                  </c:pt>
                  <c:pt idx="5">
                    <c:v>Eco Plus</c:v>
                  </c:pt>
                </c:lvl>
                <c:lvl>
                  <c:pt idx="0">
                    <c:v>Business travel</c:v>
                  </c:pt>
                  <c:pt idx="3">
                    <c:v>Personal Travel</c:v>
                  </c:pt>
                </c:lvl>
              </c:multiLvlStrCache>
            </c:multiLvlStrRef>
          </c:cat>
          <c:val>
            <c:numRef>
              <c:f>'Ratings post-flight acti'!$B$4:$B$12</c:f>
              <c:numCache>
                <c:formatCode>General</c:formatCode>
                <c:ptCount val="6"/>
                <c:pt idx="0">
                  <c:v>3.8753652224726598</c:v>
                </c:pt>
                <c:pt idx="1">
                  <c:v>3.2884882108182998</c:v>
                </c:pt>
                <c:pt idx="2">
                  <c:v>3.1521739130434701</c:v>
                </c:pt>
                <c:pt idx="3">
                  <c:v>3.3333333333333299</c:v>
                </c:pt>
                <c:pt idx="4">
                  <c:v>3.62283259168328</c:v>
                </c:pt>
                <c:pt idx="5">
                  <c:v>3.5944751381215401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F-4276-93E5-40ED5B9DBCCE}"/>
            </c:ext>
          </c:extLst>
        </c:ser>
        <c:ser>
          <c:idx val="1"/>
          <c:order val="1"/>
          <c:tx>
            <c:strRef>
              <c:f>'Ratings post-flight acti'!$C$3</c:f>
              <c:strCache>
                <c:ptCount val="1"/>
                <c:pt idx="0">
                  <c:v>Sum of Baggage_Handling_Rating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'Ratings post-flight acti'!$A$4:$A$12</c:f>
              <c:multiLvlStrCache>
                <c:ptCount val="6"/>
                <c:lvl>
                  <c:pt idx="0">
                    <c:v>Business</c:v>
                  </c:pt>
                  <c:pt idx="1">
                    <c:v>Eco</c:v>
                  </c:pt>
                  <c:pt idx="2">
                    <c:v>Eco Plus</c:v>
                  </c:pt>
                  <c:pt idx="3">
                    <c:v>Business</c:v>
                  </c:pt>
                  <c:pt idx="4">
                    <c:v>Eco</c:v>
                  </c:pt>
                  <c:pt idx="5">
                    <c:v>Eco Plus</c:v>
                  </c:pt>
                </c:lvl>
                <c:lvl>
                  <c:pt idx="0">
                    <c:v>Business travel</c:v>
                  </c:pt>
                  <c:pt idx="3">
                    <c:v>Personal Travel</c:v>
                  </c:pt>
                </c:lvl>
              </c:multiLvlStrCache>
            </c:multiLvlStrRef>
          </c:cat>
          <c:val>
            <c:numRef>
              <c:f>'Ratings post-flight acti'!$C$4:$C$12</c:f>
              <c:numCache>
                <c:formatCode>General</c:formatCode>
                <c:ptCount val="6"/>
                <c:pt idx="0">
                  <c:v>3.8746973870940802</c:v>
                </c:pt>
                <c:pt idx="1">
                  <c:v>3.2686744600752902</c:v>
                </c:pt>
                <c:pt idx="2">
                  <c:v>3.1472332015810198</c:v>
                </c:pt>
                <c:pt idx="3">
                  <c:v>3.3391472868216998</c:v>
                </c:pt>
                <c:pt idx="4">
                  <c:v>3.5919901795304501</c:v>
                </c:pt>
                <c:pt idx="5">
                  <c:v>3.4784530386740302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F-4276-93E5-40ED5B9DBCCE}"/>
            </c:ext>
          </c:extLst>
        </c:ser>
        <c:ser>
          <c:idx val="2"/>
          <c:order val="2"/>
          <c:tx>
            <c:strRef>
              <c:f>'Ratings post-flight acti'!$D$3</c:f>
              <c:strCache>
                <c:ptCount val="1"/>
                <c:pt idx="0">
                  <c:v>Sum of Cleanliness_rating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'Ratings post-flight acti'!$A$4:$A$12</c:f>
              <c:multiLvlStrCache>
                <c:ptCount val="6"/>
                <c:lvl>
                  <c:pt idx="0">
                    <c:v>Business</c:v>
                  </c:pt>
                  <c:pt idx="1">
                    <c:v>Eco</c:v>
                  </c:pt>
                  <c:pt idx="2">
                    <c:v>Eco Plus</c:v>
                  </c:pt>
                  <c:pt idx="3">
                    <c:v>Business</c:v>
                  </c:pt>
                  <c:pt idx="4">
                    <c:v>Eco</c:v>
                  </c:pt>
                  <c:pt idx="5">
                    <c:v>Eco Plus</c:v>
                  </c:pt>
                </c:lvl>
                <c:lvl>
                  <c:pt idx="0">
                    <c:v>Business travel</c:v>
                  </c:pt>
                  <c:pt idx="3">
                    <c:v>Personal Travel</c:v>
                  </c:pt>
                </c:lvl>
              </c:multiLvlStrCache>
            </c:multiLvlStrRef>
          </c:cat>
          <c:val>
            <c:numRef>
              <c:f>'Ratings post-flight acti'!$D$4:$D$12</c:f>
              <c:numCache>
                <c:formatCode>General</c:formatCode>
                <c:ptCount val="6"/>
                <c:pt idx="0">
                  <c:v>3.51356540612738</c:v>
                </c:pt>
                <c:pt idx="1">
                  <c:v>3.1099663166237299</c:v>
                </c:pt>
                <c:pt idx="2">
                  <c:v>3.1314229249011798</c:v>
                </c:pt>
                <c:pt idx="3">
                  <c:v>3.1724806201550302</c:v>
                </c:pt>
                <c:pt idx="4">
                  <c:v>3.07733619763694</c:v>
                </c:pt>
                <c:pt idx="5">
                  <c:v>3.0022099447513799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4F-4276-93E5-40ED5B9DBC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3931128"/>
        <c:axId val="663931448"/>
      </c:barChart>
      <c:catAx>
        <c:axId val="66393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31448"/>
        <c:crosses val="autoZero"/>
        <c:auto val="1"/>
        <c:lblAlgn val="ctr"/>
        <c:lblOffset val="100"/>
        <c:noMultiLvlLbl val="0"/>
      </c:catAx>
      <c:valAx>
        <c:axId val="66393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3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2</xdr:row>
      <xdr:rowOff>133350</xdr:rowOff>
    </xdr:from>
    <xdr:to>
      <xdr:col>15</xdr:col>
      <xdr:colOff>60960</xdr:colOff>
      <xdr:row>24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10491-4E04-410C-8F8F-E17743F48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2</xdr:row>
      <xdr:rowOff>167640</xdr:rowOff>
    </xdr:from>
    <xdr:to>
      <xdr:col>15</xdr:col>
      <xdr:colOff>281940</xdr:colOff>
      <xdr:row>21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42E95A-E66C-449A-8038-F41632A7D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7</xdr:row>
      <xdr:rowOff>133350</xdr:rowOff>
    </xdr:from>
    <xdr:to>
      <xdr:col>11</xdr:col>
      <xdr:colOff>7620</xdr:colOff>
      <xdr:row>22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DF35E4-8C91-4F9B-A98A-829BBB8CE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9</xdr:row>
      <xdr:rowOff>57150</xdr:rowOff>
    </xdr:from>
    <xdr:to>
      <xdr:col>8</xdr:col>
      <xdr:colOff>106680</xdr:colOff>
      <xdr:row>24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A923B9-CC3F-452C-BB15-A94328B3A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3</xdr:row>
      <xdr:rowOff>114300</xdr:rowOff>
    </xdr:from>
    <xdr:to>
      <xdr:col>15</xdr:col>
      <xdr:colOff>388620</xdr:colOff>
      <xdr:row>21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3B285-F666-461C-AC98-78D4A4004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5</xdr:row>
      <xdr:rowOff>167640</xdr:rowOff>
    </xdr:from>
    <xdr:to>
      <xdr:col>14</xdr:col>
      <xdr:colOff>289560</xdr:colOff>
      <xdr:row>25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DA49CB-EB5D-4C6C-8189-F4AB201FC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5</xdr:row>
      <xdr:rowOff>49530</xdr:rowOff>
    </xdr:from>
    <xdr:to>
      <xdr:col>15</xdr:col>
      <xdr:colOff>502920</xdr:colOff>
      <xdr:row>23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775EB0-2568-46F3-8CAA-AE07C4858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4</xdr:row>
      <xdr:rowOff>41910</xdr:rowOff>
    </xdr:from>
    <xdr:to>
      <xdr:col>16</xdr:col>
      <xdr:colOff>236220</xdr:colOff>
      <xdr:row>24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17240E-2888-4D30-B866-580E60F6E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ur agrawal" refreshedDate="44455.877766666665" createdVersion="7" refreshedVersion="7" minRefreshableVersion="3" recordCount="6" xr:uid="{CDAE6159-C015-49BF-8769-8E5DCCF1A5AF}">
  <cacheSource type="worksheet">
    <worksheetSource ref="A1:E7" sheet="count_below_24"/>
  </cacheSource>
  <cacheFields count="5">
    <cacheField name="class" numFmtId="0">
      <sharedItems count="3">
        <s v="Eco Plus"/>
        <s v="Eco"/>
        <s v="Business"/>
      </sharedItems>
    </cacheField>
    <cacheField name="type of travel" numFmtId="0">
      <sharedItems count="2">
        <s v="Personal Travel"/>
        <s v="Business travel"/>
      </sharedItems>
    </cacheField>
    <cacheField name="age above 39" numFmtId="0">
      <sharedItems containsSemiMixedTypes="0" containsString="0" containsNumber="1" containsInteger="1" minValue="266" maxValue="7072"/>
    </cacheField>
    <cacheField name="age below 24" numFmtId="0">
      <sharedItems containsSemiMixedTypes="0" containsString="0" containsNumber="1" containsInteger="1" minValue="129" maxValue="1825"/>
    </cacheField>
    <cacheField name="age between 24 and 39" numFmtId="0">
      <sharedItems containsSemiMixedTypes="0" containsString="0" containsNumber="1" containsInteger="1" minValue="128" maxValue="40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ur agrawal" refreshedDate="44455.956980208335" createdVersion="7" refreshedVersion="7" minRefreshableVersion="3" recordCount="12" xr:uid="{7F9C9D91-15F0-4809-9AE7-58C41FBC783B}">
  <cacheSource type="worksheet">
    <worksheetSource ref="A1:D13" sheet="passengers_by_gender"/>
  </cacheSource>
  <cacheFields count="4">
    <cacheField name="count" numFmtId="0">
      <sharedItems containsSemiMixedTypes="0" containsString="0" containsNumber="1" containsInteger="1" minValue="248" maxValue="6088"/>
    </cacheField>
    <cacheField name="class" numFmtId="0">
      <sharedItems count="3">
        <s v="Eco Plus"/>
        <s v="Business"/>
        <s v="Eco"/>
      </sharedItems>
    </cacheField>
    <cacheField name="type of travel" numFmtId="0">
      <sharedItems count="2">
        <s v="Business travel"/>
        <s v="Personal Travel"/>
      </sharedItems>
    </cacheField>
    <cacheField name="gender" numFmtId="0">
      <sharedItems count="2">
        <s v="Male"/>
        <s v="Fe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ur agrawal" refreshedDate="44456.018646643519" createdVersion="7" refreshedVersion="7" minRefreshableVersion="3" recordCount="6" xr:uid="{55A23446-681F-42D7-9D25-7735D7864D95}">
  <cacheSource type="worksheet">
    <worksheetSource ref="A10:E16" sheet="All_ratings_final"/>
  </cacheSource>
  <cacheFields count="5">
    <cacheField name="seat_class" numFmtId="0">
      <sharedItems count="3">
        <s v="Eco Plus"/>
        <s v="Eco"/>
        <s v="Business"/>
      </sharedItems>
    </cacheField>
    <cacheField name="type of travel" numFmtId="0">
      <sharedItems count="2">
        <s v="Personal Travel"/>
        <s v="Business travel"/>
      </sharedItems>
    </cacheField>
    <cacheField name="DA_time_rating" numFmtId="2">
      <sharedItems containsSemiMixedTypes="0" containsString="0" containsNumber="1" minValue="2.5765801466217502" maxValue="3.6226791468466999"/>
    </cacheField>
    <cacheField name="Online_Booking_Rating" numFmtId="2">
      <sharedItems containsSemiMixedTypes="0" containsString="0" containsNumber="1" minValue="2.4575725026852799" maxValue="2.9395608982385801"/>
    </cacheField>
    <cacheField name="gate_location_rating" numFmtId="2">
      <sharedItems containsSemiMixedTypes="0" containsString="0" containsNumber="1" minValue="2.8740331491712698" maxValue="3.0592885375494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ur agrawal" refreshedDate="44456.026382870368" createdVersion="7" refreshedVersion="7" minRefreshableVersion="3" recordCount="6" xr:uid="{63FC1FDC-4B59-4A9D-AC08-4A5810EE29F1}">
  <cacheSource type="worksheet">
    <worksheetSource ref="G10:K16" sheet="All_ratings_final"/>
  </cacheSource>
  <cacheFields count="5">
    <cacheField name="seat_class" numFmtId="0">
      <sharedItems count="3">
        <s v="Eco Plus"/>
        <s v="Eco"/>
        <s v="Business"/>
      </sharedItems>
    </cacheField>
    <cacheField name="type of travel" numFmtId="0">
      <sharedItems count="2">
        <s v="Personal Travel"/>
        <s v="Business travel"/>
      </sharedItems>
    </cacheField>
    <cacheField name="Onboard_Service_rating" numFmtId="0">
      <sharedItems containsSemiMixedTypes="0" containsString="0" containsNumber="1" minValue="2.7944664031620499" maxValue="3.7201769763753201"/>
    </cacheField>
    <cacheField name="checkin_rating" numFmtId="0">
      <sharedItems containsSemiMixedTypes="0" containsString="0" containsNumber="1" minValue="2.6936758893280599" maxValue="3.5388596710910698"/>
    </cacheField>
    <cacheField name="Seat_Comfort_Rating" numFmtId="0">
      <sharedItems containsSemiMixedTypes="0" containsString="0" containsNumber="1" minValue="3.0707182320441899" maxValue="3.78445613156356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ur agrawal" refreshedDate="44456.03373541667" createdVersion="7" refreshedVersion="7" minRefreshableVersion="3" recordCount="6" xr:uid="{592F891F-475E-46B7-B82A-0A961C49CFF1}">
  <cacheSource type="worksheet">
    <worksheetSource ref="A18:E24" sheet="All_ratings_final"/>
  </cacheSource>
  <cacheFields count="5">
    <cacheField name="seat_class" numFmtId="0">
      <sharedItems count="3">
        <s v="Eco Plus"/>
        <s v="Eco"/>
        <s v="Business"/>
      </sharedItems>
    </cacheField>
    <cacheField name="type of travel" numFmtId="0">
      <sharedItems count="2">
        <s v="Personal Travel"/>
        <s v="Business travel"/>
      </sharedItems>
    </cacheField>
    <cacheField name="FnD_Rating" numFmtId="0">
      <sharedItems containsSemiMixedTypes="0" containsString="0" containsNumber="1" minValue="2.9613259668508198" maxValue="3.3671424993738999"/>
    </cacheField>
    <cacheField name="IFE_Rating" numFmtId="0">
      <sharedItems containsSemiMixedTypes="0" containsString="0" containsNumber="1" minValue="2.9425414364640798" maxValue="3.68219383921863"/>
    </cacheField>
    <cacheField name="LegRoom_Rating" numFmtId="0">
      <sharedItems containsSemiMixedTypes="0" containsString="0" containsNumber="1" minValue="2.8934108527131701" maxValue="3.684865180732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ur agrawal" refreshedDate="44456.036295138889" createdVersion="7" refreshedVersion="7" minRefreshableVersion="3" recordCount="6" xr:uid="{90159951-D995-4964-ADDF-10EBE97C60A8}">
  <cacheSource type="worksheet">
    <worksheetSource ref="G18:K24" sheet="All_ratings_final"/>
  </cacheSource>
  <cacheFields count="5">
    <cacheField name="seat_class" numFmtId="0">
      <sharedItems count="3">
        <s v="Eco Plus"/>
        <s v="Eco"/>
        <s v="Business"/>
      </sharedItems>
    </cacheField>
    <cacheField name="type of travel" numFmtId="0">
      <sharedItems count="2">
        <s v="Personal Travel"/>
        <s v="Business travel"/>
      </sharedItems>
    </cacheField>
    <cacheField name="inflight_service_rating" numFmtId="0">
      <sharedItems containsSemiMixedTypes="0" containsString="0" containsNumber="1" minValue="3.1521739130434701" maxValue="3.8753652224726598"/>
    </cacheField>
    <cacheField name="Baggage_Handling_Rating" numFmtId="0">
      <sharedItems containsSemiMixedTypes="0" containsString="0" containsNumber="1" minValue="3.1472332015810198" maxValue="3.8746973870940802"/>
    </cacheField>
    <cacheField name="Cleanliness_rating" numFmtId="0">
      <sharedItems containsSemiMixedTypes="0" containsString="0" containsNumber="1" minValue="3.0022099447513799" maxValue="3.513565406127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462"/>
    <n v="240"/>
    <n v="218"/>
  </r>
  <r>
    <x v="1"/>
    <x v="0"/>
    <n v="3206"/>
    <n v="1825"/>
    <n v="1573"/>
  </r>
  <r>
    <x v="2"/>
    <x v="0"/>
    <n v="266"/>
    <n v="129"/>
    <n v="128"/>
  </r>
  <r>
    <x v="0"/>
    <x v="1"/>
    <n v="419"/>
    <n v="156"/>
    <n v="455"/>
  </r>
  <r>
    <x v="1"/>
    <x v="1"/>
    <n v="1874"/>
    <n v="1454"/>
    <n v="4043"/>
  </r>
  <r>
    <x v="2"/>
    <x v="1"/>
    <n v="7072"/>
    <n v="1043"/>
    <n v="197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447"/>
    <x v="0"/>
    <x v="0"/>
    <x v="0"/>
  </r>
  <r>
    <n v="459"/>
    <x v="0"/>
    <x v="1"/>
    <x v="1"/>
  </r>
  <r>
    <n v="6088"/>
    <x v="1"/>
    <x v="0"/>
    <x v="1"/>
  </r>
  <r>
    <n v="565"/>
    <x v="0"/>
    <x v="0"/>
    <x v="1"/>
  </r>
  <r>
    <n v="268"/>
    <x v="1"/>
    <x v="1"/>
    <x v="0"/>
  </r>
  <r>
    <n v="248"/>
    <x v="1"/>
    <x v="1"/>
    <x v="1"/>
  </r>
  <r>
    <n v="2613"/>
    <x v="2"/>
    <x v="0"/>
    <x v="1"/>
  </r>
  <r>
    <n v="2434"/>
    <x v="2"/>
    <x v="0"/>
    <x v="0"/>
  </r>
  <r>
    <n v="3318"/>
    <x v="2"/>
    <x v="1"/>
    <x v="0"/>
  </r>
  <r>
    <n v="3199"/>
    <x v="2"/>
    <x v="1"/>
    <x v="1"/>
  </r>
  <r>
    <n v="5891"/>
    <x v="1"/>
    <x v="0"/>
    <x v="0"/>
  </r>
  <r>
    <n v="446"/>
    <x v="0"/>
    <x v="1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3.5723756906077302"/>
    <n v="2.4972375690607702"/>
    <n v="2.8740331491712698"/>
  </r>
  <r>
    <x v="1"/>
    <x v="0"/>
    <n v="3.6226791468466999"/>
    <n v="2.4575725026852799"/>
    <n v="2.93279116157741"/>
  </r>
  <r>
    <x v="2"/>
    <x v="0"/>
    <n v="3.61434108527131"/>
    <n v="2.52325581395348"/>
    <n v="2.9282945736434098"/>
  </r>
  <r>
    <x v="0"/>
    <x v="1"/>
    <n v="2.8300395256916899"/>
    <n v="2.8092885375494001"/>
    <n v="3.0592885375494001"/>
  </r>
  <r>
    <x v="1"/>
    <x v="1"/>
    <n v="2.5765801466217502"/>
    <n v="2.7691698038438601"/>
    <n v="2.9950465623142399"/>
  </r>
  <r>
    <x v="2"/>
    <x v="1"/>
    <n v="2.88580015026296"/>
    <n v="2.9395608982385801"/>
    <n v="2.9965773436847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3.2121546961325902"/>
    <n v="3.3513812154696101"/>
    <n v="3.0707182320441899"/>
  </r>
  <r>
    <x v="1"/>
    <x v="0"/>
    <n v="3.2605493325149602"/>
    <n v="3.34479054779806"/>
    <n v="3.1516034985422698"/>
  </r>
  <r>
    <x v="2"/>
    <x v="0"/>
    <n v="3.1027131782945698"/>
    <n v="3.2829457364341001"/>
    <n v="3.5562015503875899"/>
  </r>
  <r>
    <x v="0"/>
    <x v="1"/>
    <n v="2.7944664031620499"/>
    <n v="2.6936758893280599"/>
    <n v="3.14031620553359"/>
  </r>
  <r>
    <x v="1"/>
    <x v="1"/>
    <n v="2.9318406974440201"/>
    <n v="2.8622944323360402"/>
    <n v="3.1567267683772502"/>
  </r>
  <r>
    <x v="2"/>
    <x v="1"/>
    <n v="3.7201769763753201"/>
    <n v="3.5388596710910698"/>
    <n v="3.784456131563560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2.9613259668508198"/>
    <n v="2.9425414364640798"/>
    <n v="3.0651933701657401"/>
  </r>
  <r>
    <x v="1"/>
    <x v="0"/>
    <n v="3.0352923124136799"/>
    <n v="3.01964093908239"/>
    <n v="3.0799447598588299"/>
  </r>
  <r>
    <x v="2"/>
    <x v="0"/>
    <n v="3.1201550387596901"/>
    <n v="3.0213178294573599"/>
    <n v="2.8934108527131701"/>
  </r>
  <r>
    <x v="0"/>
    <x v="1"/>
    <n v="3.1531620553359598"/>
    <n v="3.12252964426877"/>
    <n v="3.0098814229249"/>
  </r>
  <r>
    <x v="1"/>
    <x v="1"/>
    <n v="3.15533980582524"/>
    <n v="3.1803051317614401"/>
    <n v="3.0707350901525601"/>
  </r>
  <r>
    <x v="2"/>
    <x v="1"/>
    <n v="3.3671424993738999"/>
    <n v="3.68219383921863"/>
    <n v="3.6848651807329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3.5944751381215401"/>
    <n v="3.4784530386740302"/>
    <n v="3.0022099447513799"/>
  </r>
  <r>
    <x v="1"/>
    <x v="0"/>
    <n v="3.62283259168328"/>
    <n v="3.5919901795304501"/>
    <n v="3.07733619763694"/>
  </r>
  <r>
    <x v="2"/>
    <x v="0"/>
    <n v="3.3333333333333299"/>
    <n v="3.3391472868216998"/>
    <n v="3.1724806201550302"/>
  </r>
  <r>
    <x v="0"/>
    <x v="1"/>
    <n v="3.1521739130434701"/>
    <n v="3.1472332015810198"/>
    <n v="3.1314229249011798"/>
  </r>
  <r>
    <x v="1"/>
    <x v="1"/>
    <n v="3.2884882108182998"/>
    <n v="3.2686744600752902"/>
    <n v="3.1099663166237299"/>
  </r>
  <r>
    <x v="2"/>
    <x v="1"/>
    <n v="3.8753652224726598"/>
    <n v="3.8746973870940802"/>
    <n v="3.513565406127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0BC4B5-4EFE-4401-BBDC-65888EED6CD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D12" firstHeaderRow="0" firstDataRow="1" firstDataCol="1"/>
  <pivotFields count="5">
    <pivotField axis="axisRow" showAll="0">
      <items count="4"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dataField="1" showAll="0"/>
    <pivotField dataField="1" showAll="0"/>
  </pivotFields>
  <rowFields count="2">
    <field x="1"/>
    <field x="0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ge above 39" fld="2" baseField="0" baseItem="0"/>
    <dataField name="Sum of age below 24" fld="3" baseField="0" baseItem="0"/>
    <dataField name="Sum of age between 24 and 39" fld="4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64A537-52F3-42CD-BE1F-C2E6210570D4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D13" firstHeaderRow="1" firstDataRow="2" firstDataCol="1"/>
  <pivotFields count="4">
    <pivotField dataField="1" showAll="0"/>
    <pivotField axis="axisRow" showAll="0">
      <items count="4">
        <item x="1"/>
        <item x="2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</pivotFields>
  <rowFields count="2">
    <field x="2"/>
    <field x="1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count" fld="0" baseField="0" baseItem="0"/>
  </dataField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D01A82-C856-4ED8-AA4E-580F087B5065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D12" firstHeaderRow="0" firstDataRow="1" firstDataCol="1"/>
  <pivotFields count="5">
    <pivotField axis="axisRow" showAll="0">
      <items count="4"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dataField="1" numFmtId="2" showAll="0"/>
    <pivotField dataField="1" numFmtId="2" showAll="0"/>
    <pivotField dataField="1" numFmtId="2" showAll="0"/>
  </pivotFields>
  <rowFields count="2">
    <field x="1"/>
    <field x="0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A_time_rating" fld="2" baseField="0" baseItem="0"/>
    <dataField name="Sum of Online_Booking_Rating" fld="3" baseField="0" baseItem="0"/>
    <dataField name="Sum of gate_location_rating" fld="4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C690C0-15BA-4B92-B9FE-F58D0EF31982}" name="PivotTable3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D12" firstHeaderRow="0" firstDataRow="1" firstDataCol="1"/>
  <pivotFields count="5">
    <pivotField axis="axisRow" showAll="0">
      <items count="4"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dataField="1" showAll="0"/>
    <pivotField dataField="1" showAll="0"/>
  </pivotFields>
  <rowFields count="2">
    <field x="1"/>
    <field x="0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Onboard_Service_rating" fld="2" baseField="0" baseItem="0"/>
    <dataField name="Sum of checkin_rating" fld="3" baseField="0" baseItem="0"/>
    <dataField name="Sum of Seat_Comfort_Rating" fld="4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DC4FC4-E58A-48DA-AA33-435A9EB4613E}" name="PivotTable4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D12" firstHeaderRow="0" firstDataRow="1" firstDataCol="1"/>
  <pivotFields count="5">
    <pivotField axis="axisRow" showAll="0">
      <items count="4"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dataField="1" showAll="0"/>
    <pivotField dataField="1" showAll="0"/>
  </pivotFields>
  <rowFields count="2">
    <field x="1"/>
    <field x="0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nD_Rating" fld="2" baseField="0" baseItem="0"/>
    <dataField name="Sum of IFE_Rating" fld="3" baseField="0" baseItem="0"/>
    <dataField name="Sum of LegRoom_Rating" fld="4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3F5418-9AC6-4AF3-8573-3B7AF4BF198A}" name="PivotTable5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D12" firstHeaderRow="0" firstDataRow="1" firstDataCol="1"/>
  <pivotFields count="5">
    <pivotField axis="axisRow" showAll="0">
      <items count="4"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dataField="1" showAll="0"/>
    <pivotField dataField="1" showAll="0"/>
  </pivotFields>
  <rowFields count="2">
    <field x="1"/>
    <field x="0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nflight_service_rating" fld="2" baseField="0" baseItem="0"/>
    <dataField name="Sum of Baggage_Handling_Rating" fld="3" baseField="0" baseItem="0"/>
    <dataField name="Sum of Cleanliness_rating" fld="4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Basis">
  <a:themeElements>
    <a:clrScheme name="Red 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asis">
      <a:fillStyleLst>
        <a:solidFill>
          <a:schemeClr val="phClr"/>
        </a:solidFill>
        <a:solidFill>
          <a:schemeClr val="phClr">
            <a:tint val="55000"/>
            <a:satMod val="130000"/>
          </a:schemeClr>
        </a:solidFill>
        <a:gradFill rotWithShape="1">
          <a:gsLst>
            <a:gs pos="0">
              <a:schemeClr val="phClr"/>
            </a:gs>
            <a:gs pos="90000">
              <a:schemeClr val="phClr">
                <a:shade val="100000"/>
                <a:satMod val="105000"/>
              </a:schemeClr>
            </a:gs>
            <a:gs pos="100000">
              <a:schemeClr val="phClr">
                <a:shade val="80000"/>
                <a:satMod val="12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53975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"/>
          </a:scene3d>
          <a:sp3d extrusionH="12700" contourW="25400" prstMaterial="flat">
            <a:bevelT w="63500" h="152400" prst="angle"/>
            <a:contourClr>
              <a:schemeClr val="phClr">
                <a:shade val="27000"/>
                <a:satMod val="12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95000"/>
            <a:satMod val="140000"/>
          </a:schemeClr>
        </a:solidFill>
        <a:solidFill>
          <a:schemeClr val="phClr">
            <a:tint val="90000"/>
            <a:shade val="85000"/>
            <a:satMod val="160000"/>
            <a:lumMod val="11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sis" id="{5665723A-49BA-4B57-8411-A56F8F207965}" vid="{90E45F77-AEFC-46EF-A7C1-5B338C297B02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8"/>
  <sheetViews>
    <sheetView workbookViewId="0">
      <selection activeCell="I20" sqref="I20"/>
    </sheetView>
  </sheetViews>
  <sheetFormatPr defaultRowHeight="14.4" x14ac:dyDescent="0.3"/>
  <cols>
    <col min="2" max="2" width="13.5546875" customWidth="1"/>
    <col min="3" max="3" width="15.5546875" customWidth="1"/>
    <col min="4" max="4" width="20.109375" customWidth="1"/>
    <col min="5" max="5" width="18.77734375" customWidth="1"/>
    <col min="6" max="6" width="21.77734375" customWidth="1"/>
    <col min="7" max="8" width="18.77734375" customWidth="1"/>
    <col min="10" max="10" width="18.77734375" customWidth="1"/>
    <col min="11" max="11" width="20.77734375" customWidth="1"/>
    <col min="13" max="13" width="22.21875" customWidth="1"/>
    <col min="14" max="14" width="18.77734375" customWidth="1"/>
    <col min="15" max="15" width="19.109375" customWidth="1"/>
    <col min="17" max="17" width="18.777343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t="s">
        <v>18</v>
      </c>
      <c r="B2" t="s">
        <v>19</v>
      </c>
      <c r="C2" t="s">
        <v>20</v>
      </c>
      <c r="D2" s="1">
        <v>1873</v>
      </c>
      <c r="E2" s="1">
        <v>768.78964228510404</v>
      </c>
      <c r="F2" s="1">
        <v>2.9145755472503998</v>
      </c>
      <c r="G2" s="1">
        <v>2.9375333689268501</v>
      </c>
      <c r="H2" s="1">
        <v>3.07848371596369</v>
      </c>
      <c r="I2" s="1">
        <v>3.0181526962092802</v>
      </c>
      <c r="J2" s="1">
        <v>3.1153230112119501</v>
      </c>
      <c r="K2" s="1">
        <v>3.7506673785370999</v>
      </c>
      <c r="L2" s="1">
        <v>3.4271222637479899</v>
      </c>
      <c r="M2" s="1">
        <v>4.2354511478910801</v>
      </c>
      <c r="N2" s="1">
        <v>3.74052322477309</v>
      </c>
      <c r="O2" s="1">
        <v>4.2226374799786397</v>
      </c>
      <c r="P2" s="1">
        <v>3.0683395621996699</v>
      </c>
      <c r="Q2" s="1">
        <v>14.0080085424452</v>
      </c>
      <c r="R2" s="1">
        <v>14.2604501607717</v>
      </c>
    </row>
    <row r="3" spans="1:18" x14ac:dyDescent="0.3">
      <c r="A3" t="s">
        <v>18</v>
      </c>
      <c r="B3" t="s">
        <v>19</v>
      </c>
      <c r="C3" t="s">
        <v>21</v>
      </c>
      <c r="D3" s="1">
        <v>10106</v>
      </c>
      <c r="E3" s="1">
        <v>1886.62279833762</v>
      </c>
      <c r="F3" s="1">
        <v>2.94419156936473</v>
      </c>
      <c r="G3" s="1">
        <v>3.0075202849792202</v>
      </c>
      <c r="H3" s="1">
        <v>3.42064120324559</v>
      </c>
      <c r="I3" s="1">
        <v>3.9264793192163001</v>
      </c>
      <c r="J3" s="1">
        <v>3.7872550959825801</v>
      </c>
      <c r="K3" s="1">
        <v>3.7145260241440701</v>
      </c>
      <c r="L3" s="1">
        <v>3.73263407876509</v>
      </c>
      <c r="M3" s="1">
        <v>3.8078369285572902</v>
      </c>
      <c r="N3" s="1">
        <v>3.5014842667722101</v>
      </c>
      <c r="O3" s="1">
        <v>3.8110033643380099</v>
      </c>
      <c r="P3" s="1">
        <v>3.5960815357213498</v>
      </c>
      <c r="Q3" s="1">
        <v>13.9729863447456</v>
      </c>
      <c r="R3" s="1">
        <v>14.1740942928039</v>
      </c>
    </row>
    <row r="4" spans="1:18" x14ac:dyDescent="0.3">
      <c r="A4" t="s">
        <v>22</v>
      </c>
      <c r="B4" t="s">
        <v>23</v>
      </c>
      <c r="C4" t="s">
        <v>21</v>
      </c>
      <c r="D4" s="1">
        <v>905</v>
      </c>
      <c r="E4" s="1">
        <v>785.75027624309303</v>
      </c>
      <c r="F4" s="1">
        <v>2.4972375690607702</v>
      </c>
      <c r="G4" s="1">
        <v>2.8740331491712698</v>
      </c>
      <c r="H4" s="1">
        <v>2.9613259668508198</v>
      </c>
      <c r="I4" s="1">
        <v>3.0707182320441899</v>
      </c>
      <c r="J4" s="1">
        <v>2.9425414364640798</v>
      </c>
      <c r="K4" s="1">
        <v>3.2121546961325902</v>
      </c>
      <c r="L4" s="1">
        <v>3.0651933701657401</v>
      </c>
      <c r="M4" s="1">
        <v>3.4784530386740302</v>
      </c>
      <c r="N4" s="1">
        <v>3.3513812154696101</v>
      </c>
      <c r="O4" s="1">
        <v>3.5944751381215401</v>
      </c>
      <c r="P4" s="1">
        <v>3.0022099447513799</v>
      </c>
      <c r="Q4" s="1">
        <v>11.961325966850801</v>
      </c>
      <c r="R4" s="1">
        <v>12.3192904656319</v>
      </c>
    </row>
    <row r="5" spans="1:18" x14ac:dyDescent="0.3">
      <c r="A5" t="s">
        <v>22</v>
      </c>
      <c r="B5" t="s">
        <v>19</v>
      </c>
      <c r="C5" t="s">
        <v>20</v>
      </c>
      <c r="D5" s="1">
        <v>200</v>
      </c>
      <c r="E5" s="1">
        <v>679.39999999999895</v>
      </c>
      <c r="F5" s="1">
        <v>2.4500000000000002</v>
      </c>
      <c r="G5" s="1">
        <v>3.13499999999999</v>
      </c>
      <c r="H5" s="1">
        <v>3.06</v>
      </c>
      <c r="I5" s="1">
        <v>3.0750000000000002</v>
      </c>
      <c r="J5" s="1">
        <v>3.0449999999999902</v>
      </c>
      <c r="K5" s="1">
        <v>2.7850000000000001</v>
      </c>
      <c r="L5" s="1">
        <v>3.165</v>
      </c>
      <c r="M5" s="1">
        <v>3.1949999999999901</v>
      </c>
      <c r="N5" s="1">
        <v>2.74</v>
      </c>
      <c r="O5" s="1">
        <v>3.13499999999999</v>
      </c>
      <c r="P5" s="1">
        <v>3.1099999999999901</v>
      </c>
      <c r="Q5" s="1">
        <v>15.38</v>
      </c>
      <c r="R5" s="1">
        <v>16.537688442211</v>
      </c>
    </row>
    <row r="6" spans="1:18" x14ac:dyDescent="0.3">
      <c r="A6" t="s">
        <v>22</v>
      </c>
      <c r="B6" t="s">
        <v>19</v>
      </c>
      <c r="C6" t="s">
        <v>21</v>
      </c>
      <c r="D6" s="1">
        <v>812</v>
      </c>
      <c r="E6" s="1">
        <v>720.33620689655095</v>
      </c>
      <c r="F6" s="1">
        <v>2.89778325123152</v>
      </c>
      <c r="G6" s="1">
        <v>3.0406403940886602</v>
      </c>
      <c r="H6" s="1">
        <v>3.17610837438423</v>
      </c>
      <c r="I6" s="1">
        <v>3.15640394088669</v>
      </c>
      <c r="J6" s="1">
        <v>3.14162561576354</v>
      </c>
      <c r="K6" s="1">
        <v>2.7967980295566499</v>
      </c>
      <c r="L6" s="1">
        <v>2.97167487684729</v>
      </c>
      <c r="M6" s="1">
        <v>3.1354679802955601</v>
      </c>
      <c r="N6" s="1">
        <v>2.68226600985221</v>
      </c>
      <c r="O6" s="1">
        <v>3.15640394088669</v>
      </c>
      <c r="P6" s="1">
        <v>3.1366995073891601</v>
      </c>
      <c r="Q6" s="1">
        <v>15.733990147783199</v>
      </c>
      <c r="R6" s="1">
        <v>16.869297163995</v>
      </c>
    </row>
    <row r="7" spans="1:18" x14ac:dyDescent="0.3">
      <c r="A7" t="s">
        <v>18</v>
      </c>
      <c r="B7" t="s">
        <v>23</v>
      </c>
      <c r="C7" t="s">
        <v>21</v>
      </c>
      <c r="D7" s="1">
        <v>514</v>
      </c>
      <c r="E7" s="1">
        <v>852.68482490272299</v>
      </c>
      <c r="F7" s="1">
        <v>2.5175097276264502</v>
      </c>
      <c r="G7" s="1">
        <v>2.9260700389104999</v>
      </c>
      <c r="H7" s="1">
        <v>3.1186770428015498</v>
      </c>
      <c r="I7" s="1">
        <v>3.5564202334630299</v>
      </c>
      <c r="J7" s="1">
        <v>3.0194552529182799</v>
      </c>
      <c r="K7" s="1">
        <v>3.1089494163424098</v>
      </c>
      <c r="L7" s="1">
        <v>2.8968871595330699</v>
      </c>
      <c r="M7" s="1">
        <v>3.3385214007782098</v>
      </c>
      <c r="N7" s="1">
        <v>3.28793774319066</v>
      </c>
      <c r="O7" s="1">
        <v>3.3307392996108902</v>
      </c>
      <c r="P7" s="1">
        <v>3.1712062256809301</v>
      </c>
      <c r="Q7" s="1">
        <v>12.7023346303501</v>
      </c>
      <c r="R7" s="1">
        <v>13.1634241245136</v>
      </c>
    </row>
    <row r="8" spans="1:18" x14ac:dyDescent="0.3">
      <c r="A8" t="s">
        <v>18</v>
      </c>
      <c r="B8" t="s">
        <v>23</v>
      </c>
      <c r="C8" t="s">
        <v>20</v>
      </c>
      <c r="D8" s="1">
        <v>2</v>
      </c>
      <c r="E8" s="1">
        <v>1909.5</v>
      </c>
      <c r="F8" s="1">
        <v>4</v>
      </c>
      <c r="G8" s="1">
        <v>3.5</v>
      </c>
      <c r="H8" s="1">
        <v>3.5</v>
      </c>
      <c r="I8" s="1">
        <v>3.5</v>
      </c>
      <c r="J8" s="1">
        <v>3.5</v>
      </c>
      <c r="K8" s="1">
        <v>1.5</v>
      </c>
      <c r="L8" s="1">
        <v>2</v>
      </c>
      <c r="M8" s="1">
        <v>3.5</v>
      </c>
      <c r="N8" s="1">
        <v>2</v>
      </c>
      <c r="O8" s="1">
        <v>4</v>
      </c>
      <c r="P8" s="1">
        <v>3.5</v>
      </c>
      <c r="Q8" s="1">
        <v>58</v>
      </c>
      <c r="R8" s="1">
        <v>55.5</v>
      </c>
    </row>
    <row r="9" spans="1:18" x14ac:dyDescent="0.3">
      <c r="A9" t="s">
        <v>24</v>
      </c>
      <c r="B9" t="s">
        <v>23</v>
      </c>
      <c r="C9" t="s">
        <v>21</v>
      </c>
      <c r="D9" s="1">
        <v>6482</v>
      </c>
      <c r="E9" s="1">
        <v>792.21305152730599</v>
      </c>
      <c r="F9" s="1">
        <v>2.4571120024683699</v>
      </c>
      <c r="G9" s="1">
        <v>2.9339709966059799</v>
      </c>
      <c r="H9" s="1">
        <v>3.0356371490280698</v>
      </c>
      <c r="I9" s="1">
        <v>3.1525763653193399</v>
      </c>
      <c r="J9" s="1">
        <v>3.0197469916692299</v>
      </c>
      <c r="K9" s="1">
        <v>3.25933353903116</v>
      </c>
      <c r="L9" s="1">
        <v>3.0799136069114401</v>
      </c>
      <c r="M9" s="1">
        <v>3.5905584696081401</v>
      </c>
      <c r="N9" s="1">
        <v>3.3451095340944099</v>
      </c>
      <c r="O9" s="1">
        <v>3.62141314409133</v>
      </c>
      <c r="P9" s="1">
        <v>3.07806232644245</v>
      </c>
      <c r="Q9" s="1">
        <v>14.2164455414995</v>
      </c>
      <c r="R9" s="1">
        <v>14.761027704689599</v>
      </c>
    </row>
    <row r="10" spans="1:18" x14ac:dyDescent="0.3">
      <c r="A10" t="s">
        <v>24</v>
      </c>
      <c r="B10" t="s">
        <v>23</v>
      </c>
      <c r="C10" t="s">
        <v>20</v>
      </c>
      <c r="D10" s="1">
        <v>35</v>
      </c>
      <c r="E10" s="1">
        <v>756.37142857142805</v>
      </c>
      <c r="F10" s="1">
        <v>2.54285714285714</v>
      </c>
      <c r="G10" s="1">
        <v>2.71428571428571</v>
      </c>
      <c r="H10" s="1">
        <v>2.9714285714285702</v>
      </c>
      <c r="I10" s="1">
        <v>2.9714285714285702</v>
      </c>
      <c r="J10" s="1">
        <v>3</v>
      </c>
      <c r="K10" s="1">
        <v>3.48571428571428</v>
      </c>
      <c r="L10" s="1">
        <v>3.0857142857142801</v>
      </c>
      <c r="M10" s="1">
        <v>3.8571428571428501</v>
      </c>
      <c r="N10" s="1">
        <v>3.2857142857142798</v>
      </c>
      <c r="O10" s="1">
        <v>3.8857142857142799</v>
      </c>
      <c r="P10" s="1">
        <v>2.94285714285714</v>
      </c>
      <c r="Q10" s="1">
        <v>10.1999999999999</v>
      </c>
      <c r="R10" s="1">
        <v>10.647058823529401</v>
      </c>
    </row>
    <row r="11" spans="1:18" x14ac:dyDescent="0.3">
      <c r="A11" t="s">
        <v>24</v>
      </c>
      <c r="B11" t="s">
        <v>19</v>
      </c>
      <c r="C11" t="s">
        <v>21</v>
      </c>
      <c r="D11" s="1">
        <v>2358</v>
      </c>
      <c r="E11" s="1">
        <v>701.35284139100895</v>
      </c>
      <c r="F11" s="1">
        <v>2.9550466497031298</v>
      </c>
      <c r="G11" s="1">
        <v>3.00466497031382</v>
      </c>
      <c r="H11" s="1">
        <v>3.23070398642917</v>
      </c>
      <c r="I11" s="1">
        <v>3.2510602205258601</v>
      </c>
      <c r="J11" s="1">
        <v>3.27099236641221</v>
      </c>
      <c r="K11" s="1">
        <v>2.89779474130619</v>
      </c>
      <c r="L11" s="1">
        <v>3.0335029686174702</v>
      </c>
      <c r="M11" s="1">
        <v>3.1692111959287499</v>
      </c>
      <c r="N11" s="1">
        <v>2.7849872773536801</v>
      </c>
      <c r="O11" s="1">
        <v>3.1628498727735299</v>
      </c>
      <c r="P11" s="1">
        <v>3.1229855810008398</v>
      </c>
      <c r="Q11" s="1">
        <v>16.226039016115301</v>
      </c>
      <c r="R11" s="1">
        <v>16.901618398637101</v>
      </c>
    </row>
    <row r="12" spans="1:18" x14ac:dyDescent="0.3">
      <c r="A12" t="s">
        <v>24</v>
      </c>
      <c r="B12" t="s">
        <v>19</v>
      </c>
      <c r="C12" t="s">
        <v>20</v>
      </c>
      <c r="D12" s="1">
        <v>2689</v>
      </c>
      <c r="E12" s="1">
        <v>674.71625139457001</v>
      </c>
      <c r="F12" s="1">
        <v>2.6061732986240198</v>
      </c>
      <c r="G12" s="1">
        <v>2.9866121234659699</v>
      </c>
      <c r="H12" s="1">
        <v>3.0892525102268502</v>
      </c>
      <c r="I12" s="1">
        <v>3.0740052063964201</v>
      </c>
      <c r="J12" s="1">
        <v>3.1007809594644802</v>
      </c>
      <c r="K12" s="1">
        <v>2.9616957976943099</v>
      </c>
      <c r="L12" s="1">
        <v>3.1033841576794301</v>
      </c>
      <c r="M12" s="1">
        <v>3.3558943845295599</v>
      </c>
      <c r="N12" s="1">
        <v>2.93008553365563</v>
      </c>
      <c r="O12" s="1">
        <v>3.3986612123465898</v>
      </c>
      <c r="P12" s="1">
        <v>3.0985496467088098</v>
      </c>
      <c r="Q12" s="1">
        <v>14.903681666046801</v>
      </c>
      <c r="R12" s="1">
        <v>15.6255128683327</v>
      </c>
    </row>
    <row r="14" spans="1:18" x14ac:dyDescent="0.3">
      <c r="A14" s="5" t="s">
        <v>0</v>
      </c>
      <c r="B14" s="5" t="s">
        <v>1</v>
      </c>
      <c r="C14" s="5" t="s">
        <v>52</v>
      </c>
      <c r="D14" s="5" t="s">
        <v>5</v>
      </c>
      <c r="E14" s="5" t="s">
        <v>6</v>
      </c>
      <c r="F14" t="s">
        <v>53</v>
      </c>
      <c r="G14" t="s">
        <v>54</v>
      </c>
    </row>
    <row r="15" spans="1:18" x14ac:dyDescent="0.3">
      <c r="A15" s="5" t="s">
        <v>18</v>
      </c>
      <c r="B15" s="5" t="s">
        <v>19</v>
      </c>
      <c r="C15" s="5">
        <v>2.54244527495996</v>
      </c>
      <c r="D15" s="1">
        <v>2.9145755472503998</v>
      </c>
      <c r="E15" s="1">
        <v>2.9375333689268501</v>
      </c>
      <c r="F15">
        <f>(C15+C16)/2</f>
        <v>2.74594062679326</v>
      </c>
    </row>
    <row r="16" spans="1:18" x14ac:dyDescent="0.3">
      <c r="A16" s="5" t="s">
        <v>18</v>
      </c>
      <c r="B16" s="5" t="s">
        <v>19</v>
      </c>
      <c r="C16" s="5">
        <v>2.94943597862656</v>
      </c>
      <c r="D16" s="1">
        <v>2.94419156936473</v>
      </c>
      <c r="E16" s="1">
        <v>3.0075202849792202</v>
      </c>
      <c r="J16" t="s">
        <v>52</v>
      </c>
    </row>
    <row r="17" spans="1:10" x14ac:dyDescent="0.3">
      <c r="A17" s="5" t="s">
        <v>22</v>
      </c>
      <c r="B17" s="5" t="s">
        <v>19</v>
      </c>
      <c r="C17" s="5">
        <v>2.2850000000000001</v>
      </c>
      <c r="D17" s="1">
        <v>2.4500000000000002</v>
      </c>
      <c r="E17" s="1">
        <v>3.13499999999999</v>
      </c>
      <c r="F17">
        <f>(C17+C18)/2</f>
        <v>2.6246428571428551</v>
      </c>
      <c r="J17">
        <v>2.54244527495996</v>
      </c>
    </row>
    <row r="18" spans="1:10" x14ac:dyDescent="0.3">
      <c r="A18" s="5" t="s">
        <v>22</v>
      </c>
      <c r="B18" s="5" t="s">
        <v>19</v>
      </c>
      <c r="C18" s="5">
        <v>2.96428571428571</v>
      </c>
      <c r="D18" s="1">
        <v>2.89778325123152</v>
      </c>
      <c r="E18" s="1">
        <v>3.0406403940886602</v>
      </c>
      <c r="J18">
        <v>2.94943597862656</v>
      </c>
    </row>
    <row r="19" spans="1:10" x14ac:dyDescent="0.3">
      <c r="A19" s="5" t="s">
        <v>24</v>
      </c>
      <c r="B19" s="5" t="s">
        <v>19</v>
      </c>
      <c r="C19" s="5">
        <v>2.94147582697201</v>
      </c>
      <c r="D19" s="1">
        <v>2.9550466497031298</v>
      </c>
      <c r="E19" s="1">
        <v>3.00466497031382</v>
      </c>
      <c r="F19">
        <f>(C19+C20)/2</f>
        <v>2.5990383969371003</v>
      </c>
      <c r="J19">
        <v>3.5723756906077302</v>
      </c>
    </row>
    <row r="20" spans="1:10" x14ac:dyDescent="0.3">
      <c r="A20" s="5" t="s">
        <v>24</v>
      </c>
      <c r="B20" s="5" t="s">
        <v>19</v>
      </c>
      <c r="C20" s="5">
        <v>2.25660096690219</v>
      </c>
      <c r="D20" s="1">
        <v>2.6061732986240198</v>
      </c>
      <c r="E20" s="1">
        <v>2.9866121234659699</v>
      </c>
      <c r="J20">
        <v>2.2850000000000001</v>
      </c>
    </row>
    <row r="21" spans="1:10" x14ac:dyDescent="0.3">
      <c r="A21" s="5" t="s">
        <v>22</v>
      </c>
      <c r="B21" s="5" t="s">
        <v>23</v>
      </c>
      <c r="C21" s="5">
        <v>3.5723756906077302</v>
      </c>
      <c r="D21" s="1">
        <v>2.4972375690607702</v>
      </c>
      <c r="E21" s="1">
        <v>2.8740331491712698</v>
      </c>
      <c r="F21" s="5">
        <v>3.5723756906077302</v>
      </c>
      <c r="J21">
        <v>2.96428571428571</v>
      </c>
    </row>
    <row r="22" spans="1:10" x14ac:dyDescent="0.3">
      <c r="A22" s="5" t="s">
        <v>18</v>
      </c>
      <c r="B22" s="5" t="s">
        <v>23</v>
      </c>
      <c r="C22" s="5">
        <v>3.61089494163424</v>
      </c>
      <c r="D22" s="1">
        <v>2.5175097276264502</v>
      </c>
      <c r="E22" s="1">
        <v>2.9260700389104999</v>
      </c>
      <c r="F22">
        <f>(C22+C23)/2</f>
        <v>4.0554474708171195</v>
      </c>
      <c r="J22">
        <v>3.61089494163424</v>
      </c>
    </row>
    <row r="23" spans="1:10" x14ac:dyDescent="0.3">
      <c r="A23" s="5" t="s">
        <v>18</v>
      </c>
      <c r="B23" s="5" t="s">
        <v>23</v>
      </c>
      <c r="C23" s="5">
        <v>4.5</v>
      </c>
      <c r="D23" s="1">
        <v>4</v>
      </c>
      <c r="E23" s="1">
        <v>3.5</v>
      </c>
      <c r="J23">
        <v>4.5</v>
      </c>
    </row>
    <row r="24" spans="1:10" x14ac:dyDescent="0.3">
      <c r="A24" s="5" t="s">
        <v>24</v>
      </c>
      <c r="B24" s="5" t="s">
        <v>23</v>
      </c>
      <c r="C24" s="5">
        <v>3.6224930576982399</v>
      </c>
      <c r="D24" s="1">
        <v>2.4571120024683699</v>
      </c>
      <c r="E24" s="1">
        <v>2.9339709966059799</v>
      </c>
      <c r="F24">
        <f>(C24+C25)/2</f>
        <v>3.6398179574205498</v>
      </c>
      <c r="J24">
        <v>3.6224930576982399</v>
      </c>
    </row>
    <row r="25" spans="1:10" x14ac:dyDescent="0.3">
      <c r="A25" s="5" t="s">
        <v>24</v>
      </c>
      <c r="B25" s="5" t="s">
        <v>23</v>
      </c>
      <c r="C25" s="5">
        <v>3.6571428571428601</v>
      </c>
      <c r="D25" s="1">
        <v>2.54285714285714</v>
      </c>
      <c r="E25" s="1">
        <v>2.71428571428571</v>
      </c>
      <c r="J25">
        <v>3.6571428571428601</v>
      </c>
    </row>
    <row r="26" spans="1:10" x14ac:dyDescent="0.3">
      <c r="J26">
        <v>2.94147582697201</v>
      </c>
    </row>
    <row r="27" spans="1:10" x14ac:dyDescent="0.3">
      <c r="A27" s="5" t="s">
        <v>0</v>
      </c>
      <c r="B27" s="5" t="s">
        <v>1</v>
      </c>
      <c r="C27" s="5" t="s">
        <v>52</v>
      </c>
      <c r="D27" s="5" t="s">
        <v>5</v>
      </c>
      <c r="E27" s="5" t="s">
        <v>6</v>
      </c>
      <c r="J27">
        <v>2.25660096690219</v>
      </c>
    </row>
    <row r="28" spans="1:10" x14ac:dyDescent="0.3">
      <c r="A28" s="5" t="s">
        <v>18</v>
      </c>
      <c r="B28" s="5" t="s">
        <v>19</v>
      </c>
      <c r="C28" s="5">
        <v>2.54244527495996</v>
      </c>
      <c r="D28" s="1">
        <v>2.9145755472503998</v>
      </c>
      <c r="E28" s="1">
        <v>2.9375333689268501</v>
      </c>
    </row>
    <row r="29" spans="1:10" x14ac:dyDescent="0.3">
      <c r="A29" s="5" t="s">
        <v>18</v>
      </c>
      <c r="B29" s="5" t="s">
        <v>19</v>
      </c>
      <c r="C29" s="5">
        <v>2.94943597862656</v>
      </c>
      <c r="D29" s="1">
        <v>2.94419156936473</v>
      </c>
      <c r="E29" s="1">
        <v>3.0075202849792202</v>
      </c>
    </row>
    <row r="30" spans="1:10" x14ac:dyDescent="0.3">
      <c r="A30" s="5" t="s">
        <v>22</v>
      </c>
      <c r="B30" s="5" t="s">
        <v>19</v>
      </c>
      <c r="C30" s="5">
        <v>2.2850000000000001</v>
      </c>
      <c r="D30" s="1">
        <v>2.4500000000000002</v>
      </c>
      <c r="E30" s="1">
        <v>3.13499999999999</v>
      </c>
    </row>
    <row r="31" spans="1:10" x14ac:dyDescent="0.3">
      <c r="A31" s="5" t="s">
        <v>22</v>
      </c>
      <c r="B31" s="5" t="s">
        <v>19</v>
      </c>
      <c r="C31" s="5">
        <v>2.96428571428571</v>
      </c>
      <c r="D31" s="1">
        <v>2.89778325123152</v>
      </c>
      <c r="E31" s="1">
        <v>3.0406403940886602</v>
      </c>
    </row>
    <row r="32" spans="1:10" x14ac:dyDescent="0.3">
      <c r="A32" s="5" t="s">
        <v>24</v>
      </c>
      <c r="B32" s="5" t="s">
        <v>19</v>
      </c>
      <c r="C32" s="5">
        <v>2.94147582697201</v>
      </c>
      <c r="D32" s="1">
        <v>2.9550466497031298</v>
      </c>
      <c r="E32" s="1">
        <v>3.00466497031382</v>
      </c>
    </row>
    <row r="33" spans="1:5" x14ac:dyDescent="0.3">
      <c r="A33" s="5" t="s">
        <v>24</v>
      </c>
      <c r="B33" s="5" t="s">
        <v>19</v>
      </c>
      <c r="C33" s="5">
        <v>2.25660096690219</v>
      </c>
      <c r="D33" s="1">
        <v>2.6061732986240198</v>
      </c>
      <c r="E33" s="1">
        <v>2.9866121234659699</v>
      </c>
    </row>
    <row r="34" spans="1:5" x14ac:dyDescent="0.3">
      <c r="A34" s="5" t="s">
        <v>22</v>
      </c>
      <c r="B34" s="5" t="s">
        <v>23</v>
      </c>
      <c r="C34" s="5">
        <v>3.5723756906077302</v>
      </c>
      <c r="D34" s="1">
        <v>2.4972375690607702</v>
      </c>
      <c r="E34" s="1">
        <v>2.8740331491712698</v>
      </c>
    </row>
    <row r="35" spans="1:5" x14ac:dyDescent="0.3">
      <c r="A35" s="5" t="s">
        <v>18</v>
      </c>
      <c r="B35" s="5" t="s">
        <v>23</v>
      </c>
      <c r="C35" s="5">
        <v>3.61089494163424</v>
      </c>
      <c r="D35" s="1">
        <v>2.5175097276264502</v>
      </c>
      <c r="E35" s="1">
        <v>2.9260700389104999</v>
      </c>
    </row>
    <row r="36" spans="1:5" x14ac:dyDescent="0.3">
      <c r="A36" s="5" t="s">
        <v>18</v>
      </c>
      <c r="B36" s="5" t="s">
        <v>23</v>
      </c>
      <c r="C36" s="5">
        <v>4.5</v>
      </c>
      <c r="D36" s="1">
        <v>4</v>
      </c>
      <c r="E36" s="1">
        <v>3.5</v>
      </c>
    </row>
    <row r="37" spans="1:5" x14ac:dyDescent="0.3">
      <c r="A37" s="5" t="s">
        <v>24</v>
      </c>
      <c r="B37" s="5" t="s">
        <v>23</v>
      </c>
      <c r="C37" s="5">
        <v>3.6224930576982399</v>
      </c>
      <c r="D37" s="1">
        <v>2.4571120024683699</v>
      </c>
      <c r="E37" s="1">
        <v>2.9339709966059799</v>
      </c>
    </row>
    <row r="38" spans="1:5" x14ac:dyDescent="0.3">
      <c r="A38" s="5" t="s">
        <v>24</v>
      </c>
      <c r="B38" s="5" t="s">
        <v>23</v>
      </c>
      <c r="C38" s="5">
        <v>3.6571428571428601</v>
      </c>
      <c r="D38" s="1">
        <v>2.54285714285714</v>
      </c>
      <c r="E38" s="1">
        <v>2.71428571428571</v>
      </c>
    </row>
  </sheetData>
  <autoFilter ref="A14:E25" xr:uid="{00000000-0001-0000-0100-000000000000}">
    <sortState xmlns:xlrd2="http://schemas.microsoft.com/office/spreadsheetml/2017/richdata2" ref="A15:E25">
      <sortCondition ref="B14:B25"/>
    </sortState>
  </autoFilter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3"/>
  <sheetViews>
    <sheetView workbookViewId="0">
      <selection activeCell="I17" sqref="I17"/>
    </sheetView>
  </sheetViews>
  <sheetFormatPr defaultRowHeight="14.4" x14ac:dyDescent="0.3"/>
  <sheetData>
    <row r="1" spans="1:4" x14ac:dyDescent="0.3">
      <c r="A1" s="5" t="s">
        <v>27</v>
      </c>
      <c r="B1" s="5" t="s">
        <v>28</v>
      </c>
      <c r="C1" s="5" t="s">
        <v>1</v>
      </c>
      <c r="D1" s="5" t="s">
        <v>41</v>
      </c>
    </row>
    <row r="2" spans="1:4" x14ac:dyDescent="0.3">
      <c r="A2" s="1">
        <v>447</v>
      </c>
      <c r="B2" s="5" t="s">
        <v>22</v>
      </c>
      <c r="C2" s="5" t="s">
        <v>19</v>
      </c>
      <c r="D2" s="5" t="s">
        <v>42</v>
      </c>
    </row>
    <row r="3" spans="1:4" x14ac:dyDescent="0.3">
      <c r="A3" s="1">
        <v>459</v>
      </c>
      <c r="B3" s="5" t="s">
        <v>22</v>
      </c>
      <c r="C3" s="5" t="s">
        <v>23</v>
      </c>
      <c r="D3" s="5" t="s">
        <v>43</v>
      </c>
    </row>
    <row r="4" spans="1:4" x14ac:dyDescent="0.3">
      <c r="A4" s="1">
        <v>6088</v>
      </c>
      <c r="B4" s="5" t="s">
        <v>18</v>
      </c>
      <c r="C4" s="5" t="s">
        <v>19</v>
      </c>
      <c r="D4" s="5" t="s">
        <v>43</v>
      </c>
    </row>
    <row r="5" spans="1:4" x14ac:dyDescent="0.3">
      <c r="A5" s="1">
        <v>565</v>
      </c>
      <c r="B5" s="5" t="s">
        <v>22</v>
      </c>
      <c r="C5" s="5" t="s">
        <v>19</v>
      </c>
      <c r="D5" s="5" t="s">
        <v>43</v>
      </c>
    </row>
    <row r="6" spans="1:4" x14ac:dyDescent="0.3">
      <c r="A6" s="1">
        <v>268</v>
      </c>
      <c r="B6" s="5" t="s">
        <v>18</v>
      </c>
      <c r="C6" s="5" t="s">
        <v>23</v>
      </c>
      <c r="D6" s="5" t="s">
        <v>42</v>
      </c>
    </row>
    <row r="7" spans="1:4" x14ac:dyDescent="0.3">
      <c r="A7" s="1">
        <v>248</v>
      </c>
      <c r="B7" s="5" t="s">
        <v>18</v>
      </c>
      <c r="C7" s="5" t="s">
        <v>23</v>
      </c>
      <c r="D7" s="5" t="s">
        <v>43</v>
      </c>
    </row>
    <row r="8" spans="1:4" x14ac:dyDescent="0.3">
      <c r="A8" s="1">
        <v>2613</v>
      </c>
      <c r="B8" s="5" t="s">
        <v>24</v>
      </c>
      <c r="C8" s="5" t="s">
        <v>19</v>
      </c>
      <c r="D8" s="5" t="s">
        <v>43</v>
      </c>
    </row>
    <row r="9" spans="1:4" x14ac:dyDescent="0.3">
      <c r="A9" s="1">
        <v>2434</v>
      </c>
      <c r="B9" s="5" t="s">
        <v>24</v>
      </c>
      <c r="C9" s="5" t="s">
        <v>19</v>
      </c>
      <c r="D9" s="5" t="s">
        <v>42</v>
      </c>
    </row>
    <row r="10" spans="1:4" x14ac:dyDescent="0.3">
      <c r="A10" s="1">
        <v>3318</v>
      </c>
      <c r="B10" s="5" t="s">
        <v>24</v>
      </c>
      <c r="C10" s="5" t="s">
        <v>23</v>
      </c>
      <c r="D10" s="5" t="s">
        <v>42</v>
      </c>
    </row>
    <row r="11" spans="1:4" x14ac:dyDescent="0.3">
      <c r="A11" s="1">
        <v>3199</v>
      </c>
      <c r="B11" s="5" t="s">
        <v>24</v>
      </c>
      <c r="C11" s="5" t="s">
        <v>23</v>
      </c>
      <c r="D11" s="5" t="s">
        <v>43</v>
      </c>
    </row>
    <row r="12" spans="1:4" x14ac:dyDescent="0.3">
      <c r="A12" s="1">
        <v>5891</v>
      </c>
      <c r="B12" s="5" t="s">
        <v>18</v>
      </c>
      <c r="C12" s="5" t="s">
        <v>19</v>
      </c>
      <c r="D12" s="5" t="s">
        <v>42</v>
      </c>
    </row>
    <row r="13" spans="1:4" x14ac:dyDescent="0.3">
      <c r="A13" s="1">
        <v>446</v>
      </c>
      <c r="B13" s="5" t="s">
        <v>22</v>
      </c>
      <c r="C13" s="5" t="s">
        <v>23</v>
      </c>
      <c r="D13" s="5" t="s">
        <v>42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"/>
  <sheetViews>
    <sheetView workbookViewId="0">
      <selection activeCell="C9" sqref="C9"/>
    </sheetView>
  </sheetViews>
  <sheetFormatPr defaultRowHeight="14.4" x14ac:dyDescent="0.3"/>
  <sheetData>
    <row r="1" spans="1:2" x14ac:dyDescent="0.3">
      <c r="A1" s="5" t="s">
        <v>27</v>
      </c>
      <c r="B1" s="5" t="s">
        <v>1</v>
      </c>
    </row>
    <row r="2" spans="1:2" x14ac:dyDescent="0.3">
      <c r="A2" s="5" t="s">
        <v>44</v>
      </c>
      <c r="B2" s="5" t="s">
        <v>23</v>
      </c>
    </row>
    <row r="3" spans="1:2" x14ac:dyDescent="0.3">
      <c r="A3" s="5" t="s">
        <v>45</v>
      </c>
      <c r="B3" s="5" t="s">
        <v>19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47E83-CFE8-48FC-8D86-928EEBEB2613}">
  <dimension ref="A3:D12"/>
  <sheetViews>
    <sheetView workbookViewId="0">
      <selection activeCell="C16" sqref="C16"/>
    </sheetView>
  </sheetViews>
  <sheetFormatPr defaultRowHeight="14.4" x14ac:dyDescent="0.3"/>
  <cols>
    <col min="1" max="1" width="15.88671875" customWidth="1"/>
    <col min="2" max="2" width="18.77734375" customWidth="1"/>
    <col min="3" max="3" width="18.6640625" customWidth="1"/>
    <col min="4" max="4" width="27.21875" customWidth="1"/>
  </cols>
  <sheetData>
    <row r="3" spans="1:4" x14ac:dyDescent="0.3">
      <c r="A3" s="2" t="s">
        <v>36</v>
      </c>
      <c r="B3" t="s">
        <v>38</v>
      </c>
      <c r="C3" t="s">
        <v>39</v>
      </c>
      <c r="D3" t="s">
        <v>40</v>
      </c>
    </row>
    <row r="4" spans="1:4" x14ac:dyDescent="0.3">
      <c r="A4" s="3" t="s">
        <v>19</v>
      </c>
      <c r="B4" s="1">
        <v>9365</v>
      </c>
      <c r="C4" s="1">
        <v>2653</v>
      </c>
      <c r="D4" s="1">
        <v>6469</v>
      </c>
    </row>
    <row r="5" spans="1:4" x14ac:dyDescent="0.3">
      <c r="A5" s="4" t="s">
        <v>18</v>
      </c>
      <c r="B5" s="1">
        <v>7072</v>
      </c>
      <c r="C5" s="1">
        <v>1043</v>
      </c>
      <c r="D5" s="1">
        <v>1971</v>
      </c>
    </row>
    <row r="6" spans="1:4" x14ac:dyDescent="0.3">
      <c r="A6" s="4" t="s">
        <v>24</v>
      </c>
      <c r="B6" s="1">
        <v>1874</v>
      </c>
      <c r="C6" s="1">
        <v>1454</v>
      </c>
      <c r="D6" s="1">
        <v>4043</v>
      </c>
    </row>
    <row r="7" spans="1:4" x14ac:dyDescent="0.3">
      <c r="A7" s="4" t="s">
        <v>22</v>
      </c>
      <c r="B7" s="1">
        <v>419</v>
      </c>
      <c r="C7" s="1">
        <v>156</v>
      </c>
      <c r="D7" s="1">
        <v>455</v>
      </c>
    </row>
    <row r="8" spans="1:4" x14ac:dyDescent="0.3">
      <c r="A8" s="3" t="s">
        <v>23</v>
      </c>
      <c r="B8" s="1">
        <v>3934</v>
      </c>
      <c r="C8" s="1">
        <v>2194</v>
      </c>
      <c r="D8" s="1">
        <v>1919</v>
      </c>
    </row>
    <row r="9" spans="1:4" x14ac:dyDescent="0.3">
      <c r="A9" s="4" t="s">
        <v>18</v>
      </c>
      <c r="B9" s="1">
        <v>266</v>
      </c>
      <c r="C9" s="1">
        <v>129</v>
      </c>
      <c r="D9" s="1">
        <v>128</v>
      </c>
    </row>
    <row r="10" spans="1:4" x14ac:dyDescent="0.3">
      <c r="A10" s="4" t="s">
        <v>24</v>
      </c>
      <c r="B10" s="1">
        <v>3206</v>
      </c>
      <c r="C10" s="1">
        <v>1825</v>
      </c>
      <c r="D10" s="1">
        <v>1573</v>
      </c>
    </row>
    <row r="11" spans="1:4" x14ac:dyDescent="0.3">
      <c r="A11" s="4" t="s">
        <v>22</v>
      </c>
      <c r="B11" s="1">
        <v>462</v>
      </c>
      <c r="C11" s="1">
        <v>240</v>
      </c>
      <c r="D11" s="1">
        <v>218</v>
      </c>
    </row>
    <row r="12" spans="1:4" x14ac:dyDescent="0.3">
      <c r="A12" s="3" t="s">
        <v>37</v>
      </c>
      <c r="B12" s="1">
        <v>13299</v>
      </c>
      <c r="C12" s="1">
        <v>4847</v>
      </c>
      <c r="D12" s="1">
        <v>8388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ECCD6-82E8-40AF-8E08-0AD9BB94525B}">
  <dimension ref="A3:D13"/>
  <sheetViews>
    <sheetView workbookViewId="0">
      <selection activeCell="I24" sqref="I24"/>
    </sheetView>
  </sheetViews>
  <sheetFormatPr defaultRowHeight="14.4" x14ac:dyDescent="0.3"/>
  <cols>
    <col min="1" max="1" width="15.88671875" customWidth="1"/>
    <col min="2" max="2" width="15.5546875" customWidth="1"/>
    <col min="3" max="3" width="6" customWidth="1"/>
    <col min="4" max="4" width="10.77734375" customWidth="1"/>
  </cols>
  <sheetData>
    <row r="3" spans="1:4" x14ac:dyDescent="0.3">
      <c r="A3" s="2" t="s">
        <v>48</v>
      </c>
      <c r="B3" s="2" t="s">
        <v>47</v>
      </c>
    </row>
    <row r="4" spans="1:4" x14ac:dyDescent="0.3">
      <c r="A4" s="2" t="s">
        <v>36</v>
      </c>
      <c r="B4" s="5" t="s">
        <v>43</v>
      </c>
      <c r="C4" s="5" t="s">
        <v>42</v>
      </c>
      <c r="D4" s="5" t="s">
        <v>37</v>
      </c>
    </row>
    <row r="5" spans="1:4" x14ac:dyDescent="0.3">
      <c r="A5" s="3" t="s">
        <v>19</v>
      </c>
      <c r="B5" s="1">
        <v>9266</v>
      </c>
      <c r="C5" s="1">
        <v>8772</v>
      </c>
      <c r="D5" s="1">
        <v>18038</v>
      </c>
    </row>
    <row r="6" spans="1:4" x14ac:dyDescent="0.3">
      <c r="A6" s="4" t="s">
        <v>18</v>
      </c>
      <c r="B6" s="1">
        <v>6088</v>
      </c>
      <c r="C6" s="1">
        <v>5891</v>
      </c>
      <c r="D6" s="1">
        <v>11979</v>
      </c>
    </row>
    <row r="7" spans="1:4" x14ac:dyDescent="0.3">
      <c r="A7" s="4" t="s">
        <v>24</v>
      </c>
      <c r="B7" s="1">
        <v>2613</v>
      </c>
      <c r="C7" s="1">
        <v>2434</v>
      </c>
      <c r="D7" s="1">
        <v>5047</v>
      </c>
    </row>
    <row r="8" spans="1:4" x14ac:dyDescent="0.3">
      <c r="A8" s="4" t="s">
        <v>22</v>
      </c>
      <c r="B8" s="1">
        <v>565</v>
      </c>
      <c r="C8" s="1">
        <v>447</v>
      </c>
      <c r="D8" s="1">
        <v>1012</v>
      </c>
    </row>
    <row r="9" spans="1:4" x14ac:dyDescent="0.3">
      <c r="A9" s="3" t="s">
        <v>23</v>
      </c>
      <c r="B9" s="1">
        <v>3906</v>
      </c>
      <c r="C9" s="1">
        <v>4032</v>
      </c>
      <c r="D9" s="1">
        <v>7938</v>
      </c>
    </row>
    <row r="10" spans="1:4" x14ac:dyDescent="0.3">
      <c r="A10" s="4" t="s">
        <v>18</v>
      </c>
      <c r="B10" s="1">
        <v>248</v>
      </c>
      <c r="C10" s="1">
        <v>268</v>
      </c>
      <c r="D10" s="1">
        <v>516</v>
      </c>
    </row>
    <row r="11" spans="1:4" x14ac:dyDescent="0.3">
      <c r="A11" s="4" t="s">
        <v>24</v>
      </c>
      <c r="B11" s="1">
        <v>3199</v>
      </c>
      <c r="C11" s="1">
        <v>3318</v>
      </c>
      <c r="D11" s="1">
        <v>6517</v>
      </c>
    </row>
    <row r="12" spans="1:4" x14ac:dyDescent="0.3">
      <c r="A12" s="4" t="s">
        <v>22</v>
      </c>
      <c r="B12" s="1">
        <v>459</v>
      </c>
      <c r="C12" s="1">
        <v>446</v>
      </c>
      <c r="D12" s="1">
        <v>905</v>
      </c>
    </row>
    <row r="13" spans="1:4" x14ac:dyDescent="0.3">
      <c r="A13" s="3" t="s">
        <v>37</v>
      </c>
      <c r="B13" s="1">
        <v>13172</v>
      </c>
      <c r="C13" s="1">
        <v>12804</v>
      </c>
      <c r="D13" s="1">
        <v>25976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"/>
  <sheetViews>
    <sheetView workbookViewId="0">
      <selection activeCell="E31" sqref="E31"/>
    </sheetView>
  </sheetViews>
  <sheetFormatPr defaultRowHeight="14.4" x14ac:dyDescent="0.3"/>
  <cols>
    <col min="1" max="1" width="29.77734375" customWidth="1"/>
    <col min="2" max="2" width="13.109375" customWidth="1"/>
    <col min="3" max="3" width="13.5546875" customWidth="1"/>
  </cols>
  <sheetData>
    <row r="1" spans="1:7" x14ac:dyDescent="0.3">
      <c r="A1" s="5" t="s">
        <v>1</v>
      </c>
      <c r="B1" s="5" t="s">
        <v>19</v>
      </c>
      <c r="C1" s="5" t="s">
        <v>23</v>
      </c>
      <c r="E1" s="5" t="s">
        <v>27</v>
      </c>
      <c r="F1" s="5" t="s">
        <v>27</v>
      </c>
    </row>
    <row r="2" spans="1:7" x14ac:dyDescent="0.3">
      <c r="A2" t="s">
        <v>49</v>
      </c>
      <c r="B2" s="7">
        <f>E2/G2</f>
        <v>0.81367113870717378</v>
      </c>
      <c r="C2" s="7">
        <f>E3/G3</f>
        <v>0.98059964726631388</v>
      </c>
      <c r="E2" s="1">
        <v>14677</v>
      </c>
      <c r="F2" s="1">
        <v>3361</v>
      </c>
      <c r="G2">
        <f>SUM(E2,F2)</f>
        <v>18038</v>
      </c>
    </row>
    <row r="3" spans="1:7" x14ac:dyDescent="0.3">
      <c r="A3" t="s">
        <v>50</v>
      </c>
      <c r="B3" s="7">
        <v>0.19</v>
      </c>
      <c r="C3" s="7">
        <f>F3/G3</f>
        <v>1.9400352733686066E-2</v>
      </c>
      <c r="E3" s="1">
        <v>7784</v>
      </c>
      <c r="F3" s="1">
        <v>154</v>
      </c>
      <c r="G3">
        <f>SUM(E3:F3)</f>
        <v>7938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G7"/>
  <sheetViews>
    <sheetView topLeftCell="A4" workbookViewId="0">
      <selection activeCell="J24" sqref="J24"/>
    </sheetView>
  </sheetViews>
  <sheetFormatPr defaultRowHeight="14.4" x14ac:dyDescent="0.3"/>
  <cols>
    <col min="3" max="3" width="10" customWidth="1"/>
  </cols>
  <sheetData>
    <row r="1" spans="2:7" x14ac:dyDescent="0.3">
      <c r="B1" s="5" t="s">
        <v>46</v>
      </c>
      <c r="C1" s="5" t="s">
        <v>28</v>
      </c>
      <c r="D1" s="5" t="s">
        <v>27</v>
      </c>
    </row>
    <row r="2" spans="2:7" x14ac:dyDescent="0.3">
      <c r="B2" s="5" t="s">
        <v>21</v>
      </c>
      <c r="C2" s="5" t="s">
        <v>24</v>
      </c>
      <c r="D2" s="7">
        <f>G2/G7</f>
        <v>0.34030103553143165</v>
      </c>
      <c r="G2" s="1">
        <v>8840</v>
      </c>
    </row>
    <row r="3" spans="2:7" x14ac:dyDescent="0.3">
      <c r="B3" s="5" t="s">
        <v>21</v>
      </c>
      <c r="C3" s="5" t="s">
        <v>22</v>
      </c>
      <c r="D3" s="7">
        <f>G3/G7</f>
        <v>6.6096931901297298E-2</v>
      </c>
      <c r="G3" s="1">
        <v>1717</v>
      </c>
    </row>
    <row r="4" spans="2:7" x14ac:dyDescent="0.3">
      <c r="B4" s="5" t="s">
        <v>21</v>
      </c>
      <c r="C4" s="5" t="s">
        <v>18</v>
      </c>
      <c r="D4" s="7">
        <f>G4/G7</f>
        <v>0.40882318974477422</v>
      </c>
      <c r="G4" s="1">
        <v>10620</v>
      </c>
    </row>
    <row r="5" spans="2:7" x14ac:dyDescent="0.3">
      <c r="C5" t="s">
        <v>51</v>
      </c>
      <c r="D5" s="7">
        <f>G6/25977</f>
        <v>0.18474034723024213</v>
      </c>
      <c r="G5">
        <f>SUM(G2:G4)</f>
        <v>21177</v>
      </c>
    </row>
    <row r="6" spans="2:7" x14ac:dyDescent="0.3">
      <c r="G6">
        <f>25976-21177</f>
        <v>4799</v>
      </c>
    </row>
    <row r="7" spans="2:7" x14ac:dyDescent="0.3">
      <c r="G7">
        <v>25977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93F44-11F5-434D-90FD-99B52B1E6169}">
  <dimension ref="A3:D12"/>
  <sheetViews>
    <sheetView workbookViewId="0">
      <selection activeCell="C15" sqref="C15"/>
    </sheetView>
  </sheetViews>
  <sheetFormatPr defaultRowHeight="14.4" x14ac:dyDescent="0.3"/>
  <cols>
    <col min="1" max="1" width="15.88671875" customWidth="1"/>
    <col min="2" max="2" width="20.77734375" customWidth="1"/>
    <col min="3" max="3" width="27.5546875" customWidth="1"/>
    <col min="4" max="4" width="25.109375" customWidth="1"/>
  </cols>
  <sheetData>
    <row r="3" spans="1:4" x14ac:dyDescent="0.3">
      <c r="A3" s="2" t="s">
        <v>36</v>
      </c>
      <c r="B3" s="6" t="s">
        <v>56</v>
      </c>
      <c r="C3" s="6" t="s">
        <v>57</v>
      </c>
      <c r="D3" s="6" t="s">
        <v>58</v>
      </c>
    </row>
    <row r="4" spans="1:4" x14ac:dyDescent="0.3">
      <c r="A4" s="3" t="s">
        <v>19</v>
      </c>
      <c r="B4" s="1">
        <v>8.2924198225764005</v>
      </c>
      <c r="C4" s="1">
        <v>8.5180192396318404</v>
      </c>
      <c r="D4" s="1">
        <v>9.0509124435484196</v>
      </c>
    </row>
    <row r="5" spans="1:4" x14ac:dyDescent="0.3">
      <c r="A5" s="4" t="s">
        <v>18</v>
      </c>
      <c r="B5" s="1">
        <v>2.88580015026296</v>
      </c>
      <c r="C5" s="1">
        <v>2.9395608982385801</v>
      </c>
      <c r="D5" s="1">
        <v>2.99657734368478</v>
      </c>
    </row>
    <row r="6" spans="1:4" x14ac:dyDescent="0.3">
      <c r="A6" s="4" t="s">
        <v>24</v>
      </c>
      <c r="B6" s="1">
        <v>2.5765801466217502</v>
      </c>
      <c r="C6" s="1">
        <v>2.7691698038438601</v>
      </c>
      <c r="D6" s="1">
        <v>2.9950465623142399</v>
      </c>
    </row>
    <row r="7" spans="1:4" x14ac:dyDescent="0.3">
      <c r="A7" s="4" t="s">
        <v>22</v>
      </c>
      <c r="B7" s="1">
        <v>2.8300395256916899</v>
      </c>
      <c r="C7" s="1">
        <v>2.8092885375494001</v>
      </c>
      <c r="D7" s="1">
        <v>3.0592885375494001</v>
      </c>
    </row>
    <row r="8" spans="1:4" x14ac:dyDescent="0.3">
      <c r="A8" s="3" t="s">
        <v>23</v>
      </c>
      <c r="B8" s="1">
        <v>10.80939592272574</v>
      </c>
      <c r="C8" s="1">
        <v>7.4780658856995306</v>
      </c>
      <c r="D8" s="1">
        <v>8.7351188843920902</v>
      </c>
    </row>
    <row r="9" spans="1:4" x14ac:dyDescent="0.3">
      <c r="A9" s="4" t="s">
        <v>18</v>
      </c>
      <c r="B9" s="1">
        <v>3.61434108527131</v>
      </c>
      <c r="C9" s="1">
        <v>2.52325581395348</v>
      </c>
      <c r="D9" s="1">
        <v>2.9282945736434098</v>
      </c>
    </row>
    <row r="10" spans="1:4" x14ac:dyDescent="0.3">
      <c r="A10" s="4" t="s">
        <v>24</v>
      </c>
      <c r="B10" s="1">
        <v>3.6226791468466999</v>
      </c>
      <c r="C10" s="1">
        <v>2.4575725026852799</v>
      </c>
      <c r="D10" s="1">
        <v>2.93279116157741</v>
      </c>
    </row>
    <row r="11" spans="1:4" x14ac:dyDescent="0.3">
      <c r="A11" s="4" t="s">
        <v>22</v>
      </c>
      <c r="B11" s="1">
        <v>3.5723756906077302</v>
      </c>
      <c r="C11" s="1">
        <v>2.4972375690607702</v>
      </c>
      <c r="D11" s="1">
        <v>2.8740331491712698</v>
      </c>
    </row>
    <row r="12" spans="1:4" x14ac:dyDescent="0.3">
      <c r="A12" s="3" t="s">
        <v>37</v>
      </c>
      <c r="B12" s="1">
        <v>19.10181574530214</v>
      </c>
      <c r="C12" s="1">
        <v>15.996085125331371</v>
      </c>
      <c r="D12" s="1">
        <v>17.786031327940506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DCA1D-7D25-4402-BCC4-13CA179FC3BC}">
  <dimension ref="A3:D12"/>
  <sheetViews>
    <sheetView workbookViewId="0">
      <selection activeCell="B29" sqref="B29"/>
    </sheetView>
  </sheetViews>
  <sheetFormatPr defaultRowHeight="14.4" x14ac:dyDescent="0.3"/>
  <cols>
    <col min="1" max="1" width="15.88671875" customWidth="1"/>
    <col min="2" max="2" width="28.21875" customWidth="1"/>
    <col min="3" max="3" width="20" customWidth="1"/>
    <col min="4" max="4" width="25.88671875" customWidth="1"/>
  </cols>
  <sheetData>
    <row r="3" spans="1:4" x14ac:dyDescent="0.3">
      <c r="A3" s="2" t="s">
        <v>36</v>
      </c>
      <c r="B3" s="6" t="s">
        <v>59</v>
      </c>
      <c r="C3" s="6" t="s">
        <v>60</v>
      </c>
      <c r="D3" s="6" t="s">
        <v>61</v>
      </c>
    </row>
    <row r="4" spans="1:4" x14ac:dyDescent="0.3">
      <c r="A4" s="3" t="s">
        <v>19</v>
      </c>
      <c r="B4" s="1">
        <v>9.44648407698139</v>
      </c>
      <c r="C4" s="1">
        <v>9.0948299927551695</v>
      </c>
      <c r="D4" s="1">
        <v>10.0814991054744</v>
      </c>
    </row>
    <row r="5" spans="1:4" x14ac:dyDescent="0.3">
      <c r="A5" s="4" t="s">
        <v>18</v>
      </c>
      <c r="B5" s="1">
        <v>3.7201769763753201</v>
      </c>
      <c r="C5" s="1">
        <v>3.5388596710910698</v>
      </c>
      <c r="D5" s="1">
        <v>3.7844561315635601</v>
      </c>
    </row>
    <row r="6" spans="1:4" x14ac:dyDescent="0.3">
      <c r="A6" s="4" t="s">
        <v>24</v>
      </c>
      <c r="B6" s="1">
        <v>2.9318406974440201</v>
      </c>
      <c r="C6" s="1">
        <v>2.8622944323360402</v>
      </c>
      <c r="D6" s="1">
        <v>3.1567267683772502</v>
      </c>
    </row>
    <row r="7" spans="1:4" x14ac:dyDescent="0.3">
      <c r="A7" s="4" t="s">
        <v>22</v>
      </c>
      <c r="B7" s="1">
        <v>2.7944664031620499</v>
      </c>
      <c r="C7" s="1">
        <v>2.6936758893280599</v>
      </c>
      <c r="D7" s="1">
        <v>3.14031620553359</v>
      </c>
    </row>
    <row r="8" spans="1:4" x14ac:dyDescent="0.3">
      <c r="A8" s="3" t="s">
        <v>23</v>
      </c>
      <c r="B8" s="1">
        <v>9.5754172069421202</v>
      </c>
      <c r="C8" s="1">
        <v>9.9791174997017702</v>
      </c>
      <c r="D8" s="1">
        <v>9.7785232809740492</v>
      </c>
    </row>
    <row r="9" spans="1:4" x14ac:dyDescent="0.3">
      <c r="A9" s="4" t="s">
        <v>18</v>
      </c>
      <c r="B9" s="1">
        <v>3.1027131782945698</v>
      </c>
      <c r="C9" s="1">
        <v>3.2829457364341001</v>
      </c>
      <c r="D9" s="1">
        <v>3.5562015503875899</v>
      </c>
    </row>
    <row r="10" spans="1:4" x14ac:dyDescent="0.3">
      <c r="A10" s="4" t="s">
        <v>24</v>
      </c>
      <c r="B10" s="1">
        <v>3.2605493325149602</v>
      </c>
      <c r="C10" s="1">
        <v>3.34479054779806</v>
      </c>
      <c r="D10" s="1">
        <v>3.1516034985422698</v>
      </c>
    </row>
    <row r="11" spans="1:4" x14ac:dyDescent="0.3">
      <c r="A11" s="4" t="s">
        <v>22</v>
      </c>
      <c r="B11" s="1">
        <v>3.2121546961325902</v>
      </c>
      <c r="C11" s="1">
        <v>3.3513812154696101</v>
      </c>
      <c r="D11" s="1">
        <v>3.0707182320441899</v>
      </c>
    </row>
    <row r="12" spans="1:4" x14ac:dyDescent="0.3">
      <c r="A12" s="3" t="s">
        <v>37</v>
      </c>
      <c r="B12" s="1">
        <v>19.021901283923512</v>
      </c>
      <c r="C12" s="1">
        <v>19.073947492456938</v>
      </c>
      <c r="D12" s="1">
        <v>19.860022386448449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F6F8-C18E-4E71-8FE9-35696B1B4E90}">
  <dimension ref="A3:D12"/>
  <sheetViews>
    <sheetView workbookViewId="0">
      <selection activeCell="D23" sqref="D23"/>
    </sheetView>
  </sheetViews>
  <sheetFormatPr defaultRowHeight="14.4" x14ac:dyDescent="0.3"/>
  <cols>
    <col min="1" max="1" width="15.88671875" bestFit="1" customWidth="1"/>
    <col min="2" max="2" width="17.21875" bestFit="1" customWidth="1"/>
    <col min="3" max="3" width="16.33203125" bestFit="1" customWidth="1"/>
    <col min="4" max="4" width="22" bestFit="1" customWidth="1"/>
  </cols>
  <sheetData>
    <row r="3" spans="1:4" x14ac:dyDescent="0.3">
      <c r="A3" s="2" t="s">
        <v>36</v>
      </c>
      <c r="B3" s="6" t="s">
        <v>62</v>
      </c>
      <c r="C3" s="6" t="s">
        <v>63</v>
      </c>
      <c r="D3" s="6" t="s">
        <v>64</v>
      </c>
    </row>
    <row r="4" spans="1:4" x14ac:dyDescent="0.3">
      <c r="A4" s="3" t="s">
        <v>19</v>
      </c>
      <c r="B4" s="1">
        <v>9.6756443605350988</v>
      </c>
      <c r="C4" s="1">
        <v>9.9850286152488401</v>
      </c>
      <c r="D4" s="1">
        <v>9.7654816938104005</v>
      </c>
    </row>
    <row r="5" spans="1:4" x14ac:dyDescent="0.3">
      <c r="A5" s="4" t="s">
        <v>18</v>
      </c>
      <c r="B5" s="1">
        <v>3.3671424993738999</v>
      </c>
      <c r="C5" s="1">
        <v>3.68219383921863</v>
      </c>
      <c r="D5" s="1">
        <v>3.68486518073294</v>
      </c>
    </row>
    <row r="6" spans="1:4" x14ac:dyDescent="0.3">
      <c r="A6" s="4" t="s">
        <v>24</v>
      </c>
      <c r="B6" s="1">
        <v>3.15533980582524</v>
      </c>
      <c r="C6" s="1">
        <v>3.1803051317614401</v>
      </c>
      <c r="D6" s="1">
        <v>3.0707350901525601</v>
      </c>
    </row>
    <row r="7" spans="1:4" x14ac:dyDescent="0.3">
      <c r="A7" s="4" t="s">
        <v>22</v>
      </c>
      <c r="B7" s="1">
        <v>3.1531620553359598</v>
      </c>
      <c r="C7" s="1">
        <v>3.12252964426877</v>
      </c>
      <c r="D7" s="1">
        <v>3.0098814229249</v>
      </c>
    </row>
    <row r="8" spans="1:4" x14ac:dyDescent="0.3">
      <c r="A8" s="3" t="s">
        <v>23</v>
      </c>
      <c r="B8" s="1">
        <v>9.1167733180241903</v>
      </c>
      <c r="C8" s="1">
        <v>8.9835002050038302</v>
      </c>
      <c r="D8" s="1">
        <v>9.0385489827377405</v>
      </c>
    </row>
    <row r="9" spans="1:4" x14ac:dyDescent="0.3">
      <c r="A9" s="4" t="s">
        <v>18</v>
      </c>
      <c r="B9" s="1">
        <v>3.1201550387596901</v>
      </c>
      <c r="C9" s="1">
        <v>3.0213178294573599</v>
      </c>
      <c r="D9" s="1">
        <v>2.8934108527131701</v>
      </c>
    </row>
    <row r="10" spans="1:4" x14ac:dyDescent="0.3">
      <c r="A10" s="4" t="s">
        <v>24</v>
      </c>
      <c r="B10" s="1">
        <v>3.0352923124136799</v>
      </c>
      <c r="C10" s="1">
        <v>3.01964093908239</v>
      </c>
      <c r="D10" s="1">
        <v>3.0799447598588299</v>
      </c>
    </row>
    <row r="11" spans="1:4" x14ac:dyDescent="0.3">
      <c r="A11" s="4" t="s">
        <v>22</v>
      </c>
      <c r="B11" s="1">
        <v>2.9613259668508198</v>
      </c>
      <c r="C11" s="1">
        <v>2.9425414364640798</v>
      </c>
      <c r="D11" s="1">
        <v>3.0651933701657401</v>
      </c>
    </row>
    <row r="12" spans="1:4" x14ac:dyDescent="0.3">
      <c r="A12" s="3" t="s">
        <v>37</v>
      </c>
      <c r="B12" s="1">
        <v>18.792417678559289</v>
      </c>
      <c r="C12" s="1">
        <v>18.968528820252669</v>
      </c>
      <c r="D12" s="1">
        <v>18.804030676548141</v>
      </c>
    </row>
  </sheetData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A7392-6BE9-403E-843D-26D41542E085}">
  <dimension ref="A3:D12"/>
  <sheetViews>
    <sheetView tabSelected="1" workbookViewId="0">
      <selection activeCell="D19" sqref="D19"/>
    </sheetView>
  </sheetViews>
  <sheetFormatPr defaultRowHeight="14.4" x14ac:dyDescent="0.3"/>
  <cols>
    <col min="1" max="1" width="15.88671875" bestFit="1" customWidth="1"/>
    <col min="2" max="2" width="26.44140625" bestFit="1" customWidth="1"/>
    <col min="3" max="3" width="29.88671875" bestFit="1" customWidth="1"/>
    <col min="4" max="4" width="22.88671875" bestFit="1" customWidth="1"/>
  </cols>
  <sheetData>
    <row r="3" spans="1:4" x14ac:dyDescent="0.3">
      <c r="A3" s="2" t="s">
        <v>36</v>
      </c>
      <c r="B3" s="6" t="s">
        <v>65</v>
      </c>
      <c r="C3" s="6" t="s">
        <v>66</v>
      </c>
      <c r="D3" s="6" t="s">
        <v>67</v>
      </c>
    </row>
    <row r="4" spans="1:4" x14ac:dyDescent="0.3">
      <c r="A4" s="3" t="s">
        <v>19</v>
      </c>
      <c r="B4" s="1">
        <v>10.31602734633443</v>
      </c>
      <c r="C4" s="1">
        <v>10.29060504875039</v>
      </c>
      <c r="D4" s="1">
        <v>9.7549546476522906</v>
      </c>
    </row>
    <row r="5" spans="1:4" x14ac:dyDescent="0.3">
      <c r="A5" s="4" t="s">
        <v>18</v>
      </c>
      <c r="B5" s="1">
        <v>3.8753652224726598</v>
      </c>
      <c r="C5" s="1">
        <v>3.8746973870940802</v>
      </c>
      <c r="D5" s="1">
        <v>3.51356540612738</v>
      </c>
    </row>
    <row r="6" spans="1:4" x14ac:dyDescent="0.3">
      <c r="A6" s="4" t="s">
        <v>24</v>
      </c>
      <c r="B6" s="1">
        <v>3.2884882108182998</v>
      </c>
      <c r="C6" s="1">
        <v>3.2686744600752902</v>
      </c>
      <c r="D6" s="1">
        <v>3.1099663166237299</v>
      </c>
    </row>
    <row r="7" spans="1:4" x14ac:dyDescent="0.3">
      <c r="A7" s="4" t="s">
        <v>22</v>
      </c>
      <c r="B7" s="1">
        <v>3.1521739130434701</v>
      </c>
      <c r="C7" s="1">
        <v>3.1472332015810198</v>
      </c>
      <c r="D7" s="1">
        <v>3.1314229249011798</v>
      </c>
    </row>
    <row r="8" spans="1:4" x14ac:dyDescent="0.3">
      <c r="A8" s="3" t="s">
        <v>23</v>
      </c>
      <c r="B8" s="1">
        <v>10.55064106313815</v>
      </c>
      <c r="C8" s="1">
        <v>10.409590505026181</v>
      </c>
      <c r="D8" s="1">
        <v>9.2520267625433501</v>
      </c>
    </row>
    <row r="9" spans="1:4" x14ac:dyDescent="0.3">
      <c r="A9" s="4" t="s">
        <v>18</v>
      </c>
      <c r="B9" s="1">
        <v>3.3333333333333299</v>
      </c>
      <c r="C9" s="1">
        <v>3.3391472868216998</v>
      </c>
      <c r="D9" s="1">
        <v>3.1724806201550302</v>
      </c>
    </row>
    <row r="10" spans="1:4" x14ac:dyDescent="0.3">
      <c r="A10" s="4" t="s">
        <v>24</v>
      </c>
      <c r="B10" s="1">
        <v>3.62283259168328</v>
      </c>
      <c r="C10" s="1">
        <v>3.5919901795304501</v>
      </c>
      <c r="D10" s="1">
        <v>3.07733619763694</v>
      </c>
    </row>
    <row r="11" spans="1:4" x14ac:dyDescent="0.3">
      <c r="A11" s="4" t="s">
        <v>22</v>
      </c>
      <c r="B11" s="1">
        <v>3.5944751381215401</v>
      </c>
      <c r="C11" s="1">
        <v>3.4784530386740302</v>
      </c>
      <c r="D11" s="1">
        <v>3.0022099447513799</v>
      </c>
    </row>
    <row r="12" spans="1:4" x14ac:dyDescent="0.3">
      <c r="A12" s="3" t="s">
        <v>37</v>
      </c>
      <c r="B12" s="1">
        <v>20.866668409472581</v>
      </c>
      <c r="C12" s="1">
        <v>20.70019555377657</v>
      </c>
      <c r="D12" s="1">
        <v>19.006981410195642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2"/>
  <sheetViews>
    <sheetView workbookViewId="0">
      <selection activeCell="D2" sqref="D2:S12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t="s">
        <v>18</v>
      </c>
      <c r="B2" t="s">
        <v>19</v>
      </c>
      <c r="C2" t="s">
        <v>20</v>
      </c>
      <c r="D2" s="1">
        <v>1842</v>
      </c>
      <c r="E2" s="1">
        <v>734.02334419109604</v>
      </c>
      <c r="F2" s="1">
        <v>2.9201954397394099</v>
      </c>
      <c r="G2" s="1">
        <v>2.9391965255157402</v>
      </c>
      <c r="H2" s="1">
        <v>3.0814332247556999</v>
      </c>
      <c r="I2" s="1">
        <v>3.0179153094462499</v>
      </c>
      <c r="J2" s="1">
        <v>3.1096634093376698</v>
      </c>
      <c r="K2" s="1">
        <v>3.7622149837133501</v>
      </c>
      <c r="L2" s="1">
        <v>3.4229098805646001</v>
      </c>
      <c r="M2" s="1">
        <v>4.2421281216069398</v>
      </c>
      <c r="N2" s="1">
        <v>3.75027144408251</v>
      </c>
      <c r="O2" s="1">
        <v>4.2312703583061797</v>
      </c>
      <c r="P2" s="1">
        <v>3.0684039087947799</v>
      </c>
      <c r="Q2" s="1">
        <v>14.179153094462499</v>
      </c>
      <c r="R2" s="1">
        <v>14.4217983651226</v>
      </c>
    </row>
    <row r="3" spans="1:18" x14ac:dyDescent="0.3">
      <c r="A3" t="s">
        <v>18</v>
      </c>
      <c r="B3" t="s">
        <v>19</v>
      </c>
      <c r="C3" t="s">
        <v>21</v>
      </c>
      <c r="D3" s="1">
        <v>6842</v>
      </c>
      <c r="E3" s="1">
        <v>1252.77082724349</v>
      </c>
      <c r="F3" s="1">
        <v>2.94533762057877</v>
      </c>
      <c r="G3" s="1">
        <v>3.0078924291142899</v>
      </c>
      <c r="H3" s="1">
        <v>3.42721426483484</v>
      </c>
      <c r="I3" s="1">
        <v>3.9304296989184402</v>
      </c>
      <c r="J3" s="1">
        <v>3.78734288219818</v>
      </c>
      <c r="K3" s="1">
        <v>3.7168956445483698</v>
      </c>
      <c r="L3" s="1">
        <v>3.7290266004092301</v>
      </c>
      <c r="M3" s="1">
        <v>3.8076585793627502</v>
      </c>
      <c r="N3" s="1">
        <v>3.5027769657994701</v>
      </c>
      <c r="O3" s="1">
        <v>3.8133586670564101</v>
      </c>
      <c r="P3" s="1">
        <v>3.5907629348143799</v>
      </c>
      <c r="Q3" s="1">
        <v>13.669248757673101</v>
      </c>
      <c r="R3" s="1">
        <v>13.656158357771201</v>
      </c>
    </row>
    <row r="4" spans="1:18" x14ac:dyDescent="0.3">
      <c r="A4" t="s">
        <v>22</v>
      </c>
      <c r="B4" t="s">
        <v>23</v>
      </c>
      <c r="C4" t="s">
        <v>21</v>
      </c>
      <c r="D4" s="1">
        <v>885</v>
      </c>
      <c r="E4" s="1">
        <v>743.82146892655305</v>
      </c>
      <c r="F4" s="1">
        <v>2.5016949152542298</v>
      </c>
      <c r="G4" s="1">
        <v>2.8576271186440598</v>
      </c>
      <c r="H4" s="1">
        <v>2.9740112994350199</v>
      </c>
      <c r="I4" s="1">
        <v>3.0655367231638402</v>
      </c>
      <c r="J4" s="1">
        <v>2.9389830508474502</v>
      </c>
      <c r="K4" s="1">
        <v>3.2079096045197701</v>
      </c>
      <c r="L4" s="1">
        <v>3.0632768361581899</v>
      </c>
      <c r="M4" s="1">
        <v>3.4734463276836101</v>
      </c>
      <c r="N4" s="1">
        <v>3.3480225988700498</v>
      </c>
      <c r="O4" s="1">
        <v>3.6</v>
      </c>
      <c r="P4" s="1">
        <v>2.9966101694915199</v>
      </c>
      <c r="Q4" s="1">
        <v>12.045197740112901</v>
      </c>
      <c r="R4" s="1">
        <v>12.308390022675701</v>
      </c>
    </row>
    <row r="5" spans="1:18" x14ac:dyDescent="0.3">
      <c r="A5" t="s">
        <v>22</v>
      </c>
      <c r="B5" t="s">
        <v>19</v>
      </c>
      <c r="C5" t="s">
        <v>20</v>
      </c>
      <c r="D5" s="1">
        <v>198</v>
      </c>
      <c r="E5" s="1">
        <v>660.37878787878697</v>
      </c>
      <c r="F5" s="1">
        <v>2.4343434343434298</v>
      </c>
      <c r="G5" s="1">
        <v>3.1414141414141401</v>
      </c>
      <c r="H5" s="1">
        <v>3.06565656565656</v>
      </c>
      <c r="I5" s="1">
        <v>3.08080808080808</v>
      </c>
      <c r="J5" s="1">
        <v>3.0454545454545401</v>
      </c>
      <c r="K5" s="1">
        <v>2.7676767676767602</v>
      </c>
      <c r="L5" s="1">
        <v>3.1818181818181799</v>
      </c>
      <c r="M5" s="1">
        <v>3.1919191919191898</v>
      </c>
      <c r="N5" s="1">
        <v>2.7474747474747399</v>
      </c>
      <c r="O5" s="1">
        <v>3.13636363636363</v>
      </c>
      <c r="P5" s="1">
        <v>3.1161616161616101</v>
      </c>
      <c r="Q5" s="1">
        <v>15.0757575757575</v>
      </c>
      <c r="R5" s="1">
        <v>16.324873096446701</v>
      </c>
    </row>
    <row r="6" spans="1:18" x14ac:dyDescent="0.3">
      <c r="A6" t="s">
        <v>22</v>
      </c>
      <c r="B6" t="s">
        <v>19</v>
      </c>
      <c r="C6" t="s">
        <v>21</v>
      </c>
      <c r="D6" s="1">
        <v>801</v>
      </c>
      <c r="E6" s="1">
        <v>693.69787765293302</v>
      </c>
      <c r="F6" s="1">
        <v>2.8926342072409401</v>
      </c>
      <c r="G6" s="1">
        <v>3.0436953807740301</v>
      </c>
      <c r="H6" s="1">
        <v>3.17602996254681</v>
      </c>
      <c r="I6" s="1">
        <v>3.1573033707865101</v>
      </c>
      <c r="J6" s="1">
        <v>3.13732833957553</v>
      </c>
      <c r="K6" s="1">
        <v>2.7902621722846401</v>
      </c>
      <c r="L6" s="1">
        <v>2.9675405742821401</v>
      </c>
      <c r="M6" s="1">
        <v>3.1323345817727799</v>
      </c>
      <c r="N6" s="1">
        <v>2.6853932584269602</v>
      </c>
      <c r="O6" s="1">
        <v>3.1573033707865101</v>
      </c>
      <c r="P6" s="1">
        <v>3.1385767790262098</v>
      </c>
      <c r="Q6" s="1">
        <v>15.6042446941323</v>
      </c>
      <c r="R6" s="1">
        <v>16.695</v>
      </c>
    </row>
    <row r="7" spans="1:18" x14ac:dyDescent="0.3">
      <c r="A7" t="s">
        <v>18</v>
      </c>
      <c r="B7" t="s">
        <v>23</v>
      </c>
      <c r="C7" t="s">
        <v>21</v>
      </c>
      <c r="D7" s="1">
        <v>502</v>
      </c>
      <c r="E7" s="1">
        <v>810.25697211155295</v>
      </c>
      <c r="F7" s="1">
        <v>2.50199203187251</v>
      </c>
      <c r="G7" s="1">
        <v>2.91633466135458</v>
      </c>
      <c r="H7" s="1">
        <v>3.11553784860557</v>
      </c>
      <c r="I7" s="1">
        <v>3.55179282868525</v>
      </c>
      <c r="J7" s="1">
        <v>3.0219123505976002</v>
      </c>
      <c r="K7" s="1">
        <v>3.1115537848605501</v>
      </c>
      <c r="L7" s="1">
        <v>2.8824701195219098</v>
      </c>
      <c r="M7" s="1">
        <v>3.3326693227091599</v>
      </c>
      <c r="N7" s="1">
        <v>3.2908366533864499</v>
      </c>
      <c r="O7" s="1">
        <v>3.32868525896414</v>
      </c>
      <c r="P7" s="1">
        <v>3.1653386454183199</v>
      </c>
      <c r="Q7" s="1">
        <v>12.892430278884399</v>
      </c>
      <c r="R7" s="1">
        <v>13.418326693227</v>
      </c>
    </row>
    <row r="8" spans="1:18" x14ac:dyDescent="0.3">
      <c r="A8" t="s">
        <v>18</v>
      </c>
      <c r="B8" t="s">
        <v>23</v>
      </c>
      <c r="C8" t="s">
        <v>20</v>
      </c>
      <c r="D8" s="1">
        <v>2</v>
      </c>
      <c r="E8" s="1">
        <v>1909.5</v>
      </c>
      <c r="F8" s="1">
        <v>4</v>
      </c>
      <c r="G8" s="1">
        <v>3.5</v>
      </c>
      <c r="H8" s="1">
        <v>3.5</v>
      </c>
      <c r="I8" s="1">
        <v>3.5</v>
      </c>
      <c r="J8" s="1">
        <v>3.5</v>
      </c>
      <c r="K8" s="1">
        <v>1.5</v>
      </c>
      <c r="L8" s="1">
        <v>2</v>
      </c>
      <c r="M8" s="1">
        <v>3.5</v>
      </c>
      <c r="N8" s="1">
        <v>2</v>
      </c>
      <c r="O8" s="1">
        <v>4</v>
      </c>
      <c r="P8" s="1">
        <v>3.5</v>
      </c>
      <c r="Q8" s="1">
        <v>58</v>
      </c>
      <c r="R8" s="1">
        <v>55.5</v>
      </c>
    </row>
    <row r="9" spans="1:18" x14ac:dyDescent="0.3">
      <c r="A9" t="s">
        <v>24</v>
      </c>
      <c r="B9" t="s">
        <v>23</v>
      </c>
      <c r="C9" t="s">
        <v>21</v>
      </c>
      <c r="D9" s="1">
        <v>6360</v>
      </c>
      <c r="E9" s="1">
        <v>754.80817610062797</v>
      </c>
      <c r="F9" s="1">
        <v>2.4591194968553398</v>
      </c>
      <c r="G9" s="1">
        <v>2.9356918238993699</v>
      </c>
      <c r="H9" s="1">
        <v>3.04025157232704</v>
      </c>
      <c r="I9" s="1">
        <v>3.1517295597484201</v>
      </c>
      <c r="J9" s="1">
        <v>3.0172955974842699</v>
      </c>
      <c r="K9" s="1">
        <v>3.2606918238993701</v>
      </c>
      <c r="L9" s="1">
        <v>3.0787735849056599</v>
      </c>
      <c r="M9" s="1">
        <v>3.59308176100628</v>
      </c>
      <c r="N9" s="1">
        <v>3.35125786163522</v>
      </c>
      <c r="O9" s="1">
        <v>3.6281446540880502</v>
      </c>
      <c r="P9" s="1">
        <v>3.0792452830188601</v>
      </c>
      <c r="Q9" s="1">
        <v>14.2614779874213</v>
      </c>
      <c r="R9" s="1">
        <v>14.806151419558301</v>
      </c>
    </row>
    <row r="10" spans="1:18" x14ac:dyDescent="0.3">
      <c r="A10" t="s">
        <v>24</v>
      </c>
      <c r="B10" t="s">
        <v>23</v>
      </c>
      <c r="C10" t="s">
        <v>20</v>
      </c>
      <c r="D10" s="1">
        <v>35</v>
      </c>
      <c r="E10" s="1">
        <v>756.37142857142805</v>
      </c>
      <c r="F10" s="1">
        <v>2.54285714285714</v>
      </c>
      <c r="G10" s="1">
        <v>2.71428571428571</v>
      </c>
      <c r="H10" s="1">
        <v>2.9714285714285702</v>
      </c>
      <c r="I10" s="1">
        <v>2.9714285714285702</v>
      </c>
      <c r="J10" s="1">
        <v>3</v>
      </c>
      <c r="K10" s="1">
        <v>3.48571428571428</v>
      </c>
      <c r="L10" s="1">
        <v>3.0857142857142801</v>
      </c>
      <c r="M10" s="1">
        <v>3.8571428571428501</v>
      </c>
      <c r="N10" s="1">
        <v>3.2857142857142798</v>
      </c>
      <c r="O10" s="1">
        <v>3.8857142857142799</v>
      </c>
      <c r="P10" s="1">
        <v>2.94285714285714</v>
      </c>
      <c r="Q10" s="1">
        <v>10.1999999999999</v>
      </c>
      <c r="R10" s="1">
        <v>10.647058823529401</v>
      </c>
    </row>
    <row r="11" spans="1:18" x14ac:dyDescent="0.3">
      <c r="A11" t="s">
        <v>24</v>
      </c>
      <c r="B11" t="s">
        <v>19</v>
      </c>
      <c r="C11" t="s">
        <v>21</v>
      </c>
      <c r="D11" s="1">
        <v>2322</v>
      </c>
      <c r="E11" s="1">
        <v>669.72523686477098</v>
      </c>
      <c r="F11" s="1">
        <v>2.9582256675279899</v>
      </c>
      <c r="G11" s="1">
        <v>3.0038759689922401</v>
      </c>
      <c r="H11" s="1">
        <v>3.2304048234280698</v>
      </c>
      <c r="I11" s="1">
        <v>3.2497846683893101</v>
      </c>
      <c r="J11" s="1">
        <v>3.27476313522825</v>
      </c>
      <c r="K11" s="1">
        <v>2.8949181739879402</v>
      </c>
      <c r="L11" s="1">
        <v>3.0396210163652002</v>
      </c>
      <c r="M11" s="1">
        <v>3.1658053402239399</v>
      </c>
      <c r="N11" s="1">
        <v>2.77993109388458</v>
      </c>
      <c r="O11" s="1">
        <v>3.1662360034453001</v>
      </c>
      <c r="P11" s="1">
        <v>3.12273901808785</v>
      </c>
      <c r="Q11" s="1">
        <v>16.323428079241999</v>
      </c>
      <c r="R11" s="1">
        <v>16.9398788927335</v>
      </c>
    </row>
    <row r="12" spans="1:18" x14ac:dyDescent="0.3">
      <c r="A12" t="s">
        <v>24</v>
      </c>
      <c r="B12" t="s">
        <v>19</v>
      </c>
      <c r="C12" t="s">
        <v>20</v>
      </c>
      <c r="D12" s="1">
        <v>2672</v>
      </c>
      <c r="E12" s="1">
        <v>661.85890718562803</v>
      </c>
      <c r="F12" s="1">
        <v>2.6032934131736498</v>
      </c>
      <c r="G12" s="1">
        <v>2.9872754491017899</v>
      </c>
      <c r="H12" s="1">
        <v>3.08944610778443</v>
      </c>
      <c r="I12" s="1">
        <v>3.0752245508981999</v>
      </c>
      <c r="J12" s="1">
        <v>3.1006736526946099</v>
      </c>
      <c r="K12" s="1">
        <v>2.95883233532934</v>
      </c>
      <c r="L12" s="1">
        <v>3.09992514970059</v>
      </c>
      <c r="M12" s="1">
        <v>3.3525449101796401</v>
      </c>
      <c r="N12" s="1">
        <v>2.9315119760478998</v>
      </c>
      <c r="O12" s="1">
        <v>3.3970808383233502</v>
      </c>
      <c r="P12" s="1">
        <v>3.09992514970059</v>
      </c>
      <c r="Q12" s="1">
        <v>14.8581586826347</v>
      </c>
      <c r="R12" s="1">
        <v>15.5495495495495</v>
      </c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24"/>
  <sheetViews>
    <sheetView topLeftCell="C1" workbookViewId="0">
      <selection activeCell="G18" sqref="G18:K24"/>
    </sheetView>
  </sheetViews>
  <sheetFormatPr defaultRowHeight="14.4" x14ac:dyDescent="0.3"/>
  <cols>
    <col min="1" max="1" width="9.33203125" customWidth="1"/>
    <col min="2" max="2" width="13.5546875" customWidth="1"/>
    <col min="3" max="3" width="20.109375" customWidth="1"/>
    <col min="4" max="4" width="17.44140625" customWidth="1"/>
    <col min="5" max="5" width="13.77734375" customWidth="1"/>
    <col min="6" max="6" width="20.109375" customWidth="1"/>
    <col min="7" max="7" width="18.109375" customWidth="1"/>
    <col min="8" max="8" width="13.5546875" customWidth="1"/>
    <col min="9" max="9" width="20.77734375" customWidth="1"/>
    <col min="10" max="10" width="22.21875" bestFit="1" customWidth="1"/>
    <col min="11" max="11" width="20.77734375" customWidth="1"/>
    <col min="12" max="12" width="14.88671875" customWidth="1"/>
    <col min="13" max="13" width="22.21875" customWidth="1"/>
    <col min="14" max="14" width="12.77734375" customWidth="1"/>
    <col min="15" max="15" width="19.109375" customWidth="1"/>
    <col min="16" max="16" width="15.77734375" customWidth="1"/>
    <col min="17" max="17" width="13.33203125" customWidth="1"/>
    <col min="18" max="18" width="12.5546875" customWidth="1"/>
  </cols>
  <sheetData>
    <row r="1" spans="1:18" x14ac:dyDescent="0.3">
      <c r="A1" s="6" t="s">
        <v>0</v>
      </c>
      <c r="B1" s="6" t="s">
        <v>1</v>
      </c>
      <c r="C1" s="6" t="s">
        <v>3</v>
      </c>
      <c r="D1" s="6" t="s">
        <v>4</v>
      </c>
      <c r="E1" s="6" t="s">
        <v>55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</row>
    <row r="2" spans="1:18" x14ac:dyDescent="0.3">
      <c r="A2" s="6" t="s">
        <v>22</v>
      </c>
      <c r="B2" s="6" t="s">
        <v>23</v>
      </c>
      <c r="C2" s="1">
        <v>905</v>
      </c>
      <c r="D2" s="1">
        <v>785.75027624309303</v>
      </c>
      <c r="E2" s="1">
        <v>3.5723756906077302</v>
      </c>
      <c r="F2" s="1">
        <v>2.4972375690607702</v>
      </c>
      <c r="G2" s="1">
        <v>2.8740331491712698</v>
      </c>
      <c r="H2" s="1">
        <v>2.9613259668508198</v>
      </c>
      <c r="I2" s="1">
        <v>3.0707182320441899</v>
      </c>
      <c r="J2" s="1">
        <v>2.9425414364640798</v>
      </c>
      <c r="K2" s="1">
        <v>3.2121546961325902</v>
      </c>
      <c r="L2" s="1">
        <v>3.0651933701657401</v>
      </c>
      <c r="M2" s="1">
        <v>3.4784530386740302</v>
      </c>
      <c r="N2" s="1">
        <v>3.3513812154696101</v>
      </c>
      <c r="O2" s="1">
        <v>3.5944751381215401</v>
      </c>
      <c r="P2" s="1">
        <v>3.0022099447513799</v>
      </c>
      <c r="Q2" s="1">
        <v>11.961325966850801</v>
      </c>
      <c r="R2" s="1">
        <v>12.3192904656319</v>
      </c>
    </row>
    <row r="3" spans="1:18" x14ac:dyDescent="0.3">
      <c r="A3" s="6" t="s">
        <v>24</v>
      </c>
      <c r="B3" s="6" t="s">
        <v>23</v>
      </c>
      <c r="C3" s="1">
        <v>6517</v>
      </c>
      <c r="D3" s="1">
        <v>792.02056160810105</v>
      </c>
      <c r="E3" s="1">
        <v>3.6226791468466999</v>
      </c>
      <c r="F3" s="1">
        <v>2.4575725026852799</v>
      </c>
      <c r="G3" s="1">
        <v>2.93279116157741</v>
      </c>
      <c r="H3" s="1">
        <v>3.0352923124136799</v>
      </c>
      <c r="I3" s="1">
        <v>3.1516034985422698</v>
      </c>
      <c r="J3" s="1">
        <v>3.01964093908239</v>
      </c>
      <c r="K3" s="1">
        <v>3.2605493325149602</v>
      </c>
      <c r="L3" s="1">
        <v>3.0799447598588299</v>
      </c>
      <c r="M3" s="1">
        <v>3.5919901795304501</v>
      </c>
      <c r="N3" s="1">
        <v>3.34479054779806</v>
      </c>
      <c r="O3" s="1">
        <v>3.62283259168328</v>
      </c>
      <c r="P3" s="1">
        <v>3.07733619763694</v>
      </c>
      <c r="Q3" s="1">
        <v>14.1948749424581</v>
      </c>
      <c r="R3" s="1">
        <v>14.7394919168591</v>
      </c>
    </row>
    <row r="4" spans="1:18" x14ac:dyDescent="0.3">
      <c r="A4" s="6" t="s">
        <v>18</v>
      </c>
      <c r="B4" s="6" t="s">
        <v>23</v>
      </c>
      <c r="C4" s="1">
        <v>516</v>
      </c>
      <c r="D4" s="1">
        <v>856.78100775193695</v>
      </c>
      <c r="E4" s="1">
        <v>3.61434108527131</v>
      </c>
      <c r="F4" s="1">
        <v>2.52325581395348</v>
      </c>
      <c r="G4" s="1">
        <v>2.9282945736434098</v>
      </c>
      <c r="H4" s="1">
        <v>3.1201550387596901</v>
      </c>
      <c r="I4" s="1">
        <v>3.5562015503875899</v>
      </c>
      <c r="J4" s="1">
        <v>3.0213178294573599</v>
      </c>
      <c r="K4" s="1">
        <v>3.1027131782945698</v>
      </c>
      <c r="L4" s="1">
        <v>2.8934108527131701</v>
      </c>
      <c r="M4" s="1">
        <v>3.3391472868216998</v>
      </c>
      <c r="N4" s="1">
        <v>3.2829457364341001</v>
      </c>
      <c r="O4" s="1">
        <v>3.3333333333333299</v>
      </c>
      <c r="P4" s="1">
        <v>3.1724806201550302</v>
      </c>
      <c r="Q4" s="1">
        <v>12.8779069767441</v>
      </c>
      <c r="R4" s="1">
        <v>13.327519379844899</v>
      </c>
    </row>
    <row r="5" spans="1:18" x14ac:dyDescent="0.3">
      <c r="A5" s="6" t="s">
        <v>22</v>
      </c>
      <c r="B5" s="6" t="s">
        <v>19</v>
      </c>
      <c r="C5" s="1">
        <v>1012</v>
      </c>
      <c r="D5" s="1">
        <v>712.24604743083</v>
      </c>
      <c r="E5" s="1">
        <v>2.8300395256916899</v>
      </c>
      <c r="F5" s="1">
        <v>2.8092885375494001</v>
      </c>
      <c r="G5" s="1">
        <v>3.0592885375494001</v>
      </c>
      <c r="H5" s="1">
        <v>3.1531620553359598</v>
      </c>
      <c r="I5" s="1">
        <v>3.14031620553359</v>
      </c>
      <c r="J5" s="1">
        <v>3.12252964426877</v>
      </c>
      <c r="K5" s="1">
        <v>2.7944664031620499</v>
      </c>
      <c r="L5" s="1">
        <v>3.0098814229249</v>
      </c>
      <c r="M5" s="1">
        <v>3.1472332015810198</v>
      </c>
      <c r="N5" s="1">
        <v>2.6936758893280599</v>
      </c>
      <c r="O5" s="1">
        <v>3.1521739130434701</v>
      </c>
      <c r="P5" s="1">
        <v>3.1314229249011798</v>
      </c>
      <c r="Q5" s="1">
        <v>15.664031620553301</v>
      </c>
      <c r="R5" s="1">
        <v>16.803960396039599</v>
      </c>
    </row>
    <row r="6" spans="1:18" x14ac:dyDescent="0.3">
      <c r="A6" s="6" t="s">
        <v>24</v>
      </c>
      <c r="B6" s="6" t="s">
        <v>19</v>
      </c>
      <c r="C6" s="1">
        <v>5047</v>
      </c>
      <c r="D6" s="1">
        <v>687.16108579354</v>
      </c>
      <c r="E6" s="1">
        <v>2.5765801466217502</v>
      </c>
      <c r="F6" s="1">
        <v>2.7691698038438601</v>
      </c>
      <c r="G6" s="1">
        <v>2.9950465623142399</v>
      </c>
      <c r="H6" s="1">
        <v>3.15533980582524</v>
      </c>
      <c r="I6" s="1">
        <v>3.1567267683772502</v>
      </c>
      <c r="J6" s="1">
        <v>3.1803051317614401</v>
      </c>
      <c r="K6" s="1">
        <v>2.9318406974440201</v>
      </c>
      <c r="L6" s="1">
        <v>3.0707350901525601</v>
      </c>
      <c r="M6" s="1">
        <v>3.2686744600752902</v>
      </c>
      <c r="N6" s="1">
        <v>2.8622944323360402</v>
      </c>
      <c r="O6" s="1">
        <v>3.2884882108182998</v>
      </c>
      <c r="P6" s="1">
        <v>3.1099663166237299</v>
      </c>
      <c r="Q6" s="1">
        <v>15.521497919556101</v>
      </c>
      <c r="R6" s="1">
        <v>16.221316365082501</v>
      </c>
    </row>
    <row r="7" spans="1:18" x14ac:dyDescent="0.3">
      <c r="A7" s="6" t="s">
        <v>18</v>
      </c>
      <c r="B7" s="6" t="s">
        <v>19</v>
      </c>
      <c r="C7" s="1">
        <v>11979</v>
      </c>
      <c r="D7" s="1">
        <v>1711.84180649469</v>
      </c>
      <c r="E7" s="1">
        <v>2.88580015026296</v>
      </c>
      <c r="F7" s="1">
        <v>2.9395608982385801</v>
      </c>
      <c r="G7" s="1">
        <v>2.99657734368478</v>
      </c>
      <c r="H7" s="1">
        <v>3.3671424993738999</v>
      </c>
      <c r="I7" s="1">
        <v>3.7844561315635601</v>
      </c>
      <c r="J7" s="1">
        <v>3.68219383921863</v>
      </c>
      <c r="K7" s="1">
        <v>3.7201769763753201</v>
      </c>
      <c r="L7" s="1">
        <v>3.68486518073294</v>
      </c>
      <c r="M7" s="1">
        <v>3.8746973870940802</v>
      </c>
      <c r="N7" s="1">
        <v>3.5388596710910698</v>
      </c>
      <c r="O7" s="1">
        <v>3.8753652224726598</v>
      </c>
      <c r="P7" s="1">
        <v>3.51356540612738</v>
      </c>
      <c r="Q7" s="1">
        <v>13.9784623090408</v>
      </c>
      <c r="R7" s="1">
        <v>14.187588979147399</v>
      </c>
    </row>
    <row r="10" spans="1:18" x14ac:dyDescent="0.3">
      <c r="A10" s="6" t="s">
        <v>0</v>
      </c>
      <c r="B10" s="6" t="s">
        <v>1</v>
      </c>
      <c r="C10" s="6" t="s">
        <v>55</v>
      </c>
      <c r="D10" s="6" t="s">
        <v>5</v>
      </c>
      <c r="E10" s="6" t="s">
        <v>6</v>
      </c>
      <c r="G10" s="6" t="s">
        <v>0</v>
      </c>
      <c r="H10" s="6" t="s">
        <v>1</v>
      </c>
      <c r="I10" s="6" t="s">
        <v>10</v>
      </c>
      <c r="J10" s="6" t="s">
        <v>13</v>
      </c>
      <c r="K10" s="6" t="s">
        <v>8</v>
      </c>
    </row>
    <row r="11" spans="1:18" x14ac:dyDescent="0.3">
      <c r="A11" s="6" t="s">
        <v>22</v>
      </c>
      <c r="B11" s="6" t="s">
        <v>23</v>
      </c>
      <c r="C11" s="9">
        <v>3.5723756906077302</v>
      </c>
      <c r="D11" s="9">
        <v>2.4972375690607702</v>
      </c>
      <c r="E11" s="9">
        <v>2.8740331491712698</v>
      </c>
      <c r="G11" s="6" t="s">
        <v>22</v>
      </c>
      <c r="H11" s="6" t="s">
        <v>23</v>
      </c>
      <c r="I11" s="1">
        <v>3.2121546961325902</v>
      </c>
      <c r="J11" s="1">
        <v>3.3513812154696101</v>
      </c>
      <c r="K11" s="1">
        <v>3.0707182320441899</v>
      </c>
    </row>
    <row r="12" spans="1:18" x14ac:dyDescent="0.3">
      <c r="A12" s="6" t="s">
        <v>24</v>
      </c>
      <c r="B12" s="6" t="s">
        <v>23</v>
      </c>
      <c r="C12" s="9">
        <v>3.6226791468466999</v>
      </c>
      <c r="D12" s="9">
        <v>2.4575725026852799</v>
      </c>
      <c r="E12" s="9">
        <v>2.93279116157741</v>
      </c>
      <c r="G12" s="6" t="s">
        <v>24</v>
      </c>
      <c r="H12" s="6" t="s">
        <v>23</v>
      </c>
      <c r="I12" s="1">
        <v>3.2605493325149602</v>
      </c>
      <c r="J12" s="1">
        <v>3.34479054779806</v>
      </c>
      <c r="K12" s="1">
        <v>3.1516034985422698</v>
      </c>
    </row>
    <row r="13" spans="1:18" x14ac:dyDescent="0.3">
      <c r="A13" s="6" t="s">
        <v>18</v>
      </c>
      <c r="B13" s="6" t="s">
        <v>23</v>
      </c>
      <c r="C13" s="9">
        <v>3.61434108527131</v>
      </c>
      <c r="D13" s="9">
        <v>2.52325581395348</v>
      </c>
      <c r="E13" s="9">
        <v>2.9282945736434098</v>
      </c>
      <c r="G13" s="6" t="s">
        <v>18</v>
      </c>
      <c r="H13" s="6" t="s">
        <v>23</v>
      </c>
      <c r="I13" s="1">
        <v>3.1027131782945698</v>
      </c>
      <c r="J13" s="1">
        <v>3.2829457364341001</v>
      </c>
      <c r="K13" s="1">
        <v>3.5562015503875899</v>
      </c>
    </row>
    <row r="14" spans="1:18" x14ac:dyDescent="0.3">
      <c r="A14" s="6" t="s">
        <v>22</v>
      </c>
      <c r="B14" s="6" t="s">
        <v>19</v>
      </c>
      <c r="C14" s="9">
        <v>2.8300395256916899</v>
      </c>
      <c r="D14" s="9">
        <v>2.8092885375494001</v>
      </c>
      <c r="E14" s="9">
        <v>3.0592885375494001</v>
      </c>
      <c r="G14" s="6" t="s">
        <v>22</v>
      </c>
      <c r="H14" s="6" t="s">
        <v>19</v>
      </c>
      <c r="I14" s="1">
        <v>2.7944664031620499</v>
      </c>
      <c r="J14" s="1">
        <v>2.6936758893280599</v>
      </c>
      <c r="K14" s="1">
        <v>3.14031620553359</v>
      </c>
    </row>
    <row r="15" spans="1:18" x14ac:dyDescent="0.3">
      <c r="A15" s="6" t="s">
        <v>24</v>
      </c>
      <c r="B15" s="6" t="s">
        <v>19</v>
      </c>
      <c r="C15" s="9">
        <v>2.5765801466217502</v>
      </c>
      <c r="D15" s="9">
        <v>2.7691698038438601</v>
      </c>
      <c r="E15" s="9">
        <v>2.9950465623142399</v>
      </c>
      <c r="G15" s="6" t="s">
        <v>24</v>
      </c>
      <c r="H15" s="6" t="s">
        <v>19</v>
      </c>
      <c r="I15" s="1">
        <v>2.9318406974440201</v>
      </c>
      <c r="J15" s="1">
        <v>2.8622944323360402</v>
      </c>
      <c r="K15" s="1">
        <v>3.1567267683772502</v>
      </c>
    </row>
    <row r="16" spans="1:18" x14ac:dyDescent="0.3">
      <c r="A16" s="6" t="s">
        <v>18</v>
      </c>
      <c r="B16" s="6" t="s">
        <v>19</v>
      </c>
      <c r="C16" s="9">
        <v>2.88580015026296</v>
      </c>
      <c r="D16" s="9">
        <v>2.9395608982385801</v>
      </c>
      <c r="E16" s="9">
        <v>2.99657734368478</v>
      </c>
      <c r="G16" s="6" t="s">
        <v>18</v>
      </c>
      <c r="H16" s="6" t="s">
        <v>19</v>
      </c>
      <c r="I16" s="1">
        <v>3.7201769763753201</v>
      </c>
      <c r="J16" s="1">
        <v>3.5388596710910698</v>
      </c>
      <c r="K16" s="1">
        <v>3.7844561315635601</v>
      </c>
    </row>
    <row r="18" spans="1:11" x14ac:dyDescent="0.3">
      <c r="A18" s="6" t="s">
        <v>0</v>
      </c>
      <c r="B18" s="6" t="s">
        <v>1</v>
      </c>
      <c r="C18" s="6" t="s">
        <v>7</v>
      </c>
      <c r="D18" s="6" t="s">
        <v>9</v>
      </c>
      <c r="E18" s="6" t="s">
        <v>11</v>
      </c>
      <c r="G18" s="6" t="s">
        <v>0</v>
      </c>
      <c r="H18" s="6" t="s">
        <v>1</v>
      </c>
      <c r="I18" s="6" t="s">
        <v>14</v>
      </c>
      <c r="J18" s="6" t="s">
        <v>12</v>
      </c>
      <c r="K18" s="6" t="s">
        <v>15</v>
      </c>
    </row>
    <row r="19" spans="1:11" x14ac:dyDescent="0.3">
      <c r="A19" s="6" t="s">
        <v>22</v>
      </c>
      <c r="B19" s="6" t="s">
        <v>23</v>
      </c>
      <c r="C19" s="1">
        <v>2.9613259668508198</v>
      </c>
      <c r="D19" s="1">
        <v>2.9425414364640798</v>
      </c>
      <c r="E19" s="1">
        <v>3.0651933701657401</v>
      </c>
      <c r="G19" s="6" t="s">
        <v>22</v>
      </c>
      <c r="H19" s="6" t="s">
        <v>23</v>
      </c>
      <c r="I19" s="1">
        <v>3.5944751381215401</v>
      </c>
      <c r="J19" s="1">
        <v>3.4784530386740302</v>
      </c>
      <c r="K19" s="1">
        <v>3.0022099447513799</v>
      </c>
    </row>
    <row r="20" spans="1:11" x14ac:dyDescent="0.3">
      <c r="A20" s="6" t="s">
        <v>24</v>
      </c>
      <c r="B20" s="6" t="s">
        <v>23</v>
      </c>
      <c r="C20" s="1">
        <v>3.0352923124136799</v>
      </c>
      <c r="D20" s="1">
        <v>3.01964093908239</v>
      </c>
      <c r="E20" s="1">
        <v>3.0799447598588299</v>
      </c>
      <c r="G20" s="6" t="s">
        <v>24</v>
      </c>
      <c r="H20" s="6" t="s">
        <v>23</v>
      </c>
      <c r="I20" s="1">
        <v>3.62283259168328</v>
      </c>
      <c r="J20" s="1">
        <v>3.5919901795304501</v>
      </c>
      <c r="K20" s="1">
        <v>3.07733619763694</v>
      </c>
    </row>
    <row r="21" spans="1:11" x14ac:dyDescent="0.3">
      <c r="A21" s="6" t="s">
        <v>18</v>
      </c>
      <c r="B21" s="6" t="s">
        <v>23</v>
      </c>
      <c r="C21" s="1">
        <v>3.1201550387596901</v>
      </c>
      <c r="D21" s="1">
        <v>3.0213178294573599</v>
      </c>
      <c r="E21" s="1">
        <v>2.8934108527131701</v>
      </c>
      <c r="G21" s="6" t="s">
        <v>18</v>
      </c>
      <c r="H21" s="6" t="s">
        <v>23</v>
      </c>
      <c r="I21" s="1">
        <v>3.3333333333333299</v>
      </c>
      <c r="J21" s="1">
        <v>3.3391472868216998</v>
      </c>
      <c r="K21" s="1">
        <v>3.1724806201550302</v>
      </c>
    </row>
    <row r="22" spans="1:11" x14ac:dyDescent="0.3">
      <c r="A22" s="6" t="s">
        <v>22</v>
      </c>
      <c r="B22" s="6" t="s">
        <v>19</v>
      </c>
      <c r="C22" s="1">
        <v>3.1531620553359598</v>
      </c>
      <c r="D22" s="1">
        <v>3.12252964426877</v>
      </c>
      <c r="E22" s="1">
        <v>3.0098814229249</v>
      </c>
      <c r="G22" s="6" t="s">
        <v>22</v>
      </c>
      <c r="H22" s="6" t="s">
        <v>19</v>
      </c>
      <c r="I22" s="1">
        <v>3.1521739130434701</v>
      </c>
      <c r="J22" s="1">
        <v>3.1472332015810198</v>
      </c>
      <c r="K22" s="1">
        <v>3.1314229249011798</v>
      </c>
    </row>
    <row r="23" spans="1:11" x14ac:dyDescent="0.3">
      <c r="A23" s="6" t="s">
        <v>24</v>
      </c>
      <c r="B23" s="6" t="s">
        <v>19</v>
      </c>
      <c r="C23" s="1">
        <v>3.15533980582524</v>
      </c>
      <c r="D23" s="1">
        <v>3.1803051317614401</v>
      </c>
      <c r="E23" s="1">
        <v>3.0707350901525601</v>
      </c>
      <c r="G23" s="6" t="s">
        <v>24</v>
      </c>
      <c r="H23" s="6" t="s">
        <v>19</v>
      </c>
      <c r="I23" s="1">
        <v>3.2884882108182998</v>
      </c>
      <c r="J23" s="1">
        <v>3.2686744600752902</v>
      </c>
      <c r="K23" s="1">
        <v>3.1099663166237299</v>
      </c>
    </row>
    <row r="24" spans="1:11" x14ac:dyDescent="0.3">
      <c r="A24" s="6" t="s">
        <v>18</v>
      </c>
      <c r="B24" s="6" t="s">
        <v>19</v>
      </c>
      <c r="C24" s="1">
        <v>3.3671424993738999</v>
      </c>
      <c r="D24" s="1">
        <v>3.68219383921863</v>
      </c>
      <c r="E24" s="1">
        <v>3.68486518073294</v>
      </c>
      <c r="G24" s="6" t="s">
        <v>18</v>
      </c>
      <c r="H24" s="6" t="s">
        <v>19</v>
      </c>
      <c r="I24" s="1">
        <v>3.8753652224726598</v>
      </c>
      <c r="J24" s="1">
        <v>3.8746973870940802</v>
      </c>
      <c r="K24" s="1">
        <v>3.51356540612738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1"/>
  <sheetViews>
    <sheetView workbookViewId="0">
      <selection activeCell="D2" sqref="D2:S11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t="s">
        <v>18</v>
      </c>
      <c r="B2" t="s">
        <v>19</v>
      </c>
      <c r="C2" t="s">
        <v>20</v>
      </c>
      <c r="D2" s="1">
        <v>521</v>
      </c>
      <c r="E2" s="1">
        <v>731.41458733205297</v>
      </c>
      <c r="F2" s="1">
        <v>2.8618042226487499</v>
      </c>
      <c r="G2" s="1">
        <v>2.94817658349328</v>
      </c>
      <c r="H2" s="1">
        <v>3.0556621880998001</v>
      </c>
      <c r="I2" s="1">
        <v>3.0211132437619899</v>
      </c>
      <c r="J2" s="1">
        <v>3.0998080614203398</v>
      </c>
      <c r="K2" s="1">
        <v>3.6717850287907798</v>
      </c>
      <c r="L2" s="1">
        <v>3.3992322456813802</v>
      </c>
      <c r="M2" s="1">
        <v>4.1362763915547003</v>
      </c>
      <c r="N2" s="1">
        <v>3.6238003838771502</v>
      </c>
      <c r="O2" s="1">
        <v>4.11708253358925</v>
      </c>
      <c r="P2" s="1">
        <v>3.0479846449136199</v>
      </c>
      <c r="Q2" s="1">
        <v>16.015355086372299</v>
      </c>
      <c r="R2" s="1">
        <v>16.184615384615299</v>
      </c>
    </row>
    <row r="3" spans="1:18" x14ac:dyDescent="0.3">
      <c r="A3" t="s">
        <v>18</v>
      </c>
      <c r="B3" t="s">
        <v>19</v>
      </c>
      <c r="C3" t="s">
        <v>21</v>
      </c>
      <c r="D3" s="1">
        <v>7019</v>
      </c>
      <c r="E3" s="1">
        <v>1885.7830175238601</v>
      </c>
      <c r="F3" s="1">
        <v>2.9142327966946802</v>
      </c>
      <c r="G3" s="1">
        <v>2.9900270693831001</v>
      </c>
      <c r="H3" s="1">
        <v>3.3839578287505301</v>
      </c>
      <c r="I3" s="1">
        <v>4.0528565322695496</v>
      </c>
      <c r="J3" s="1">
        <v>3.8566747399914498</v>
      </c>
      <c r="K3" s="1">
        <v>3.8498361589969998</v>
      </c>
      <c r="L3" s="1">
        <v>3.8864510614047498</v>
      </c>
      <c r="M3" s="1">
        <v>3.8616612052999</v>
      </c>
      <c r="N3" s="1">
        <v>3.5972360735147402</v>
      </c>
      <c r="O3" s="1">
        <v>3.8598090896139001</v>
      </c>
      <c r="P3" s="1">
        <v>3.6241629861803601</v>
      </c>
      <c r="Q3" s="1">
        <v>13.906111981763701</v>
      </c>
      <c r="R3" s="1">
        <v>13.9937142857142</v>
      </c>
    </row>
    <row r="4" spans="1:18" x14ac:dyDescent="0.3">
      <c r="A4" t="s">
        <v>22</v>
      </c>
      <c r="B4" t="s">
        <v>23</v>
      </c>
      <c r="C4" t="s">
        <v>21</v>
      </c>
      <c r="D4" s="1">
        <v>473</v>
      </c>
      <c r="E4" s="1">
        <v>754.67019027484105</v>
      </c>
      <c r="F4" s="1">
        <v>2.4291754756870998</v>
      </c>
      <c r="G4" s="1">
        <v>2.9027484143763198</v>
      </c>
      <c r="H4" s="1">
        <v>3.08033826638477</v>
      </c>
      <c r="I4" s="1">
        <v>3.3298097251585599</v>
      </c>
      <c r="J4" s="1">
        <v>2.9936575052854102</v>
      </c>
      <c r="K4" s="1">
        <v>3.0993657505285399</v>
      </c>
      <c r="L4" s="1">
        <v>2.9027484143763198</v>
      </c>
      <c r="M4" s="1">
        <v>3.2917547568710299</v>
      </c>
      <c r="N4" s="1">
        <v>3.4164904862579202</v>
      </c>
      <c r="O4" s="1">
        <v>3.4376321353065502</v>
      </c>
      <c r="P4" s="1">
        <v>3.1310782241014801</v>
      </c>
      <c r="Q4" s="1">
        <v>12.264270613107801</v>
      </c>
      <c r="R4" s="1">
        <v>12.604651162790599</v>
      </c>
    </row>
    <row r="5" spans="1:18" x14ac:dyDescent="0.3">
      <c r="A5" t="s">
        <v>22</v>
      </c>
      <c r="B5" t="s">
        <v>19</v>
      </c>
      <c r="C5" t="s">
        <v>20</v>
      </c>
      <c r="D5" s="1">
        <v>46</v>
      </c>
      <c r="E5" s="1">
        <v>608.89130434782601</v>
      </c>
      <c r="F5" s="1">
        <v>2.4565217391304301</v>
      </c>
      <c r="G5" s="1">
        <v>2.8043478260869499</v>
      </c>
      <c r="H5" s="1">
        <v>3.2173913043478199</v>
      </c>
      <c r="I5" s="1">
        <v>3.0869565217391299</v>
      </c>
      <c r="J5" s="1">
        <v>3.2391304347826</v>
      </c>
      <c r="K5" s="1">
        <v>3.0652173913043401</v>
      </c>
      <c r="L5" s="1">
        <v>3.2173913043478199</v>
      </c>
      <c r="M5" s="1">
        <v>3.1739130434782599</v>
      </c>
      <c r="N5" s="1">
        <v>2.9565217391304301</v>
      </c>
      <c r="O5" s="1">
        <v>3.10869565217391</v>
      </c>
      <c r="P5" s="1">
        <v>3.2826086956521698</v>
      </c>
      <c r="Q5" s="1">
        <v>15.7391304347826</v>
      </c>
      <c r="R5" s="1">
        <v>16.565217391304301</v>
      </c>
    </row>
    <row r="6" spans="1:18" x14ac:dyDescent="0.3">
      <c r="A6" t="s">
        <v>22</v>
      </c>
      <c r="B6" t="s">
        <v>19</v>
      </c>
      <c r="C6" t="s">
        <v>21</v>
      </c>
      <c r="D6" s="1">
        <v>404</v>
      </c>
      <c r="E6" s="1">
        <v>647.20297029702897</v>
      </c>
      <c r="F6" s="1">
        <v>3.0099009900990001</v>
      </c>
      <c r="G6" s="1">
        <v>3.0321782178217802</v>
      </c>
      <c r="H6" s="1">
        <v>3.1905940594059401</v>
      </c>
      <c r="I6" s="1">
        <v>3.16336633663366</v>
      </c>
      <c r="J6" s="1">
        <v>3.11881188118811</v>
      </c>
      <c r="K6" s="1">
        <v>2.8787128712871199</v>
      </c>
      <c r="L6" s="1">
        <v>3.0247524752475199</v>
      </c>
      <c r="M6" s="1">
        <v>3.0519801980198</v>
      </c>
      <c r="N6" s="1">
        <v>2.6410891089108901</v>
      </c>
      <c r="O6" s="1">
        <v>3.1039603960396001</v>
      </c>
      <c r="P6" s="1">
        <v>3.1113861386138599</v>
      </c>
      <c r="Q6" s="1">
        <v>16.111386138613799</v>
      </c>
      <c r="R6" s="1">
        <v>16.6287128712871</v>
      </c>
    </row>
    <row r="7" spans="1:18" x14ac:dyDescent="0.3">
      <c r="A7" t="s">
        <v>18</v>
      </c>
      <c r="B7" t="s">
        <v>23</v>
      </c>
      <c r="C7" t="s">
        <v>21</v>
      </c>
      <c r="D7" s="1">
        <v>271</v>
      </c>
      <c r="E7" s="1">
        <v>811</v>
      </c>
      <c r="F7" s="1">
        <v>2.4944649446494398</v>
      </c>
      <c r="G7" s="1">
        <v>2.92250922509225</v>
      </c>
      <c r="H7" s="1">
        <v>3.1845018450184499</v>
      </c>
      <c r="I7" s="1">
        <v>3.8191881918819099</v>
      </c>
      <c r="J7" s="1">
        <v>2.9409594095940901</v>
      </c>
      <c r="K7" s="1">
        <v>2.9298892988929799</v>
      </c>
      <c r="L7" s="1">
        <v>2.5867158671586701</v>
      </c>
      <c r="M7" s="1">
        <v>2.9298892988929799</v>
      </c>
      <c r="N7" s="1">
        <v>3.20295202952029</v>
      </c>
      <c r="O7" s="1">
        <v>2.9188191881918799</v>
      </c>
      <c r="P7" s="1">
        <v>3.1402214022140198</v>
      </c>
      <c r="Q7" s="1">
        <v>12.6420664206642</v>
      </c>
      <c r="R7" s="1">
        <v>13.7859778597785</v>
      </c>
    </row>
    <row r="8" spans="1:18" x14ac:dyDescent="0.3">
      <c r="A8" t="s">
        <v>24</v>
      </c>
      <c r="B8" t="s">
        <v>23</v>
      </c>
      <c r="C8" t="s">
        <v>21</v>
      </c>
      <c r="D8" s="1">
        <v>3279</v>
      </c>
      <c r="E8" s="1">
        <v>790.32082952119504</v>
      </c>
      <c r="F8" s="1">
        <v>2.4489173528514701</v>
      </c>
      <c r="G8" s="1">
        <v>2.94510521500457</v>
      </c>
      <c r="H8" s="1">
        <v>3.0872217139371698</v>
      </c>
      <c r="I8" s="1">
        <v>3.3339432753888301</v>
      </c>
      <c r="J8" s="1">
        <v>3.02775236352546</v>
      </c>
      <c r="K8" s="1">
        <v>3.2064653857883498</v>
      </c>
      <c r="L8" s="1">
        <v>2.9136931991460799</v>
      </c>
      <c r="M8" s="1">
        <v>3.4397682220189001</v>
      </c>
      <c r="N8" s="1">
        <v>3.3193046660567198</v>
      </c>
      <c r="O8" s="1">
        <v>3.4531869472400101</v>
      </c>
      <c r="P8" s="1">
        <v>3.14303141201585</v>
      </c>
      <c r="Q8" s="1">
        <v>13.9182677645623</v>
      </c>
      <c r="R8" s="1">
        <v>14.3862174578866</v>
      </c>
    </row>
    <row r="9" spans="1:18" x14ac:dyDescent="0.3">
      <c r="A9" t="s">
        <v>24</v>
      </c>
      <c r="B9" t="s">
        <v>23</v>
      </c>
      <c r="C9" t="s">
        <v>20</v>
      </c>
      <c r="D9" s="1">
        <v>23</v>
      </c>
      <c r="E9" s="1">
        <v>768.86956521739103</v>
      </c>
      <c r="F9" s="1">
        <v>2.7826086956521698</v>
      </c>
      <c r="G9" s="1">
        <v>2.7826086956521698</v>
      </c>
      <c r="H9" s="1">
        <v>3.0869565217391299</v>
      </c>
      <c r="I9" s="1">
        <v>3.13043478260869</v>
      </c>
      <c r="J9" s="1">
        <v>3.13043478260869</v>
      </c>
      <c r="K9" s="1">
        <v>3.2608695652173898</v>
      </c>
      <c r="L9" s="1">
        <v>3.0434782608695601</v>
      </c>
      <c r="M9" s="1">
        <v>3.7826086956521698</v>
      </c>
      <c r="N9" s="1">
        <v>3.3478260869565202</v>
      </c>
      <c r="O9" s="1">
        <v>3.9130434782608599</v>
      </c>
      <c r="P9" s="1">
        <v>3.0434782608695601</v>
      </c>
      <c r="Q9" s="1">
        <v>13.9565217391304</v>
      </c>
      <c r="R9" s="1">
        <v>15.318181818181801</v>
      </c>
    </row>
    <row r="10" spans="1:18" x14ac:dyDescent="0.3">
      <c r="A10" t="s">
        <v>24</v>
      </c>
      <c r="B10" t="s">
        <v>19</v>
      </c>
      <c r="C10" t="s">
        <v>21</v>
      </c>
      <c r="D10" s="1">
        <v>1592</v>
      </c>
      <c r="E10" s="1">
        <v>678.65452261306496</v>
      </c>
      <c r="F10" s="1">
        <v>2.9880653266331598</v>
      </c>
      <c r="G10" s="1">
        <v>2.9899497487437099</v>
      </c>
      <c r="H10" s="1">
        <v>3.2135678391959801</v>
      </c>
      <c r="I10" s="1">
        <v>3.26193467336683</v>
      </c>
      <c r="J10" s="1">
        <v>3.2763819095477298</v>
      </c>
      <c r="K10" s="1">
        <v>2.9780150753768799</v>
      </c>
      <c r="L10" s="1">
        <v>3.07851758793969</v>
      </c>
      <c r="M10" s="1">
        <v>3.1796482412060301</v>
      </c>
      <c r="N10" s="1">
        <v>2.80150753768844</v>
      </c>
      <c r="O10" s="1">
        <v>3.1683417085427101</v>
      </c>
      <c r="P10" s="1">
        <v>3.0502512562813999</v>
      </c>
      <c r="Q10" s="1">
        <v>16.977386934673302</v>
      </c>
      <c r="R10" s="1">
        <v>17.686039166140201</v>
      </c>
    </row>
    <row r="11" spans="1:18" x14ac:dyDescent="0.3">
      <c r="A11" t="s">
        <v>24</v>
      </c>
      <c r="B11" t="s">
        <v>19</v>
      </c>
      <c r="C11" t="s">
        <v>20</v>
      </c>
      <c r="D11" s="1">
        <v>394</v>
      </c>
      <c r="E11" s="1">
        <v>593.192893401015</v>
      </c>
      <c r="F11" s="1">
        <v>2.54568527918781</v>
      </c>
      <c r="G11" s="1">
        <v>3.0355329949238499</v>
      </c>
      <c r="H11" s="1">
        <v>3.06852791878172</v>
      </c>
      <c r="I11" s="1">
        <v>3.05837563451776</v>
      </c>
      <c r="J11" s="1">
        <v>3.0532994923857801</v>
      </c>
      <c r="K11" s="1">
        <v>2.7741116751269002</v>
      </c>
      <c r="L11" s="1">
        <v>2.9441624365482202</v>
      </c>
      <c r="M11" s="1">
        <v>3.15736040609137</v>
      </c>
      <c r="N11" s="1">
        <v>2.74111675126903</v>
      </c>
      <c r="O11" s="1">
        <v>3.1827411167512598</v>
      </c>
      <c r="P11" s="1">
        <v>3.0761421319796902</v>
      </c>
      <c r="Q11" s="1">
        <v>13.4213197969543</v>
      </c>
      <c r="R11" s="1">
        <v>15.0329949238578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2"/>
  <sheetViews>
    <sheetView workbookViewId="0">
      <selection activeCell="D2" sqref="D2:S12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t="s">
        <v>18</v>
      </c>
      <c r="B2" t="s">
        <v>19</v>
      </c>
      <c r="C2" t="s">
        <v>20</v>
      </c>
      <c r="D2" s="1">
        <v>346</v>
      </c>
      <c r="E2" s="1">
        <v>711.14450867052005</v>
      </c>
      <c r="F2" s="1">
        <v>3.37283236994219</v>
      </c>
      <c r="G2" s="1">
        <v>3.0173410404624201</v>
      </c>
      <c r="H2" s="1">
        <v>3.20231213872832</v>
      </c>
      <c r="I2" s="1">
        <v>3.0924855491329399</v>
      </c>
      <c r="J2" s="1">
        <v>3.1994219653179101</v>
      </c>
      <c r="K2" s="1">
        <v>3.72254335260115</v>
      </c>
      <c r="L2" s="1">
        <v>3.39884393063583</v>
      </c>
      <c r="M2" s="1">
        <v>4.3150289017340997</v>
      </c>
      <c r="N2" s="1">
        <v>3.7630057803468202</v>
      </c>
      <c r="O2" s="1">
        <v>4.1589595375722501</v>
      </c>
      <c r="P2" s="1">
        <v>3.1358381502890098</v>
      </c>
      <c r="Q2" s="1">
        <v>16.424855491329399</v>
      </c>
      <c r="R2" s="1">
        <v>16.991304347825999</v>
      </c>
    </row>
    <row r="3" spans="1:18" x14ac:dyDescent="0.3">
      <c r="A3" t="s">
        <v>18</v>
      </c>
      <c r="B3" t="s">
        <v>19</v>
      </c>
      <c r="C3" t="s">
        <v>21</v>
      </c>
      <c r="D3" s="1">
        <v>697</v>
      </c>
      <c r="E3" s="1">
        <v>1899.49784791965</v>
      </c>
      <c r="F3" s="1">
        <v>3.0530846484935399</v>
      </c>
      <c r="G3" s="1">
        <v>3.1262553802008601</v>
      </c>
      <c r="H3" s="1">
        <v>3.55810616929698</v>
      </c>
      <c r="I3" s="1">
        <v>3.5552367288378699</v>
      </c>
      <c r="J3" s="1">
        <v>3.55667144906743</v>
      </c>
      <c r="K3" s="1">
        <v>3.2209469153515</v>
      </c>
      <c r="L3" s="1">
        <v>3.1965566714490601</v>
      </c>
      <c r="M3" s="1">
        <v>3.6456241032998502</v>
      </c>
      <c r="N3" s="1">
        <v>3.2682926829268202</v>
      </c>
      <c r="O3" s="1">
        <v>3.6829268292682902</v>
      </c>
      <c r="P3" s="1">
        <v>3.5624103299856502</v>
      </c>
      <c r="Q3" s="1">
        <v>14.2955523672883</v>
      </c>
      <c r="R3" s="1">
        <v>14.9913669064748</v>
      </c>
    </row>
    <row r="4" spans="1:18" x14ac:dyDescent="0.3">
      <c r="A4" t="s">
        <v>22</v>
      </c>
      <c r="B4" t="s">
        <v>23</v>
      </c>
      <c r="C4" t="s">
        <v>21</v>
      </c>
      <c r="D4" s="1">
        <v>240</v>
      </c>
      <c r="E4" s="1">
        <v>794.63750000000005</v>
      </c>
      <c r="F4" s="1">
        <v>2.4708333333333301</v>
      </c>
      <c r="G4" s="1">
        <v>2.7999999999999901</v>
      </c>
      <c r="H4" s="1">
        <v>2.8791666666666602</v>
      </c>
      <c r="I4" s="1">
        <v>2.7875000000000001</v>
      </c>
      <c r="J4" s="1">
        <v>2.9166666666666599</v>
      </c>
      <c r="K4" s="1">
        <v>3.2916666666666599</v>
      </c>
      <c r="L4" s="1">
        <v>3.24166666666666</v>
      </c>
      <c r="M4" s="1">
        <v>3.6749999999999901</v>
      </c>
      <c r="N4" s="1">
        <v>3.24166666666666</v>
      </c>
      <c r="O4" s="1">
        <v>3.7916666666666599</v>
      </c>
      <c r="P4" s="1">
        <v>2.8875000000000002</v>
      </c>
      <c r="Q4" s="1">
        <v>9.24583333333333</v>
      </c>
      <c r="R4" s="1">
        <v>10.5</v>
      </c>
    </row>
    <row r="5" spans="1:18" x14ac:dyDescent="0.3">
      <c r="A5" t="s">
        <v>22</v>
      </c>
      <c r="B5" t="s">
        <v>19</v>
      </c>
      <c r="C5" t="s">
        <v>20</v>
      </c>
      <c r="D5" s="1">
        <v>39</v>
      </c>
      <c r="E5" s="1">
        <v>883.05128205128199</v>
      </c>
      <c r="F5" s="1">
        <v>2.4102564102564101</v>
      </c>
      <c r="G5" s="1">
        <v>3.07692307692307</v>
      </c>
      <c r="H5" s="1">
        <v>2.8974358974358898</v>
      </c>
      <c r="I5" s="1">
        <v>3.1538461538461502</v>
      </c>
      <c r="J5" s="1">
        <v>2.84615384615384</v>
      </c>
      <c r="K5" s="1">
        <v>2.7948717948717898</v>
      </c>
      <c r="L5" s="1">
        <v>3.0512820512820502</v>
      </c>
      <c r="M5" s="1">
        <v>3.3589743589743501</v>
      </c>
      <c r="N5" s="1">
        <v>2.6410256410256401</v>
      </c>
      <c r="O5" s="1">
        <v>3.4871794871794801</v>
      </c>
      <c r="P5" s="1">
        <v>3.0256410256410202</v>
      </c>
      <c r="Q5" s="1">
        <v>17.769230769230699</v>
      </c>
      <c r="R5" s="1">
        <v>18.710526315789402</v>
      </c>
    </row>
    <row r="6" spans="1:18" x14ac:dyDescent="0.3">
      <c r="A6" t="s">
        <v>22</v>
      </c>
      <c r="B6" t="s">
        <v>19</v>
      </c>
      <c r="C6" t="s">
        <v>21</v>
      </c>
      <c r="D6" s="1">
        <v>117</v>
      </c>
      <c r="E6" s="1">
        <v>836.33333333333303</v>
      </c>
      <c r="F6" s="1">
        <v>2.84615384615384</v>
      </c>
      <c r="G6" s="1">
        <v>3.0512820512820502</v>
      </c>
      <c r="H6" s="1">
        <v>3.0683760683760601</v>
      </c>
      <c r="I6" s="1">
        <v>3.2051282051282</v>
      </c>
      <c r="J6" s="1">
        <v>3.0427350427350399</v>
      </c>
      <c r="K6" s="1">
        <v>2.5982905982905899</v>
      </c>
      <c r="L6" s="1">
        <v>2.81196581196581</v>
      </c>
      <c r="M6" s="1">
        <v>3.3076923076922999</v>
      </c>
      <c r="N6" s="1">
        <v>2.6153846153846101</v>
      </c>
      <c r="O6" s="1">
        <v>3.2222222222222201</v>
      </c>
      <c r="P6" s="1">
        <v>3.0683760683760601</v>
      </c>
      <c r="Q6" s="1">
        <v>10.170940170940099</v>
      </c>
      <c r="R6" s="1">
        <v>12.8888888888888</v>
      </c>
    </row>
    <row r="7" spans="1:18" x14ac:dyDescent="0.3">
      <c r="A7" t="s">
        <v>18</v>
      </c>
      <c r="B7" t="s">
        <v>23</v>
      </c>
      <c r="C7" t="s">
        <v>21</v>
      </c>
      <c r="D7" s="1">
        <v>128</v>
      </c>
      <c r="E7" s="1">
        <v>948.8671875</v>
      </c>
      <c r="F7" s="1">
        <v>2.5703125</v>
      </c>
      <c r="G7" s="1">
        <v>2.9453125</v>
      </c>
      <c r="H7" s="1">
        <v>3.0234375</v>
      </c>
      <c r="I7" s="1">
        <v>3.15625</v>
      </c>
      <c r="J7" s="1">
        <v>3</v>
      </c>
      <c r="K7" s="1">
        <v>3.296875</v>
      </c>
      <c r="L7" s="1">
        <v>3.3046875</v>
      </c>
      <c r="M7" s="1">
        <v>3.921875</v>
      </c>
      <c r="N7" s="1">
        <v>3.2890625</v>
      </c>
      <c r="O7" s="1">
        <v>3.8984375</v>
      </c>
      <c r="P7" s="1">
        <v>3.0625</v>
      </c>
      <c r="Q7" s="1">
        <v>15.3671875</v>
      </c>
      <c r="R7" s="1">
        <v>14.6953125</v>
      </c>
    </row>
    <row r="8" spans="1:18" x14ac:dyDescent="0.3">
      <c r="A8" t="s">
        <v>18</v>
      </c>
      <c r="B8" t="s">
        <v>23</v>
      </c>
      <c r="C8" t="s">
        <v>20</v>
      </c>
      <c r="D8" s="1">
        <v>1</v>
      </c>
      <c r="E8" s="1">
        <v>2125</v>
      </c>
      <c r="F8" s="1">
        <v>3</v>
      </c>
      <c r="G8" s="1">
        <v>3</v>
      </c>
      <c r="H8" s="1">
        <v>5</v>
      </c>
      <c r="I8" s="1">
        <v>5</v>
      </c>
      <c r="J8" s="1">
        <v>5</v>
      </c>
      <c r="K8" s="1">
        <v>1</v>
      </c>
      <c r="L8" s="1">
        <v>1</v>
      </c>
      <c r="M8" s="1">
        <v>3</v>
      </c>
      <c r="N8" s="1">
        <v>3</v>
      </c>
      <c r="O8" s="1">
        <v>4</v>
      </c>
      <c r="P8" s="1">
        <v>5</v>
      </c>
      <c r="Q8" s="1">
        <v>87</v>
      </c>
      <c r="R8" s="1">
        <v>84</v>
      </c>
    </row>
    <row r="9" spans="1:18" x14ac:dyDescent="0.3">
      <c r="A9" t="s">
        <v>24</v>
      </c>
      <c r="B9" t="s">
        <v>23</v>
      </c>
      <c r="C9" t="s">
        <v>21</v>
      </c>
      <c r="D9" s="1">
        <v>1821</v>
      </c>
      <c r="E9" s="1">
        <v>800.55299286106504</v>
      </c>
      <c r="F9" s="1">
        <v>2.4514003294892901</v>
      </c>
      <c r="G9" s="1">
        <v>2.9126853377265198</v>
      </c>
      <c r="H9" s="1">
        <v>2.9593629873695702</v>
      </c>
      <c r="I9" s="1">
        <v>2.9489291598023</v>
      </c>
      <c r="J9" s="1">
        <v>2.9879187259747302</v>
      </c>
      <c r="K9" s="1">
        <v>3.3130148270181201</v>
      </c>
      <c r="L9" s="1">
        <v>3.2289950576606201</v>
      </c>
      <c r="M9" s="1">
        <v>3.76825919824272</v>
      </c>
      <c r="N9" s="1">
        <v>3.3415705656232801</v>
      </c>
      <c r="O9" s="1">
        <v>3.7858319604612798</v>
      </c>
      <c r="P9" s="1">
        <v>2.97968149368478</v>
      </c>
      <c r="Q9" s="1">
        <v>15.271279516749001</v>
      </c>
      <c r="R9" s="1">
        <v>16.084848484848401</v>
      </c>
    </row>
    <row r="10" spans="1:18" x14ac:dyDescent="0.3">
      <c r="A10" t="s">
        <v>24</v>
      </c>
      <c r="B10" t="s">
        <v>23</v>
      </c>
      <c r="C10" t="s">
        <v>20</v>
      </c>
      <c r="D10" s="1">
        <v>4</v>
      </c>
      <c r="E10" s="1">
        <v>590.25</v>
      </c>
      <c r="F10" s="1">
        <v>2.75</v>
      </c>
      <c r="G10" s="1">
        <v>2.75</v>
      </c>
      <c r="H10" s="1">
        <v>2</v>
      </c>
      <c r="I10" s="1">
        <v>1.75</v>
      </c>
      <c r="J10" s="1">
        <v>2</v>
      </c>
      <c r="K10" s="1">
        <v>4</v>
      </c>
      <c r="L10" s="1">
        <v>3.5</v>
      </c>
      <c r="M10" s="1">
        <v>3.75</v>
      </c>
      <c r="N10" s="1">
        <v>3.25</v>
      </c>
      <c r="O10" s="1">
        <v>3.25</v>
      </c>
      <c r="P10" s="1">
        <v>2</v>
      </c>
      <c r="Q10" s="1">
        <v>0.5</v>
      </c>
      <c r="R10" s="1">
        <v>0</v>
      </c>
    </row>
    <row r="11" spans="1:18" x14ac:dyDescent="0.3">
      <c r="A11" t="s">
        <v>24</v>
      </c>
      <c r="B11" t="s">
        <v>19</v>
      </c>
      <c r="C11" t="s">
        <v>21</v>
      </c>
      <c r="D11" s="1">
        <v>147</v>
      </c>
      <c r="E11" s="1">
        <v>885.80272108843496</v>
      </c>
      <c r="F11" s="1">
        <v>2.81632653061224</v>
      </c>
      <c r="G11" s="1">
        <v>2.9863945578231199</v>
      </c>
      <c r="H11" s="1">
        <v>3.1292517006802698</v>
      </c>
      <c r="I11" s="1">
        <v>3.0136054421768699</v>
      </c>
      <c r="J11" s="1">
        <v>3.1292517006802698</v>
      </c>
      <c r="K11" s="1">
        <v>2.81632653061224</v>
      </c>
      <c r="L11" s="1">
        <v>2.9183673469387701</v>
      </c>
      <c r="M11" s="1">
        <v>3.1768707482993102</v>
      </c>
      <c r="N11" s="1">
        <v>2.59183673469387</v>
      </c>
      <c r="O11" s="1">
        <v>3.21768707482993</v>
      </c>
      <c r="P11" s="1">
        <v>3.1292517006802698</v>
      </c>
      <c r="Q11" s="1">
        <v>15.0340136054421</v>
      </c>
      <c r="R11" s="1">
        <v>14.4965986394557</v>
      </c>
    </row>
    <row r="12" spans="1:18" x14ac:dyDescent="0.3">
      <c r="A12" t="s">
        <v>24</v>
      </c>
      <c r="B12" t="s">
        <v>19</v>
      </c>
      <c r="C12" t="s">
        <v>20</v>
      </c>
      <c r="D12" s="1">
        <v>1307</v>
      </c>
      <c r="E12" s="1">
        <v>688.21040550879798</v>
      </c>
      <c r="F12" s="1">
        <v>2.6908951798010698</v>
      </c>
      <c r="G12" s="1">
        <v>2.9502677888293798</v>
      </c>
      <c r="H12" s="1">
        <v>3.1055853098699302</v>
      </c>
      <c r="I12" s="1">
        <v>3.06885998469778</v>
      </c>
      <c r="J12" s="1">
        <v>3.1178270849273102</v>
      </c>
      <c r="K12" s="1">
        <v>3.15914307574598</v>
      </c>
      <c r="L12" s="1">
        <v>3.21882172915072</v>
      </c>
      <c r="M12" s="1">
        <v>3.5975516449885201</v>
      </c>
      <c r="N12" s="1">
        <v>3.1599081866870602</v>
      </c>
      <c r="O12" s="1">
        <v>3.6342769701606699</v>
      </c>
      <c r="P12" s="1">
        <v>3.10635042081101</v>
      </c>
      <c r="Q12" s="1">
        <v>14.954858454475801</v>
      </c>
      <c r="R12" s="1">
        <v>15.547546012269899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2"/>
  <sheetViews>
    <sheetView workbookViewId="0">
      <selection activeCell="D2" sqref="D2:S12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t="s">
        <v>18</v>
      </c>
      <c r="B2" t="s">
        <v>19</v>
      </c>
      <c r="C2" t="s">
        <v>20</v>
      </c>
      <c r="D2" s="1">
        <v>1174</v>
      </c>
      <c r="E2" s="1">
        <v>787.68568994889199</v>
      </c>
      <c r="F2" s="1">
        <v>2.82367972742759</v>
      </c>
      <c r="G2" s="1">
        <v>2.89097103918228</v>
      </c>
      <c r="H2" s="1">
        <v>3.02725724020442</v>
      </c>
      <c r="I2" s="1">
        <v>2.97103918228279</v>
      </c>
      <c r="J2" s="1">
        <v>3.0689948892674601</v>
      </c>
      <c r="K2" s="1">
        <v>3.7879045996592802</v>
      </c>
      <c r="L2" s="1">
        <v>3.4241908006814299</v>
      </c>
      <c r="M2" s="1">
        <v>4.2333901192504202</v>
      </c>
      <c r="N2" s="1">
        <v>3.75383304940374</v>
      </c>
      <c r="O2" s="1">
        <v>4.2649063032367902</v>
      </c>
      <c r="P2" s="1">
        <v>3.0298126064735902</v>
      </c>
      <c r="Q2" s="1">
        <v>12.4463373083475</v>
      </c>
      <c r="R2" s="1">
        <v>12.828058169375501</v>
      </c>
    </row>
    <row r="3" spans="1:18" x14ac:dyDescent="0.3">
      <c r="A3" t="s">
        <v>18</v>
      </c>
      <c r="B3" t="s">
        <v>19</v>
      </c>
      <c r="C3" t="s">
        <v>21</v>
      </c>
      <c r="D3" s="1">
        <v>2869</v>
      </c>
      <c r="E3" s="1">
        <v>1883.58034158243</v>
      </c>
      <c r="F3" s="1">
        <v>2.9926803764377801</v>
      </c>
      <c r="G3" s="1">
        <v>3.0198675496688701</v>
      </c>
      <c r="H3" s="1">
        <v>3.4830951551062999</v>
      </c>
      <c r="I3" s="1">
        <v>3.70442662948762</v>
      </c>
      <c r="J3" s="1">
        <v>3.6747995817357899</v>
      </c>
      <c r="K3" s="1">
        <v>3.5001742767514799</v>
      </c>
      <c r="L3" s="1">
        <v>3.4841408156151901</v>
      </c>
      <c r="M3" s="1">
        <v>3.7152317880794699</v>
      </c>
      <c r="N3" s="1">
        <v>3.3088184036249499</v>
      </c>
      <c r="O3" s="1">
        <v>3.7256883931683502</v>
      </c>
      <c r="P3" s="1">
        <v>3.5263157894736801</v>
      </c>
      <c r="Q3" s="1">
        <v>14.3307772743116</v>
      </c>
      <c r="R3" s="1">
        <v>14.7486874343717</v>
      </c>
    </row>
    <row r="4" spans="1:18" x14ac:dyDescent="0.3">
      <c r="A4" t="s">
        <v>22</v>
      </c>
      <c r="B4" t="s">
        <v>23</v>
      </c>
      <c r="C4" t="s">
        <v>21</v>
      </c>
      <c r="D4" s="1">
        <v>218</v>
      </c>
      <c r="E4" s="1">
        <v>821.60550458715602</v>
      </c>
      <c r="F4" s="1">
        <v>2.6880733944954098</v>
      </c>
      <c r="G4" s="1">
        <v>2.8761467889908201</v>
      </c>
      <c r="H4" s="1">
        <v>2.8394495412844001</v>
      </c>
      <c r="I4" s="1">
        <v>2.8440366972477</v>
      </c>
      <c r="J4" s="1">
        <v>2.9174311926605498</v>
      </c>
      <c r="K4" s="1">
        <v>3.4082568807339402</v>
      </c>
      <c r="L4" s="1">
        <v>3.25229357798165</v>
      </c>
      <c r="M4" s="1">
        <v>3.6834862385321001</v>
      </c>
      <c r="N4" s="1">
        <v>3.3577981651376101</v>
      </c>
      <c r="O4" s="1">
        <v>3.73394495412844</v>
      </c>
      <c r="P4" s="1">
        <v>2.8990825688073301</v>
      </c>
      <c r="Q4" s="1">
        <v>14.2844036697247</v>
      </c>
      <c r="R4" s="1">
        <v>13.894009216589801</v>
      </c>
    </row>
    <row r="5" spans="1:18" x14ac:dyDescent="0.3">
      <c r="A5" t="s">
        <v>22</v>
      </c>
      <c r="B5" t="s">
        <v>19</v>
      </c>
      <c r="C5" t="s">
        <v>20</v>
      </c>
      <c r="D5" s="1">
        <v>126</v>
      </c>
      <c r="E5" s="1">
        <v>655</v>
      </c>
      <c r="F5" s="1">
        <v>2.4444444444444402</v>
      </c>
      <c r="G5" s="1">
        <v>3.2301587301587298</v>
      </c>
      <c r="H5" s="1">
        <v>3.0634920634920602</v>
      </c>
      <c r="I5" s="1">
        <v>3.1190476190476102</v>
      </c>
      <c r="J5" s="1">
        <v>3.0317460317460299</v>
      </c>
      <c r="K5" s="1">
        <v>2.7063492063491998</v>
      </c>
      <c r="L5" s="1">
        <v>3.1825396825396801</v>
      </c>
      <c r="M5" s="1">
        <v>3.1269841269841199</v>
      </c>
      <c r="N5" s="1">
        <v>2.6825396825396801</v>
      </c>
      <c r="O5" s="1">
        <v>3.0634920634920602</v>
      </c>
      <c r="P5" s="1">
        <v>3.09523809523809</v>
      </c>
      <c r="Q5" s="1">
        <v>14.912698412698401</v>
      </c>
      <c r="R5" s="1">
        <v>16.32</v>
      </c>
    </row>
    <row r="6" spans="1:18" x14ac:dyDescent="0.3">
      <c r="A6" t="s">
        <v>22</v>
      </c>
      <c r="B6" t="s">
        <v>19</v>
      </c>
      <c r="C6" t="s">
        <v>21</v>
      </c>
      <c r="D6" s="1">
        <v>329</v>
      </c>
      <c r="E6" s="1">
        <v>770.65653495440699</v>
      </c>
      <c r="F6" s="1">
        <v>2.7568389057750702</v>
      </c>
      <c r="G6" s="1">
        <v>3.0273556231002998</v>
      </c>
      <c r="H6" s="1">
        <v>3.20668693009118</v>
      </c>
      <c r="I6" s="1">
        <v>3.1519756838905701</v>
      </c>
      <c r="J6" s="1">
        <v>3.2249240121580498</v>
      </c>
      <c r="K6" s="1">
        <v>2.7963525835866201</v>
      </c>
      <c r="L6" s="1">
        <v>2.9635258358662599</v>
      </c>
      <c r="M6" s="1">
        <v>3.20668693009118</v>
      </c>
      <c r="N6" s="1">
        <v>2.75075987841945</v>
      </c>
      <c r="O6" s="1">
        <v>3.25835866261398</v>
      </c>
      <c r="P6" s="1">
        <v>3.20668693009118</v>
      </c>
      <c r="Q6" s="1">
        <v>15.8449848024316</v>
      </c>
      <c r="R6" s="1">
        <v>17.207317073170699</v>
      </c>
    </row>
    <row r="7" spans="1:18" x14ac:dyDescent="0.3">
      <c r="A7" t="s">
        <v>18</v>
      </c>
      <c r="B7" t="s">
        <v>23</v>
      </c>
      <c r="C7" t="s">
        <v>21</v>
      </c>
      <c r="D7" s="1">
        <v>127</v>
      </c>
      <c r="E7" s="1">
        <v>861.385826771653</v>
      </c>
      <c r="F7" s="1">
        <v>2.4960629921259798</v>
      </c>
      <c r="G7" s="1">
        <v>2.92913385826771</v>
      </c>
      <c r="H7" s="1">
        <v>3.0944881889763698</v>
      </c>
      <c r="I7" s="1">
        <v>3.40944881889763</v>
      </c>
      <c r="J7" s="1">
        <v>3.21259842519685</v>
      </c>
      <c r="K7" s="1">
        <v>3.3070866141732198</v>
      </c>
      <c r="L7" s="1">
        <v>3.1889763779527498</v>
      </c>
      <c r="M7" s="1">
        <v>3.63779527559055</v>
      </c>
      <c r="N7" s="1">
        <v>3.50393700787401</v>
      </c>
      <c r="O7" s="1">
        <v>3.6062992125984201</v>
      </c>
      <c r="P7" s="1">
        <v>3.35433070866141</v>
      </c>
      <c r="Q7" s="1">
        <v>9.7401574803149593</v>
      </c>
      <c r="R7" s="1">
        <v>10.031496062992099</v>
      </c>
    </row>
    <row r="8" spans="1:18" x14ac:dyDescent="0.3">
      <c r="A8" t="s">
        <v>18</v>
      </c>
      <c r="B8" t="s">
        <v>23</v>
      </c>
      <c r="C8" t="s">
        <v>20</v>
      </c>
      <c r="D8" s="1">
        <v>1</v>
      </c>
      <c r="E8" s="1">
        <v>1694</v>
      </c>
      <c r="F8" s="1">
        <v>5</v>
      </c>
      <c r="G8" s="1">
        <v>4</v>
      </c>
      <c r="H8" s="1">
        <v>2</v>
      </c>
      <c r="I8" s="1">
        <v>2</v>
      </c>
      <c r="J8" s="1">
        <v>2</v>
      </c>
      <c r="K8" s="1">
        <v>2</v>
      </c>
      <c r="L8" s="1">
        <v>3</v>
      </c>
      <c r="M8" s="1">
        <v>4</v>
      </c>
      <c r="N8" s="1">
        <v>1</v>
      </c>
      <c r="O8" s="1">
        <v>4</v>
      </c>
      <c r="P8" s="1">
        <v>2</v>
      </c>
      <c r="Q8" s="1">
        <v>29</v>
      </c>
      <c r="R8" s="1">
        <v>27</v>
      </c>
    </row>
    <row r="9" spans="1:18" x14ac:dyDescent="0.3">
      <c r="A9" t="s">
        <v>24</v>
      </c>
      <c r="B9" t="s">
        <v>23</v>
      </c>
      <c r="C9" t="s">
        <v>21</v>
      </c>
      <c r="D9" s="1">
        <v>1564</v>
      </c>
      <c r="E9" s="1">
        <v>789.631074168797</v>
      </c>
      <c r="F9" s="1">
        <v>2.4948849104859301</v>
      </c>
      <c r="G9" s="1">
        <v>2.9283887468030598</v>
      </c>
      <c r="H9" s="1">
        <v>3.0185421994884898</v>
      </c>
      <c r="I9" s="1">
        <v>2.9993606138107398</v>
      </c>
      <c r="J9" s="1">
        <v>3.0517902813299198</v>
      </c>
      <c r="K9" s="1">
        <v>3.3305626598465401</v>
      </c>
      <c r="L9" s="1">
        <v>3.2691815856777402</v>
      </c>
      <c r="M9" s="1">
        <v>3.73529411764705</v>
      </c>
      <c r="N9" s="1">
        <v>3.4028132992327298</v>
      </c>
      <c r="O9" s="1">
        <v>3.8228900255754401</v>
      </c>
      <c r="P9" s="1">
        <v>3.0581841432224999</v>
      </c>
      <c r="Q9" s="1">
        <v>13.5920716112531</v>
      </c>
      <c r="R9" s="1">
        <v>14.117082533589199</v>
      </c>
    </row>
    <row r="10" spans="1:18" x14ac:dyDescent="0.3">
      <c r="A10" t="s">
        <v>24</v>
      </c>
      <c r="B10" t="s">
        <v>23</v>
      </c>
      <c r="C10" t="s">
        <v>20</v>
      </c>
      <c r="D10" s="1">
        <v>9</v>
      </c>
      <c r="E10" s="1">
        <v>735.55555555555497</v>
      </c>
      <c r="F10" s="1">
        <v>1.6666666666666601</v>
      </c>
      <c r="G10" s="1">
        <v>2.55555555555555</v>
      </c>
      <c r="H10" s="1">
        <v>3</v>
      </c>
      <c r="I10" s="1">
        <v>3.1111111111111098</v>
      </c>
      <c r="J10" s="1">
        <v>3</v>
      </c>
      <c r="K10" s="1">
        <v>3.7777777777777701</v>
      </c>
      <c r="L10" s="1">
        <v>3.1111111111111098</v>
      </c>
      <c r="M10" s="1">
        <v>4.1111111111111098</v>
      </c>
      <c r="N10" s="1">
        <v>3.2222222222222201</v>
      </c>
      <c r="O10" s="1">
        <v>4.2222222222222197</v>
      </c>
      <c r="P10" s="1">
        <v>3</v>
      </c>
      <c r="Q10" s="1">
        <v>3.7777777777777701</v>
      </c>
      <c r="R10" s="1">
        <v>2.7777777777777701</v>
      </c>
    </row>
    <row r="11" spans="1:18" x14ac:dyDescent="0.3">
      <c r="A11" t="s">
        <v>24</v>
      </c>
      <c r="B11" t="s">
        <v>19</v>
      </c>
      <c r="C11" t="s">
        <v>21</v>
      </c>
      <c r="D11" s="1">
        <v>706</v>
      </c>
      <c r="E11" s="1">
        <v>704.37535410764804</v>
      </c>
      <c r="F11" s="1">
        <v>2.8824362606232201</v>
      </c>
      <c r="G11" s="1">
        <v>3.0382436260623198</v>
      </c>
      <c r="H11" s="1">
        <v>3.3116147308781798</v>
      </c>
      <c r="I11" s="1">
        <v>3.2889518413597698</v>
      </c>
      <c r="J11" s="1">
        <v>3.2974504249291701</v>
      </c>
      <c r="K11" s="1">
        <v>2.7337110481586402</v>
      </c>
      <c r="L11" s="1">
        <v>2.9348441926345599</v>
      </c>
      <c r="M11" s="1">
        <v>3.1416430594900802</v>
      </c>
      <c r="N11" s="1">
        <v>2.7988668555240701</v>
      </c>
      <c r="O11" s="1">
        <v>3.1487252124645799</v>
      </c>
      <c r="P11" s="1">
        <v>3.3201133144475898</v>
      </c>
      <c r="Q11" s="1">
        <v>16.019830028328599</v>
      </c>
      <c r="R11" s="1">
        <v>16.569602272727199</v>
      </c>
    </row>
    <row r="12" spans="1:18" x14ac:dyDescent="0.3">
      <c r="A12" t="s">
        <v>24</v>
      </c>
      <c r="B12" t="s">
        <v>19</v>
      </c>
      <c r="C12" t="s">
        <v>20</v>
      </c>
      <c r="D12" s="1">
        <v>1265</v>
      </c>
      <c r="E12" s="1">
        <v>676.03478260869497</v>
      </c>
      <c r="F12" s="1">
        <v>2.5723320158102698</v>
      </c>
      <c r="G12" s="1">
        <v>2.9976284584980202</v>
      </c>
      <c r="H12" s="1">
        <v>3.10671936758893</v>
      </c>
      <c r="I12" s="1">
        <v>3.09881422924901</v>
      </c>
      <c r="J12" s="1">
        <v>3.1209486166007898</v>
      </c>
      <c r="K12" s="1">
        <v>2.84664031620553</v>
      </c>
      <c r="L12" s="1">
        <v>3.0648221343873501</v>
      </c>
      <c r="M12" s="1">
        <v>3.2245059288537501</v>
      </c>
      <c r="N12" s="1">
        <v>2.7897233201581</v>
      </c>
      <c r="O12" s="1">
        <v>3.2656126482213401</v>
      </c>
      <c r="P12" s="1">
        <v>3.12252964426877</v>
      </c>
      <c r="Q12" s="1">
        <v>14.6126482213438</v>
      </c>
      <c r="R12" s="1">
        <v>15.0904761904761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3"/>
  <sheetViews>
    <sheetView workbookViewId="0">
      <selection activeCell="C2" sqref="C2:R13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3">
      <c r="A2" t="s">
        <v>22</v>
      </c>
      <c r="B2" t="s">
        <v>19</v>
      </c>
      <c r="C2" s="1">
        <v>447</v>
      </c>
      <c r="D2" s="1">
        <v>718.55928411633101</v>
      </c>
      <c r="E2" s="1">
        <v>2.8970917225950701</v>
      </c>
      <c r="F2" s="1">
        <v>3.0850111856823199</v>
      </c>
      <c r="G2" s="1">
        <v>3.1633109619686701</v>
      </c>
      <c r="H2" s="1">
        <v>3.1565995525727</v>
      </c>
      <c r="I2" s="1">
        <v>3.1431767337807601</v>
      </c>
      <c r="J2" s="1">
        <v>2.6823266219239299</v>
      </c>
      <c r="K2" s="1">
        <v>2.9686800894854501</v>
      </c>
      <c r="L2" s="1">
        <v>3.1275167785234901</v>
      </c>
      <c r="M2" s="1">
        <v>2.65324384787472</v>
      </c>
      <c r="N2" s="1">
        <v>3.1230425055928399</v>
      </c>
      <c r="O2" s="1">
        <v>3.1565995525727</v>
      </c>
      <c r="P2" s="1">
        <v>15.673378076062599</v>
      </c>
      <c r="Q2" s="1">
        <v>16.6375838926174</v>
      </c>
    </row>
    <row r="3" spans="1:17" x14ac:dyDescent="0.3">
      <c r="A3" t="s">
        <v>22</v>
      </c>
      <c r="B3" t="s">
        <v>23</v>
      </c>
      <c r="C3" s="1">
        <v>459</v>
      </c>
      <c r="D3" s="1">
        <v>775.55773420479295</v>
      </c>
      <c r="E3" s="1">
        <v>2.5076252723311501</v>
      </c>
      <c r="F3" s="1">
        <v>2.8583877995642699</v>
      </c>
      <c r="G3" s="1">
        <v>3.0326797385620901</v>
      </c>
      <c r="H3" s="1">
        <v>3.2941176470588198</v>
      </c>
      <c r="I3" s="1">
        <v>2.94553376906318</v>
      </c>
      <c r="J3" s="1">
        <v>3.1437908496731999</v>
      </c>
      <c r="K3" s="1">
        <v>2.8583877995642699</v>
      </c>
      <c r="L3" s="1">
        <v>3.3507625272331101</v>
      </c>
      <c r="M3" s="1">
        <v>3.39433551198257</v>
      </c>
      <c r="N3" s="1">
        <v>3.39215686274509</v>
      </c>
      <c r="O3" s="1">
        <v>3.0980392156862702</v>
      </c>
      <c r="P3" s="1">
        <v>12.4945533769063</v>
      </c>
      <c r="Q3" s="1">
        <v>12.910480349344899</v>
      </c>
    </row>
    <row r="4" spans="1:17" x14ac:dyDescent="0.3">
      <c r="A4" t="s">
        <v>18</v>
      </c>
      <c r="B4" t="s">
        <v>19</v>
      </c>
      <c r="C4" s="1">
        <v>6088</v>
      </c>
      <c r="D4" s="1">
        <v>1718.3975032851499</v>
      </c>
      <c r="E4" s="1">
        <v>2.9540078843626798</v>
      </c>
      <c r="F4" s="1">
        <v>3.0174113009198398</v>
      </c>
      <c r="G4" s="1">
        <v>3.3608738501971001</v>
      </c>
      <c r="H4" s="1">
        <v>3.78367279894875</v>
      </c>
      <c r="I4" s="1">
        <v>3.6747700394218099</v>
      </c>
      <c r="J4" s="1">
        <v>3.7311103810775199</v>
      </c>
      <c r="K4" s="1">
        <v>3.69957293035479</v>
      </c>
      <c r="L4" s="1">
        <v>3.8784494086727901</v>
      </c>
      <c r="M4" s="1">
        <v>3.53580814717477</v>
      </c>
      <c r="N4" s="1">
        <v>3.8896189224704298</v>
      </c>
      <c r="O4" s="1">
        <v>3.5126478318002601</v>
      </c>
      <c r="P4" s="1">
        <v>13.3955321944809</v>
      </c>
      <c r="Q4" s="1">
        <v>13.675573148606301</v>
      </c>
    </row>
    <row r="5" spans="1:17" x14ac:dyDescent="0.3">
      <c r="A5" t="s">
        <v>22</v>
      </c>
      <c r="B5" t="s">
        <v>19</v>
      </c>
      <c r="C5" s="1">
        <v>565</v>
      </c>
      <c r="D5" s="1">
        <v>707.25132743362803</v>
      </c>
      <c r="E5" s="1">
        <v>2.7398230088495499</v>
      </c>
      <c r="F5" s="1">
        <v>3.0389380530973402</v>
      </c>
      <c r="G5" s="1">
        <v>3.1451327433628302</v>
      </c>
      <c r="H5" s="1">
        <v>3.1274336283185802</v>
      </c>
      <c r="I5" s="1">
        <v>3.1061946902654798</v>
      </c>
      <c r="J5" s="1">
        <v>2.8831858407079598</v>
      </c>
      <c r="K5" s="1">
        <v>3.0424778761061901</v>
      </c>
      <c r="L5" s="1">
        <v>3.16283185840707</v>
      </c>
      <c r="M5" s="1">
        <v>2.7256637168141502</v>
      </c>
      <c r="N5" s="1">
        <v>3.1752212389380499</v>
      </c>
      <c r="O5" s="1">
        <v>3.1115044247787602</v>
      </c>
      <c r="P5" s="1">
        <v>15.656637168141501</v>
      </c>
      <c r="Q5" s="1">
        <v>16.936056838365801</v>
      </c>
    </row>
    <row r="6" spans="1:17" x14ac:dyDescent="0.3">
      <c r="A6" t="s">
        <v>18</v>
      </c>
      <c r="B6" t="s">
        <v>23</v>
      </c>
      <c r="C6" s="1">
        <v>268</v>
      </c>
      <c r="D6" s="1">
        <v>881.50373134328299</v>
      </c>
      <c r="E6" s="1">
        <v>2.57462686567164</v>
      </c>
      <c r="F6" s="1">
        <v>2.8507462686567102</v>
      </c>
      <c r="G6" s="1">
        <v>3.0298507462686501</v>
      </c>
      <c r="H6" s="1">
        <v>3.5410447761194002</v>
      </c>
      <c r="I6" s="1">
        <v>2.9701492537313401</v>
      </c>
      <c r="J6" s="1">
        <v>3.06343283582089</v>
      </c>
      <c r="K6" s="1">
        <v>2.9589552238805901</v>
      </c>
      <c r="L6" s="1">
        <v>3.2835820895522301</v>
      </c>
      <c r="M6" s="1">
        <v>3.31343283582089</v>
      </c>
      <c r="N6" s="1">
        <v>3.30223880597014</v>
      </c>
      <c r="O6" s="1">
        <v>3.1716417910447698</v>
      </c>
      <c r="P6" s="1">
        <v>11.111940298507401</v>
      </c>
      <c r="Q6" s="1">
        <v>12.026119402985</v>
      </c>
    </row>
    <row r="7" spans="1:17" x14ac:dyDescent="0.3">
      <c r="A7" t="s">
        <v>18</v>
      </c>
      <c r="B7" t="s">
        <v>23</v>
      </c>
      <c r="C7" s="1">
        <v>248</v>
      </c>
      <c r="D7" s="1">
        <v>830.06451612903197</v>
      </c>
      <c r="E7" s="1">
        <v>2.4677419354838701</v>
      </c>
      <c r="F7" s="1">
        <v>3.01209677419354</v>
      </c>
      <c r="G7" s="1">
        <v>3.2177419354838701</v>
      </c>
      <c r="H7" s="1">
        <v>3.57258064516129</v>
      </c>
      <c r="I7" s="1">
        <v>3.0766129032257998</v>
      </c>
      <c r="J7" s="1">
        <v>3.1451612903225801</v>
      </c>
      <c r="K7" s="1">
        <v>2.82258064516129</v>
      </c>
      <c r="L7" s="1">
        <v>3.3991935483870899</v>
      </c>
      <c r="M7" s="1">
        <v>3.25</v>
      </c>
      <c r="N7" s="1">
        <v>3.36693548387096</v>
      </c>
      <c r="O7" s="1">
        <v>3.17338709677419</v>
      </c>
      <c r="P7" s="1">
        <v>14.7862903225806</v>
      </c>
      <c r="Q7" s="1">
        <v>14.7338709677419</v>
      </c>
    </row>
    <row r="8" spans="1:17" x14ac:dyDescent="0.3">
      <c r="A8" t="s">
        <v>24</v>
      </c>
      <c r="B8" t="s">
        <v>19</v>
      </c>
      <c r="C8" s="1">
        <v>2613</v>
      </c>
      <c r="D8" s="1">
        <v>693.34634519709095</v>
      </c>
      <c r="E8" s="1">
        <v>2.7412935323382999</v>
      </c>
      <c r="F8" s="1">
        <v>2.9846919249904298</v>
      </c>
      <c r="G8" s="1">
        <v>3.1611174894756902</v>
      </c>
      <c r="H8" s="1">
        <v>3.1680061232300001</v>
      </c>
      <c r="I8" s="1">
        <v>3.2055109070034402</v>
      </c>
      <c r="J8" s="1">
        <v>2.9800995024875601</v>
      </c>
      <c r="K8" s="1">
        <v>3.0918484500573999</v>
      </c>
      <c r="L8" s="1">
        <v>3.2939150401836899</v>
      </c>
      <c r="M8" s="1">
        <v>2.8469192499043201</v>
      </c>
      <c r="N8" s="1">
        <v>3.2931496364332098</v>
      </c>
      <c r="O8" s="1">
        <v>3.0658247225411399</v>
      </c>
      <c r="P8" s="1">
        <v>15.2269422120168</v>
      </c>
      <c r="Q8" s="1">
        <v>15.870484242890001</v>
      </c>
    </row>
    <row r="9" spans="1:17" x14ac:dyDescent="0.3">
      <c r="A9" t="s">
        <v>24</v>
      </c>
      <c r="B9" t="s">
        <v>19</v>
      </c>
      <c r="C9" s="1">
        <v>2434</v>
      </c>
      <c r="D9" s="1">
        <v>680.52095316351597</v>
      </c>
      <c r="E9" s="1">
        <v>2.7990961380443702</v>
      </c>
      <c r="F9" s="1">
        <v>3.00616269515201</v>
      </c>
      <c r="G9" s="1">
        <v>3.1491372226787102</v>
      </c>
      <c r="H9" s="1">
        <v>3.14461791290057</v>
      </c>
      <c r="I9" s="1">
        <v>3.1532456861133902</v>
      </c>
      <c r="J9" s="1">
        <v>2.8800328677074698</v>
      </c>
      <c r="K9" s="1">
        <v>3.0480690221856999</v>
      </c>
      <c r="L9" s="1">
        <v>3.2415776499589102</v>
      </c>
      <c r="M9" s="1">
        <v>2.87880032867707</v>
      </c>
      <c r="N9" s="1">
        <v>3.2834839769926001</v>
      </c>
      <c r="O9" s="1">
        <v>3.1573541495480599</v>
      </c>
      <c r="P9" s="1">
        <v>15.837715694330299</v>
      </c>
      <c r="Q9" s="1">
        <v>16.597445405850799</v>
      </c>
    </row>
    <row r="10" spans="1:17" x14ac:dyDescent="0.3">
      <c r="A10" t="s">
        <v>24</v>
      </c>
      <c r="B10" t="s">
        <v>23</v>
      </c>
      <c r="C10" s="1">
        <v>3318</v>
      </c>
      <c r="D10" s="1">
        <v>784.82459312839001</v>
      </c>
      <c r="E10" s="1">
        <v>2.46925858951175</v>
      </c>
      <c r="F10" s="1">
        <v>2.9385171790235001</v>
      </c>
      <c r="G10" s="1">
        <v>2.97377938517179</v>
      </c>
      <c r="H10" s="1">
        <v>2.94303797468354</v>
      </c>
      <c r="I10" s="1">
        <v>3.00723327305605</v>
      </c>
      <c r="J10" s="1">
        <v>3.31525015069318</v>
      </c>
      <c r="K10" s="1">
        <v>3.2420132610005998</v>
      </c>
      <c r="L10" s="1">
        <v>3.74653405666063</v>
      </c>
      <c r="M10" s="1">
        <v>3.3194695599758801</v>
      </c>
      <c r="N10" s="1">
        <v>3.7817962628089199</v>
      </c>
      <c r="O10" s="1">
        <v>2.99367088607594</v>
      </c>
      <c r="P10" s="1">
        <v>14.0033152501506</v>
      </c>
      <c r="Q10" s="1">
        <v>14.540581465778301</v>
      </c>
    </row>
    <row r="11" spans="1:17" x14ac:dyDescent="0.3">
      <c r="A11" t="s">
        <v>24</v>
      </c>
      <c r="B11" t="s">
        <v>23</v>
      </c>
      <c r="C11" s="1">
        <v>3199</v>
      </c>
      <c r="D11" s="1">
        <v>799.48421381681703</v>
      </c>
      <c r="E11" s="1">
        <v>2.44545170365739</v>
      </c>
      <c r="F11" s="1">
        <v>2.9268521412941499</v>
      </c>
      <c r="G11" s="1">
        <v>3.0990934667083399</v>
      </c>
      <c r="H11" s="1">
        <v>3.3679274773366599</v>
      </c>
      <c r="I11" s="1">
        <v>3.0325101594248198</v>
      </c>
      <c r="J11" s="1">
        <v>3.2038136917786799</v>
      </c>
      <c r="K11" s="1">
        <v>2.9118474523288498</v>
      </c>
      <c r="L11" s="1">
        <v>3.43169740543919</v>
      </c>
      <c r="M11" s="1">
        <v>3.3710534542044299</v>
      </c>
      <c r="N11" s="1">
        <v>3.4579556111284702</v>
      </c>
      <c r="O11" s="1">
        <v>3.16411378555798</v>
      </c>
      <c r="P11" s="1">
        <v>14.3935604876523</v>
      </c>
      <c r="Q11" s="1">
        <v>14.9451926088318</v>
      </c>
    </row>
    <row r="12" spans="1:17" x14ac:dyDescent="0.3">
      <c r="A12" t="s">
        <v>18</v>
      </c>
      <c r="B12" t="s">
        <v>19</v>
      </c>
      <c r="C12" s="1">
        <v>5891</v>
      </c>
      <c r="D12" s="1">
        <v>1705.06688168392</v>
      </c>
      <c r="E12" s="1">
        <v>2.9246307927346802</v>
      </c>
      <c r="F12" s="1">
        <v>2.97504668137837</v>
      </c>
      <c r="G12" s="1">
        <v>3.3736207774571301</v>
      </c>
      <c r="H12" s="1">
        <v>3.7852656594805598</v>
      </c>
      <c r="I12" s="1">
        <v>3.6898658971312099</v>
      </c>
      <c r="J12" s="1">
        <v>3.7088779494143602</v>
      </c>
      <c r="K12" s="1">
        <v>3.6696655915803702</v>
      </c>
      <c r="L12" s="1">
        <v>3.8708198947547099</v>
      </c>
      <c r="M12" s="1">
        <v>3.5420132405364102</v>
      </c>
      <c r="N12" s="1">
        <v>3.8606348667458801</v>
      </c>
      <c r="O12" s="1">
        <v>3.5145136649125699</v>
      </c>
      <c r="P12" s="1">
        <v>14.5808860974367</v>
      </c>
      <c r="Q12" s="1">
        <v>14.715719632528</v>
      </c>
    </row>
    <row r="13" spans="1:17" x14ac:dyDescent="0.3">
      <c r="A13" t="s">
        <v>22</v>
      </c>
      <c r="B13" t="s">
        <v>23</v>
      </c>
      <c r="C13" s="1">
        <v>446</v>
      </c>
      <c r="D13" s="1">
        <v>796.23991031390096</v>
      </c>
      <c r="E13" s="1">
        <v>2.4865470852017899</v>
      </c>
      <c r="F13" s="1">
        <v>2.8901345291479799</v>
      </c>
      <c r="G13" s="1">
        <v>2.8878923766816098</v>
      </c>
      <c r="H13" s="1">
        <v>2.8408071748878898</v>
      </c>
      <c r="I13" s="1">
        <v>2.9394618834080699</v>
      </c>
      <c r="J13" s="1">
        <v>3.2825112107623302</v>
      </c>
      <c r="K13" s="1">
        <v>3.2780269058295901</v>
      </c>
      <c r="L13" s="1">
        <v>3.6098654708520099</v>
      </c>
      <c r="M13" s="1">
        <v>3.3071748878923701</v>
      </c>
      <c r="N13" s="1">
        <v>3.8026905829596398</v>
      </c>
      <c r="O13" s="1">
        <v>2.9035874439461802</v>
      </c>
      <c r="P13" s="1">
        <v>11.412556053811601</v>
      </c>
      <c r="Q13" s="1">
        <v>11.709459459459399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G7"/>
  <sheetViews>
    <sheetView workbookViewId="0">
      <selection activeCell="H16" sqref="H16"/>
    </sheetView>
  </sheetViews>
  <sheetFormatPr defaultRowHeight="14.4" x14ac:dyDescent="0.3"/>
  <cols>
    <col min="5" max="6" width="11.77734375" customWidth="1"/>
    <col min="7" max="7" width="20" customWidth="1"/>
  </cols>
  <sheetData>
    <row r="1" spans="2:7" x14ac:dyDescent="0.3">
      <c r="B1" t="s">
        <v>28</v>
      </c>
      <c r="C1" s="8" t="s">
        <v>1</v>
      </c>
      <c r="D1" s="8"/>
      <c r="E1" t="s">
        <v>33</v>
      </c>
      <c r="F1" t="s">
        <v>34</v>
      </c>
      <c r="G1" t="s">
        <v>35</v>
      </c>
    </row>
    <row r="2" spans="2:7" x14ac:dyDescent="0.3">
      <c r="B2" t="s">
        <v>22</v>
      </c>
      <c r="C2" s="8" t="s">
        <v>23</v>
      </c>
      <c r="D2" s="8"/>
      <c r="E2" s="1">
        <v>462</v>
      </c>
      <c r="F2" s="1">
        <v>240</v>
      </c>
      <c r="G2" s="1">
        <v>218</v>
      </c>
    </row>
    <row r="3" spans="2:7" x14ac:dyDescent="0.3">
      <c r="B3" t="s">
        <v>24</v>
      </c>
      <c r="C3" s="8" t="s">
        <v>23</v>
      </c>
      <c r="D3" s="8"/>
      <c r="E3" s="1">
        <v>3206</v>
      </c>
      <c r="F3" s="1">
        <v>1825</v>
      </c>
      <c r="G3" s="1">
        <v>1573</v>
      </c>
    </row>
    <row r="4" spans="2:7" x14ac:dyDescent="0.3">
      <c r="B4" t="s">
        <v>18</v>
      </c>
      <c r="C4" s="8" t="s">
        <v>23</v>
      </c>
      <c r="D4" s="8"/>
      <c r="E4" s="1">
        <v>266</v>
      </c>
      <c r="F4" s="1">
        <v>129</v>
      </c>
      <c r="G4" s="1">
        <v>128</v>
      </c>
    </row>
    <row r="5" spans="2:7" x14ac:dyDescent="0.3">
      <c r="B5" t="s">
        <v>22</v>
      </c>
      <c r="C5" s="8" t="s">
        <v>19</v>
      </c>
      <c r="D5" s="8"/>
      <c r="E5" s="1">
        <v>419</v>
      </c>
      <c r="F5" s="1">
        <v>156</v>
      </c>
      <c r="G5" s="1">
        <v>455</v>
      </c>
    </row>
    <row r="6" spans="2:7" x14ac:dyDescent="0.3">
      <c r="B6" t="s">
        <v>24</v>
      </c>
      <c r="C6" s="8" t="s">
        <v>19</v>
      </c>
      <c r="D6" s="8"/>
      <c r="E6" s="1">
        <v>1874</v>
      </c>
      <c r="F6" s="1">
        <v>1454</v>
      </c>
      <c r="G6" s="1">
        <v>4043</v>
      </c>
    </row>
    <row r="7" spans="2:7" x14ac:dyDescent="0.3">
      <c r="B7" t="s">
        <v>18</v>
      </c>
      <c r="C7" s="8" t="s">
        <v>19</v>
      </c>
      <c r="D7" s="8"/>
      <c r="E7" s="1">
        <v>7072</v>
      </c>
      <c r="F7" s="1">
        <v>1043</v>
      </c>
      <c r="G7" s="1">
        <v>1971</v>
      </c>
    </row>
  </sheetData>
  <mergeCells count="7">
    <mergeCell ref="C1:D1"/>
    <mergeCell ref="C5:D5"/>
    <mergeCell ref="C6:D6"/>
    <mergeCell ref="C7:D7"/>
    <mergeCell ref="C2:D2"/>
    <mergeCell ref="C3:D3"/>
    <mergeCell ref="C4:D4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7"/>
  <sheetViews>
    <sheetView workbookViewId="0">
      <selection activeCell="H10" sqref="H10"/>
    </sheetView>
  </sheetViews>
  <sheetFormatPr defaultRowHeight="14.4" x14ac:dyDescent="0.3"/>
  <cols>
    <col min="2" max="2" width="13.5546875" customWidth="1"/>
    <col min="5" max="5" width="20" customWidth="1"/>
  </cols>
  <sheetData>
    <row r="1" spans="1:5" x14ac:dyDescent="0.3">
      <c r="A1" t="s">
        <v>28</v>
      </c>
      <c r="B1" t="s">
        <v>1</v>
      </c>
      <c r="C1" t="s">
        <v>33</v>
      </c>
      <c r="D1" t="s">
        <v>34</v>
      </c>
      <c r="E1" t="s">
        <v>35</v>
      </c>
    </row>
    <row r="2" spans="1:5" x14ac:dyDescent="0.3">
      <c r="A2" t="s">
        <v>22</v>
      </c>
      <c r="B2" t="s">
        <v>23</v>
      </c>
      <c r="C2" s="1">
        <v>462</v>
      </c>
      <c r="D2" s="1">
        <v>240</v>
      </c>
      <c r="E2" s="1">
        <v>218</v>
      </c>
    </row>
    <row r="3" spans="1:5" x14ac:dyDescent="0.3">
      <c r="A3" t="s">
        <v>24</v>
      </c>
      <c r="B3" t="s">
        <v>23</v>
      </c>
      <c r="C3" s="1">
        <v>3206</v>
      </c>
      <c r="D3" s="1">
        <v>1825</v>
      </c>
      <c r="E3" s="1">
        <v>1573</v>
      </c>
    </row>
    <row r="4" spans="1:5" x14ac:dyDescent="0.3">
      <c r="A4" t="s">
        <v>18</v>
      </c>
      <c r="B4" t="s">
        <v>23</v>
      </c>
      <c r="C4" s="1">
        <v>266</v>
      </c>
      <c r="D4" s="1">
        <v>129</v>
      </c>
      <c r="E4" s="1">
        <v>128</v>
      </c>
    </row>
    <row r="5" spans="1:5" x14ac:dyDescent="0.3">
      <c r="A5" t="s">
        <v>22</v>
      </c>
      <c r="B5" t="s">
        <v>19</v>
      </c>
      <c r="C5" s="1">
        <v>419</v>
      </c>
      <c r="D5" s="1">
        <v>156</v>
      </c>
      <c r="E5" s="1">
        <v>455</v>
      </c>
    </row>
    <row r="6" spans="1:5" x14ac:dyDescent="0.3">
      <c r="A6" t="s">
        <v>24</v>
      </c>
      <c r="B6" t="s">
        <v>19</v>
      </c>
      <c r="C6" s="1">
        <v>1874</v>
      </c>
      <c r="D6" s="1">
        <v>1454</v>
      </c>
      <c r="E6" s="1">
        <v>4043</v>
      </c>
    </row>
    <row r="7" spans="1:5" x14ac:dyDescent="0.3">
      <c r="A7" t="s">
        <v>18</v>
      </c>
      <c r="B7" t="s">
        <v>19</v>
      </c>
      <c r="C7" s="1">
        <v>7072</v>
      </c>
      <c r="D7" s="1">
        <v>1043</v>
      </c>
      <c r="E7" s="1">
        <v>1971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"/>
  <sheetViews>
    <sheetView workbookViewId="0">
      <selection sqref="A1:A7"/>
    </sheetView>
  </sheetViews>
  <sheetFormatPr defaultRowHeight="14.4" x14ac:dyDescent="0.3"/>
  <sheetData>
    <row r="1" spans="1:3" x14ac:dyDescent="0.3">
      <c r="A1" t="s">
        <v>27</v>
      </c>
      <c r="B1" t="s">
        <v>28</v>
      </c>
      <c r="C1" t="s">
        <v>1</v>
      </c>
    </row>
    <row r="2" spans="1:3" x14ac:dyDescent="0.3">
      <c r="A2" t="s">
        <v>26</v>
      </c>
      <c r="B2" t="s">
        <v>22</v>
      </c>
      <c r="C2" t="s">
        <v>23</v>
      </c>
    </row>
    <row r="3" spans="1:3" x14ac:dyDescent="0.3">
      <c r="A3" t="s">
        <v>29</v>
      </c>
      <c r="B3" t="s">
        <v>24</v>
      </c>
      <c r="C3" t="s">
        <v>23</v>
      </c>
    </row>
    <row r="4" spans="1:3" x14ac:dyDescent="0.3">
      <c r="A4" t="s">
        <v>25</v>
      </c>
      <c r="B4" t="s">
        <v>18</v>
      </c>
      <c r="C4" t="s">
        <v>23</v>
      </c>
    </row>
    <row r="5" spans="1:3" x14ac:dyDescent="0.3">
      <c r="A5" t="s">
        <v>30</v>
      </c>
      <c r="B5" t="s">
        <v>22</v>
      </c>
      <c r="C5" t="s">
        <v>19</v>
      </c>
    </row>
    <row r="6" spans="1:3" x14ac:dyDescent="0.3">
      <c r="A6" t="s">
        <v>31</v>
      </c>
      <c r="B6" t="s">
        <v>18</v>
      </c>
      <c r="C6" t="s">
        <v>19</v>
      </c>
    </row>
    <row r="7" spans="1:3" x14ac:dyDescent="0.3">
      <c r="A7" t="s">
        <v>32</v>
      </c>
      <c r="B7" t="s">
        <v>24</v>
      </c>
      <c r="C7" t="s">
        <v>19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15</vt:i4>
      </vt:variant>
    </vt:vector>
  </HeadingPairs>
  <TitlesOfParts>
    <vt:vector size="35" baseType="lpstr">
      <vt:lpstr>All_ratings</vt:lpstr>
      <vt:lpstr>Flight_dist_0_2500</vt:lpstr>
      <vt:lpstr>ratings_above_39</vt:lpstr>
      <vt:lpstr>ratings_below_24</vt:lpstr>
      <vt:lpstr>ratings_below_24_and_39</vt:lpstr>
      <vt:lpstr>ratings_by_gender</vt:lpstr>
      <vt:lpstr>count_above_39</vt:lpstr>
      <vt:lpstr>count_below_24</vt:lpstr>
      <vt:lpstr>count_between_24_and_39</vt:lpstr>
      <vt:lpstr>passengers_by_gender</vt:lpstr>
      <vt:lpstr>passenger_bw_0_and_2500</vt:lpstr>
      <vt:lpstr>number of passengers vs age</vt:lpstr>
      <vt:lpstr>passengers by gender chart</vt:lpstr>
      <vt:lpstr>passenger_more_than_2500</vt:lpstr>
      <vt:lpstr>cust_type_vs_seat_type</vt:lpstr>
      <vt:lpstr>Ratings pre-boarding activities</vt:lpstr>
      <vt:lpstr>Ratings on-boarding activities</vt:lpstr>
      <vt:lpstr>ratings in_flight activities</vt:lpstr>
      <vt:lpstr>Ratings post-flight acti</vt:lpstr>
      <vt:lpstr>All_ratings_final</vt:lpstr>
      <vt:lpstr>_FilterDatabase</vt:lpstr>
      <vt:lpstr>All_ratings</vt:lpstr>
      <vt:lpstr>All_ratings_final</vt:lpstr>
      <vt:lpstr>count_above_39</vt:lpstr>
      <vt:lpstr>count_below_24</vt:lpstr>
      <vt:lpstr>count_between_24_and_39</vt:lpstr>
      <vt:lpstr>cust_type_vs_seat_type</vt:lpstr>
      <vt:lpstr>Flight_dist_0_2500</vt:lpstr>
      <vt:lpstr>passenger_bw_0_and_2500</vt:lpstr>
      <vt:lpstr>passenger_more_than_2500</vt:lpstr>
      <vt:lpstr>passengers_by_gender</vt:lpstr>
      <vt:lpstr>ratings_above_39</vt:lpstr>
      <vt:lpstr>ratings_below_24</vt:lpstr>
      <vt:lpstr>ratings_below_24_and_39</vt:lpstr>
      <vt:lpstr>ratings_by_gender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agrawal</dc:creator>
  <cp:lastModifiedBy>Ankur agrawal</cp:lastModifiedBy>
  <dcterms:created xsi:type="dcterms:W3CDTF">2015-06-05T18:17:20Z</dcterms:created>
  <dcterms:modified xsi:type="dcterms:W3CDTF">2021-09-16T19:26:53Z</dcterms:modified>
</cp:coreProperties>
</file>