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90DFB77-6461-4D0D-9756-9707EF7A7FB5}" xr6:coauthVersionLast="47" xr6:coauthVersionMax="47" xr10:uidLastSave="{00000000-0000-0000-0000-000000000000}"/>
  <bookViews>
    <workbookView xWindow="-108" yWindow="-108" windowWidth="23256" windowHeight="12456" activeTab="1" xr2:uid="{28D5D4E5-F5AF-483D-B192-3A50EC60FDD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6" l="1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M5" i="6"/>
  <c r="L5" i="6"/>
  <c r="M3" i="6"/>
  <c r="L3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<sst xmlns="http://schemas.openxmlformats.org/spreadsheetml/2006/main" count="93" uniqueCount="76">
  <si>
    <t>User Id</t>
  </si>
  <si>
    <t>Count of activity date</t>
  </si>
  <si>
    <t>Users type</t>
  </si>
  <si>
    <t>Average distance</t>
  </si>
  <si>
    <t>Users</t>
  </si>
  <si>
    <t>Total steps</t>
  </si>
  <si>
    <t>Total calories burned</t>
  </si>
  <si>
    <t>Total very active Min.</t>
  </si>
  <si>
    <t>Total fairly active min.</t>
  </si>
  <si>
    <t>Total lightly active min.</t>
  </si>
  <si>
    <t>Category</t>
  </si>
  <si>
    <t>Catogory</t>
  </si>
  <si>
    <t>Count of Catogory</t>
  </si>
  <si>
    <t>Beginner User</t>
  </si>
  <si>
    <t>Intermediate User</t>
  </si>
  <si>
    <t>Pro User</t>
  </si>
  <si>
    <t>Grand Total</t>
  </si>
  <si>
    <t>Row Labels</t>
  </si>
  <si>
    <t>Count of Category</t>
  </si>
  <si>
    <t>Active User</t>
  </si>
  <si>
    <t>Light User</t>
  </si>
  <si>
    <t>Moderate User</t>
  </si>
  <si>
    <t>Dates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</si>
  <si>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</si>
  <si>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</si>
  <si>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</si>
  <si>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</si>
  <si>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</si>
  <si>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</si>
  <si>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</si>
  <si>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</si>
  <si>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</si>
  <si>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</si>
  <si>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</si>
  <si>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</si>
  <si>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</si>
  <si>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</si>
  <si>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</si>
  <si>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</si>
  <si>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</si>
  <si>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</si>
  <si>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</si>
  <si>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</si>
  <si>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</si>
  <si>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</si>
  <si>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</si>
  <si>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</si>
  <si>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</si>
  <si>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</si>
  <si>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</si>
  <si>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</si>
  <si>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</si>
  <si>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</si>
  <si>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</si>
  <si>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Count of Users</t>
  </si>
  <si>
    <t>1st Quartile of count of users</t>
  </si>
  <si>
    <t>2nd Quartile of count of users</t>
  </si>
  <si>
    <t>1st Quartile of average of total distance</t>
  </si>
  <si>
    <t>3rd Quartile of average of total distance</t>
  </si>
  <si>
    <t>Average of Total distance</t>
  </si>
  <si>
    <t>Activity by user</t>
  </si>
  <si>
    <t>Travel Category</t>
  </si>
  <si>
    <t>Sum of total steps</t>
  </si>
  <si>
    <t>Sum of calories</t>
  </si>
  <si>
    <t>Sum of very active min.</t>
  </si>
  <si>
    <t>Sum of fairly active min.</t>
  </si>
  <si>
    <t>Sum of lightly active min.</t>
  </si>
  <si>
    <t>Count of Activity by user</t>
  </si>
  <si>
    <t>High Activity</t>
  </si>
  <si>
    <t>Low Activity</t>
  </si>
  <si>
    <t>Moderate Activity</t>
  </si>
  <si>
    <t>Count of Travel Category</t>
  </si>
  <si>
    <t>Less Distance Travellers</t>
  </si>
  <si>
    <t>Long Distance Travellers</t>
  </si>
  <si>
    <t>Moderate Distance Travellers</t>
  </si>
  <si>
    <t>Total Calories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</si>
</sst>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theme="8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2" borderId="1" xfId="0" applyFont="1" applyFill="1" applyBorder="1"/>
    <xf numFmtId="0" fontId="0" fillId="0" borderId="4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0" xfId="0" applyFont="1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[Task4Project.xlsx]Sheet2!PivotTable1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1B-4ED5-8A0D-3B425DDB0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1B-4ED5-8A0D-3B425DDB0D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1B-4ED5-8A0D-3B425DDB0D05}"/>
              </c:ext>
            </c:extLst>
          </c:dPt>
          <c:cat>
            <c:strRef>
              <c:f>Sheet2!$F$3:$F$6</c:f>
              <c:strCache>
                <c:ptCount val="3"/>
                <c:pt idx="0">
                  <c:v>Beginner User</c:v>
                </c:pt>
                <c:pt idx="1">
                  <c:v>Intermediate User</c:v>
                </c:pt>
                <c:pt idx="2">
                  <c:v>Pro User</c:v>
                </c:pt>
              </c:strCache>
            </c:strRef>
          </c:cat>
          <c:val>
            <c:numRef>
              <c:f>Sheet2!$G$3:$G$6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3-4DFC-BDCD-7E644F4F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77296587926522"/>
          <c:y val="0.21924686497521143"/>
          <c:w val="0.23956036745406825"/>
          <c:h val="0.53775408282298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Sheet6!$G$2:$G$32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B22-AB55-703885F5F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9138543"/>
        <c:axId val="1839141423"/>
      </c:barChart>
      <c:catAx>
        <c:axId val="183913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41423"/>
        <c:crosses val="autoZero"/>
        <c:auto val="1"/>
        <c:lblAlgn val="ctr"/>
        <c:lblOffset val="100"/>
        <c:noMultiLvlLbl val="0"/>
      </c:catAx>
      <c:valAx>
        <c:axId val="183914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91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Sheet6!$H$1</c:f>
              <c:strCache>
                <c:ptCount val="1"/>
                <c:pt idx="0">
                  <c:v>Sum of very active min.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470-B862-24DFE731A5AC}"/>
            </c:ext>
          </c:extLst>
        </c:ser>
        <c:ser>
          <c:idx val="1"/>
          <c:order val="1"/>
          <c:tx>
            <c:strRef>
              <c:f>Sheet6!$I$1</c:f>
              <c:strCache>
                <c:ptCount val="1"/>
                <c:pt idx="0">
                  <c:v>Sum of fairly active min.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470-B862-24DFE731A5AC}"/>
            </c:ext>
          </c:extLst>
        </c:ser>
        <c:ser>
          <c:idx val="2"/>
          <c:order val="2"/>
          <c:tx>
            <c:strRef>
              <c:f>Sheet6!$J$1</c:f>
              <c:strCache>
                <c:ptCount val="1"/>
                <c:pt idx="0">
                  <c:v>Sum of lightly active min.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470-B862-24DFE731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5293215"/>
        <c:axId val="193121247"/>
      </c:barChart>
      <c:catAx>
        <c:axId val="16352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1247"/>
        <c:crosses val="autoZero"/>
        <c:auto val="1"/>
        <c:lblAlgn val="ctr"/>
        <c:lblOffset val="100"/>
        <c:noMultiLvlLbl val="0"/>
      </c:catAx>
      <c:valAx>
        <c:axId val="1931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User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D-4631-A7B7-E930927A5C30}"/>
            </c:ext>
          </c:extLst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Total Calories Burned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Sheet7!$B$2:$B$34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D-4631-A7B7-E930927A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027949263"/>
        <c:axId val="2027949743"/>
      </c:barChart>
      <c:catAx>
        <c:axId val="20279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49743"/>
        <c:crosses val="autoZero"/>
        <c:auto val="1"/>
        <c:lblAlgn val="ctr"/>
        <c:lblOffset val="100"/>
        <c:noMultiLvlLbl val="0"/>
      </c:catAx>
      <c:valAx>
        <c:axId val="20279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[Task4Project.xlsx]Sheet2!PivotTable1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Sheet2!$F$3:$F$6</c:f>
              <c:strCache>
                <c:ptCount val="3"/>
                <c:pt idx="0">
                  <c:v>Beginner User</c:v>
                </c:pt>
                <c:pt idx="1">
                  <c:v>Intermediate User</c:v>
                </c:pt>
                <c:pt idx="2">
                  <c:v>Pro User</c:v>
                </c:pt>
              </c:strCache>
            </c:strRef>
          </c:cat>
          <c:val>
            <c:numRef>
              <c:f>Sheet2!$G$3:$G$6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9-46B3-97D0-C64FD3FD5E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0391231"/>
        <c:axId val="1840382591"/>
      </c:barChart>
      <c:catAx>
        <c:axId val="184039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2591"/>
        <c:crosses val="autoZero"/>
        <c:auto val="1"/>
        <c:lblAlgn val="ctr"/>
        <c:lblOffset val="100"/>
        <c:noMultiLvlLbl val="0"/>
      </c:catAx>
      <c:valAx>
        <c:axId val="1840382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03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[Task4Project.xlsx]Sheet3!PivotTable2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2-4332-A2A2-3467B367F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2-4332-A2A2-3467B367F0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2-4332-A2A2-3467B367F057}"/>
              </c:ext>
            </c:extLst>
          </c:dPt>
          <c:cat>
            <c:strRef>
              <c:f>Sheet3!$F$4:$F$7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Sheet3!$G$4:$G$7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8-48F6-82AE-9BBE3C8F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[Task4Project.xlsx]Sheet3!PivotTable2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Sheet3!$F$4:$F$7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Sheet3!$G$4:$G$7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0-4477-9DFA-D1E2C447E9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0368671"/>
        <c:axId val="1840392671"/>
      </c:barChart>
      <c:catAx>
        <c:axId val="18403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92671"/>
        <c:crosses val="autoZero"/>
        <c:auto val="1"/>
        <c:lblAlgn val="ctr"/>
        <c:lblOffset val="100"/>
        <c:noMultiLvlLbl val="0"/>
      </c:catAx>
      <c:valAx>
        <c:axId val="1840392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03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User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6-4493-9740-3066B67846CD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Sheet4!$B$2:$B$34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6-4493-9740-3066B678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390271"/>
        <c:axId val="1840394111"/>
      </c:barChart>
      <c:catAx>
        <c:axId val="18403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94111"/>
        <c:crosses val="autoZero"/>
        <c:auto val="1"/>
        <c:lblAlgn val="ctr"/>
        <c:lblOffset val="100"/>
        <c:noMultiLvlLbl val="0"/>
      </c:catAx>
      <c:valAx>
        <c:axId val="18403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User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Sheet5!$A$2:$A$34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D-4434-B5D3-EC2A22F8CCC2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Total very active Min.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Sheet5!$B$2:$B$34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D-4434-B5D3-EC2A22F8CCC2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Total fairly active min.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Sheet5!$C$2:$C$34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D-4434-B5D3-EC2A22F8CCC2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Total lightly active min.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Sheet5!$D$2:$D$34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D-4434-B5D3-EC2A22F8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8447"/>
        <c:axId val="55923407"/>
      </c:barChart>
      <c:catAx>
        <c:axId val="5589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407"/>
        <c:crosses val="autoZero"/>
        <c:auto val="1"/>
        <c:lblAlgn val="ctr"/>
        <c:lblOffset val="100"/>
        <c:noMultiLvlLbl val="0"/>
      </c:catAx>
      <c:valAx>
        <c:axId val="559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[Task4Project.xlsx]Sheet6!PivotTable7</c:name>
    <c:fmtId val="3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Sheet6!$A$36:$A$39</c:f>
              <c:strCache>
                <c:ptCount val="3"/>
                <c:pt idx="0">
                  <c:v>High Activity</c:v>
                </c:pt>
                <c:pt idx="1">
                  <c:v>Low Activity</c:v>
                </c:pt>
                <c:pt idx="2">
                  <c:v>Moderate Activity</c:v>
                </c:pt>
              </c:strCache>
            </c:strRef>
          </c:cat>
          <c:val>
            <c:numRef>
              <c:f>Sheet6!$B$36:$B$39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3-4E51-89DB-D014D3F7A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18607"/>
        <c:axId val="55906127"/>
      </c:barChart>
      <c:catAx>
        <c:axId val="559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6127"/>
        <c:crosses val="autoZero"/>
        <c:auto val="1"/>
        <c:lblAlgn val="ctr"/>
        <c:lblOffset val="100"/>
        <c:noMultiLvlLbl val="0"/>
      </c:catAx>
      <c:valAx>
        <c:axId val="559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[Task4Project.xlsx]Sheet6!PivotTable8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Sheet6!$E$35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Sheet6!$D$36:$D$39</c:f>
              <c:strCache>
                <c:ptCount val="3"/>
                <c:pt idx="0">
                  <c:v>Less Distance Travellers</c:v>
                </c:pt>
                <c:pt idx="1">
                  <c:v>Long Distance Travellers</c:v>
                </c:pt>
                <c:pt idx="2">
                  <c:v>Moderate Distance Travellers</c:v>
                </c:pt>
              </c:strCache>
            </c:strRef>
          </c:cat>
          <c:val>
            <c:numRef>
              <c:f>Sheet6!$E$36:$E$39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4-4215-BD76-9EE424A385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05647"/>
        <c:axId val="55907087"/>
      </c:barChart>
      <c:catAx>
        <c:axId val="559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087"/>
        <c:crosses val="autoZero"/>
        <c:auto val="1"/>
        <c:lblAlgn val="ctr"/>
        <c:lblOffset val="100"/>
        <c:noMultiLvlLbl val="0"/>
      </c:catAx>
      <c:valAx>
        <c:axId val="559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Sum of total 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9-4CFA-96B2-BB73A717F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20014191"/>
        <c:axId val="1720016111"/>
      </c:barChart>
      <c:catAx>
        <c:axId val="17200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16111"/>
        <c:crosses val="autoZero"/>
        <c:auto val="1"/>
        <c:lblAlgn val="ctr"/>
        <c:lblOffset val="100"/>
        <c:noMultiLvlLbl val="0"/>
      </c:catAx>
      <c:valAx>
        <c:axId val="17200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14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6</xdr:row>
      <xdr:rowOff>160020</xdr:rowOff>
    </xdr:from>
    <xdr:to>
      <xdr:col>8</xdr:col>
      <xdr:colOff>83820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C8F77-ACE3-DE52-F60C-C67CE9C8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7</xdr:row>
      <xdr:rowOff>0</xdr:rowOff>
    </xdr:from>
    <xdr:to>
      <xdr:col>15</xdr:col>
      <xdr:colOff>419100</xdr:colOff>
      <xdr:row>21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CFC84-3E29-00E9-B80F-16904D5BC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9</xdr:row>
      <xdr:rowOff>121920</xdr:rowOff>
    </xdr:from>
    <xdr:to>
      <xdr:col>8</xdr:col>
      <xdr:colOff>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2838D-1528-86C0-4C6B-35716596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9</xdr:row>
      <xdr:rowOff>99060</xdr:rowOff>
    </xdr:from>
    <xdr:to>
      <xdr:col>13</xdr:col>
      <xdr:colOff>160020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A17F8-4F08-9D50-C6BA-8FBC89608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15240</xdr:rowOff>
    </xdr:from>
    <xdr:to>
      <xdr:col>15</xdr:col>
      <xdr:colOff>335280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D61F8-2B90-C0F6-B113-A962A659B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12</xdr:row>
      <xdr:rowOff>38100</xdr:rowOff>
    </xdr:from>
    <xdr:to>
      <xdr:col>17</xdr:col>
      <xdr:colOff>45720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65EEB-582F-1E9D-D6D5-A8E5A110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100988</xdr:rowOff>
    </xdr:from>
    <xdr:to>
      <xdr:col>2</xdr:col>
      <xdr:colOff>560024</xdr:colOff>
      <xdr:row>51</xdr:row>
      <xdr:rowOff>178106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BE806-7D9B-1792-F857-13B88A37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908890</xdr:colOff>
      <xdr:row>41</xdr:row>
      <xdr:rowOff>18362</xdr:rowOff>
    </xdr:from>
    <xdr:to>
      <xdr:col>5</xdr:col>
      <xdr:colOff>312144</xdr:colOff>
      <xdr:row>51</xdr:row>
      <xdr:rowOff>137712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8997E-87DF-7734-02CA-9E5CEDAE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1046602</xdr:colOff>
      <xdr:row>34</xdr:row>
      <xdr:rowOff>5508</xdr:rowOff>
    </xdr:from>
    <xdr:to>
      <xdr:col>11</xdr:col>
      <xdr:colOff>734458</xdr:colOff>
      <xdr:row>48</xdr:row>
      <xdr:rowOff>178106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3DAA6-ED47-A085-0768-17877D4C5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1643350</xdr:colOff>
      <xdr:row>9</xdr:row>
      <xdr:rowOff>5509</xdr:rowOff>
    </xdr:from>
    <xdr:to>
      <xdr:col>14</xdr:col>
      <xdr:colOff>1459735</xdr:colOff>
      <xdr:row>21</xdr:row>
      <xdr:rowOff>45903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5F112-F19F-9247-63E3-DC9F11FE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1661712</xdr:colOff>
      <xdr:row>22</xdr:row>
      <xdr:rowOff>165253</xdr:rowOff>
    </xdr:from>
    <xdr:to>
      <xdr:col>14</xdr:col>
      <xdr:colOff>1514820</xdr:colOff>
      <xdr:row>37</xdr:row>
      <xdr:rowOff>27542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6A003E-A28A-C0B4-641E-5C3B98B05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10</xdr:row>
      <xdr:rowOff>175260</xdr:rowOff>
    </xdr:from>
    <xdr:to>
      <xdr:col>12</xdr:col>
      <xdr:colOff>137160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003F9-D33C-6FE0-E523-BD06ABA6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4.30640173611" createdVersion="8" refreshedVersion="8" minRefreshableVersion="3" recordCount="33" xr:uid="{E5BB9A46-4AE7-4845-8AF7-D713725EAC94}">
  <cacheSource type="worksheet">
    <worksheetSource ref="A1:C34" sheet="Sheet2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Average distance" numFmtId="2">
      <sharedItems containsSemiMixedTypes="0" containsString="0" containsNumber="1" minValue="0.63451612308140759" maxValue="13.212903138129944"/>
    </cacheField>
    <cacheField name="Catogory" numFmtId="0">
      <sharedItems count="3">
        <s v="Intermediate User"/>
        <s v="Beginner User"/>
        <s v="Pro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4.310826967594" createdVersion="8" refreshedVersion="8" minRefreshableVersion="3" recordCount="33" xr:uid="{485F3649-0587-4BB0-AAEF-A128DC4E865A}">
  <cacheSource type="worksheet">
    <worksheetSource ref="A1:C34" sheet="Sheet3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Count of activity date" numFmtId="0">
      <sharedItems containsSemiMixedTypes="0" containsString="0" containsNumber="1" containsInteger="1" minValue="4" maxValue="31"/>
    </cacheField>
    <cacheField name="Category" numFmtId="0">
      <sharedItems count="3">
        <s v="Active User"/>
        <s v="Moderate User"/>
        <s v="Ligh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4.32828425926" createdVersion="8" refreshedVersion="8" minRefreshableVersion="3" recordCount="31" xr:uid="{840DD7EA-1D0E-4F7D-B44C-DE145501C8B9}">
  <cacheSource type="worksheet">
    <worksheetSource ref="C1:C32" sheet="Sheet6"/>
  </cacheSource>
  <cacheFields count="1">
    <cacheField name="Activity by user" numFmtId="0">
      <sharedItems count="3">
        <s v="High Activity"/>
        <s v="Moderate Activity"/>
        <s v="Low Activ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4.32875173611" createdVersion="8" refreshedVersion="8" minRefreshableVersion="3" recordCount="31" xr:uid="{5FFBD535-F438-40D4-9782-7E99F7E94819}">
  <cacheSource type="worksheet">
    <worksheetSource ref="E1:E32" sheet="Sheet6"/>
  </cacheSource>
  <cacheFields count="1">
    <cacheField name="Travel Category" numFmtId="2">
      <sharedItems count="3">
        <s v="Long Distance Travellers"/>
        <s v="Less Distance Travellers"/>
        <s v="Moderate Distance Travell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7.8096773855147799"/>
    <x v="0"/>
  </r>
  <r>
    <n v="1624580081"/>
    <n v="3.9148387293661795"/>
    <x v="1"/>
  </r>
  <r>
    <n v="1644430081"/>
    <n v="5.2953333536783873"/>
    <x v="0"/>
  </r>
  <r>
    <n v="1844505072"/>
    <n v="1.7061290368437778"/>
    <x v="1"/>
  </r>
  <r>
    <n v="1927972279"/>
    <n v="0.63451612308140759"/>
    <x v="1"/>
  </r>
  <r>
    <n v="2022484408"/>
    <n v="8.0841934911666371"/>
    <x v="2"/>
  </r>
  <r>
    <n v="2026352035"/>
    <n v="3.4548387152533384"/>
    <x v="1"/>
  </r>
  <r>
    <n v="2320127002"/>
    <n v="3.1877419044894557"/>
    <x v="1"/>
  </r>
  <r>
    <n v="2347167796"/>
    <n v="6.3555555359150011"/>
    <x v="0"/>
  </r>
  <r>
    <n v="2873212765"/>
    <n v="5.1016128601566439"/>
    <x v="0"/>
  </r>
  <r>
    <n v="3372868164"/>
    <n v="4.707000041007996"/>
    <x v="1"/>
  </r>
  <r>
    <n v="3977333714"/>
    <n v="7.5169999440511095"/>
    <x v="0"/>
  </r>
  <r>
    <n v="4020332650"/>
    <n v="1.6261290389323431"/>
    <x v="1"/>
  </r>
  <r>
    <n v="4057192912"/>
    <n v="2.8625000119209298"/>
    <x v="1"/>
  </r>
  <r>
    <n v="4319703577"/>
    <n v="4.8922580470361057"/>
    <x v="1"/>
  </r>
  <r>
    <n v="4388161847"/>
    <n v="8.393225892897572"/>
    <x v="2"/>
  </r>
  <r>
    <n v="4445114986"/>
    <n v="3.2458064402303388"/>
    <x v="1"/>
  </r>
  <r>
    <n v="4558609924"/>
    <n v="5.0806451766721663"/>
    <x v="0"/>
  </r>
  <r>
    <n v="4702921684"/>
    <n v="6.9551612830931147"/>
    <x v="0"/>
  </r>
  <r>
    <n v="5553957443"/>
    <n v="5.6396774495801596"/>
    <x v="0"/>
  </r>
  <r>
    <n v="5577150313"/>
    <n v="6.2133333047231041"/>
    <x v="0"/>
  </r>
  <r>
    <n v="6117666160"/>
    <n v="5.342142914022717"/>
    <x v="0"/>
  </r>
  <r>
    <n v="6290855005"/>
    <n v="4.2724138046133104"/>
    <x v="1"/>
  </r>
  <r>
    <n v="6775888955"/>
    <n v="1.8134615161241252"/>
    <x v="1"/>
  </r>
  <r>
    <n v="6962181067"/>
    <n v="6.585806477454403"/>
    <x v="0"/>
  </r>
  <r>
    <n v="7007744171"/>
    <n v="8.0153845915427571"/>
    <x v="2"/>
  </r>
  <r>
    <n v="7086361926"/>
    <n v="6.3880645078156268"/>
    <x v="0"/>
  </r>
  <r>
    <n v="8053475328"/>
    <n v="11.475161198646786"/>
    <x v="2"/>
  </r>
  <r>
    <n v="8253242879"/>
    <n v="4.6673684684853809"/>
    <x v="1"/>
  </r>
  <r>
    <n v="8378563200"/>
    <n v="6.9135484618525318"/>
    <x v="0"/>
  </r>
  <r>
    <n v="8583815059"/>
    <n v="5.6154838223611172"/>
    <x v="0"/>
  </r>
  <r>
    <n v="8792009665"/>
    <n v="1.1865517168209478"/>
    <x v="1"/>
  </r>
  <r>
    <n v="8877689391"/>
    <n v="13.21290313812994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</r>
  <r>
    <n v="1624580081"/>
    <n v="31"/>
    <x v="0"/>
  </r>
  <r>
    <n v="1644430081"/>
    <n v="30"/>
    <x v="0"/>
  </r>
  <r>
    <n v="1844505072"/>
    <n v="31"/>
    <x v="0"/>
  </r>
  <r>
    <n v="1927972279"/>
    <n v="31"/>
    <x v="0"/>
  </r>
  <r>
    <n v="2022484408"/>
    <n v="31"/>
    <x v="0"/>
  </r>
  <r>
    <n v="2026352035"/>
    <n v="31"/>
    <x v="0"/>
  </r>
  <r>
    <n v="2320127002"/>
    <n v="31"/>
    <x v="0"/>
  </r>
  <r>
    <n v="2347167796"/>
    <n v="18"/>
    <x v="1"/>
  </r>
  <r>
    <n v="2873212765"/>
    <n v="31"/>
    <x v="0"/>
  </r>
  <r>
    <n v="3372868164"/>
    <n v="20"/>
    <x v="1"/>
  </r>
  <r>
    <n v="3977333714"/>
    <n v="30"/>
    <x v="0"/>
  </r>
  <r>
    <n v="4020332650"/>
    <n v="31"/>
    <x v="0"/>
  </r>
  <r>
    <n v="4057192912"/>
    <n v="4"/>
    <x v="2"/>
  </r>
  <r>
    <n v="4319703577"/>
    <n v="31"/>
    <x v="0"/>
  </r>
  <r>
    <n v="4388161847"/>
    <n v="31"/>
    <x v="0"/>
  </r>
  <r>
    <n v="4445114986"/>
    <n v="31"/>
    <x v="0"/>
  </r>
  <r>
    <n v="4558609924"/>
    <n v="31"/>
    <x v="0"/>
  </r>
  <r>
    <n v="4702921684"/>
    <n v="31"/>
    <x v="0"/>
  </r>
  <r>
    <n v="5553957443"/>
    <n v="31"/>
    <x v="0"/>
  </r>
  <r>
    <n v="5577150313"/>
    <n v="30"/>
    <x v="0"/>
  </r>
  <r>
    <n v="6117666160"/>
    <n v="28"/>
    <x v="0"/>
  </r>
  <r>
    <n v="6290855005"/>
    <n v="29"/>
    <x v="0"/>
  </r>
  <r>
    <n v="6775888955"/>
    <n v="26"/>
    <x v="0"/>
  </r>
  <r>
    <n v="6962181067"/>
    <n v="31"/>
    <x v="0"/>
  </r>
  <r>
    <n v="7007744171"/>
    <n v="26"/>
    <x v="0"/>
  </r>
  <r>
    <n v="7086361926"/>
    <n v="31"/>
    <x v="0"/>
  </r>
  <r>
    <n v="8053475328"/>
    <n v="31"/>
    <x v="0"/>
  </r>
  <r>
    <n v="8253242879"/>
    <n v="19"/>
    <x v="1"/>
  </r>
  <r>
    <n v="8378563200"/>
    <n v="31"/>
    <x v="0"/>
  </r>
  <r>
    <n v="8583815059"/>
    <n v="31"/>
    <x v="0"/>
  </r>
  <r>
    <n v="8792009665"/>
    <n v="29"/>
    <x v="0"/>
  </r>
  <r>
    <n v="8877689391"/>
    <n v="3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2"/>
  </r>
  <r>
    <x v="0"/>
  </r>
  <r>
    <x v="1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2"/>
  </r>
  <r>
    <x v="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DADAA-B128-4D3A-B9A9-E1127014D9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2:G6" firstHeaderRow="1" firstDataRow="1" firstDataCol="1"/>
  <pivotFields count="3">
    <pivotField showAll="0"/>
    <pivotField numFmtId="2" showAll="0"/>
    <pivotField axis="axisRow" dataField="1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ogory" fld="2" subtotal="count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707B6-3C94-4469-9FD5-133DA4C3C4E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7" firstHeaderRow="1" firstDataRow="1" firstDataCol="1"/>
  <pivotFields count="3"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2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CAEDA-3A4C-4C53-B6BA-50D58E9A0CC7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35:E39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vel Category" fld="0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0ACA1-C307-4FCD-A7F5-DE84536471FB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5:B39" firstHeaderRow="1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ty by user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81196-630C-4F55-A863-5D2C46B32555}" name="Table4" displayName="Table4" ref="A1:B34" totalsRowShown="0" headerRowDxfId="5" dataDxfId="4">
  <autoFilter ref="A1:B34" xr:uid="{EE981196-630C-4F55-A863-5D2C46B32555}"/>
  <tableColumns count="2">
    <tableColumn id="1" xr3:uid="{6A5643B1-6170-491B-8F6F-578D34E0B403}" name="User Id" dataDxfId="3"/>
    <tableColumn id="2" xr3:uid="{CBA39338-11A2-470D-ACCF-F9A0A08CFFFB}" name="Total Calories Burned" dataDxfId="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CEC4-6DE8-41E2-83AF-D8A20658CED8}">
  <dimension ref="A1:J34"/>
  <sheetViews>
    <sheetView workbookViewId="0">
      <selection activeCell="C29" sqref="C29"/>
    </sheetView>
  </sheetViews>
  <sheetFormatPr defaultRowHeight="14.4" x14ac:dyDescent="0.3"/>
  <cols>
    <col min="1" max="1" width="18" customWidth="1"/>
    <col min="2" max="2" width="23.88671875" customWidth="1"/>
    <col min="3" max="3" width="18.44140625" customWidth="1"/>
    <col min="4" max="4" width="18.77734375" customWidth="1"/>
    <col min="5" max="5" width="18.6640625" customWidth="1"/>
    <col min="6" max="6" width="11.88671875" customWidth="1"/>
    <col min="7" max="7" width="20.5546875" customWidth="1"/>
    <col min="8" max="8" width="23.33203125" customWidth="1"/>
    <col min="9" max="9" width="20.6640625" customWidth="1"/>
    <col min="10" max="10" width="22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1503960366</v>
      </c>
      <c r="B2" s="2">
        <v>31</v>
      </c>
      <c r="C2" s="3" t="str">
        <f>IF(B2&gt;20,"Active User",IF(B2&lt;=10,"Light User","Moderate User"))</f>
        <v>Active User</v>
      </c>
      <c r="D2" s="4">
        <v>7.8096773855147799</v>
      </c>
      <c r="E2" s="5" t="str">
        <f>IF(D2 &gt;=8,"Pro User",IF(D2&lt;5, "Begineer User","Intermediate User"))</f>
        <v>Intermediate User</v>
      </c>
      <c r="F2" s="2">
        <v>375619</v>
      </c>
      <c r="G2" s="2">
        <v>56309</v>
      </c>
      <c r="H2" s="2">
        <v>1200</v>
      </c>
      <c r="I2" s="2">
        <v>594</v>
      </c>
      <c r="J2" s="2">
        <v>6818</v>
      </c>
    </row>
    <row r="3" spans="1:10" x14ac:dyDescent="0.3">
      <c r="A3" s="2">
        <v>1624580081</v>
      </c>
      <c r="B3" s="2">
        <v>31</v>
      </c>
      <c r="C3" s="3" t="str">
        <f t="shared" ref="C3:C34" si="0">IF(B3&gt;20,"Active User",IF(B3&lt;=10,"Light User","Moderate User"))</f>
        <v>Active User</v>
      </c>
      <c r="D3" s="4">
        <v>3.9148387293661795</v>
      </c>
      <c r="E3" s="5" t="str">
        <f t="shared" ref="E3:E34" si="1">IF(D3 &gt;=8,"Pro User",IF(D3&lt;5, "Begineer User","Intermediate User"))</f>
        <v>Begineer User</v>
      </c>
      <c r="F3" s="2">
        <v>178061</v>
      </c>
      <c r="G3" s="2">
        <v>45984</v>
      </c>
      <c r="H3" s="2">
        <v>269</v>
      </c>
      <c r="I3" s="2">
        <v>180</v>
      </c>
      <c r="J3" s="2">
        <v>4758</v>
      </c>
    </row>
    <row r="4" spans="1:10" x14ac:dyDescent="0.3">
      <c r="A4" s="2">
        <v>1644430081</v>
      </c>
      <c r="B4" s="2">
        <v>30</v>
      </c>
      <c r="C4" s="3" t="str">
        <f t="shared" si="0"/>
        <v>Active User</v>
      </c>
      <c r="D4" s="4">
        <v>5.2953333536783873</v>
      </c>
      <c r="E4" s="5" t="str">
        <f t="shared" si="1"/>
        <v>Intermediate User</v>
      </c>
      <c r="F4" s="2">
        <v>218489</v>
      </c>
      <c r="G4" s="2">
        <v>84339</v>
      </c>
      <c r="H4" s="2">
        <v>287</v>
      </c>
      <c r="I4" s="2">
        <v>641</v>
      </c>
      <c r="J4" s="2">
        <v>5354</v>
      </c>
    </row>
    <row r="5" spans="1:10" x14ac:dyDescent="0.3">
      <c r="A5" s="2">
        <v>1844505072</v>
      </c>
      <c r="B5" s="2">
        <v>31</v>
      </c>
      <c r="C5" s="3" t="str">
        <f t="shared" si="0"/>
        <v>Active User</v>
      </c>
      <c r="D5" s="4">
        <v>1.7061290368437778</v>
      </c>
      <c r="E5" s="5" t="str">
        <f t="shared" si="1"/>
        <v>Begineer User</v>
      </c>
      <c r="F5" s="2">
        <v>79982</v>
      </c>
      <c r="G5" s="2">
        <v>48778</v>
      </c>
      <c r="H5" s="2">
        <v>4</v>
      </c>
      <c r="I5" s="2">
        <v>40</v>
      </c>
      <c r="J5" s="2">
        <v>3579</v>
      </c>
    </row>
    <row r="6" spans="1:10" x14ac:dyDescent="0.3">
      <c r="A6" s="2">
        <v>1927972279</v>
      </c>
      <c r="B6" s="2">
        <v>31</v>
      </c>
      <c r="C6" s="3" t="str">
        <f t="shared" si="0"/>
        <v>Active User</v>
      </c>
      <c r="D6" s="4">
        <v>0.63451612308140759</v>
      </c>
      <c r="E6" s="5" t="str">
        <f t="shared" si="1"/>
        <v>Begineer User</v>
      </c>
      <c r="F6" s="2">
        <v>28400</v>
      </c>
      <c r="G6" s="2">
        <v>67357</v>
      </c>
      <c r="H6" s="2">
        <v>41</v>
      </c>
      <c r="I6" s="2">
        <v>24</v>
      </c>
      <c r="J6" s="2">
        <v>1196</v>
      </c>
    </row>
    <row r="7" spans="1:10" x14ac:dyDescent="0.3">
      <c r="A7" s="2">
        <v>2022484408</v>
      </c>
      <c r="B7" s="2">
        <v>31</v>
      </c>
      <c r="C7" s="3" t="str">
        <f t="shared" si="0"/>
        <v>Active User</v>
      </c>
      <c r="D7" s="4">
        <v>8.0841934911666371</v>
      </c>
      <c r="E7" s="5" t="str">
        <f t="shared" si="1"/>
        <v>Pro User</v>
      </c>
      <c r="F7" s="2">
        <v>352490</v>
      </c>
      <c r="G7" s="2">
        <v>77809</v>
      </c>
      <c r="H7" s="2">
        <v>1125</v>
      </c>
      <c r="I7" s="2">
        <v>600</v>
      </c>
      <c r="J7" s="2">
        <v>7981</v>
      </c>
    </row>
    <row r="8" spans="1:10" x14ac:dyDescent="0.3">
      <c r="A8" s="2">
        <v>2026352035</v>
      </c>
      <c r="B8" s="2">
        <v>31</v>
      </c>
      <c r="C8" s="3" t="str">
        <f t="shared" si="0"/>
        <v>Active User</v>
      </c>
      <c r="D8" s="4">
        <v>3.4548387152533384</v>
      </c>
      <c r="E8" s="5" t="str">
        <f t="shared" si="1"/>
        <v>Begineer User</v>
      </c>
      <c r="F8" s="2">
        <v>172573</v>
      </c>
      <c r="G8" s="2">
        <v>47760</v>
      </c>
      <c r="H8" s="2">
        <v>3</v>
      </c>
      <c r="I8" s="2">
        <v>8</v>
      </c>
      <c r="J8" s="2">
        <v>7956</v>
      </c>
    </row>
    <row r="9" spans="1:10" x14ac:dyDescent="0.3">
      <c r="A9" s="2">
        <v>2320127002</v>
      </c>
      <c r="B9" s="2">
        <v>31</v>
      </c>
      <c r="C9" s="3" t="str">
        <f t="shared" si="0"/>
        <v>Active User</v>
      </c>
      <c r="D9" s="4">
        <v>3.1877419044894557</v>
      </c>
      <c r="E9" s="5" t="str">
        <f t="shared" si="1"/>
        <v>Begineer User</v>
      </c>
      <c r="F9" s="2">
        <v>146223</v>
      </c>
      <c r="G9" s="2">
        <v>53449</v>
      </c>
      <c r="H9" s="2">
        <v>42</v>
      </c>
      <c r="I9" s="2">
        <v>80</v>
      </c>
      <c r="J9" s="2">
        <v>6144</v>
      </c>
    </row>
    <row r="10" spans="1:10" x14ac:dyDescent="0.3">
      <c r="A10" s="2">
        <v>2347167796</v>
      </c>
      <c r="B10" s="2">
        <v>18</v>
      </c>
      <c r="C10" s="3" t="str">
        <f t="shared" si="0"/>
        <v>Moderate User</v>
      </c>
      <c r="D10" s="4">
        <v>6.3555555359150011</v>
      </c>
      <c r="E10" s="5" t="str">
        <f t="shared" si="1"/>
        <v>Intermediate User</v>
      </c>
      <c r="F10" s="2">
        <v>171354</v>
      </c>
      <c r="G10" s="2">
        <v>36782</v>
      </c>
      <c r="H10" s="2">
        <v>243</v>
      </c>
      <c r="I10" s="2">
        <v>370</v>
      </c>
      <c r="J10" s="2">
        <v>4545</v>
      </c>
    </row>
    <row r="11" spans="1:10" x14ac:dyDescent="0.3">
      <c r="A11" s="2">
        <v>2873212765</v>
      </c>
      <c r="B11" s="2">
        <v>31</v>
      </c>
      <c r="C11" s="3" t="str">
        <f t="shared" si="0"/>
        <v>Active User</v>
      </c>
      <c r="D11" s="4">
        <v>5.1016128601566439</v>
      </c>
      <c r="E11" s="5" t="str">
        <f t="shared" si="1"/>
        <v>Intermediate User</v>
      </c>
      <c r="F11" s="2">
        <v>234229</v>
      </c>
      <c r="G11" s="2">
        <v>59426</v>
      </c>
      <c r="H11" s="2">
        <v>437</v>
      </c>
      <c r="I11" s="2">
        <v>190</v>
      </c>
      <c r="J11" s="2">
        <v>9548</v>
      </c>
    </row>
    <row r="12" spans="1:10" x14ac:dyDescent="0.3">
      <c r="A12" s="2">
        <v>3372868164</v>
      </c>
      <c r="B12" s="2">
        <v>20</v>
      </c>
      <c r="C12" s="3" t="str">
        <f t="shared" si="0"/>
        <v>Moderate User</v>
      </c>
      <c r="D12" s="4">
        <v>4.707000041007996</v>
      </c>
      <c r="E12" s="5" t="str">
        <f t="shared" si="1"/>
        <v>Begineer User</v>
      </c>
      <c r="F12" s="2">
        <v>137233</v>
      </c>
      <c r="G12" s="2">
        <v>38662</v>
      </c>
      <c r="H12" s="2">
        <v>183</v>
      </c>
      <c r="I12" s="2">
        <v>82</v>
      </c>
      <c r="J12" s="2">
        <v>6558</v>
      </c>
    </row>
    <row r="13" spans="1:10" x14ac:dyDescent="0.3">
      <c r="A13" s="2">
        <v>3977333714</v>
      </c>
      <c r="B13" s="2">
        <v>30</v>
      </c>
      <c r="C13" s="3" t="str">
        <f t="shared" si="0"/>
        <v>Active User</v>
      </c>
      <c r="D13" s="4">
        <v>7.5169999440511095</v>
      </c>
      <c r="E13" s="5" t="str">
        <f t="shared" si="1"/>
        <v>Intermediate User</v>
      </c>
      <c r="F13" s="2">
        <v>329537</v>
      </c>
      <c r="G13" s="2">
        <v>45410</v>
      </c>
      <c r="H13" s="2">
        <v>567</v>
      </c>
      <c r="I13" s="2">
        <v>1838</v>
      </c>
      <c r="J13" s="2">
        <v>5243</v>
      </c>
    </row>
    <row r="14" spans="1:10" x14ac:dyDescent="0.3">
      <c r="A14" s="2">
        <v>4020332650</v>
      </c>
      <c r="B14" s="2">
        <v>31</v>
      </c>
      <c r="C14" s="3" t="str">
        <f t="shared" si="0"/>
        <v>Active User</v>
      </c>
      <c r="D14" s="4">
        <v>1.6261290389323431</v>
      </c>
      <c r="E14" s="5" t="str">
        <f t="shared" si="1"/>
        <v>Begineer User</v>
      </c>
      <c r="F14" s="2">
        <v>70284</v>
      </c>
      <c r="G14" s="2">
        <v>73960</v>
      </c>
      <c r="H14" s="2">
        <v>161</v>
      </c>
      <c r="I14" s="2">
        <v>166</v>
      </c>
      <c r="J14" s="2">
        <v>2385</v>
      </c>
    </row>
    <row r="15" spans="1:10" x14ac:dyDescent="0.3">
      <c r="A15" s="2">
        <v>4057192912</v>
      </c>
      <c r="B15" s="2">
        <v>4</v>
      </c>
      <c r="C15" s="3" t="str">
        <f t="shared" si="0"/>
        <v>Light User</v>
      </c>
      <c r="D15" s="4">
        <v>2.8625000119209298</v>
      </c>
      <c r="E15" s="5" t="str">
        <f t="shared" si="1"/>
        <v>Begineer User</v>
      </c>
      <c r="F15" s="2">
        <v>15352</v>
      </c>
      <c r="G15" s="2">
        <v>7895</v>
      </c>
      <c r="H15" s="2">
        <v>3</v>
      </c>
      <c r="I15" s="2">
        <v>6</v>
      </c>
      <c r="J15" s="2">
        <v>412</v>
      </c>
    </row>
    <row r="16" spans="1:10" x14ac:dyDescent="0.3">
      <c r="A16" s="2">
        <v>4319703577</v>
      </c>
      <c r="B16" s="2">
        <v>31</v>
      </c>
      <c r="C16" s="3" t="str">
        <f t="shared" si="0"/>
        <v>Active User</v>
      </c>
      <c r="D16" s="4">
        <v>4.8922580470361057</v>
      </c>
      <c r="E16" s="5" t="str">
        <f t="shared" si="1"/>
        <v>Begineer User</v>
      </c>
      <c r="F16" s="2">
        <v>225334</v>
      </c>
      <c r="G16" s="2">
        <v>63168</v>
      </c>
      <c r="H16" s="2">
        <v>111</v>
      </c>
      <c r="I16" s="2">
        <v>382</v>
      </c>
      <c r="J16" s="2">
        <v>7092</v>
      </c>
    </row>
    <row r="17" spans="1:10" x14ac:dyDescent="0.3">
      <c r="A17" s="2">
        <v>4388161847</v>
      </c>
      <c r="B17" s="2">
        <v>31</v>
      </c>
      <c r="C17" s="3" t="str">
        <f t="shared" si="0"/>
        <v>Active User</v>
      </c>
      <c r="D17" s="4">
        <v>8.393225892897572</v>
      </c>
      <c r="E17" s="5" t="str">
        <f t="shared" si="1"/>
        <v>Pro User</v>
      </c>
      <c r="F17" s="2">
        <v>335232</v>
      </c>
      <c r="G17" s="2">
        <v>95910</v>
      </c>
      <c r="H17" s="2">
        <v>718</v>
      </c>
      <c r="I17" s="2">
        <v>631</v>
      </c>
      <c r="J17" s="2">
        <v>7110</v>
      </c>
    </row>
    <row r="18" spans="1:10" x14ac:dyDescent="0.3">
      <c r="A18" s="2">
        <v>4445114986</v>
      </c>
      <c r="B18" s="2">
        <v>31</v>
      </c>
      <c r="C18" s="3" t="str">
        <f t="shared" si="0"/>
        <v>Active User</v>
      </c>
      <c r="D18" s="4">
        <v>3.2458064402303388</v>
      </c>
      <c r="E18" s="5" t="str">
        <f t="shared" si="1"/>
        <v>Begineer User</v>
      </c>
      <c r="F18" s="2">
        <v>148693</v>
      </c>
      <c r="G18" s="2">
        <v>67772</v>
      </c>
      <c r="H18" s="2">
        <v>205</v>
      </c>
      <c r="I18" s="2">
        <v>54</v>
      </c>
      <c r="J18" s="2">
        <v>6482</v>
      </c>
    </row>
    <row r="19" spans="1:10" x14ac:dyDescent="0.3">
      <c r="A19" s="2">
        <v>4558609924</v>
      </c>
      <c r="B19" s="2">
        <v>31</v>
      </c>
      <c r="C19" s="3" t="str">
        <f t="shared" si="0"/>
        <v>Active User</v>
      </c>
      <c r="D19" s="4">
        <v>5.0806451766721663</v>
      </c>
      <c r="E19" s="5" t="str">
        <f t="shared" si="1"/>
        <v>Intermediate User</v>
      </c>
      <c r="F19" s="2">
        <v>238239</v>
      </c>
      <c r="G19" s="2">
        <v>63031</v>
      </c>
      <c r="H19" s="2">
        <v>322</v>
      </c>
      <c r="I19" s="2">
        <v>425</v>
      </c>
      <c r="J19" s="2">
        <v>8834</v>
      </c>
    </row>
    <row r="20" spans="1:10" x14ac:dyDescent="0.3">
      <c r="A20" s="2">
        <v>4702921684</v>
      </c>
      <c r="B20" s="2">
        <v>31</v>
      </c>
      <c r="C20" s="3" t="str">
        <f t="shared" si="0"/>
        <v>Active User</v>
      </c>
      <c r="D20" s="4">
        <v>6.9551612830931147</v>
      </c>
      <c r="E20" s="5" t="str">
        <f t="shared" si="1"/>
        <v>Intermediate User</v>
      </c>
      <c r="F20" s="2">
        <v>265734</v>
      </c>
      <c r="G20" s="2">
        <v>91932</v>
      </c>
      <c r="H20" s="2">
        <v>159</v>
      </c>
      <c r="I20" s="2">
        <v>807</v>
      </c>
      <c r="J20" s="2">
        <v>7362</v>
      </c>
    </row>
    <row r="21" spans="1:10" x14ac:dyDescent="0.3">
      <c r="A21" s="2">
        <v>5553957443</v>
      </c>
      <c r="B21" s="2">
        <v>31</v>
      </c>
      <c r="C21" s="3" t="str">
        <f t="shared" si="0"/>
        <v>Active User</v>
      </c>
      <c r="D21" s="4">
        <v>5.6396774495801596</v>
      </c>
      <c r="E21" s="5" t="str">
        <f t="shared" si="1"/>
        <v>Intermediate User</v>
      </c>
      <c r="F21" s="2">
        <v>266990</v>
      </c>
      <c r="G21" s="2">
        <v>58146</v>
      </c>
      <c r="H21" s="2">
        <v>726</v>
      </c>
      <c r="I21" s="2">
        <v>403</v>
      </c>
      <c r="J21" s="2">
        <v>6392</v>
      </c>
    </row>
    <row r="22" spans="1:10" x14ac:dyDescent="0.3">
      <c r="A22" s="2">
        <v>5577150313</v>
      </c>
      <c r="B22" s="2">
        <v>30</v>
      </c>
      <c r="C22" s="3" t="str">
        <f t="shared" si="0"/>
        <v>Active User</v>
      </c>
      <c r="D22" s="4">
        <v>6.2133333047231041</v>
      </c>
      <c r="E22" s="5" t="str">
        <f t="shared" si="1"/>
        <v>Intermediate User</v>
      </c>
      <c r="F22" s="2">
        <v>249133</v>
      </c>
      <c r="G22" s="2">
        <v>100789</v>
      </c>
      <c r="H22" s="2">
        <v>2620</v>
      </c>
      <c r="I22" s="2">
        <v>895</v>
      </c>
      <c r="J22" s="2">
        <v>4438</v>
      </c>
    </row>
    <row r="23" spans="1:10" x14ac:dyDescent="0.3">
      <c r="A23" s="2">
        <v>6117666160</v>
      </c>
      <c r="B23" s="2">
        <v>28</v>
      </c>
      <c r="C23" s="3" t="str">
        <f t="shared" si="0"/>
        <v>Active User</v>
      </c>
      <c r="D23" s="4">
        <v>5.342142914022717</v>
      </c>
      <c r="E23" s="5" t="str">
        <f t="shared" si="1"/>
        <v>Intermediate User</v>
      </c>
      <c r="F23" s="2">
        <v>197308</v>
      </c>
      <c r="G23" s="2">
        <v>63312</v>
      </c>
      <c r="H23" s="2">
        <v>44</v>
      </c>
      <c r="I23" s="2">
        <v>57</v>
      </c>
      <c r="J23" s="2">
        <v>8074</v>
      </c>
    </row>
    <row r="24" spans="1:10" x14ac:dyDescent="0.3">
      <c r="A24" s="2">
        <v>6290855005</v>
      </c>
      <c r="B24" s="2">
        <v>29</v>
      </c>
      <c r="C24" s="3" t="str">
        <f t="shared" si="0"/>
        <v>Active User</v>
      </c>
      <c r="D24" s="4">
        <v>4.2724138046133104</v>
      </c>
      <c r="E24" s="5" t="str">
        <f t="shared" si="1"/>
        <v>Begineer User</v>
      </c>
      <c r="F24" s="2">
        <v>163837</v>
      </c>
      <c r="G24" s="2">
        <v>75389</v>
      </c>
      <c r="H24" s="2">
        <v>80</v>
      </c>
      <c r="I24" s="2">
        <v>110</v>
      </c>
      <c r="J24" s="2">
        <v>6596</v>
      </c>
    </row>
    <row r="25" spans="1:10" x14ac:dyDescent="0.3">
      <c r="A25" s="2">
        <v>6775888955</v>
      </c>
      <c r="B25" s="2">
        <v>26</v>
      </c>
      <c r="C25" s="3" t="str">
        <f t="shared" si="0"/>
        <v>Active User</v>
      </c>
      <c r="D25" s="4">
        <v>1.8134615161241252</v>
      </c>
      <c r="E25" s="5" t="str">
        <f t="shared" si="1"/>
        <v>Begineer User</v>
      </c>
      <c r="F25" s="2">
        <v>65512</v>
      </c>
      <c r="G25" s="2">
        <v>55426</v>
      </c>
      <c r="H25" s="2">
        <v>286</v>
      </c>
      <c r="I25" s="2">
        <v>385</v>
      </c>
      <c r="J25" s="2">
        <v>1044</v>
      </c>
    </row>
    <row r="26" spans="1:10" x14ac:dyDescent="0.3">
      <c r="A26" s="2">
        <v>6962181067</v>
      </c>
      <c r="B26" s="2">
        <v>31</v>
      </c>
      <c r="C26" s="3" t="str">
        <f t="shared" si="0"/>
        <v>Active User</v>
      </c>
      <c r="D26" s="4">
        <v>6.585806477454403</v>
      </c>
      <c r="E26" s="5" t="str">
        <f t="shared" si="1"/>
        <v>Intermediate User</v>
      </c>
      <c r="F26" s="2">
        <v>303639</v>
      </c>
      <c r="G26" s="2">
        <v>61443</v>
      </c>
      <c r="H26" s="2">
        <v>707</v>
      </c>
      <c r="I26" s="2">
        <v>574</v>
      </c>
      <c r="J26" s="2">
        <v>7620</v>
      </c>
    </row>
    <row r="27" spans="1:10" x14ac:dyDescent="0.3">
      <c r="A27" s="2">
        <v>7007744171</v>
      </c>
      <c r="B27" s="2">
        <v>26</v>
      </c>
      <c r="C27" s="3" t="str">
        <f t="shared" si="0"/>
        <v>Active User</v>
      </c>
      <c r="D27" s="4">
        <v>8.0153845915427571</v>
      </c>
      <c r="E27" s="5" t="str">
        <f t="shared" si="1"/>
        <v>Pro User</v>
      </c>
      <c r="F27" s="2">
        <v>294409</v>
      </c>
      <c r="G27" s="2">
        <v>66144</v>
      </c>
      <c r="H27" s="2">
        <v>807</v>
      </c>
      <c r="I27" s="2">
        <v>423</v>
      </c>
      <c r="J27" s="2">
        <v>7299</v>
      </c>
    </row>
    <row r="28" spans="1:10" x14ac:dyDescent="0.3">
      <c r="A28" s="2">
        <v>7086361926</v>
      </c>
      <c r="B28" s="2">
        <v>31</v>
      </c>
      <c r="C28" s="3" t="str">
        <f t="shared" si="0"/>
        <v>Active User</v>
      </c>
      <c r="D28" s="4">
        <v>6.3880645078156268</v>
      </c>
      <c r="E28" s="5" t="str">
        <f t="shared" si="1"/>
        <v>Intermediate User</v>
      </c>
      <c r="F28" s="2">
        <v>290525</v>
      </c>
      <c r="G28" s="2">
        <v>79557</v>
      </c>
      <c r="H28" s="2">
        <v>1320</v>
      </c>
      <c r="I28" s="2">
        <v>786</v>
      </c>
      <c r="J28" s="2">
        <v>4459</v>
      </c>
    </row>
    <row r="29" spans="1:10" x14ac:dyDescent="0.3">
      <c r="A29" s="2">
        <v>8053475328</v>
      </c>
      <c r="B29" s="2">
        <v>31</v>
      </c>
      <c r="C29" s="3" t="str">
        <f t="shared" si="0"/>
        <v>Active User</v>
      </c>
      <c r="D29" s="4">
        <v>11.475161198646786</v>
      </c>
      <c r="E29" s="5" t="str">
        <f t="shared" si="1"/>
        <v>Pro User</v>
      </c>
      <c r="F29" s="2">
        <v>457662</v>
      </c>
      <c r="G29" s="2">
        <v>91320</v>
      </c>
      <c r="H29" s="2">
        <v>2640</v>
      </c>
      <c r="I29" s="2">
        <v>297</v>
      </c>
      <c r="J29" s="2">
        <v>4680</v>
      </c>
    </row>
    <row r="30" spans="1:10" x14ac:dyDescent="0.3">
      <c r="A30" s="2">
        <v>8253242879</v>
      </c>
      <c r="B30" s="2">
        <v>19</v>
      </c>
      <c r="C30" s="3" t="str">
        <f t="shared" si="0"/>
        <v>Moderate User</v>
      </c>
      <c r="D30" s="4">
        <v>4.6673684684853809</v>
      </c>
      <c r="E30" s="5" t="str">
        <f t="shared" si="1"/>
        <v>Begineer User</v>
      </c>
      <c r="F30" s="2">
        <v>123161</v>
      </c>
      <c r="G30" s="2">
        <v>33972</v>
      </c>
      <c r="H30" s="2">
        <v>390</v>
      </c>
      <c r="I30" s="2">
        <v>272</v>
      </c>
      <c r="J30" s="2">
        <v>2221</v>
      </c>
    </row>
    <row r="31" spans="1:10" x14ac:dyDescent="0.3">
      <c r="A31" s="2">
        <v>8378563200</v>
      </c>
      <c r="B31" s="2">
        <v>31</v>
      </c>
      <c r="C31" s="3" t="str">
        <f t="shared" si="0"/>
        <v>Active User</v>
      </c>
      <c r="D31" s="4">
        <v>6.9135484618525318</v>
      </c>
      <c r="E31" s="5" t="str">
        <f t="shared" si="1"/>
        <v>Intermediate User</v>
      </c>
      <c r="F31" s="2">
        <v>270249</v>
      </c>
      <c r="G31" s="2">
        <v>106534</v>
      </c>
      <c r="H31" s="2">
        <v>1819</v>
      </c>
      <c r="I31" s="2">
        <v>318</v>
      </c>
      <c r="J31" s="2">
        <v>4839</v>
      </c>
    </row>
    <row r="32" spans="1:10" x14ac:dyDescent="0.3">
      <c r="A32" s="2">
        <v>8583815059</v>
      </c>
      <c r="B32" s="2">
        <v>31</v>
      </c>
      <c r="C32" s="3" t="str">
        <f t="shared" si="0"/>
        <v>Active User</v>
      </c>
      <c r="D32" s="4">
        <v>5.6154838223611172</v>
      </c>
      <c r="E32" s="5" t="str">
        <f t="shared" si="1"/>
        <v>Intermediate User</v>
      </c>
      <c r="F32" s="2">
        <v>223154</v>
      </c>
      <c r="G32" s="2">
        <v>84693</v>
      </c>
      <c r="H32" s="2">
        <v>300</v>
      </c>
      <c r="I32" s="2">
        <v>688</v>
      </c>
      <c r="J32" s="2">
        <v>4287</v>
      </c>
    </row>
    <row r="33" spans="1:10" x14ac:dyDescent="0.3">
      <c r="A33" s="2">
        <v>8792009665</v>
      </c>
      <c r="B33" s="2">
        <v>29</v>
      </c>
      <c r="C33" s="3" t="str">
        <f t="shared" si="0"/>
        <v>Active User</v>
      </c>
      <c r="D33" s="4">
        <v>1.1865517168209478</v>
      </c>
      <c r="E33" s="5" t="str">
        <f t="shared" si="1"/>
        <v>Begineer User</v>
      </c>
      <c r="F33" s="2">
        <v>53758</v>
      </c>
      <c r="G33" s="2">
        <v>56907</v>
      </c>
      <c r="H33" s="2">
        <v>28</v>
      </c>
      <c r="I33" s="2">
        <v>117</v>
      </c>
      <c r="J33" s="2">
        <v>2662</v>
      </c>
    </row>
    <row r="34" spans="1:10" x14ac:dyDescent="0.3">
      <c r="A34" s="2">
        <v>8877689391</v>
      </c>
      <c r="B34" s="2">
        <v>31</v>
      </c>
      <c r="C34" s="3" t="str">
        <f t="shared" si="0"/>
        <v>Active User</v>
      </c>
      <c r="D34" s="4">
        <v>13.212903138129944</v>
      </c>
      <c r="E34" s="5" t="str">
        <f t="shared" si="1"/>
        <v>Pro User</v>
      </c>
      <c r="F34" s="2">
        <v>497241</v>
      </c>
      <c r="G34" s="2">
        <v>106028</v>
      </c>
      <c r="H34" s="2">
        <v>2048</v>
      </c>
      <c r="I34" s="2">
        <v>308</v>
      </c>
      <c r="J34" s="2">
        <v>7276</v>
      </c>
    </row>
  </sheetData>
  <conditionalFormatting sqref="C2:C34">
    <cfRule type="containsText" dxfId="1" priority="2" operator="containsText" text="Active User">
      <formula>NOT(ISERROR(SEARCH("Active User",C2)))</formula>
    </cfRule>
  </conditionalFormatting>
  <conditionalFormatting sqref="E2:E34">
    <cfRule type="containsText" dxfId="0" priority="1" operator="containsText" text="Intermediate User">
      <formula>NOT(ISERROR(SEARCH("Intermediate User",E2)))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74DE-BF86-4108-B0FF-DFB80C2D6132}">
  <dimension ref="A1:G34"/>
  <sheetViews>
    <sheetView tabSelected="1" topLeftCell="B1" workbookViewId="0">
      <selection activeCell="J2" sqref="J2"/>
    </sheetView>
  </sheetViews>
  <sheetFormatPr defaultRowHeight="14.4" x14ac:dyDescent="0.3"/>
  <cols>
    <col min="1" max="1" width="22.77734375" customWidth="1"/>
    <col min="2" max="2" width="23" customWidth="1"/>
    <col min="3" max="3" width="23.21875" customWidth="1"/>
    <col min="6" max="6" width="15.88671875" bestFit="1" customWidth="1"/>
    <col min="7" max="7" width="16.5546875" bestFit="1" customWidth="1"/>
    <col min="8" max="8" width="16.21875" bestFit="1" customWidth="1"/>
    <col min="9" max="9" width="8.109375" bestFit="1" customWidth="1"/>
    <col min="10" max="10" width="10.77734375" bestFit="1" customWidth="1"/>
  </cols>
  <sheetData>
    <row r="1" spans="1:7" x14ac:dyDescent="0.3">
      <c r="A1" s="7" t="s">
        <v>0</v>
      </c>
      <c r="B1" s="7" t="s">
        <v>3</v>
      </c>
      <c r="C1" s="8" t="s">
        <v>11</v>
      </c>
    </row>
    <row r="2" spans="1:7" x14ac:dyDescent="0.3">
      <c r="A2" s="9">
        <v>1503960366</v>
      </c>
      <c r="B2" s="10">
        <v>7.8096773855147799</v>
      </c>
      <c r="C2" s="11" t="str">
        <f>_xlfn.IFS(B2&gt;=8,"Pro User",AND(B2&gt;=5,B2&lt;8),"Intermediate User",B2&lt;5,"Beginner User")</f>
        <v>Intermediate User</v>
      </c>
      <c r="F2" s="12" t="s">
        <v>17</v>
      </c>
      <c r="G2" t="s">
        <v>12</v>
      </c>
    </row>
    <row r="3" spans="1:7" x14ac:dyDescent="0.3">
      <c r="A3" s="9">
        <v>1624580081</v>
      </c>
      <c r="B3" s="10">
        <v>3.9148387293661795</v>
      </c>
      <c r="C3" s="11" t="str">
        <f t="shared" ref="C3:C34" si="0">_xlfn.IFS(B3&gt;=8,"Pro User",AND(B3&gt;=5,B3&lt;8),"Intermediate User",B3&lt;5,"Beginner User")</f>
        <v>Beginner User</v>
      </c>
      <c r="F3" s="13" t="s">
        <v>13</v>
      </c>
      <c r="G3">
        <v>14</v>
      </c>
    </row>
    <row r="4" spans="1:7" x14ac:dyDescent="0.3">
      <c r="A4" s="9">
        <v>1644430081</v>
      </c>
      <c r="B4" s="10">
        <v>5.2953333536783873</v>
      </c>
      <c r="C4" s="11" t="str">
        <f t="shared" si="0"/>
        <v>Intermediate User</v>
      </c>
      <c r="F4" s="13" t="s">
        <v>14</v>
      </c>
      <c r="G4">
        <v>14</v>
      </c>
    </row>
    <row r="5" spans="1:7" x14ac:dyDescent="0.3">
      <c r="A5" s="9">
        <v>1844505072</v>
      </c>
      <c r="B5" s="10">
        <v>1.7061290368437778</v>
      </c>
      <c r="C5" s="11" t="str">
        <f t="shared" si="0"/>
        <v>Beginner User</v>
      </c>
      <c r="F5" s="13" t="s">
        <v>15</v>
      </c>
      <c r="G5">
        <v>5</v>
      </c>
    </row>
    <row r="6" spans="1:7" x14ac:dyDescent="0.3">
      <c r="A6" s="9">
        <v>1927972279</v>
      </c>
      <c r="B6" s="10">
        <v>0.63451612308140759</v>
      </c>
      <c r="C6" s="11" t="str">
        <f t="shared" si="0"/>
        <v>Beginner User</v>
      </c>
      <c r="F6" s="13" t="s">
        <v>16</v>
      </c>
      <c r="G6">
        <v>33</v>
      </c>
    </row>
    <row r="7" spans="1:7" x14ac:dyDescent="0.3">
      <c r="A7" s="9">
        <v>2022484408</v>
      </c>
      <c r="B7" s="10">
        <v>8.0841934911666371</v>
      </c>
      <c r="C7" s="11" t="str">
        <f t="shared" si="0"/>
        <v>Pro User</v>
      </c>
    </row>
    <row r="8" spans="1:7" x14ac:dyDescent="0.3">
      <c r="A8" s="9">
        <v>2026352035</v>
      </c>
      <c r="B8" s="10">
        <v>3.4548387152533384</v>
      </c>
      <c r="C8" s="11" t="str">
        <f t="shared" si="0"/>
        <v>Beginner User</v>
      </c>
    </row>
    <row r="9" spans="1:7" x14ac:dyDescent="0.3">
      <c r="A9" s="9">
        <v>2320127002</v>
      </c>
      <c r="B9" s="10">
        <v>3.1877419044894557</v>
      </c>
      <c r="C9" s="11" t="str">
        <f t="shared" si="0"/>
        <v>Beginner User</v>
      </c>
    </row>
    <row r="10" spans="1:7" x14ac:dyDescent="0.3">
      <c r="A10" s="9">
        <v>2347167796</v>
      </c>
      <c r="B10" s="10">
        <v>6.3555555359150011</v>
      </c>
      <c r="C10" s="11" t="str">
        <f t="shared" si="0"/>
        <v>Intermediate User</v>
      </c>
    </row>
    <row r="11" spans="1:7" x14ac:dyDescent="0.3">
      <c r="A11" s="9">
        <v>2873212765</v>
      </c>
      <c r="B11" s="10">
        <v>5.1016128601566439</v>
      </c>
      <c r="C11" s="11" t="str">
        <f t="shared" si="0"/>
        <v>Intermediate User</v>
      </c>
    </row>
    <row r="12" spans="1:7" x14ac:dyDescent="0.3">
      <c r="A12" s="9">
        <v>3372868164</v>
      </c>
      <c r="B12" s="10">
        <v>4.707000041007996</v>
      </c>
      <c r="C12" s="11" t="str">
        <f t="shared" si="0"/>
        <v>Beginner User</v>
      </c>
    </row>
    <row r="13" spans="1:7" x14ac:dyDescent="0.3">
      <c r="A13" s="9">
        <v>3977333714</v>
      </c>
      <c r="B13" s="10">
        <v>7.5169999440511095</v>
      </c>
      <c r="C13" s="11" t="str">
        <f t="shared" si="0"/>
        <v>Intermediate User</v>
      </c>
    </row>
    <row r="14" spans="1:7" x14ac:dyDescent="0.3">
      <c r="A14" s="9">
        <v>4020332650</v>
      </c>
      <c r="B14" s="10">
        <v>1.6261290389323431</v>
      </c>
      <c r="C14" s="11" t="str">
        <f t="shared" si="0"/>
        <v>Beginner User</v>
      </c>
    </row>
    <row r="15" spans="1:7" x14ac:dyDescent="0.3">
      <c r="A15" s="9">
        <v>4057192912</v>
      </c>
      <c r="B15" s="10">
        <v>2.8625000119209298</v>
      </c>
      <c r="C15" s="11" t="str">
        <f t="shared" si="0"/>
        <v>Beginner User</v>
      </c>
    </row>
    <row r="16" spans="1:7" x14ac:dyDescent="0.3">
      <c r="A16" s="9">
        <v>4319703577</v>
      </c>
      <c r="B16" s="10">
        <v>4.8922580470361057</v>
      </c>
      <c r="C16" s="11" t="str">
        <f t="shared" si="0"/>
        <v>Beginner User</v>
      </c>
    </row>
    <row r="17" spans="1:3" x14ac:dyDescent="0.3">
      <c r="A17" s="9">
        <v>4388161847</v>
      </c>
      <c r="B17" s="10">
        <v>8.393225892897572</v>
      </c>
      <c r="C17" s="11" t="str">
        <f t="shared" si="0"/>
        <v>Pro User</v>
      </c>
    </row>
    <row r="18" spans="1:3" x14ac:dyDescent="0.3">
      <c r="A18" s="9">
        <v>4445114986</v>
      </c>
      <c r="B18" s="10">
        <v>3.2458064402303388</v>
      </c>
      <c r="C18" s="11" t="str">
        <f t="shared" si="0"/>
        <v>Beginner User</v>
      </c>
    </row>
    <row r="19" spans="1:3" x14ac:dyDescent="0.3">
      <c r="A19" s="9">
        <v>4558609924</v>
      </c>
      <c r="B19" s="10">
        <v>5.0806451766721663</v>
      </c>
      <c r="C19" s="11" t="str">
        <f t="shared" si="0"/>
        <v>Intermediate User</v>
      </c>
    </row>
    <row r="20" spans="1:3" x14ac:dyDescent="0.3">
      <c r="A20" s="9">
        <v>4702921684</v>
      </c>
      <c r="B20" s="10">
        <v>6.9551612830931147</v>
      </c>
      <c r="C20" s="11" t="str">
        <f t="shared" si="0"/>
        <v>Intermediate User</v>
      </c>
    </row>
    <row r="21" spans="1:3" x14ac:dyDescent="0.3">
      <c r="A21" s="9">
        <v>5553957443</v>
      </c>
      <c r="B21" s="10">
        <v>5.6396774495801596</v>
      </c>
      <c r="C21" s="11" t="str">
        <f t="shared" si="0"/>
        <v>Intermediate User</v>
      </c>
    </row>
    <row r="22" spans="1:3" x14ac:dyDescent="0.3">
      <c r="A22" s="9">
        <v>5577150313</v>
      </c>
      <c r="B22" s="10">
        <v>6.2133333047231041</v>
      </c>
      <c r="C22" s="11" t="str">
        <f t="shared" si="0"/>
        <v>Intermediate User</v>
      </c>
    </row>
    <row r="23" spans="1:3" x14ac:dyDescent="0.3">
      <c r="A23" s="9">
        <v>6117666160</v>
      </c>
      <c r="B23" s="10">
        <v>5.342142914022717</v>
      </c>
      <c r="C23" s="11" t="str">
        <f t="shared" si="0"/>
        <v>Intermediate User</v>
      </c>
    </row>
    <row r="24" spans="1:3" x14ac:dyDescent="0.3">
      <c r="A24" s="9">
        <v>6290855005</v>
      </c>
      <c r="B24" s="10">
        <v>4.2724138046133104</v>
      </c>
      <c r="C24" s="11" t="str">
        <f t="shared" si="0"/>
        <v>Beginner User</v>
      </c>
    </row>
    <row r="25" spans="1:3" x14ac:dyDescent="0.3">
      <c r="A25" s="9">
        <v>6775888955</v>
      </c>
      <c r="B25" s="10">
        <v>1.8134615161241252</v>
      </c>
      <c r="C25" s="11" t="str">
        <f t="shared" si="0"/>
        <v>Beginner User</v>
      </c>
    </row>
    <row r="26" spans="1:3" x14ac:dyDescent="0.3">
      <c r="A26" s="9">
        <v>6962181067</v>
      </c>
      <c r="B26" s="10">
        <v>6.585806477454403</v>
      </c>
      <c r="C26" s="11" t="str">
        <f t="shared" si="0"/>
        <v>Intermediate User</v>
      </c>
    </row>
    <row r="27" spans="1:3" x14ac:dyDescent="0.3">
      <c r="A27" s="9">
        <v>7007744171</v>
      </c>
      <c r="B27" s="10">
        <v>8.0153845915427571</v>
      </c>
      <c r="C27" s="11" t="str">
        <f t="shared" si="0"/>
        <v>Pro User</v>
      </c>
    </row>
    <row r="28" spans="1:3" x14ac:dyDescent="0.3">
      <c r="A28" s="9">
        <v>7086361926</v>
      </c>
      <c r="B28" s="10">
        <v>6.3880645078156268</v>
      </c>
      <c r="C28" s="11" t="str">
        <f t="shared" si="0"/>
        <v>Intermediate User</v>
      </c>
    </row>
    <row r="29" spans="1:3" x14ac:dyDescent="0.3">
      <c r="A29" s="9">
        <v>8053475328</v>
      </c>
      <c r="B29" s="10">
        <v>11.475161198646786</v>
      </c>
      <c r="C29" s="11" t="str">
        <f t="shared" si="0"/>
        <v>Pro User</v>
      </c>
    </row>
    <row r="30" spans="1:3" x14ac:dyDescent="0.3">
      <c r="A30" s="9">
        <v>8253242879</v>
      </c>
      <c r="B30" s="10">
        <v>4.6673684684853809</v>
      </c>
      <c r="C30" s="11" t="str">
        <f t="shared" si="0"/>
        <v>Beginner User</v>
      </c>
    </row>
    <row r="31" spans="1:3" x14ac:dyDescent="0.3">
      <c r="A31" s="9">
        <v>8378563200</v>
      </c>
      <c r="B31" s="10">
        <v>6.9135484618525318</v>
      </c>
      <c r="C31" s="11" t="str">
        <f t="shared" si="0"/>
        <v>Intermediate User</v>
      </c>
    </row>
    <row r="32" spans="1:3" x14ac:dyDescent="0.3">
      <c r="A32" s="9">
        <v>8583815059</v>
      </c>
      <c r="B32" s="10">
        <v>5.6154838223611172</v>
      </c>
      <c r="C32" s="11" t="str">
        <f t="shared" si="0"/>
        <v>Intermediate User</v>
      </c>
    </row>
    <row r="33" spans="1:3" x14ac:dyDescent="0.3">
      <c r="A33" s="9">
        <v>8792009665</v>
      </c>
      <c r="B33" s="10">
        <v>1.1865517168209478</v>
      </c>
      <c r="C33" s="11" t="str">
        <f t="shared" si="0"/>
        <v>Beginner User</v>
      </c>
    </row>
    <row r="34" spans="1:3" x14ac:dyDescent="0.3">
      <c r="A34" s="9">
        <v>8877689391</v>
      </c>
      <c r="B34" s="10">
        <v>13.212903138129944</v>
      </c>
      <c r="C34" s="11" t="str">
        <f t="shared" si="0"/>
        <v>Pro User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97EC-854A-45F4-AC48-205929B983F9}">
  <dimension ref="A1:G34"/>
  <sheetViews>
    <sheetView topLeftCell="B1" workbookViewId="0">
      <selection activeCell="L7" sqref="L7"/>
    </sheetView>
  </sheetViews>
  <sheetFormatPr defaultRowHeight="14.4" x14ac:dyDescent="0.3"/>
  <cols>
    <col min="1" max="1" width="18.77734375" customWidth="1"/>
    <col min="2" max="2" width="21.88671875" customWidth="1"/>
    <col min="3" max="3" width="14.6640625" customWidth="1"/>
    <col min="6" max="6" width="13.44140625" bestFit="1" customWidth="1"/>
    <col min="7" max="7" width="16.44140625" bestFit="1" customWidth="1"/>
    <col min="8" max="8" width="9.33203125" bestFit="1" customWidth="1"/>
    <col min="9" max="9" width="13.6640625" bestFit="1" customWidth="1"/>
    <col min="10" max="10" width="10.77734375" bestFit="1" customWidth="1"/>
  </cols>
  <sheetData>
    <row r="1" spans="1:7" x14ac:dyDescent="0.3">
      <c r="A1" s="1" t="s">
        <v>0</v>
      </c>
      <c r="B1" s="1" t="s">
        <v>1</v>
      </c>
      <c r="C1" s="14" t="s">
        <v>10</v>
      </c>
    </row>
    <row r="2" spans="1:7" x14ac:dyDescent="0.3">
      <c r="A2" s="2">
        <v>1503960366</v>
      </c>
      <c r="B2" s="2">
        <v>31</v>
      </c>
      <c r="C2" s="15" t="str">
        <f>_xlfn.IFS(B2&gt;20,"Active User",AND(B2&lt;=20,B2&gt;10),"Moderate User",B2&lt;=10,"Light User")</f>
        <v>Active User</v>
      </c>
    </row>
    <row r="3" spans="1:7" x14ac:dyDescent="0.3">
      <c r="A3" s="2">
        <v>1624580081</v>
      </c>
      <c r="B3" s="2">
        <v>31</v>
      </c>
      <c r="C3" s="15" t="str">
        <f t="shared" ref="C3:C34" si="0">_xlfn.IFS(B3&gt;20,"Active User",AND(B3&lt;=20,B3&gt;10),"Moderate User",B3&lt;=10,"Light User")</f>
        <v>Active User</v>
      </c>
      <c r="F3" s="12" t="s">
        <v>17</v>
      </c>
      <c r="G3" t="s">
        <v>18</v>
      </c>
    </row>
    <row r="4" spans="1:7" x14ac:dyDescent="0.3">
      <c r="A4" s="2">
        <v>1644430081</v>
      </c>
      <c r="B4" s="2">
        <v>30</v>
      </c>
      <c r="C4" s="15" t="str">
        <f t="shared" si="0"/>
        <v>Active User</v>
      </c>
      <c r="F4" s="13" t="s">
        <v>19</v>
      </c>
      <c r="G4">
        <v>29</v>
      </c>
    </row>
    <row r="5" spans="1:7" x14ac:dyDescent="0.3">
      <c r="A5" s="2">
        <v>1844505072</v>
      </c>
      <c r="B5" s="2">
        <v>31</v>
      </c>
      <c r="C5" s="15" t="str">
        <f t="shared" si="0"/>
        <v>Active User</v>
      </c>
      <c r="F5" s="13" t="s">
        <v>20</v>
      </c>
      <c r="G5">
        <v>1</v>
      </c>
    </row>
    <row r="6" spans="1:7" x14ac:dyDescent="0.3">
      <c r="A6" s="2">
        <v>1927972279</v>
      </c>
      <c r="B6" s="2">
        <v>31</v>
      </c>
      <c r="C6" s="15" t="str">
        <f t="shared" si="0"/>
        <v>Active User</v>
      </c>
      <c r="F6" s="13" t="s">
        <v>21</v>
      </c>
      <c r="G6">
        <v>3</v>
      </c>
    </row>
    <row r="7" spans="1:7" x14ac:dyDescent="0.3">
      <c r="A7" s="2">
        <v>2022484408</v>
      </c>
      <c r="B7" s="2">
        <v>31</v>
      </c>
      <c r="C7" s="15" t="str">
        <f t="shared" si="0"/>
        <v>Active User</v>
      </c>
      <c r="F7" s="13" t="s">
        <v>16</v>
      </c>
      <c r="G7">
        <v>33</v>
      </c>
    </row>
    <row r="8" spans="1:7" x14ac:dyDescent="0.3">
      <c r="A8" s="2">
        <v>2026352035</v>
      </c>
      <c r="B8" s="2">
        <v>31</v>
      </c>
      <c r="C8" s="15" t="str">
        <f t="shared" si="0"/>
        <v>Active User</v>
      </c>
    </row>
    <row r="9" spans="1:7" x14ac:dyDescent="0.3">
      <c r="A9" s="2">
        <v>2320127002</v>
      </c>
      <c r="B9" s="2">
        <v>31</v>
      </c>
      <c r="C9" s="15" t="str">
        <f t="shared" si="0"/>
        <v>Active User</v>
      </c>
    </row>
    <row r="10" spans="1:7" x14ac:dyDescent="0.3">
      <c r="A10" s="2">
        <v>2347167796</v>
      </c>
      <c r="B10" s="2">
        <v>18</v>
      </c>
      <c r="C10" s="15" t="str">
        <f t="shared" si="0"/>
        <v>Moderate User</v>
      </c>
    </row>
    <row r="11" spans="1:7" x14ac:dyDescent="0.3">
      <c r="A11" s="2">
        <v>2873212765</v>
      </c>
      <c r="B11" s="2">
        <v>31</v>
      </c>
      <c r="C11" s="15" t="str">
        <f t="shared" si="0"/>
        <v>Active User</v>
      </c>
    </row>
    <row r="12" spans="1:7" x14ac:dyDescent="0.3">
      <c r="A12" s="2">
        <v>3372868164</v>
      </c>
      <c r="B12" s="2">
        <v>20</v>
      </c>
      <c r="C12" s="15" t="str">
        <f t="shared" si="0"/>
        <v>Moderate User</v>
      </c>
    </row>
    <row r="13" spans="1:7" x14ac:dyDescent="0.3">
      <c r="A13" s="2">
        <v>3977333714</v>
      </c>
      <c r="B13" s="2">
        <v>30</v>
      </c>
      <c r="C13" s="15" t="str">
        <f t="shared" si="0"/>
        <v>Active User</v>
      </c>
    </row>
    <row r="14" spans="1:7" x14ac:dyDescent="0.3">
      <c r="A14" s="2">
        <v>4020332650</v>
      </c>
      <c r="B14" s="2">
        <v>31</v>
      </c>
      <c r="C14" s="15" t="str">
        <f t="shared" si="0"/>
        <v>Active User</v>
      </c>
    </row>
    <row r="15" spans="1:7" x14ac:dyDescent="0.3">
      <c r="A15" s="2">
        <v>4057192912</v>
      </c>
      <c r="B15" s="2">
        <v>4</v>
      </c>
      <c r="C15" s="15" t="str">
        <f t="shared" si="0"/>
        <v>Light User</v>
      </c>
    </row>
    <row r="16" spans="1:7" x14ac:dyDescent="0.3">
      <c r="A16" s="2">
        <v>4319703577</v>
      </c>
      <c r="B16" s="2">
        <v>31</v>
      </c>
      <c r="C16" s="15" t="str">
        <f t="shared" si="0"/>
        <v>Active User</v>
      </c>
    </row>
    <row r="17" spans="1:3" x14ac:dyDescent="0.3">
      <c r="A17" s="2">
        <v>4388161847</v>
      </c>
      <c r="B17" s="2">
        <v>31</v>
      </c>
      <c r="C17" s="15" t="str">
        <f t="shared" si="0"/>
        <v>Active User</v>
      </c>
    </row>
    <row r="18" spans="1:3" x14ac:dyDescent="0.3">
      <c r="A18" s="2">
        <v>4445114986</v>
      </c>
      <c r="B18" s="2">
        <v>31</v>
      </c>
      <c r="C18" s="15" t="str">
        <f t="shared" si="0"/>
        <v>Active User</v>
      </c>
    </row>
    <row r="19" spans="1:3" x14ac:dyDescent="0.3">
      <c r="A19" s="2">
        <v>4558609924</v>
      </c>
      <c r="B19" s="2">
        <v>31</v>
      </c>
      <c r="C19" s="15" t="str">
        <f t="shared" si="0"/>
        <v>Active User</v>
      </c>
    </row>
    <row r="20" spans="1:3" x14ac:dyDescent="0.3">
      <c r="A20" s="2">
        <v>4702921684</v>
      </c>
      <c r="B20" s="2">
        <v>31</v>
      </c>
      <c r="C20" s="15" t="str">
        <f t="shared" si="0"/>
        <v>Active User</v>
      </c>
    </row>
    <row r="21" spans="1:3" x14ac:dyDescent="0.3">
      <c r="A21" s="2">
        <v>5553957443</v>
      </c>
      <c r="B21" s="2">
        <v>31</v>
      </c>
      <c r="C21" s="15" t="str">
        <f t="shared" si="0"/>
        <v>Active User</v>
      </c>
    </row>
    <row r="22" spans="1:3" x14ac:dyDescent="0.3">
      <c r="A22" s="2">
        <v>5577150313</v>
      </c>
      <c r="B22" s="2">
        <v>30</v>
      </c>
      <c r="C22" s="15" t="str">
        <f t="shared" si="0"/>
        <v>Active User</v>
      </c>
    </row>
    <row r="23" spans="1:3" x14ac:dyDescent="0.3">
      <c r="A23" s="2">
        <v>6117666160</v>
      </c>
      <c r="B23" s="2">
        <v>28</v>
      </c>
      <c r="C23" s="15" t="str">
        <f t="shared" si="0"/>
        <v>Active User</v>
      </c>
    </row>
    <row r="24" spans="1:3" x14ac:dyDescent="0.3">
      <c r="A24" s="2">
        <v>6290855005</v>
      </c>
      <c r="B24" s="2">
        <v>29</v>
      </c>
      <c r="C24" s="15" t="str">
        <f t="shared" si="0"/>
        <v>Active User</v>
      </c>
    </row>
    <row r="25" spans="1:3" x14ac:dyDescent="0.3">
      <c r="A25" s="2">
        <v>6775888955</v>
      </c>
      <c r="B25" s="2">
        <v>26</v>
      </c>
      <c r="C25" s="15" t="str">
        <f t="shared" si="0"/>
        <v>Active User</v>
      </c>
    </row>
    <row r="26" spans="1:3" x14ac:dyDescent="0.3">
      <c r="A26" s="2">
        <v>6962181067</v>
      </c>
      <c r="B26" s="2">
        <v>31</v>
      </c>
      <c r="C26" s="15" t="str">
        <f t="shared" si="0"/>
        <v>Active User</v>
      </c>
    </row>
    <row r="27" spans="1:3" x14ac:dyDescent="0.3">
      <c r="A27" s="2">
        <v>7007744171</v>
      </c>
      <c r="B27" s="2">
        <v>26</v>
      </c>
      <c r="C27" s="15" t="str">
        <f t="shared" si="0"/>
        <v>Active User</v>
      </c>
    </row>
    <row r="28" spans="1:3" x14ac:dyDescent="0.3">
      <c r="A28" s="2">
        <v>7086361926</v>
      </c>
      <c r="B28" s="2">
        <v>31</v>
      </c>
      <c r="C28" s="15" t="str">
        <f t="shared" si="0"/>
        <v>Active User</v>
      </c>
    </row>
    <row r="29" spans="1:3" x14ac:dyDescent="0.3">
      <c r="A29" s="2">
        <v>8053475328</v>
      </c>
      <c r="B29" s="2">
        <v>31</v>
      </c>
      <c r="C29" s="15" t="str">
        <f t="shared" si="0"/>
        <v>Active User</v>
      </c>
    </row>
    <row r="30" spans="1:3" x14ac:dyDescent="0.3">
      <c r="A30" s="2">
        <v>8253242879</v>
      </c>
      <c r="B30" s="2">
        <v>19</v>
      </c>
      <c r="C30" s="15" t="str">
        <f t="shared" si="0"/>
        <v>Moderate User</v>
      </c>
    </row>
    <row r="31" spans="1:3" x14ac:dyDescent="0.3">
      <c r="A31" s="2">
        <v>8378563200</v>
      </c>
      <c r="B31" s="2">
        <v>31</v>
      </c>
      <c r="C31" s="15" t="str">
        <f t="shared" si="0"/>
        <v>Active User</v>
      </c>
    </row>
    <row r="32" spans="1:3" x14ac:dyDescent="0.3">
      <c r="A32" s="2">
        <v>8583815059</v>
      </c>
      <c r="B32" s="2">
        <v>31</v>
      </c>
      <c r="C32" s="15" t="str">
        <f t="shared" si="0"/>
        <v>Active User</v>
      </c>
    </row>
    <row r="33" spans="1:3" x14ac:dyDescent="0.3">
      <c r="A33" s="2">
        <v>8792009665</v>
      </c>
      <c r="B33" s="2">
        <v>29</v>
      </c>
      <c r="C33" s="15" t="str">
        <f t="shared" si="0"/>
        <v>Active User</v>
      </c>
    </row>
    <row r="34" spans="1:3" x14ac:dyDescent="0.3">
      <c r="A34" s="2">
        <v>8877689391</v>
      </c>
      <c r="B34" s="2">
        <v>31</v>
      </c>
      <c r="C34" s="15" t="str">
        <f t="shared" si="0"/>
        <v>Active User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AB1F-168B-4CB5-BAD3-931E33D1ABC0}">
  <dimension ref="A1:B34"/>
  <sheetViews>
    <sheetView workbookViewId="0">
      <selection activeCell="F38" sqref="F38"/>
    </sheetView>
  </sheetViews>
  <sheetFormatPr defaultRowHeight="14.4" x14ac:dyDescent="0.3"/>
  <cols>
    <col min="1" max="1" width="15.77734375" customWidth="1"/>
    <col min="2" max="2" width="13.21875" customWidth="1"/>
  </cols>
  <sheetData>
    <row r="1" spans="1:2" x14ac:dyDescent="0.3">
      <c r="A1" s="1" t="s">
        <v>0</v>
      </c>
      <c r="B1" s="1" t="s">
        <v>5</v>
      </c>
    </row>
    <row r="2" spans="1:2" x14ac:dyDescent="0.3">
      <c r="A2" s="2">
        <v>1503960366</v>
      </c>
      <c r="B2" s="2">
        <v>375619</v>
      </c>
    </row>
    <row r="3" spans="1:2" x14ac:dyDescent="0.3">
      <c r="A3" s="2">
        <v>1624580081</v>
      </c>
      <c r="B3" s="2">
        <v>178061</v>
      </c>
    </row>
    <row r="4" spans="1:2" x14ac:dyDescent="0.3">
      <c r="A4" s="2">
        <v>1644430081</v>
      </c>
      <c r="B4" s="2">
        <v>218489</v>
      </c>
    </row>
    <row r="5" spans="1:2" x14ac:dyDescent="0.3">
      <c r="A5" s="2">
        <v>1844505072</v>
      </c>
      <c r="B5" s="2">
        <v>79982</v>
      </c>
    </row>
    <row r="6" spans="1:2" x14ac:dyDescent="0.3">
      <c r="A6" s="2">
        <v>1927972279</v>
      </c>
      <c r="B6" s="2">
        <v>28400</v>
      </c>
    </row>
    <row r="7" spans="1:2" x14ac:dyDescent="0.3">
      <c r="A7" s="2">
        <v>2022484408</v>
      </c>
      <c r="B7" s="2">
        <v>352490</v>
      </c>
    </row>
    <row r="8" spans="1:2" x14ac:dyDescent="0.3">
      <c r="A8" s="2">
        <v>2026352035</v>
      </c>
      <c r="B8" s="2">
        <v>172573</v>
      </c>
    </row>
    <row r="9" spans="1:2" x14ac:dyDescent="0.3">
      <c r="A9" s="2">
        <v>2320127002</v>
      </c>
      <c r="B9" s="2">
        <v>146223</v>
      </c>
    </row>
    <row r="10" spans="1:2" x14ac:dyDescent="0.3">
      <c r="A10" s="2">
        <v>2347167796</v>
      </c>
      <c r="B10" s="2">
        <v>171354</v>
      </c>
    </row>
    <row r="11" spans="1:2" x14ac:dyDescent="0.3">
      <c r="A11" s="2">
        <v>2873212765</v>
      </c>
      <c r="B11" s="2">
        <v>234229</v>
      </c>
    </row>
    <row r="12" spans="1:2" x14ac:dyDescent="0.3">
      <c r="A12" s="2">
        <v>3372868164</v>
      </c>
      <c r="B12" s="2">
        <v>137233</v>
      </c>
    </row>
    <row r="13" spans="1:2" x14ac:dyDescent="0.3">
      <c r="A13" s="2">
        <v>3977333714</v>
      </c>
      <c r="B13" s="2">
        <v>329537</v>
      </c>
    </row>
    <row r="14" spans="1:2" x14ac:dyDescent="0.3">
      <c r="A14" s="2">
        <v>4020332650</v>
      </c>
      <c r="B14" s="2">
        <v>70284</v>
      </c>
    </row>
    <row r="15" spans="1:2" x14ac:dyDescent="0.3">
      <c r="A15" s="2">
        <v>4057192912</v>
      </c>
      <c r="B15" s="2">
        <v>15352</v>
      </c>
    </row>
    <row r="16" spans="1:2" x14ac:dyDescent="0.3">
      <c r="A16" s="2">
        <v>4319703577</v>
      </c>
      <c r="B16" s="2">
        <v>225334</v>
      </c>
    </row>
    <row r="17" spans="1:2" x14ac:dyDescent="0.3">
      <c r="A17" s="2">
        <v>4388161847</v>
      </c>
      <c r="B17" s="2">
        <v>335232</v>
      </c>
    </row>
    <row r="18" spans="1:2" x14ac:dyDescent="0.3">
      <c r="A18" s="2">
        <v>4445114986</v>
      </c>
      <c r="B18" s="2">
        <v>148693</v>
      </c>
    </row>
    <row r="19" spans="1:2" x14ac:dyDescent="0.3">
      <c r="A19" s="2">
        <v>4558609924</v>
      </c>
      <c r="B19" s="2">
        <v>238239</v>
      </c>
    </row>
    <row r="20" spans="1:2" x14ac:dyDescent="0.3">
      <c r="A20" s="2">
        <v>4702921684</v>
      </c>
      <c r="B20" s="2">
        <v>265734</v>
      </c>
    </row>
    <row r="21" spans="1:2" x14ac:dyDescent="0.3">
      <c r="A21" s="2">
        <v>5553957443</v>
      </c>
      <c r="B21" s="2">
        <v>266990</v>
      </c>
    </row>
    <row r="22" spans="1:2" x14ac:dyDescent="0.3">
      <c r="A22" s="2">
        <v>5577150313</v>
      </c>
      <c r="B22" s="2">
        <v>249133</v>
      </c>
    </row>
    <row r="23" spans="1:2" x14ac:dyDescent="0.3">
      <c r="A23" s="2">
        <v>6117666160</v>
      </c>
      <c r="B23" s="2">
        <v>197308</v>
      </c>
    </row>
    <row r="24" spans="1:2" x14ac:dyDescent="0.3">
      <c r="A24" s="2">
        <v>6290855005</v>
      </c>
      <c r="B24" s="2">
        <v>163837</v>
      </c>
    </row>
    <row r="25" spans="1:2" x14ac:dyDescent="0.3">
      <c r="A25" s="2">
        <v>6775888955</v>
      </c>
      <c r="B25" s="2">
        <v>65512</v>
      </c>
    </row>
    <row r="26" spans="1:2" x14ac:dyDescent="0.3">
      <c r="A26" s="2">
        <v>6962181067</v>
      </c>
      <c r="B26" s="2">
        <v>303639</v>
      </c>
    </row>
    <row r="27" spans="1:2" x14ac:dyDescent="0.3">
      <c r="A27" s="2">
        <v>7007744171</v>
      </c>
      <c r="B27" s="2">
        <v>294409</v>
      </c>
    </row>
    <row r="28" spans="1:2" x14ac:dyDescent="0.3">
      <c r="A28" s="2">
        <v>7086361926</v>
      </c>
      <c r="B28" s="2">
        <v>290525</v>
      </c>
    </row>
    <row r="29" spans="1:2" x14ac:dyDescent="0.3">
      <c r="A29" s="2">
        <v>8053475328</v>
      </c>
      <c r="B29" s="2">
        <v>457662</v>
      </c>
    </row>
    <row r="30" spans="1:2" x14ac:dyDescent="0.3">
      <c r="A30" s="2">
        <v>8253242879</v>
      </c>
      <c r="B30" s="2">
        <v>123161</v>
      </c>
    </row>
    <row r="31" spans="1:2" x14ac:dyDescent="0.3">
      <c r="A31" s="2">
        <v>8378563200</v>
      </c>
      <c r="B31" s="2">
        <v>270249</v>
      </c>
    </row>
    <row r="32" spans="1:2" x14ac:dyDescent="0.3">
      <c r="A32" s="2">
        <v>8583815059</v>
      </c>
      <c r="B32" s="2">
        <v>223154</v>
      </c>
    </row>
    <row r="33" spans="1:2" x14ac:dyDescent="0.3">
      <c r="A33" s="2">
        <v>8792009665</v>
      </c>
      <c r="B33" s="2">
        <v>53758</v>
      </c>
    </row>
    <row r="34" spans="1:2" x14ac:dyDescent="0.3">
      <c r="A34" s="2">
        <v>8877689391</v>
      </c>
      <c r="B34" s="2">
        <v>497241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21B9-D180-462D-9199-D5DA4AEEEA33}">
  <dimension ref="A1:D34"/>
  <sheetViews>
    <sheetView topLeftCell="C7" workbookViewId="0">
      <selection activeCell="L29" sqref="L29"/>
    </sheetView>
  </sheetViews>
  <sheetFormatPr defaultRowHeight="14.4" x14ac:dyDescent="0.3"/>
  <cols>
    <col min="1" max="1" width="21" customWidth="1"/>
    <col min="2" max="2" width="23" customWidth="1"/>
    <col min="3" max="3" width="21.109375" customWidth="1"/>
    <col min="4" max="4" width="23.21875" customWidth="1"/>
  </cols>
  <sheetData>
    <row r="1" spans="1:4" x14ac:dyDescent="0.3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3">
      <c r="A2" s="2">
        <v>1503960366</v>
      </c>
      <c r="B2" s="2">
        <v>1200</v>
      </c>
      <c r="C2" s="2">
        <v>594</v>
      </c>
      <c r="D2" s="2">
        <v>6818</v>
      </c>
    </row>
    <row r="3" spans="1:4" x14ac:dyDescent="0.3">
      <c r="A3" s="2">
        <v>1624580081</v>
      </c>
      <c r="B3" s="2">
        <v>269</v>
      </c>
      <c r="C3" s="2">
        <v>180</v>
      </c>
      <c r="D3" s="2">
        <v>4758</v>
      </c>
    </row>
    <row r="4" spans="1:4" x14ac:dyDescent="0.3">
      <c r="A4" s="2">
        <v>1644430081</v>
      </c>
      <c r="B4" s="2">
        <v>287</v>
      </c>
      <c r="C4" s="2">
        <v>641</v>
      </c>
      <c r="D4" s="2">
        <v>5354</v>
      </c>
    </row>
    <row r="5" spans="1:4" x14ac:dyDescent="0.3">
      <c r="A5" s="2">
        <v>1844505072</v>
      </c>
      <c r="B5" s="2">
        <v>4</v>
      </c>
      <c r="C5" s="2">
        <v>40</v>
      </c>
      <c r="D5" s="2">
        <v>3579</v>
      </c>
    </row>
    <row r="6" spans="1:4" x14ac:dyDescent="0.3">
      <c r="A6" s="2">
        <v>1927972279</v>
      </c>
      <c r="B6" s="2">
        <v>41</v>
      </c>
      <c r="C6" s="2">
        <v>24</v>
      </c>
      <c r="D6" s="2">
        <v>1196</v>
      </c>
    </row>
    <row r="7" spans="1:4" x14ac:dyDescent="0.3">
      <c r="A7" s="2">
        <v>2022484408</v>
      </c>
      <c r="B7" s="2">
        <v>1125</v>
      </c>
      <c r="C7" s="2">
        <v>600</v>
      </c>
      <c r="D7" s="2">
        <v>7981</v>
      </c>
    </row>
    <row r="8" spans="1:4" x14ac:dyDescent="0.3">
      <c r="A8" s="2">
        <v>2026352035</v>
      </c>
      <c r="B8" s="2">
        <v>3</v>
      </c>
      <c r="C8" s="2">
        <v>8</v>
      </c>
      <c r="D8" s="2">
        <v>7956</v>
      </c>
    </row>
    <row r="9" spans="1:4" x14ac:dyDescent="0.3">
      <c r="A9" s="2">
        <v>2320127002</v>
      </c>
      <c r="B9" s="2">
        <v>42</v>
      </c>
      <c r="C9" s="2">
        <v>80</v>
      </c>
      <c r="D9" s="2">
        <v>6144</v>
      </c>
    </row>
    <row r="10" spans="1:4" x14ac:dyDescent="0.3">
      <c r="A10" s="2">
        <v>2347167796</v>
      </c>
      <c r="B10" s="2">
        <v>243</v>
      </c>
      <c r="C10" s="2">
        <v>370</v>
      </c>
      <c r="D10" s="2">
        <v>4545</v>
      </c>
    </row>
    <row r="11" spans="1:4" x14ac:dyDescent="0.3">
      <c r="A11" s="2">
        <v>2873212765</v>
      </c>
      <c r="B11" s="2">
        <v>437</v>
      </c>
      <c r="C11" s="2">
        <v>190</v>
      </c>
      <c r="D11" s="2">
        <v>9548</v>
      </c>
    </row>
    <row r="12" spans="1:4" x14ac:dyDescent="0.3">
      <c r="A12" s="2">
        <v>3372868164</v>
      </c>
      <c r="B12" s="2">
        <v>183</v>
      </c>
      <c r="C12" s="2">
        <v>82</v>
      </c>
      <c r="D12" s="2">
        <v>6558</v>
      </c>
    </row>
    <row r="13" spans="1:4" x14ac:dyDescent="0.3">
      <c r="A13" s="2">
        <v>3977333714</v>
      </c>
      <c r="B13" s="2">
        <v>567</v>
      </c>
      <c r="C13" s="2">
        <v>1838</v>
      </c>
      <c r="D13" s="2">
        <v>5243</v>
      </c>
    </row>
    <row r="14" spans="1:4" x14ac:dyDescent="0.3">
      <c r="A14" s="2">
        <v>4020332650</v>
      </c>
      <c r="B14" s="2">
        <v>161</v>
      </c>
      <c r="C14" s="2">
        <v>166</v>
      </c>
      <c r="D14" s="2">
        <v>2385</v>
      </c>
    </row>
    <row r="15" spans="1:4" x14ac:dyDescent="0.3">
      <c r="A15" s="2">
        <v>4057192912</v>
      </c>
      <c r="B15" s="2">
        <v>3</v>
      </c>
      <c r="C15" s="2">
        <v>6</v>
      </c>
      <c r="D15" s="2">
        <v>412</v>
      </c>
    </row>
    <row r="16" spans="1:4" x14ac:dyDescent="0.3">
      <c r="A16" s="2">
        <v>4319703577</v>
      </c>
      <c r="B16" s="2">
        <v>111</v>
      </c>
      <c r="C16" s="2">
        <v>382</v>
      </c>
      <c r="D16" s="2">
        <v>7092</v>
      </c>
    </row>
    <row r="17" spans="1:4" x14ac:dyDescent="0.3">
      <c r="A17" s="2">
        <v>4388161847</v>
      </c>
      <c r="B17" s="2">
        <v>718</v>
      </c>
      <c r="C17" s="2">
        <v>631</v>
      </c>
      <c r="D17" s="2">
        <v>7110</v>
      </c>
    </row>
    <row r="18" spans="1:4" x14ac:dyDescent="0.3">
      <c r="A18" s="2">
        <v>4445114986</v>
      </c>
      <c r="B18" s="2">
        <v>205</v>
      </c>
      <c r="C18" s="2">
        <v>54</v>
      </c>
      <c r="D18" s="2">
        <v>6482</v>
      </c>
    </row>
    <row r="19" spans="1:4" x14ac:dyDescent="0.3">
      <c r="A19" s="2">
        <v>4558609924</v>
      </c>
      <c r="B19" s="2">
        <v>322</v>
      </c>
      <c r="C19" s="2">
        <v>425</v>
      </c>
      <c r="D19" s="2">
        <v>8834</v>
      </c>
    </row>
    <row r="20" spans="1:4" x14ac:dyDescent="0.3">
      <c r="A20" s="2">
        <v>4702921684</v>
      </c>
      <c r="B20" s="2">
        <v>159</v>
      </c>
      <c r="C20" s="2">
        <v>807</v>
      </c>
      <c r="D20" s="2">
        <v>7362</v>
      </c>
    </row>
    <row r="21" spans="1:4" x14ac:dyDescent="0.3">
      <c r="A21" s="2">
        <v>5553957443</v>
      </c>
      <c r="B21" s="2">
        <v>726</v>
      </c>
      <c r="C21" s="2">
        <v>403</v>
      </c>
      <c r="D21" s="2">
        <v>6392</v>
      </c>
    </row>
    <row r="22" spans="1:4" x14ac:dyDescent="0.3">
      <c r="A22" s="2">
        <v>5577150313</v>
      </c>
      <c r="B22" s="2">
        <v>2620</v>
      </c>
      <c r="C22" s="2">
        <v>895</v>
      </c>
      <c r="D22" s="2">
        <v>4438</v>
      </c>
    </row>
    <row r="23" spans="1:4" x14ac:dyDescent="0.3">
      <c r="A23" s="2">
        <v>6117666160</v>
      </c>
      <c r="B23" s="2">
        <v>44</v>
      </c>
      <c r="C23" s="2">
        <v>57</v>
      </c>
      <c r="D23" s="2">
        <v>8074</v>
      </c>
    </row>
    <row r="24" spans="1:4" x14ac:dyDescent="0.3">
      <c r="A24" s="2">
        <v>6290855005</v>
      </c>
      <c r="B24" s="2">
        <v>80</v>
      </c>
      <c r="C24" s="2">
        <v>110</v>
      </c>
      <c r="D24" s="2">
        <v>6596</v>
      </c>
    </row>
    <row r="25" spans="1:4" x14ac:dyDescent="0.3">
      <c r="A25" s="2">
        <v>6775888955</v>
      </c>
      <c r="B25" s="2">
        <v>286</v>
      </c>
      <c r="C25" s="2">
        <v>385</v>
      </c>
      <c r="D25" s="2">
        <v>1044</v>
      </c>
    </row>
    <row r="26" spans="1:4" x14ac:dyDescent="0.3">
      <c r="A26" s="2">
        <v>6962181067</v>
      </c>
      <c r="B26" s="2">
        <v>707</v>
      </c>
      <c r="C26" s="2">
        <v>574</v>
      </c>
      <c r="D26" s="2">
        <v>7620</v>
      </c>
    </row>
    <row r="27" spans="1:4" x14ac:dyDescent="0.3">
      <c r="A27" s="2">
        <v>7007744171</v>
      </c>
      <c r="B27" s="2">
        <v>807</v>
      </c>
      <c r="C27" s="2">
        <v>423</v>
      </c>
      <c r="D27" s="2">
        <v>7299</v>
      </c>
    </row>
    <row r="28" spans="1:4" x14ac:dyDescent="0.3">
      <c r="A28" s="2">
        <v>7086361926</v>
      </c>
      <c r="B28" s="2">
        <v>1320</v>
      </c>
      <c r="C28" s="2">
        <v>786</v>
      </c>
      <c r="D28" s="2">
        <v>4459</v>
      </c>
    </row>
    <row r="29" spans="1:4" x14ac:dyDescent="0.3">
      <c r="A29" s="2">
        <v>8053475328</v>
      </c>
      <c r="B29" s="2">
        <v>2640</v>
      </c>
      <c r="C29" s="2">
        <v>297</v>
      </c>
      <c r="D29" s="2">
        <v>4680</v>
      </c>
    </row>
    <row r="30" spans="1:4" x14ac:dyDescent="0.3">
      <c r="A30" s="2">
        <v>8253242879</v>
      </c>
      <c r="B30" s="2">
        <v>390</v>
      </c>
      <c r="C30" s="2">
        <v>272</v>
      </c>
      <c r="D30" s="2">
        <v>2221</v>
      </c>
    </row>
    <row r="31" spans="1:4" x14ac:dyDescent="0.3">
      <c r="A31" s="2">
        <v>8378563200</v>
      </c>
      <c r="B31" s="2">
        <v>1819</v>
      </c>
      <c r="C31" s="2">
        <v>318</v>
      </c>
      <c r="D31" s="2">
        <v>4839</v>
      </c>
    </row>
    <row r="32" spans="1:4" x14ac:dyDescent="0.3">
      <c r="A32" s="2">
        <v>8583815059</v>
      </c>
      <c r="B32" s="2">
        <v>300</v>
      </c>
      <c r="C32" s="2">
        <v>688</v>
      </c>
      <c r="D32" s="2">
        <v>4287</v>
      </c>
    </row>
    <row r="33" spans="1:4" x14ac:dyDescent="0.3">
      <c r="A33" s="2">
        <v>8792009665</v>
      </c>
      <c r="B33" s="2">
        <v>28</v>
      </c>
      <c r="C33" s="2">
        <v>117</v>
      </c>
      <c r="D33" s="2">
        <v>2662</v>
      </c>
    </row>
    <row r="34" spans="1:4" x14ac:dyDescent="0.3">
      <c r="A34" s="2">
        <v>8877689391</v>
      </c>
      <c r="B34" s="2">
        <v>2048</v>
      </c>
      <c r="C34" s="2">
        <v>308</v>
      </c>
      <c r="D34" s="2">
        <v>7276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7617-F7AE-44E3-AD43-0494CF4FFBBD}">
  <dimension ref="A1:M39"/>
  <sheetViews>
    <sheetView topLeftCell="A16" zoomScale="83" zoomScaleNormal="83" workbookViewId="0">
      <selection activeCell="M44" sqref="M44"/>
    </sheetView>
  </sheetViews>
  <sheetFormatPr defaultRowHeight="14.4" x14ac:dyDescent="0.3"/>
  <cols>
    <col min="1" max="1" width="15.88671875" bestFit="1" customWidth="1"/>
    <col min="2" max="2" width="22" bestFit="1" customWidth="1"/>
    <col min="3" max="3" width="15.77734375" customWidth="1"/>
    <col min="4" max="4" width="25.6640625" bestFit="1" customWidth="1"/>
    <col min="5" max="5" width="22.21875" bestFit="1" customWidth="1"/>
    <col min="6" max="6" width="21.44140625" bestFit="1" customWidth="1"/>
    <col min="7" max="7" width="25.77734375" bestFit="1" customWidth="1"/>
    <col min="8" max="8" width="20.33203125" customWidth="1"/>
    <col min="9" max="9" width="25.88671875" customWidth="1"/>
    <col min="10" max="10" width="24.5546875" customWidth="1"/>
    <col min="12" max="12" width="35.44140625" customWidth="1"/>
    <col min="13" max="13" width="39.109375" customWidth="1"/>
    <col min="14" max="14" width="33.33203125" customWidth="1"/>
    <col min="15" max="15" width="34" customWidth="1"/>
  </cols>
  <sheetData>
    <row r="1" spans="1:13" x14ac:dyDescent="0.3">
      <c r="A1" s="21" t="s">
        <v>22</v>
      </c>
      <c r="B1" s="22" t="s">
        <v>54</v>
      </c>
      <c r="C1" s="24" t="s">
        <v>60</v>
      </c>
      <c r="D1" s="22" t="s">
        <v>59</v>
      </c>
      <c r="E1" s="22" t="s">
        <v>61</v>
      </c>
      <c r="F1" s="22" t="s">
        <v>62</v>
      </c>
      <c r="G1" s="22" t="s">
        <v>63</v>
      </c>
      <c r="H1" s="22" t="s">
        <v>64</v>
      </c>
      <c r="I1" s="22" t="s">
        <v>65</v>
      </c>
      <c r="J1" s="23" t="s">
        <v>66</v>
      </c>
    </row>
    <row r="2" spans="1:13" x14ac:dyDescent="0.3">
      <c r="A2" s="16" t="s">
        <v>23</v>
      </c>
      <c r="B2" s="17">
        <v>33</v>
      </c>
      <c r="C2" t="str">
        <f>IF(B2&gt;=$M$3,"High Activity",IF(B2&lt;$L$3,"Low Activity","Moderate Activity"))</f>
        <v>High Activity</v>
      </c>
      <c r="D2" s="18">
        <v>5.9827272485602991</v>
      </c>
      <c r="E2" s="18" t="str">
        <f t="shared" ref="E2:E32" si="0">IF(D2&gt;=$M$5,"Long Distance Travellers",IF(D2&lt;$L$5,"Less Distance Travellers","Moderate Distance Travellers"))</f>
        <v>Long Distance Travellers</v>
      </c>
      <c r="F2" s="17">
        <v>271816</v>
      </c>
      <c r="G2" s="17">
        <v>78893</v>
      </c>
      <c r="H2" s="17">
        <v>736</v>
      </c>
      <c r="I2" s="17">
        <v>259</v>
      </c>
      <c r="J2" s="20">
        <v>6567</v>
      </c>
      <c r="L2" s="19" t="s">
        <v>55</v>
      </c>
      <c r="M2" s="19" t="s">
        <v>56</v>
      </c>
    </row>
    <row r="3" spans="1:13" x14ac:dyDescent="0.3">
      <c r="A3" s="16" t="s">
        <v>24</v>
      </c>
      <c r="B3" s="17">
        <v>33</v>
      </c>
      <c r="C3" t="str">
        <f t="shared" ref="C3:C32" si="1">IF(B3&gt;=$M$3,"High Activity",IF(B3&lt;$L$3,"Low Activity","Moderate Activity"))</f>
        <v>High Activity</v>
      </c>
      <c r="D3" s="18">
        <v>5.1033333160660481</v>
      </c>
      <c r="E3" s="18" t="str">
        <f t="shared" si="0"/>
        <v>Less Distance Travellers</v>
      </c>
      <c r="F3" s="17">
        <v>237558</v>
      </c>
      <c r="G3" s="17">
        <v>75459</v>
      </c>
      <c r="H3" s="17">
        <v>671</v>
      </c>
      <c r="I3" s="17">
        <v>349</v>
      </c>
      <c r="J3" s="20">
        <v>5998</v>
      </c>
      <c r="L3" s="19">
        <f>_xlfn.QUARTILE.INC(B2:B32,1)</f>
        <v>29</v>
      </c>
      <c r="M3" s="19">
        <f>_xlfn.QUARTILE.INC(B2:B32,3)</f>
        <v>32</v>
      </c>
    </row>
    <row r="4" spans="1:13" x14ac:dyDescent="0.3">
      <c r="A4" s="16" t="s">
        <v>25</v>
      </c>
      <c r="B4" s="17">
        <v>33</v>
      </c>
      <c r="C4" t="str">
        <f t="shared" si="1"/>
        <v>High Activity</v>
      </c>
      <c r="D4" s="18">
        <v>5.5993939624591302</v>
      </c>
      <c r="E4" s="18" t="str">
        <f t="shared" si="0"/>
        <v>Moderate Distance Travellers</v>
      </c>
      <c r="F4" s="17">
        <v>255538</v>
      </c>
      <c r="G4" s="17">
        <v>77761</v>
      </c>
      <c r="H4" s="17">
        <v>691</v>
      </c>
      <c r="I4" s="17">
        <v>409</v>
      </c>
      <c r="J4" s="20">
        <v>6633</v>
      </c>
      <c r="L4" s="19" t="s">
        <v>57</v>
      </c>
      <c r="M4" s="19" t="s">
        <v>58</v>
      </c>
    </row>
    <row r="5" spans="1:13" x14ac:dyDescent="0.3">
      <c r="A5" s="16" t="s">
        <v>26</v>
      </c>
      <c r="B5" s="17">
        <v>33</v>
      </c>
      <c r="C5" t="str">
        <f t="shared" si="1"/>
        <v>High Activity</v>
      </c>
      <c r="D5" s="18">
        <v>5.2878787770415796</v>
      </c>
      <c r="E5" s="18" t="str">
        <f t="shared" si="0"/>
        <v>Moderate Distance Travellers</v>
      </c>
      <c r="F5" s="17">
        <v>248617</v>
      </c>
      <c r="G5" s="17">
        <v>77721</v>
      </c>
      <c r="H5" s="17">
        <v>633</v>
      </c>
      <c r="I5" s="17">
        <v>326</v>
      </c>
      <c r="J5" s="20">
        <v>7057</v>
      </c>
      <c r="L5" s="19">
        <f>_xlfn.QUARTILE.INC(D2:D32,1)</f>
        <v>5.1606249847434293</v>
      </c>
      <c r="M5" s="19">
        <f>_xlfn.QUARTILE.INC(D2:D32,3)</f>
        <v>5.9328125213796756</v>
      </c>
    </row>
    <row r="6" spans="1:13" x14ac:dyDescent="0.3">
      <c r="A6" s="16" t="s">
        <v>27</v>
      </c>
      <c r="B6" s="17">
        <v>32</v>
      </c>
      <c r="C6" t="str">
        <f t="shared" si="1"/>
        <v>High Activity</v>
      </c>
      <c r="D6" s="18">
        <v>6.2915625174646248</v>
      </c>
      <c r="E6" s="18" t="str">
        <f t="shared" si="0"/>
        <v>Long Distance Travellers</v>
      </c>
      <c r="F6" s="17">
        <v>277733</v>
      </c>
      <c r="G6" s="17">
        <v>76574</v>
      </c>
      <c r="H6" s="17">
        <v>891</v>
      </c>
      <c r="I6" s="17">
        <v>484</v>
      </c>
      <c r="J6" s="20">
        <v>6202</v>
      </c>
    </row>
    <row r="7" spans="1:13" x14ac:dyDescent="0.3">
      <c r="A7" s="16" t="s">
        <v>28</v>
      </c>
      <c r="B7" s="17">
        <v>32</v>
      </c>
      <c r="C7" t="str">
        <f t="shared" si="1"/>
        <v>High Activity</v>
      </c>
      <c r="D7" s="18">
        <v>4.5406249602674507</v>
      </c>
      <c r="E7" s="18" t="str">
        <f t="shared" si="0"/>
        <v>Less Distance Travellers</v>
      </c>
      <c r="F7" s="17">
        <v>205096</v>
      </c>
      <c r="G7" s="17">
        <v>71391</v>
      </c>
      <c r="H7" s="17">
        <v>605</v>
      </c>
      <c r="I7" s="17">
        <v>379</v>
      </c>
      <c r="J7" s="20">
        <v>5291</v>
      </c>
    </row>
    <row r="8" spans="1:13" x14ac:dyDescent="0.3">
      <c r="A8" s="16" t="s">
        <v>29</v>
      </c>
      <c r="B8" s="17">
        <v>32</v>
      </c>
      <c r="C8" t="str">
        <f t="shared" si="1"/>
        <v>High Activity</v>
      </c>
      <c r="D8" s="18">
        <v>5.657812474993988</v>
      </c>
      <c r="E8" s="18" t="str">
        <f t="shared" si="0"/>
        <v>Moderate Distance Travellers</v>
      </c>
      <c r="F8" s="17">
        <v>252703</v>
      </c>
      <c r="G8" s="17">
        <v>74668</v>
      </c>
      <c r="H8" s="17">
        <v>781</v>
      </c>
      <c r="I8" s="17">
        <v>516</v>
      </c>
      <c r="J8" s="20">
        <v>6025</v>
      </c>
    </row>
    <row r="9" spans="1:13" x14ac:dyDescent="0.3">
      <c r="A9" s="16" t="s">
        <v>30</v>
      </c>
      <c r="B9" s="17">
        <v>32</v>
      </c>
      <c r="C9" t="str">
        <f t="shared" si="1"/>
        <v>High Activity</v>
      </c>
      <c r="D9" s="18">
        <v>5.8718749247491324</v>
      </c>
      <c r="E9" s="18" t="str">
        <f t="shared" si="0"/>
        <v>Moderate Distance Travellers</v>
      </c>
      <c r="F9" s="17">
        <v>257557</v>
      </c>
      <c r="G9" s="17">
        <v>75491</v>
      </c>
      <c r="H9" s="17">
        <v>767</v>
      </c>
      <c r="I9" s="17">
        <v>441</v>
      </c>
      <c r="J9" s="20">
        <v>6461</v>
      </c>
    </row>
    <row r="10" spans="1:13" x14ac:dyDescent="0.3">
      <c r="A10" s="16" t="s">
        <v>31</v>
      </c>
      <c r="B10" s="17">
        <v>32</v>
      </c>
      <c r="C10" t="str">
        <f t="shared" si="1"/>
        <v>High Activity</v>
      </c>
      <c r="D10" s="18">
        <v>5.9503125439514415</v>
      </c>
      <c r="E10" s="18" t="str">
        <f t="shared" si="0"/>
        <v>Long Distance Travellers</v>
      </c>
      <c r="F10" s="17">
        <v>261215</v>
      </c>
      <c r="G10" s="17">
        <v>76647</v>
      </c>
      <c r="H10" s="17">
        <v>774</v>
      </c>
      <c r="I10" s="17">
        <v>600</v>
      </c>
      <c r="J10" s="20">
        <v>6515</v>
      </c>
    </row>
    <row r="11" spans="1:13" x14ac:dyDescent="0.3">
      <c r="A11" s="16" t="s">
        <v>32</v>
      </c>
      <c r="B11" s="17">
        <v>32</v>
      </c>
      <c r="C11" t="str">
        <f t="shared" si="1"/>
        <v>High Activity</v>
      </c>
      <c r="D11" s="18">
        <v>6.030000067315993</v>
      </c>
      <c r="E11" s="18" t="str">
        <f t="shared" si="0"/>
        <v>Long Distance Travellers</v>
      </c>
      <c r="F11" s="17">
        <v>263795</v>
      </c>
      <c r="G11" s="17">
        <v>77500</v>
      </c>
      <c r="H11" s="17">
        <v>859</v>
      </c>
      <c r="I11" s="17">
        <v>478</v>
      </c>
      <c r="J11" s="20">
        <v>5845</v>
      </c>
    </row>
    <row r="12" spans="1:13" x14ac:dyDescent="0.3">
      <c r="A12" s="16" t="s">
        <v>33</v>
      </c>
      <c r="B12" s="17">
        <v>32</v>
      </c>
      <c r="C12" t="str">
        <f t="shared" si="1"/>
        <v>High Activity</v>
      </c>
      <c r="D12" s="18">
        <v>5.3278124725911784</v>
      </c>
      <c r="E12" s="18" t="str">
        <f t="shared" si="0"/>
        <v>Moderate Distance Travellers</v>
      </c>
      <c r="F12" s="17">
        <v>238284</v>
      </c>
      <c r="G12" s="17">
        <v>74485</v>
      </c>
      <c r="H12" s="17">
        <v>782</v>
      </c>
      <c r="I12" s="17">
        <v>424</v>
      </c>
      <c r="J12" s="20">
        <v>6257</v>
      </c>
    </row>
    <row r="13" spans="1:13" x14ac:dyDescent="0.3">
      <c r="A13" s="16" t="s">
        <v>34</v>
      </c>
      <c r="B13" s="17">
        <v>32</v>
      </c>
      <c r="C13" t="str">
        <f t="shared" si="1"/>
        <v>High Activity</v>
      </c>
      <c r="D13" s="18">
        <v>5.8412500396370906</v>
      </c>
      <c r="E13" s="18" t="str">
        <f t="shared" si="0"/>
        <v>Moderate Distance Travellers</v>
      </c>
      <c r="F13" s="17">
        <v>267124</v>
      </c>
      <c r="G13" s="17">
        <v>76709</v>
      </c>
      <c r="H13" s="17">
        <v>601</v>
      </c>
      <c r="I13" s="17">
        <v>481</v>
      </c>
      <c r="J13" s="20">
        <v>7453</v>
      </c>
    </row>
    <row r="14" spans="1:13" x14ac:dyDescent="0.3">
      <c r="A14" s="16" t="s">
        <v>35</v>
      </c>
      <c r="B14" s="17">
        <v>32</v>
      </c>
      <c r="C14" t="str">
        <f t="shared" si="1"/>
        <v>High Activity</v>
      </c>
      <c r="D14" s="18">
        <v>5.4675000272691285</v>
      </c>
      <c r="E14" s="18" t="str">
        <f t="shared" si="0"/>
        <v>Moderate Distance Travellers</v>
      </c>
      <c r="F14" s="17">
        <v>236621</v>
      </c>
      <c r="G14" s="17">
        <v>73326</v>
      </c>
      <c r="H14" s="17">
        <v>673</v>
      </c>
      <c r="I14" s="17">
        <v>439</v>
      </c>
      <c r="J14" s="20">
        <v>5962</v>
      </c>
    </row>
    <row r="15" spans="1:13" x14ac:dyDescent="0.3">
      <c r="A15" s="16" t="s">
        <v>36</v>
      </c>
      <c r="B15" s="17">
        <v>32</v>
      </c>
      <c r="C15" t="str">
        <f t="shared" si="1"/>
        <v>High Activity</v>
      </c>
      <c r="D15" s="18">
        <v>5.6328125181607911</v>
      </c>
      <c r="E15" s="18" t="str">
        <f t="shared" si="0"/>
        <v>Moderate Distance Travellers</v>
      </c>
      <c r="F15" s="17">
        <v>253849</v>
      </c>
      <c r="G15" s="17">
        <v>75186</v>
      </c>
      <c r="H15" s="17">
        <v>909</v>
      </c>
      <c r="I15" s="17">
        <v>364</v>
      </c>
      <c r="J15" s="20">
        <v>6172</v>
      </c>
    </row>
    <row r="16" spans="1:13" x14ac:dyDescent="0.3">
      <c r="A16" s="16" t="s">
        <v>37</v>
      </c>
      <c r="B16" s="17">
        <v>32</v>
      </c>
      <c r="C16" t="str">
        <f t="shared" si="1"/>
        <v>High Activity</v>
      </c>
      <c r="D16" s="18">
        <v>5.5346875265240651</v>
      </c>
      <c r="E16" s="18" t="str">
        <f t="shared" si="0"/>
        <v>Moderate Distance Travellers</v>
      </c>
      <c r="F16" s="17">
        <v>250688</v>
      </c>
      <c r="G16" s="17">
        <v>74604</v>
      </c>
      <c r="H16" s="17">
        <v>634</v>
      </c>
      <c r="I16" s="17">
        <v>564</v>
      </c>
      <c r="J16" s="20">
        <v>6408</v>
      </c>
    </row>
    <row r="17" spans="1:10" x14ac:dyDescent="0.3">
      <c r="A17" s="16" t="s">
        <v>38</v>
      </c>
      <c r="B17" s="17">
        <v>32</v>
      </c>
      <c r="C17" t="str">
        <f t="shared" si="1"/>
        <v>High Activity</v>
      </c>
      <c r="D17" s="18">
        <v>5.9153124988079089</v>
      </c>
      <c r="E17" s="18" t="str">
        <f t="shared" si="0"/>
        <v>Moderate Distance Travellers</v>
      </c>
      <c r="F17" s="17">
        <v>258516</v>
      </c>
      <c r="G17" s="17">
        <v>74514</v>
      </c>
      <c r="H17" s="17">
        <v>757</v>
      </c>
      <c r="I17" s="17">
        <v>345</v>
      </c>
      <c r="J17" s="20">
        <v>6322</v>
      </c>
    </row>
    <row r="18" spans="1:10" x14ac:dyDescent="0.3">
      <c r="A18" s="16" t="s">
        <v>39</v>
      </c>
      <c r="B18" s="17">
        <v>32</v>
      </c>
      <c r="C18" t="str">
        <f t="shared" si="1"/>
        <v>High Activity</v>
      </c>
      <c r="D18" s="18">
        <v>5.3615625165402907</v>
      </c>
      <c r="E18" s="18" t="str">
        <f t="shared" si="0"/>
        <v>Moderate Distance Travellers</v>
      </c>
      <c r="F18" s="17">
        <v>242996</v>
      </c>
      <c r="G18" s="17">
        <v>74114</v>
      </c>
      <c r="H18" s="17">
        <v>575</v>
      </c>
      <c r="I18" s="17">
        <v>378</v>
      </c>
      <c r="J18" s="20">
        <v>6694</v>
      </c>
    </row>
    <row r="19" spans="1:10" x14ac:dyDescent="0.3">
      <c r="A19" s="16" t="s">
        <v>40</v>
      </c>
      <c r="B19" s="17">
        <v>32</v>
      </c>
      <c r="C19" t="str">
        <f t="shared" si="1"/>
        <v>High Activity</v>
      </c>
      <c r="D19" s="18">
        <v>5.1812499882071306</v>
      </c>
      <c r="E19" s="18" t="str">
        <f t="shared" si="0"/>
        <v>Moderate Distance Travellers</v>
      </c>
      <c r="F19" s="17">
        <v>234289</v>
      </c>
      <c r="G19" s="17">
        <v>72722</v>
      </c>
      <c r="H19" s="17">
        <v>520</v>
      </c>
      <c r="I19" s="17">
        <v>448</v>
      </c>
      <c r="J19" s="20">
        <v>6559</v>
      </c>
    </row>
    <row r="20" spans="1:10" x14ac:dyDescent="0.3">
      <c r="A20" s="16" t="s">
        <v>41</v>
      </c>
      <c r="B20" s="17">
        <v>31</v>
      </c>
      <c r="C20" t="str">
        <f t="shared" si="1"/>
        <v>Moderate Activity</v>
      </c>
      <c r="D20" s="18">
        <v>6.1006451037622274</v>
      </c>
      <c r="E20" s="18" t="str">
        <f t="shared" si="0"/>
        <v>Long Distance Travellers</v>
      </c>
      <c r="F20" s="17">
        <v>258726</v>
      </c>
      <c r="G20" s="17">
        <v>73592</v>
      </c>
      <c r="H20" s="17">
        <v>628</v>
      </c>
      <c r="I20" s="17">
        <v>513</v>
      </c>
      <c r="J20" s="20">
        <v>6775</v>
      </c>
    </row>
    <row r="21" spans="1:10" x14ac:dyDescent="0.3">
      <c r="A21" s="16" t="s">
        <v>42</v>
      </c>
      <c r="B21" s="17">
        <v>30</v>
      </c>
      <c r="C21" t="str">
        <f t="shared" si="1"/>
        <v>Moderate Activity</v>
      </c>
      <c r="D21" s="18">
        <v>4.9749999940395355</v>
      </c>
      <c r="E21" s="18" t="str">
        <f t="shared" si="0"/>
        <v>Less Distance Travellers</v>
      </c>
      <c r="F21" s="17">
        <v>206870</v>
      </c>
      <c r="G21" s="17">
        <v>66913</v>
      </c>
      <c r="H21" s="17">
        <v>679</v>
      </c>
      <c r="I21" s="17">
        <v>471</v>
      </c>
      <c r="J21" s="20">
        <v>4808</v>
      </c>
    </row>
    <row r="22" spans="1:10" x14ac:dyDescent="0.3">
      <c r="A22" s="16" t="s">
        <v>43</v>
      </c>
      <c r="B22" s="17">
        <v>29</v>
      </c>
      <c r="C22" t="str">
        <f t="shared" si="1"/>
        <v>Moderate Activity</v>
      </c>
      <c r="D22" s="18">
        <v>4.9672413643064184</v>
      </c>
      <c r="E22" s="18" t="str">
        <f t="shared" si="0"/>
        <v>Less Distance Travellers</v>
      </c>
      <c r="F22" s="17">
        <v>204434</v>
      </c>
      <c r="G22" s="17">
        <v>65988</v>
      </c>
      <c r="H22" s="17">
        <v>466</v>
      </c>
      <c r="I22" s="17">
        <v>382</v>
      </c>
      <c r="J22" s="20">
        <v>5418</v>
      </c>
    </row>
    <row r="23" spans="1:10" x14ac:dyDescent="0.3">
      <c r="A23" s="16" t="s">
        <v>44</v>
      </c>
      <c r="B23" s="17">
        <v>29</v>
      </c>
      <c r="C23" t="str">
        <f t="shared" si="1"/>
        <v>Moderate Activity</v>
      </c>
      <c r="D23" s="18">
        <v>6.0944827448833614</v>
      </c>
      <c r="E23" s="18" t="str">
        <f t="shared" si="0"/>
        <v>Long Distance Travellers</v>
      </c>
      <c r="F23" s="17">
        <v>248203</v>
      </c>
      <c r="G23" s="17">
        <v>71163</v>
      </c>
      <c r="H23" s="17">
        <v>723</v>
      </c>
      <c r="I23" s="17">
        <v>430</v>
      </c>
      <c r="J23" s="20">
        <v>5897</v>
      </c>
    </row>
    <row r="24" spans="1:10" x14ac:dyDescent="0.3">
      <c r="A24" s="16" t="s">
        <v>45</v>
      </c>
      <c r="B24" s="17">
        <v>29</v>
      </c>
      <c r="C24" t="str">
        <f t="shared" si="1"/>
        <v>Moderate Activity</v>
      </c>
      <c r="D24" s="18">
        <v>4.9403447919878456</v>
      </c>
      <c r="E24" s="18" t="str">
        <f t="shared" si="0"/>
        <v>Less Distance Travellers</v>
      </c>
      <c r="F24" s="17">
        <v>196149</v>
      </c>
      <c r="G24" s="17">
        <v>66211</v>
      </c>
      <c r="H24" s="17">
        <v>405</v>
      </c>
      <c r="I24" s="17">
        <v>323</v>
      </c>
      <c r="J24" s="20">
        <v>5214</v>
      </c>
    </row>
    <row r="25" spans="1:10" x14ac:dyDescent="0.3">
      <c r="A25" s="16" t="s">
        <v>46</v>
      </c>
      <c r="B25" s="17">
        <v>29</v>
      </c>
      <c r="C25" t="str">
        <f t="shared" si="1"/>
        <v>Moderate Activity</v>
      </c>
      <c r="D25" s="18">
        <v>6.2165517437046933</v>
      </c>
      <c r="E25" s="18" t="str">
        <f t="shared" si="0"/>
        <v>Long Distance Travellers</v>
      </c>
      <c r="F25" s="17">
        <v>253200</v>
      </c>
      <c r="G25" s="17">
        <v>70037</v>
      </c>
      <c r="H25" s="17">
        <v>640</v>
      </c>
      <c r="I25" s="17">
        <v>448</v>
      </c>
      <c r="J25" s="20">
        <v>6010</v>
      </c>
    </row>
    <row r="26" spans="1:10" x14ac:dyDescent="0.3">
      <c r="A26" s="16" t="s">
        <v>47</v>
      </c>
      <c r="B26" s="17">
        <v>29</v>
      </c>
      <c r="C26" t="str">
        <f t="shared" si="1"/>
        <v>Moderate Activity</v>
      </c>
      <c r="D26" s="18">
        <v>5.4572413758342639</v>
      </c>
      <c r="E26" s="18" t="str">
        <f t="shared" si="0"/>
        <v>Moderate Distance Travellers</v>
      </c>
      <c r="F26" s="17">
        <v>217287</v>
      </c>
      <c r="G26" s="17">
        <v>68877</v>
      </c>
      <c r="H26" s="17">
        <v>592</v>
      </c>
      <c r="I26" s="17">
        <v>328</v>
      </c>
      <c r="J26" s="20">
        <v>5856</v>
      </c>
    </row>
    <row r="27" spans="1:10" x14ac:dyDescent="0.3">
      <c r="A27" s="16" t="s">
        <v>48</v>
      </c>
      <c r="B27" s="17">
        <v>29</v>
      </c>
      <c r="C27" t="str">
        <f t="shared" si="1"/>
        <v>Moderate Activity</v>
      </c>
      <c r="D27" s="18">
        <v>5.1244827714459618</v>
      </c>
      <c r="E27" s="18" t="str">
        <f t="shared" si="0"/>
        <v>Less Distance Travellers</v>
      </c>
      <c r="F27" s="17">
        <v>207386</v>
      </c>
      <c r="G27" s="17">
        <v>65141</v>
      </c>
      <c r="H27" s="17">
        <v>598</v>
      </c>
      <c r="I27" s="17">
        <v>407</v>
      </c>
      <c r="J27" s="20">
        <v>5256</v>
      </c>
    </row>
    <row r="28" spans="1:10" x14ac:dyDescent="0.3">
      <c r="A28" s="16" t="s">
        <v>49</v>
      </c>
      <c r="B28" s="17">
        <v>27</v>
      </c>
      <c r="C28" t="str">
        <f t="shared" si="1"/>
        <v>Low Activity</v>
      </c>
      <c r="D28" s="18">
        <v>5.1399999812797281</v>
      </c>
      <c r="E28" s="18" t="str">
        <f t="shared" si="0"/>
        <v>Less Distance Travellers</v>
      </c>
      <c r="F28" s="17">
        <v>190334</v>
      </c>
      <c r="G28" s="17">
        <v>62193</v>
      </c>
      <c r="H28" s="17">
        <v>461</v>
      </c>
      <c r="I28" s="17">
        <v>469</v>
      </c>
      <c r="J28" s="20">
        <v>4990</v>
      </c>
    </row>
    <row r="29" spans="1:10" x14ac:dyDescent="0.3">
      <c r="A29" s="16" t="s">
        <v>50</v>
      </c>
      <c r="B29" s="17">
        <v>27</v>
      </c>
      <c r="C29" t="str">
        <f t="shared" si="1"/>
        <v>Low Activity</v>
      </c>
      <c r="D29" s="18">
        <v>5.9629629585478066</v>
      </c>
      <c r="E29" s="18" t="str">
        <f t="shared" si="0"/>
        <v>Long Distance Travellers</v>
      </c>
      <c r="F29" s="17">
        <v>222718</v>
      </c>
      <c r="G29" s="17">
        <v>63063</v>
      </c>
      <c r="H29" s="17">
        <v>617</v>
      </c>
      <c r="I29" s="17">
        <v>418</v>
      </c>
      <c r="J29" s="20">
        <v>5432</v>
      </c>
    </row>
    <row r="30" spans="1:10" x14ac:dyDescent="0.3">
      <c r="A30" s="16" t="s">
        <v>51</v>
      </c>
      <c r="B30" s="17">
        <v>26</v>
      </c>
      <c r="C30" t="str">
        <f t="shared" si="1"/>
        <v>Low Activity</v>
      </c>
      <c r="D30" s="18">
        <v>5.6661537530330515</v>
      </c>
      <c r="E30" s="18" t="str">
        <f t="shared" si="0"/>
        <v>Moderate Distance Travellers</v>
      </c>
      <c r="F30" s="17">
        <v>206737</v>
      </c>
      <c r="G30" s="17">
        <v>57963</v>
      </c>
      <c r="H30" s="17">
        <v>629</v>
      </c>
      <c r="I30" s="17">
        <v>485</v>
      </c>
      <c r="J30" s="20">
        <v>4663</v>
      </c>
    </row>
    <row r="31" spans="1:10" x14ac:dyDescent="0.3">
      <c r="A31" s="16" t="s">
        <v>52</v>
      </c>
      <c r="B31" s="17">
        <v>24</v>
      </c>
      <c r="C31" t="str">
        <f t="shared" si="1"/>
        <v>Low Activity</v>
      </c>
      <c r="D31" s="18">
        <v>5.4945833086967468</v>
      </c>
      <c r="E31" s="18" t="str">
        <f t="shared" si="0"/>
        <v>Moderate Distance Travellers</v>
      </c>
      <c r="F31" s="17">
        <v>180468</v>
      </c>
      <c r="G31" s="17">
        <v>52562</v>
      </c>
      <c r="H31" s="17">
        <v>510</v>
      </c>
      <c r="I31" s="17">
        <v>348</v>
      </c>
      <c r="J31" s="20">
        <v>4429</v>
      </c>
    </row>
    <row r="32" spans="1:10" x14ac:dyDescent="0.3">
      <c r="A32" s="16" t="s">
        <v>53</v>
      </c>
      <c r="B32" s="17">
        <v>21</v>
      </c>
      <c r="C32" t="str">
        <f t="shared" si="1"/>
        <v>Low Activity</v>
      </c>
      <c r="D32" s="18">
        <v>2.4433333211179296</v>
      </c>
      <c r="E32" s="18" t="str">
        <f t="shared" si="0"/>
        <v>Less Distance Travellers</v>
      </c>
      <c r="F32" s="17">
        <v>73129</v>
      </c>
      <c r="G32" s="17">
        <v>23925</v>
      </c>
      <c r="H32" s="17">
        <v>88</v>
      </c>
      <c r="I32" s="17">
        <v>45</v>
      </c>
      <c r="J32" s="20">
        <v>2075</v>
      </c>
    </row>
    <row r="35" spans="1:5" x14ac:dyDescent="0.3">
      <c r="A35" s="25" t="s">
        <v>17</v>
      </c>
      <c r="B35" s="15" t="s">
        <v>67</v>
      </c>
      <c r="D35" s="25" t="s">
        <v>17</v>
      </c>
      <c r="E35" s="15" t="s">
        <v>71</v>
      </c>
    </row>
    <row r="36" spans="1:5" x14ac:dyDescent="0.3">
      <c r="A36" s="26" t="s">
        <v>68</v>
      </c>
      <c r="B36" s="15">
        <v>18</v>
      </c>
      <c r="D36" s="26" t="s">
        <v>72</v>
      </c>
      <c r="E36" s="15">
        <v>8</v>
      </c>
    </row>
    <row r="37" spans="1:5" x14ac:dyDescent="0.3">
      <c r="A37" s="26" t="s">
        <v>69</v>
      </c>
      <c r="B37" s="15">
        <v>5</v>
      </c>
      <c r="D37" s="26" t="s">
        <v>73</v>
      </c>
      <c r="E37" s="15">
        <v>8</v>
      </c>
    </row>
    <row r="38" spans="1:5" x14ac:dyDescent="0.3">
      <c r="A38" s="26" t="s">
        <v>70</v>
      </c>
      <c r="B38" s="15">
        <v>8</v>
      </c>
      <c r="D38" s="26" t="s">
        <v>74</v>
      </c>
      <c r="E38" s="15">
        <v>15</v>
      </c>
    </row>
    <row r="39" spans="1:5" x14ac:dyDescent="0.3">
      <c r="A39" s="26" t="s">
        <v>16</v>
      </c>
      <c r="B39" s="15">
        <v>31</v>
      </c>
      <c r="D39" s="26" t="s">
        <v>16</v>
      </c>
      <c r="E39" s="15">
        <v>31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C250-75DA-4FA8-8FBF-30316525FCB8}">
  <dimension ref="A1:B34"/>
  <sheetViews>
    <sheetView workbookViewId="0">
      <selection activeCell="O12" sqref="O12"/>
    </sheetView>
  </sheetViews>
  <sheetFormatPr defaultRowHeight="14.4" x14ac:dyDescent="0.3"/>
  <cols>
    <col min="1" max="1" width="15.88671875" customWidth="1"/>
    <col min="2" max="2" width="21.44140625" customWidth="1"/>
    <col min="3" max="3" width="11.88671875" customWidth="1"/>
  </cols>
  <sheetData>
    <row r="1" spans="1:2" x14ac:dyDescent="0.3">
      <c r="A1" s="27" t="s">
        <v>0</v>
      </c>
      <c r="B1" s="27" t="s">
        <v>75</v>
      </c>
    </row>
    <row r="2" spans="1:2" x14ac:dyDescent="0.3">
      <c r="A2" s="6">
        <v>1503960366</v>
      </c>
      <c r="B2" s="6">
        <v>56309</v>
      </c>
    </row>
    <row r="3" spans="1:2" x14ac:dyDescent="0.3">
      <c r="A3" s="6">
        <v>1624580081</v>
      </c>
      <c r="B3" s="6">
        <v>45984</v>
      </c>
    </row>
    <row r="4" spans="1:2" x14ac:dyDescent="0.3">
      <c r="A4" s="6">
        <v>1644430081</v>
      </c>
      <c r="B4" s="6">
        <v>84339</v>
      </c>
    </row>
    <row r="5" spans="1:2" x14ac:dyDescent="0.3">
      <c r="A5" s="6">
        <v>1844505072</v>
      </c>
      <c r="B5" s="6">
        <v>48778</v>
      </c>
    </row>
    <row r="6" spans="1:2" x14ac:dyDescent="0.3">
      <c r="A6" s="6">
        <v>1927972279</v>
      </c>
      <c r="B6" s="6">
        <v>67357</v>
      </c>
    </row>
    <row r="7" spans="1:2" x14ac:dyDescent="0.3">
      <c r="A7" s="6">
        <v>2022484408</v>
      </c>
      <c r="B7" s="6">
        <v>77809</v>
      </c>
    </row>
    <row r="8" spans="1:2" x14ac:dyDescent="0.3">
      <c r="A8" s="6">
        <v>2026352035</v>
      </c>
      <c r="B8" s="6">
        <v>47760</v>
      </c>
    </row>
    <row r="9" spans="1:2" x14ac:dyDescent="0.3">
      <c r="A9" s="6">
        <v>2320127002</v>
      </c>
      <c r="B9" s="6">
        <v>53449</v>
      </c>
    </row>
    <row r="10" spans="1:2" x14ac:dyDescent="0.3">
      <c r="A10" s="6">
        <v>2347167796</v>
      </c>
      <c r="B10" s="6">
        <v>36782</v>
      </c>
    </row>
    <row r="11" spans="1:2" x14ac:dyDescent="0.3">
      <c r="A11" s="6">
        <v>2873212765</v>
      </c>
      <c r="B11" s="6">
        <v>59426</v>
      </c>
    </row>
    <row r="12" spans="1:2" x14ac:dyDescent="0.3">
      <c r="A12" s="6">
        <v>3372868164</v>
      </c>
      <c r="B12" s="6">
        <v>38662</v>
      </c>
    </row>
    <row r="13" spans="1:2" x14ac:dyDescent="0.3">
      <c r="A13" s="6">
        <v>3977333714</v>
      </c>
      <c r="B13" s="6">
        <v>45410</v>
      </c>
    </row>
    <row r="14" spans="1:2" x14ac:dyDescent="0.3">
      <c r="A14" s="6">
        <v>4020332650</v>
      </c>
      <c r="B14" s="6">
        <v>73960</v>
      </c>
    </row>
    <row r="15" spans="1:2" x14ac:dyDescent="0.3">
      <c r="A15" s="6">
        <v>4057192912</v>
      </c>
      <c r="B15" s="6">
        <v>7895</v>
      </c>
    </row>
    <row r="16" spans="1:2" x14ac:dyDescent="0.3">
      <c r="A16" s="6">
        <v>4319703577</v>
      </c>
      <c r="B16" s="6">
        <v>63168</v>
      </c>
    </row>
    <row r="17" spans="1:2" x14ac:dyDescent="0.3">
      <c r="A17" s="6">
        <v>4388161847</v>
      </c>
      <c r="B17" s="6">
        <v>95910</v>
      </c>
    </row>
    <row r="18" spans="1:2" x14ac:dyDescent="0.3">
      <c r="A18" s="6">
        <v>4445114986</v>
      </c>
      <c r="B18" s="6">
        <v>67772</v>
      </c>
    </row>
    <row r="19" spans="1:2" x14ac:dyDescent="0.3">
      <c r="A19" s="6">
        <v>4558609924</v>
      </c>
      <c r="B19" s="6">
        <v>63031</v>
      </c>
    </row>
    <row r="20" spans="1:2" x14ac:dyDescent="0.3">
      <c r="A20" s="6">
        <v>4702921684</v>
      </c>
      <c r="B20" s="6">
        <v>91932</v>
      </c>
    </row>
    <row r="21" spans="1:2" x14ac:dyDescent="0.3">
      <c r="A21" s="6">
        <v>5553957443</v>
      </c>
      <c r="B21" s="6">
        <v>58146</v>
      </c>
    </row>
    <row r="22" spans="1:2" x14ac:dyDescent="0.3">
      <c r="A22" s="6">
        <v>5577150313</v>
      </c>
      <c r="B22" s="6">
        <v>100789</v>
      </c>
    </row>
    <row r="23" spans="1:2" x14ac:dyDescent="0.3">
      <c r="A23" s="6">
        <v>6117666160</v>
      </c>
      <c r="B23" s="6">
        <v>63312</v>
      </c>
    </row>
    <row r="24" spans="1:2" x14ac:dyDescent="0.3">
      <c r="A24" s="6">
        <v>6290855005</v>
      </c>
      <c r="B24" s="6">
        <v>75389</v>
      </c>
    </row>
    <row r="25" spans="1:2" x14ac:dyDescent="0.3">
      <c r="A25" s="6">
        <v>6775888955</v>
      </c>
      <c r="B25" s="6">
        <v>55426</v>
      </c>
    </row>
    <row r="26" spans="1:2" x14ac:dyDescent="0.3">
      <c r="A26" s="6">
        <v>6962181067</v>
      </c>
      <c r="B26" s="6">
        <v>61443</v>
      </c>
    </row>
    <row r="27" spans="1:2" x14ac:dyDescent="0.3">
      <c r="A27" s="6">
        <v>7007744171</v>
      </c>
      <c r="B27" s="6">
        <v>66144</v>
      </c>
    </row>
    <row r="28" spans="1:2" x14ac:dyDescent="0.3">
      <c r="A28" s="6">
        <v>7086361926</v>
      </c>
      <c r="B28" s="6">
        <v>79557</v>
      </c>
    </row>
    <row r="29" spans="1:2" x14ac:dyDescent="0.3">
      <c r="A29" s="6">
        <v>8053475328</v>
      </c>
      <c r="B29" s="6">
        <v>91320</v>
      </c>
    </row>
    <row r="30" spans="1:2" x14ac:dyDescent="0.3">
      <c r="A30" s="6">
        <v>8253242879</v>
      </c>
      <c r="B30" s="6">
        <v>33972</v>
      </c>
    </row>
    <row r="31" spans="1:2" x14ac:dyDescent="0.3">
      <c r="A31" s="6">
        <v>8378563200</v>
      </c>
      <c r="B31" s="6">
        <v>106534</v>
      </c>
    </row>
    <row r="32" spans="1:2" x14ac:dyDescent="0.3">
      <c r="A32" s="6">
        <v>8583815059</v>
      </c>
      <c r="B32" s="6">
        <v>84693</v>
      </c>
    </row>
    <row r="33" spans="1:2" x14ac:dyDescent="0.3">
      <c r="A33" s="6">
        <v>8792009665</v>
      </c>
      <c r="B33" s="6">
        <v>56907</v>
      </c>
    </row>
    <row r="34" spans="1:2" x14ac:dyDescent="0.3">
      <c r="A34" s="6">
        <v>8877689391</v>
      </c>
      <c r="B34" s="6">
        <v>106028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ramapure</dc:creator>
  <cp:lastModifiedBy>ankur ramapure</cp:lastModifiedBy>
  <dcterms:created xsi:type="dcterms:W3CDTF">2024-06-11T01:42:35Z</dcterms:created>
  <dcterms:modified xsi:type="dcterms:W3CDTF">2024-06-11T02:34:55Z</dcterms:modified>
</cp:coreProperties>
</file>