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097AF7C9-E53D-43F9-9D7F-2879B9EFE7B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ghnya_final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7" i="1"/>
  <c r="A8" i="1"/>
  <c r="A9" i="1"/>
  <c r="A10" i="1"/>
  <c r="A11" i="1"/>
  <c r="A12" i="1"/>
  <c r="A13" i="1"/>
  <c r="A14" i="1"/>
  <c r="A15" i="1"/>
  <c r="A16" i="1"/>
  <c r="A17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56" i="1"/>
  <c r="A57" i="1"/>
  <c r="A58" i="1"/>
  <c r="A59" i="1"/>
  <c r="A60" i="1"/>
  <c r="A62" i="1"/>
  <c r="A63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80" i="1"/>
  <c r="A81" i="1"/>
</calcChain>
</file>

<file path=xl/sharedStrings.xml><?xml version="1.0" encoding="utf-8"?>
<sst xmlns="http://schemas.openxmlformats.org/spreadsheetml/2006/main" count="651" uniqueCount="38">
  <si>
    <t>Id</t>
  </si>
  <si>
    <t>User</t>
  </si>
  <si>
    <t>Tag</t>
  </si>
  <si>
    <t>Probability</t>
  </si>
  <si>
    <t>Humidity</t>
  </si>
  <si>
    <t>Weather_stats</t>
  </si>
  <si>
    <t>Detail_stats</t>
  </si>
  <si>
    <t>Wind_speed</t>
  </si>
  <si>
    <t>Wind_deg</t>
  </si>
  <si>
    <t>ANKUR</t>
  </si>
  <si>
    <t>cam1</t>
  </si>
  <si>
    <t>Clouds</t>
  </si>
  <si>
    <t>Cow</t>
  </si>
  <si>
    <t>scattered clouds</t>
  </si>
  <si>
    <t>-MDKvbNb-02Y9O_04R0e</t>
  </si>
  <si>
    <t>broken clouds</t>
  </si>
  <si>
    <t>-MDZTx08UMjZv7ZZ4mJ-</t>
  </si>
  <si>
    <t>overcast clouds</t>
  </si>
  <si>
    <t>cam2</t>
  </si>
  <si>
    <t>Clear</t>
  </si>
  <si>
    <t>clear sky</t>
  </si>
  <si>
    <t>cam4</t>
  </si>
  <si>
    <t>Goat</t>
  </si>
  <si>
    <t>cam3</t>
  </si>
  <si>
    <t>-MDkifJ-4eh_VmYd7u7X</t>
  </si>
  <si>
    <t>-MDkijG-7LpM2m3lT6QK</t>
  </si>
  <si>
    <t>-MDkj1u_D-6AD8mkao1-</t>
  </si>
  <si>
    <t>Date</t>
  </si>
  <si>
    <t>Time</t>
  </si>
  <si>
    <r>
      <t>Temperature(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</si>
  <si>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Latitude</t>
  </si>
  <si>
    <t>Longitude</t>
  </si>
  <si>
    <t>Device</t>
  </si>
  <si>
    <t>device_id</t>
  </si>
  <si>
    <t>cam</t>
  </si>
  <si>
    <t>ashutoshsangra@gmail.com</t>
  </si>
  <si>
    <t>Mobile</t>
  </si>
  <si>
    <t>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</si>
</sst>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Font="1"/>
    <xf numFmtId="0" fontId="19" fillId="0" borderId="0" xfId="0" applyFont="1" applyAlignment="1">
      <alignment vertical="center"/>
    </xf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shutoshsangra@gmail.com" TargetMode="External"/><Relationship Id="rId1" Type="http://schemas.openxmlformats.org/officeDocument/2006/relationships/hyperlink" Target="mailto:ashutoshsang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6"/>
  <sheetViews>
    <sheetView tabSelected="1" topLeftCell="A91" workbookViewId="0">
      <selection activeCell="A82" sqref="A82:A106"/>
    </sheetView>
  </sheetViews>
  <sheetFormatPr defaultRowHeight="14.4" x14ac:dyDescent="0.3"/>
  <cols>
    <col min="1" max="1" width="26.6640625" customWidth="1"/>
    <col min="5" max="5" width="13.5546875" customWidth="1"/>
    <col min="6" max="6" width="13" customWidth="1"/>
    <col min="7" max="7" width="17.77734375" customWidth="1"/>
    <col min="10" max="10" width="17.88671875" customWidth="1"/>
    <col min="11" max="11" width="13.5546875" customWidth="1"/>
    <col min="12" max="13" width="14.88671875" customWidth="1"/>
    <col min="14" max="14" width="14.44140625" bestFit="1" customWidth="1"/>
  </cols>
  <sheetData>
    <row r="1" spans="1:16" x14ac:dyDescent="0.3">
      <c r="A1" t="s">
        <v>0</v>
      </c>
      <c r="B1" t="s">
        <v>1</v>
      </c>
      <c r="C1" t="s">
        <v>32</v>
      </c>
      <c r="D1" t="s">
        <v>33</v>
      </c>
      <c r="E1" t="s">
        <v>30</v>
      </c>
      <c r="F1" t="s">
        <v>31</v>
      </c>
      <c r="G1" t="s">
        <v>27</v>
      </c>
      <c r="H1" t="s">
        <v>28</v>
      </c>
      <c r="I1" t="s">
        <v>2</v>
      </c>
      <c r="J1" t="s">
        <v>3</v>
      </c>
      <c r="K1" t="s">
        <v>4</v>
      </c>
      <c r="L1" t="s">
        <v>29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e">
        <f>-MDKuH76FHeJQENP2roL</f>
        <v>#NAME?</v>
      </c>
      <c r="B2" t="s">
        <v>9</v>
      </c>
      <c r="C2" t="s">
        <v>34</v>
      </c>
      <c r="D2" t="s">
        <v>10</v>
      </c>
      <c r="E2">
        <v>29.965223000000002</v>
      </c>
      <c r="F2">
        <v>76.887212000000005</v>
      </c>
      <c r="G2" s="1">
        <v>44040</v>
      </c>
      <c r="H2" s="2">
        <v>0.84849537037037026</v>
      </c>
      <c r="I2" t="s">
        <v>12</v>
      </c>
      <c r="J2">
        <v>97.454999999999998</v>
      </c>
      <c r="K2">
        <v>42</v>
      </c>
      <c r="L2">
        <v>35.33</v>
      </c>
      <c r="M2" t="s">
        <v>11</v>
      </c>
      <c r="N2" t="s">
        <v>13</v>
      </c>
      <c r="O2">
        <v>4.83</v>
      </c>
      <c r="P2">
        <v>268</v>
      </c>
    </row>
    <row r="3" spans="1:16" x14ac:dyDescent="0.3">
      <c r="A3" t="e">
        <f>-MDKvZPimaiEVELXhv0y</f>
        <v>#NAME?</v>
      </c>
      <c r="B3" t="s">
        <v>9</v>
      </c>
      <c r="C3" t="s">
        <v>34</v>
      </c>
      <c r="D3" t="s">
        <v>10</v>
      </c>
      <c r="E3">
        <v>29.965223000000002</v>
      </c>
      <c r="F3">
        <v>76.887212000000005</v>
      </c>
      <c r="G3" s="1">
        <v>44040</v>
      </c>
      <c r="H3" s="2">
        <v>0.85239583333333335</v>
      </c>
      <c r="I3" t="s">
        <v>12</v>
      </c>
      <c r="J3">
        <v>90.63</v>
      </c>
      <c r="K3">
        <v>42</v>
      </c>
      <c r="L3">
        <v>35.33</v>
      </c>
      <c r="M3" t="s">
        <v>11</v>
      </c>
      <c r="N3" t="s">
        <v>13</v>
      </c>
      <c r="O3">
        <v>4.83</v>
      </c>
      <c r="P3">
        <v>268</v>
      </c>
    </row>
    <row r="4" spans="1:16" x14ac:dyDescent="0.3">
      <c r="A4" t="e">
        <f>-MDKv_P_HQSPEBNqgA70</f>
        <v>#NAME?</v>
      </c>
      <c r="B4" t="s">
        <v>9</v>
      </c>
      <c r="C4" t="s">
        <v>34</v>
      </c>
      <c r="D4" t="s">
        <v>10</v>
      </c>
      <c r="E4">
        <v>29.965223000000002</v>
      </c>
      <c r="F4">
        <v>76.887212000000005</v>
      </c>
      <c r="G4" s="1">
        <v>44040</v>
      </c>
      <c r="H4" s="2">
        <v>0.85245370370370377</v>
      </c>
      <c r="I4" t="s">
        <v>12</v>
      </c>
      <c r="J4">
        <v>87.411000000000001</v>
      </c>
      <c r="K4">
        <v>42</v>
      </c>
      <c r="L4">
        <v>35.33</v>
      </c>
      <c r="M4" t="s">
        <v>11</v>
      </c>
      <c r="N4" t="s">
        <v>13</v>
      </c>
      <c r="O4">
        <v>4.83</v>
      </c>
      <c r="P4">
        <v>268</v>
      </c>
    </row>
    <row r="5" spans="1:16" x14ac:dyDescent="0.3">
      <c r="A5" t="e">
        <f>-MDKvaLWgOZucv6V1lhB</f>
        <v>#NAME?</v>
      </c>
      <c r="B5" t="s">
        <v>9</v>
      </c>
      <c r="C5" t="s">
        <v>34</v>
      </c>
      <c r="D5" t="s">
        <v>10</v>
      </c>
      <c r="E5">
        <v>29.965223000000002</v>
      </c>
      <c r="F5">
        <v>76.887212000000005</v>
      </c>
      <c r="G5" s="1">
        <v>44040</v>
      </c>
      <c r="H5" s="2">
        <v>0.85248842592592589</v>
      </c>
      <c r="I5" t="s">
        <v>12</v>
      </c>
      <c r="J5">
        <v>86.405000000000001</v>
      </c>
      <c r="K5">
        <v>42</v>
      </c>
      <c r="L5">
        <v>35.33</v>
      </c>
      <c r="M5" t="s">
        <v>11</v>
      </c>
      <c r="N5" t="s">
        <v>13</v>
      </c>
      <c r="O5">
        <v>4.83</v>
      </c>
      <c r="P5">
        <v>268</v>
      </c>
    </row>
    <row r="6" spans="1:16" x14ac:dyDescent="0.3">
      <c r="A6" t="s">
        <v>14</v>
      </c>
      <c r="B6" t="s">
        <v>9</v>
      </c>
      <c r="C6" t="s">
        <v>34</v>
      </c>
      <c r="D6" t="s">
        <v>10</v>
      </c>
      <c r="E6">
        <v>29.965223000000002</v>
      </c>
      <c r="F6">
        <v>76.887212000000005</v>
      </c>
      <c r="G6" s="1">
        <v>44040</v>
      </c>
      <c r="H6" s="2">
        <v>0.8525462962962963</v>
      </c>
      <c r="I6" t="s">
        <v>12</v>
      </c>
      <c r="J6">
        <v>60.191000000000003</v>
      </c>
      <c r="K6">
        <v>42</v>
      </c>
      <c r="L6">
        <v>35.33</v>
      </c>
      <c r="M6" t="s">
        <v>11</v>
      </c>
      <c r="N6" t="s">
        <v>13</v>
      </c>
      <c r="O6">
        <v>4.83</v>
      </c>
      <c r="P6">
        <v>268</v>
      </c>
    </row>
    <row r="7" spans="1:16" x14ac:dyDescent="0.3">
      <c r="A7" t="e">
        <f>-MDKvcWIcrKg9c239JfL</f>
        <v>#NAME?</v>
      </c>
      <c r="B7" t="s">
        <v>9</v>
      </c>
      <c r="C7" t="s">
        <v>34</v>
      </c>
      <c r="D7" t="s">
        <v>10</v>
      </c>
      <c r="E7">
        <v>29.965223000000002</v>
      </c>
      <c r="F7">
        <v>76.887212000000005</v>
      </c>
      <c r="G7" s="1">
        <v>44040</v>
      </c>
      <c r="H7" s="2">
        <v>0.85259259259259268</v>
      </c>
      <c r="I7" t="s">
        <v>12</v>
      </c>
      <c r="J7">
        <v>84.180999999999997</v>
      </c>
      <c r="K7">
        <v>42</v>
      </c>
      <c r="L7">
        <v>35.33</v>
      </c>
      <c r="M7" t="s">
        <v>11</v>
      </c>
      <c r="N7" t="s">
        <v>13</v>
      </c>
      <c r="O7">
        <v>4.83</v>
      </c>
      <c r="P7">
        <v>268</v>
      </c>
    </row>
    <row r="8" spans="1:16" x14ac:dyDescent="0.3">
      <c r="A8" t="e">
        <f>-MDKvdYgRKY5rViQC9Ad</f>
        <v>#NAME?</v>
      </c>
      <c r="B8" t="s">
        <v>9</v>
      </c>
      <c r="C8" t="s">
        <v>34</v>
      </c>
      <c r="D8" t="s">
        <v>10</v>
      </c>
      <c r="E8">
        <v>29.965223000000002</v>
      </c>
      <c r="F8">
        <v>76.887212000000005</v>
      </c>
      <c r="G8" s="1">
        <v>44040</v>
      </c>
      <c r="H8" s="2">
        <v>0.85265046296296287</v>
      </c>
      <c r="I8" t="s">
        <v>12</v>
      </c>
      <c r="J8">
        <v>61.603000000000002</v>
      </c>
      <c r="K8">
        <v>42</v>
      </c>
      <c r="L8">
        <v>35.33</v>
      </c>
      <c r="M8" t="s">
        <v>11</v>
      </c>
      <c r="N8" t="s">
        <v>13</v>
      </c>
      <c r="O8">
        <v>4.83</v>
      </c>
      <c r="P8">
        <v>268</v>
      </c>
    </row>
    <row r="9" spans="1:16" x14ac:dyDescent="0.3">
      <c r="A9" t="e">
        <f>-MDKveYWt6902qS0YFh8</f>
        <v>#NAME?</v>
      </c>
      <c r="B9" t="s">
        <v>9</v>
      </c>
      <c r="C9" t="s">
        <v>34</v>
      </c>
      <c r="D9" t="s">
        <v>10</v>
      </c>
      <c r="E9">
        <v>29.965223000000002</v>
      </c>
      <c r="F9">
        <v>76.887212000000005</v>
      </c>
      <c r="G9" s="1">
        <v>44040</v>
      </c>
      <c r="H9" s="2">
        <v>0.85269675925925925</v>
      </c>
      <c r="I9" t="s">
        <v>12</v>
      </c>
      <c r="J9">
        <v>87.525999999999996</v>
      </c>
      <c r="K9">
        <v>42</v>
      </c>
      <c r="L9">
        <v>35.33</v>
      </c>
      <c r="M9" t="s">
        <v>11</v>
      </c>
      <c r="N9" t="s">
        <v>13</v>
      </c>
      <c r="O9">
        <v>4.83</v>
      </c>
      <c r="P9">
        <v>268</v>
      </c>
    </row>
    <row r="10" spans="1:16" x14ac:dyDescent="0.3">
      <c r="A10" t="e">
        <f>-MDKvffhCpR-Ic7wlJcw</f>
        <v>#NAME?</v>
      </c>
      <c r="B10" t="s">
        <v>9</v>
      </c>
      <c r="C10" t="s">
        <v>34</v>
      </c>
      <c r="D10" t="s">
        <v>10</v>
      </c>
      <c r="E10">
        <v>29.965223000000002</v>
      </c>
      <c r="F10">
        <v>76.887212000000005</v>
      </c>
      <c r="G10" s="1">
        <v>44040</v>
      </c>
      <c r="H10" s="2">
        <v>0.85274305555555552</v>
      </c>
      <c r="I10" t="s">
        <v>12</v>
      </c>
      <c r="J10">
        <v>97.885000000000005</v>
      </c>
      <c r="K10">
        <v>42</v>
      </c>
      <c r="L10">
        <v>35.33</v>
      </c>
      <c r="M10" t="s">
        <v>11</v>
      </c>
      <c r="N10" t="s">
        <v>13</v>
      </c>
      <c r="O10">
        <v>4.83</v>
      </c>
      <c r="P10">
        <v>268</v>
      </c>
    </row>
    <row r="11" spans="1:16" x14ac:dyDescent="0.3">
      <c r="A11" t="e">
        <f>-MDKvgfl-MwkEG37nQKx</f>
        <v>#NAME?</v>
      </c>
      <c r="B11" t="s">
        <v>9</v>
      </c>
      <c r="C11" t="s">
        <v>34</v>
      </c>
      <c r="D11" t="s">
        <v>10</v>
      </c>
      <c r="E11">
        <v>29.965223000000002</v>
      </c>
      <c r="F11">
        <v>76.887212000000005</v>
      </c>
      <c r="G11" s="1">
        <v>44040</v>
      </c>
      <c r="H11" s="2">
        <v>0.85278935185185178</v>
      </c>
      <c r="I11" t="s">
        <v>12</v>
      </c>
      <c r="J11">
        <v>98.516999999999996</v>
      </c>
      <c r="K11">
        <v>42</v>
      </c>
      <c r="L11">
        <v>35.33</v>
      </c>
      <c r="M11" t="s">
        <v>11</v>
      </c>
      <c r="N11" t="s">
        <v>13</v>
      </c>
      <c r="O11">
        <v>4.83</v>
      </c>
      <c r="P11">
        <v>268</v>
      </c>
    </row>
    <row r="12" spans="1:16" x14ac:dyDescent="0.3">
      <c r="A12" t="e">
        <f>-MDKvhhsLGvTPqHvpl0u</f>
        <v>#NAME?</v>
      </c>
      <c r="B12" t="s">
        <v>9</v>
      </c>
      <c r="C12" t="s">
        <v>34</v>
      </c>
      <c r="D12" t="s">
        <v>10</v>
      </c>
      <c r="E12">
        <v>29.965223000000002</v>
      </c>
      <c r="F12">
        <v>76.887212000000005</v>
      </c>
      <c r="G12" s="1">
        <v>44040</v>
      </c>
      <c r="H12" s="2">
        <v>0.8528472222222222</v>
      </c>
      <c r="I12" t="s">
        <v>12</v>
      </c>
      <c r="J12">
        <v>95.725999999999999</v>
      </c>
      <c r="K12">
        <v>42</v>
      </c>
      <c r="L12">
        <v>35.33</v>
      </c>
      <c r="M12" t="s">
        <v>11</v>
      </c>
      <c r="N12" t="s">
        <v>13</v>
      </c>
      <c r="O12">
        <v>4.83</v>
      </c>
      <c r="P12">
        <v>268</v>
      </c>
    </row>
    <row r="13" spans="1:16" x14ac:dyDescent="0.3">
      <c r="A13" t="e">
        <f>-MDKvj6SspJHBL19y5ew</f>
        <v>#NAME?</v>
      </c>
      <c r="B13" t="s">
        <v>9</v>
      </c>
      <c r="C13" t="s">
        <v>34</v>
      </c>
      <c r="D13" t="s">
        <v>10</v>
      </c>
      <c r="E13">
        <v>29.965223000000002</v>
      </c>
      <c r="F13">
        <v>76.887212000000005</v>
      </c>
      <c r="G13" s="1">
        <v>44040</v>
      </c>
      <c r="H13" s="2">
        <v>0.85290509259259262</v>
      </c>
      <c r="I13" t="s">
        <v>12</v>
      </c>
      <c r="J13">
        <v>94.489000000000004</v>
      </c>
      <c r="K13">
        <v>42</v>
      </c>
      <c r="L13">
        <v>35.33</v>
      </c>
      <c r="M13" t="s">
        <v>11</v>
      </c>
      <c r="N13" t="s">
        <v>13</v>
      </c>
      <c r="O13">
        <v>4.83</v>
      </c>
      <c r="P13">
        <v>268</v>
      </c>
    </row>
    <row r="14" spans="1:16" x14ac:dyDescent="0.3">
      <c r="A14" t="e">
        <f>-MDKvk2iAkjYP6HuDiTS</f>
        <v>#NAME?</v>
      </c>
      <c r="B14" t="s">
        <v>9</v>
      </c>
      <c r="C14" t="s">
        <v>34</v>
      </c>
      <c r="D14" t="s">
        <v>10</v>
      </c>
      <c r="E14">
        <v>29.965223000000002</v>
      </c>
      <c r="F14">
        <v>76.887212000000005</v>
      </c>
      <c r="G14" s="1">
        <v>44040</v>
      </c>
      <c r="H14" s="2">
        <v>0.85295138888888899</v>
      </c>
      <c r="I14" t="s">
        <v>12</v>
      </c>
      <c r="J14">
        <v>91.376000000000005</v>
      </c>
      <c r="K14">
        <v>42</v>
      </c>
      <c r="L14">
        <v>35.33</v>
      </c>
      <c r="M14" t="s">
        <v>11</v>
      </c>
      <c r="N14" t="s">
        <v>13</v>
      </c>
      <c r="O14">
        <v>4.83</v>
      </c>
      <c r="P14">
        <v>268</v>
      </c>
    </row>
    <row r="15" spans="1:16" x14ac:dyDescent="0.3">
      <c r="A15" t="e">
        <f>-MDZTtQeuWtmg0PY9PXt</f>
        <v>#NAME?</v>
      </c>
      <c r="B15" t="s">
        <v>9</v>
      </c>
      <c r="C15" t="s">
        <v>34</v>
      </c>
      <c r="D15" t="s">
        <v>10</v>
      </c>
      <c r="E15">
        <v>29.965223000000002</v>
      </c>
      <c r="F15">
        <v>76.887212000000005</v>
      </c>
      <c r="G15" s="1">
        <v>44043</v>
      </c>
      <c r="H15" s="2">
        <v>0.67811342592592594</v>
      </c>
      <c r="I15" t="s">
        <v>12</v>
      </c>
      <c r="J15">
        <v>90.63</v>
      </c>
      <c r="K15">
        <v>51</v>
      </c>
      <c r="L15">
        <v>35.409999999999997</v>
      </c>
      <c r="M15" t="s">
        <v>11</v>
      </c>
      <c r="N15" t="s">
        <v>15</v>
      </c>
      <c r="O15">
        <v>1.19</v>
      </c>
      <c r="P15">
        <v>84</v>
      </c>
    </row>
    <row r="16" spans="1:16" x14ac:dyDescent="0.3">
      <c r="A16" t="e">
        <f>-MDZTuvBfQ6NxXW0Ck57</f>
        <v>#NAME?</v>
      </c>
      <c r="B16" t="s">
        <v>9</v>
      </c>
      <c r="C16" t="s">
        <v>34</v>
      </c>
      <c r="D16" t="s">
        <v>10</v>
      </c>
      <c r="E16">
        <v>29.965223000000002</v>
      </c>
      <c r="F16">
        <v>76.887212000000005</v>
      </c>
      <c r="G16" s="1">
        <v>44043</v>
      </c>
      <c r="H16" s="2">
        <v>0.67818287037037039</v>
      </c>
      <c r="I16" t="s">
        <v>12</v>
      </c>
      <c r="J16">
        <v>87.411000000000001</v>
      </c>
      <c r="K16">
        <v>51</v>
      </c>
      <c r="L16">
        <v>35.409999999999997</v>
      </c>
      <c r="M16" t="s">
        <v>11</v>
      </c>
      <c r="N16" t="s">
        <v>15</v>
      </c>
      <c r="O16">
        <v>1.19</v>
      </c>
      <c r="P16">
        <v>84</v>
      </c>
    </row>
    <row r="17" spans="1:16" x14ac:dyDescent="0.3">
      <c r="A17" t="e">
        <f>-MDZTvuX0DKH0OvIyUzc</f>
        <v>#NAME?</v>
      </c>
      <c r="B17" t="s">
        <v>9</v>
      </c>
      <c r="C17" t="s">
        <v>34</v>
      </c>
      <c r="D17" t="s">
        <v>10</v>
      </c>
      <c r="E17">
        <v>29.965223000000002</v>
      </c>
      <c r="F17">
        <v>76.887212000000005</v>
      </c>
      <c r="G17" s="1">
        <v>44043</v>
      </c>
      <c r="H17" s="2">
        <v>0.67822916666666666</v>
      </c>
      <c r="I17" t="s">
        <v>12</v>
      </c>
      <c r="J17">
        <v>86.405000000000001</v>
      </c>
      <c r="K17">
        <v>51</v>
      </c>
      <c r="L17">
        <v>35.409999999999997</v>
      </c>
      <c r="M17" t="s">
        <v>11</v>
      </c>
      <c r="N17" t="s">
        <v>15</v>
      </c>
      <c r="O17">
        <v>1.19</v>
      </c>
      <c r="P17">
        <v>84</v>
      </c>
    </row>
    <row r="18" spans="1:16" x14ac:dyDescent="0.3">
      <c r="A18" t="s">
        <v>16</v>
      </c>
      <c r="B18" t="s">
        <v>9</v>
      </c>
      <c r="C18" t="s">
        <v>34</v>
      </c>
      <c r="D18" t="s">
        <v>10</v>
      </c>
      <c r="E18">
        <v>29.965223000000002</v>
      </c>
      <c r="F18">
        <v>76.887212000000005</v>
      </c>
      <c r="G18" s="1">
        <v>44043</v>
      </c>
      <c r="H18" s="2">
        <v>0.67828703703703708</v>
      </c>
      <c r="I18" t="s">
        <v>12</v>
      </c>
      <c r="J18">
        <v>60.191000000000003</v>
      </c>
      <c r="K18">
        <v>51</v>
      </c>
      <c r="L18">
        <v>35.409999999999997</v>
      </c>
      <c r="M18" t="s">
        <v>11</v>
      </c>
      <c r="N18" t="s">
        <v>15</v>
      </c>
      <c r="O18">
        <v>1.19</v>
      </c>
      <c r="P18">
        <v>84</v>
      </c>
    </row>
    <row r="19" spans="1:16" x14ac:dyDescent="0.3">
      <c r="A19" t="e">
        <f>-MDZTxyfVlArR4p4E_VZ</f>
        <v>#NAME?</v>
      </c>
      <c r="B19" t="s">
        <v>9</v>
      </c>
      <c r="C19" t="s">
        <v>34</v>
      </c>
      <c r="D19" t="s">
        <v>10</v>
      </c>
      <c r="E19">
        <v>29.965223000000002</v>
      </c>
      <c r="F19">
        <v>76.887212000000005</v>
      </c>
      <c r="G19" s="1">
        <v>44043</v>
      </c>
      <c r="H19" s="2">
        <v>0.67833333333333334</v>
      </c>
      <c r="I19" t="s">
        <v>12</v>
      </c>
      <c r="J19">
        <v>84.180999999999997</v>
      </c>
      <c r="K19">
        <v>51</v>
      </c>
      <c r="L19">
        <v>35.409999999999997</v>
      </c>
      <c r="M19" t="s">
        <v>11</v>
      </c>
      <c r="N19" t="s">
        <v>15</v>
      </c>
      <c r="O19">
        <v>1.19</v>
      </c>
      <c r="P19">
        <v>84</v>
      </c>
    </row>
    <row r="20" spans="1:16" x14ac:dyDescent="0.3">
      <c r="A20" t="e">
        <f>-MDZTyxY19Ruo4Imkt09</f>
        <v>#NAME?</v>
      </c>
      <c r="B20" t="s">
        <v>9</v>
      </c>
      <c r="C20" t="s">
        <v>34</v>
      </c>
      <c r="D20" t="s">
        <v>10</v>
      </c>
      <c r="E20">
        <v>29.965223000000002</v>
      </c>
      <c r="F20">
        <v>76.887212000000005</v>
      </c>
      <c r="G20" s="1">
        <v>44043</v>
      </c>
      <c r="H20" s="2">
        <v>0.67837962962962972</v>
      </c>
      <c r="I20" t="s">
        <v>12</v>
      </c>
      <c r="J20">
        <v>61.603000000000002</v>
      </c>
      <c r="K20">
        <v>51</v>
      </c>
      <c r="L20">
        <v>35.409999999999997</v>
      </c>
      <c r="M20" t="s">
        <v>11</v>
      </c>
      <c r="N20" t="s">
        <v>15</v>
      </c>
      <c r="O20">
        <v>1.19</v>
      </c>
      <c r="P20">
        <v>84</v>
      </c>
    </row>
    <row r="21" spans="1:16" x14ac:dyDescent="0.3">
      <c r="A21" t="e">
        <f>-MDZV7TduxIuR1s9F1gk</f>
        <v>#NAME?</v>
      </c>
      <c r="B21" t="s">
        <v>9</v>
      </c>
      <c r="C21" t="s">
        <v>34</v>
      </c>
      <c r="D21" t="s">
        <v>10</v>
      </c>
      <c r="E21">
        <v>29.965223000000002</v>
      </c>
      <c r="F21">
        <v>76.887212000000005</v>
      </c>
      <c r="G21" s="1">
        <v>44043</v>
      </c>
      <c r="H21" s="2">
        <v>0.68180555555555555</v>
      </c>
      <c r="I21" t="s">
        <v>12</v>
      </c>
      <c r="J21">
        <v>86.710999999999999</v>
      </c>
      <c r="K21">
        <v>51</v>
      </c>
      <c r="L21">
        <v>35.409999999999997</v>
      </c>
      <c r="M21" t="s">
        <v>11</v>
      </c>
      <c r="N21" t="s">
        <v>15</v>
      </c>
      <c r="O21">
        <v>1.19</v>
      </c>
      <c r="P21">
        <v>84</v>
      </c>
    </row>
    <row r="22" spans="1:16" x14ac:dyDescent="0.3">
      <c r="A22" t="e">
        <f>-MDZpqoaRO3gOnXKjUa1</f>
        <v>#NAME?</v>
      </c>
      <c r="B22" t="s">
        <v>9</v>
      </c>
      <c r="C22" t="s">
        <v>34</v>
      </c>
      <c r="D22" t="s">
        <v>10</v>
      </c>
      <c r="E22">
        <v>29.965223000000002</v>
      </c>
      <c r="F22">
        <v>76.887212000000005</v>
      </c>
      <c r="G22" s="1">
        <v>44043</v>
      </c>
      <c r="H22" s="2">
        <v>0.74777777777777776</v>
      </c>
      <c r="I22" t="s">
        <v>12</v>
      </c>
      <c r="J22">
        <v>90.63</v>
      </c>
      <c r="K22">
        <v>54</v>
      </c>
      <c r="L22">
        <v>34.880000000000003</v>
      </c>
      <c r="M22" t="s">
        <v>11</v>
      </c>
      <c r="N22" t="s">
        <v>17</v>
      </c>
      <c r="O22">
        <v>1.74</v>
      </c>
      <c r="P22">
        <v>120</v>
      </c>
    </row>
    <row r="23" spans="1:16" x14ac:dyDescent="0.3">
      <c r="A23" t="e">
        <f>-MDZprxd-L12-mMPFteY</f>
        <v>#NAME?</v>
      </c>
      <c r="B23" t="s">
        <v>9</v>
      </c>
      <c r="C23" t="s">
        <v>34</v>
      </c>
      <c r="D23" t="s">
        <v>10</v>
      </c>
      <c r="E23">
        <v>29.965223000000002</v>
      </c>
      <c r="F23">
        <v>76.887212000000005</v>
      </c>
      <c r="G23" s="1">
        <v>44043</v>
      </c>
      <c r="H23" s="2">
        <v>0.74782407407407403</v>
      </c>
      <c r="I23" t="s">
        <v>12</v>
      </c>
      <c r="J23">
        <v>87.411000000000001</v>
      </c>
      <c r="K23">
        <v>54</v>
      </c>
      <c r="L23">
        <v>34.880000000000003</v>
      </c>
      <c r="M23" t="s">
        <v>11</v>
      </c>
      <c r="N23" t="s">
        <v>17</v>
      </c>
      <c r="O23">
        <v>1.74</v>
      </c>
      <c r="P23">
        <v>120</v>
      </c>
    </row>
    <row r="24" spans="1:16" x14ac:dyDescent="0.3">
      <c r="A24" t="e">
        <f>-MDZpt_hICz3MJi-KV_T</f>
        <v>#NAME?</v>
      </c>
      <c r="B24" t="s">
        <v>9</v>
      </c>
      <c r="C24" t="s">
        <v>34</v>
      </c>
      <c r="D24" t="s">
        <v>10</v>
      </c>
      <c r="E24">
        <v>29.965223000000002</v>
      </c>
      <c r="F24">
        <v>76.887212000000005</v>
      </c>
      <c r="G24" s="1">
        <v>44043</v>
      </c>
      <c r="H24" s="2">
        <v>0.74790509259259252</v>
      </c>
      <c r="I24" t="s">
        <v>12</v>
      </c>
      <c r="J24">
        <v>86.405000000000001</v>
      </c>
      <c r="K24">
        <v>54</v>
      </c>
      <c r="L24">
        <v>34.880000000000003</v>
      </c>
      <c r="M24" t="s">
        <v>11</v>
      </c>
      <c r="N24" t="s">
        <v>17</v>
      </c>
      <c r="O24">
        <v>1.74</v>
      </c>
      <c r="P24">
        <v>120</v>
      </c>
    </row>
    <row r="25" spans="1:16" x14ac:dyDescent="0.3">
      <c r="A25" t="e">
        <f>-MDZpueW60zYUqM7dvRE</f>
        <v>#NAME?</v>
      </c>
      <c r="B25" t="s">
        <v>9</v>
      </c>
      <c r="C25" t="s">
        <v>34</v>
      </c>
      <c r="D25" t="s">
        <v>10</v>
      </c>
      <c r="E25">
        <v>29.965223000000002</v>
      </c>
      <c r="F25">
        <v>76.887212000000005</v>
      </c>
      <c r="G25" s="1">
        <v>44043</v>
      </c>
      <c r="H25" s="2">
        <v>0.74795138888888879</v>
      </c>
      <c r="I25" t="s">
        <v>12</v>
      </c>
      <c r="J25">
        <v>60.191000000000003</v>
      </c>
      <c r="K25">
        <v>54</v>
      </c>
      <c r="L25">
        <v>34.880000000000003</v>
      </c>
      <c r="M25" t="s">
        <v>11</v>
      </c>
      <c r="N25" t="s">
        <v>17</v>
      </c>
      <c r="O25">
        <v>1.74</v>
      </c>
      <c r="P25">
        <v>120</v>
      </c>
    </row>
    <row r="26" spans="1:16" x14ac:dyDescent="0.3">
      <c r="A26" t="e">
        <f>-MDZpwh6tcZi0B6twqY4</f>
        <v>#NAME?</v>
      </c>
      <c r="B26" t="s">
        <v>9</v>
      </c>
      <c r="C26" t="s">
        <v>34</v>
      </c>
      <c r="D26" t="s">
        <v>10</v>
      </c>
      <c r="E26">
        <v>29.965223000000002</v>
      </c>
      <c r="F26">
        <v>76.887212000000005</v>
      </c>
      <c r="G26" s="1">
        <v>44043</v>
      </c>
      <c r="H26" s="2">
        <v>0.74802083333333336</v>
      </c>
      <c r="I26" t="s">
        <v>12</v>
      </c>
      <c r="J26">
        <v>84.180999999999997</v>
      </c>
      <c r="K26">
        <v>54</v>
      </c>
      <c r="L26">
        <v>34.880000000000003</v>
      </c>
      <c r="M26" t="s">
        <v>11</v>
      </c>
      <c r="N26" t="s">
        <v>17</v>
      </c>
      <c r="O26">
        <v>1.74</v>
      </c>
      <c r="P26">
        <v>120</v>
      </c>
    </row>
    <row r="27" spans="1:16" x14ac:dyDescent="0.3">
      <c r="A27" t="e">
        <f>-MDkadDzhn-AdfkmbLFq</f>
        <v>#NAME?</v>
      </c>
      <c r="B27" t="s">
        <v>9</v>
      </c>
      <c r="C27" t="s">
        <v>34</v>
      </c>
      <c r="D27" t="s">
        <v>18</v>
      </c>
      <c r="E27" s="4">
        <v>29.965243000000001</v>
      </c>
      <c r="F27" s="3">
        <v>76.868683000000004</v>
      </c>
      <c r="G27" s="1">
        <v>44046</v>
      </c>
      <c r="H27" s="2">
        <v>3.1712962962962964E-2</v>
      </c>
      <c r="I27" t="s">
        <v>12</v>
      </c>
      <c r="J27">
        <v>82.94</v>
      </c>
      <c r="K27">
        <v>58</v>
      </c>
      <c r="L27">
        <v>31.67</v>
      </c>
      <c r="M27" t="s">
        <v>19</v>
      </c>
      <c r="N27" t="s">
        <v>20</v>
      </c>
      <c r="O27">
        <v>0.79</v>
      </c>
      <c r="P27">
        <v>33</v>
      </c>
    </row>
    <row r="28" spans="1:16" x14ac:dyDescent="0.3">
      <c r="A28" t="e">
        <f>-MDkakKXptXONYDiWuDx</f>
        <v>#NAME?</v>
      </c>
      <c r="B28" t="s">
        <v>9</v>
      </c>
      <c r="C28" t="s">
        <v>34</v>
      </c>
      <c r="D28" t="s">
        <v>18</v>
      </c>
      <c r="E28" s="4">
        <v>29.965243000000001</v>
      </c>
      <c r="F28" s="3">
        <v>76.868683000000004</v>
      </c>
      <c r="G28" s="1">
        <v>44046</v>
      </c>
      <c r="H28" s="2">
        <v>3.2071759259259258E-2</v>
      </c>
      <c r="I28" t="s">
        <v>12</v>
      </c>
      <c r="J28">
        <v>62.362000000000002</v>
      </c>
      <c r="K28">
        <v>58</v>
      </c>
      <c r="L28">
        <v>31.67</v>
      </c>
      <c r="M28" t="s">
        <v>19</v>
      </c>
      <c r="N28" t="s">
        <v>20</v>
      </c>
      <c r="O28">
        <v>0.79</v>
      </c>
      <c r="P28">
        <v>33</v>
      </c>
    </row>
    <row r="29" spans="1:16" x14ac:dyDescent="0.3">
      <c r="A29" t="e">
        <f>-MDkbJtJuwAuCFpOLPLk</f>
        <v>#NAME?</v>
      </c>
      <c r="B29" t="s">
        <v>9</v>
      </c>
      <c r="C29" t="s">
        <v>34</v>
      </c>
      <c r="D29" t="s">
        <v>18</v>
      </c>
      <c r="E29" s="4">
        <v>29.965243000000001</v>
      </c>
      <c r="F29" s="3">
        <v>76.868683000000004</v>
      </c>
      <c r="G29" s="1">
        <v>44046</v>
      </c>
      <c r="H29" s="2">
        <v>3.3854166666666664E-2</v>
      </c>
      <c r="I29" t="s">
        <v>12</v>
      </c>
      <c r="J29">
        <v>82.94</v>
      </c>
      <c r="K29">
        <v>58</v>
      </c>
      <c r="L29">
        <v>31.67</v>
      </c>
      <c r="M29" t="s">
        <v>19</v>
      </c>
      <c r="N29" t="s">
        <v>20</v>
      </c>
      <c r="O29">
        <v>0.79</v>
      </c>
      <c r="P29">
        <v>33</v>
      </c>
    </row>
    <row r="30" spans="1:16" x14ac:dyDescent="0.3">
      <c r="A30" t="e">
        <f>-MDkbPyz8QQTwfekoX48</f>
        <v>#NAME?</v>
      </c>
      <c r="B30" t="s">
        <v>9</v>
      </c>
      <c r="C30" t="s">
        <v>34</v>
      </c>
      <c r="D30" t="s">
        <v>18</v>
      </c>
      <c r="E30" s="4">
        <v>29.965243000000001</v>
      </c>
      <c r="F30" s="3">
        <v>76.868683000000004</v>
      </c>
      <c r="G30" s="1">
        <v>44046</v>
      </c>
      <c r="H30" s="2">
        <v>3.4143518518518517E-2</v>
      </c>
      <c r="I30" t="s">
        <v>12</v>
      </c>
      <c r="J30">
        <v>62.362000000000002</v>
      </c>
      <c r="K30">
        <v>58</v>
      </c>
      <c r="L30">
        <v>31.67</v>
      </c>
      <c r="M30" t="s">
        <v>19</v>
      </c>
      <c r="N30" t="s">
        <v>20</v>
      </c>
      <c r="O30">
        <v>0.79</v>
      </c>
      <c r="P30">
        <v>33</v>
      </c>
    </row>
    <row r="31" spans="1:16" x14ac:dyDescent="0.3">
      <c r="A31" t="e">
        <f>-MDkbR13wgg7s-oII_-Q</f>
        <v>#NAME?</v>
      </c>
      <c r="B31" t="s">
        <v>9</v>
      </c>
      <c r="C31" t="s">
        <v>34</v>
      </c>
      <c r="D31" t="s">
        <v>18</v>
      </c>
      <c r="E31" s="4">
        <v>29.965243000000001</v>
      </c>
      <c r="F31" s="3">
        <v>76.868683000000004</v>
      </c>
      <c r="G31" s="1">
        <v>44046</v>
      </c>
      <c r="H31" s="2">
        <v>3.4189814814814819E-2</v>
      </c>
      <c r="I31" t="s">
        <v>12</v>
      </c>
      <c r="J31">
        <v>79.382999999999996</v>
      </c>
      <c r="K31">
        <v>58</v>
      </c>
      <c r="L31">
        <v>31.67</v>
      </c>
      <c r="M31" t="s">
        <v>19</v>
      </c>
      <c r="N31" t="s">
        <v>20</v>
      </c>
      <c r="O31">
        <v>0.79</v>
      </c>
      <c r="P31">
        <v>33</v>
      </c>
    </row>
    <row r="32" spans="1:16" x14ac:dyDescent="0.3">
      <c r="A32" t="e">
        <f>-MDkbS604tPc5xjXhAX8</f>
        <v>#NAME?</v>
      </c>
      <c r="B32" t="s">
        <v>9</v>
      </c>
      <c r="C32" t="s">
        <v>34</v>
      </c>
      <c r="D32" t="s">
        <v>18</v>
      </c>
      <c r="E32" s="4">
        <v>29.965243000000001</v>
      </c>
      <c r="F32" s="3">
        <v>76.868683000000004</v>
      </c>
      <c r="G32" s="1">
        <v>44046</v>
      </c>
      <c r="H32" s="2">
        <v>3.4236111111111113E-2</v>
      </c>
      <c r="I32" t="s">
        <v>12</v>
      </c>
      <c r="J32">
        <v>91.900999999999996</v>
      </c>
      <c r="K32">
        <v>58</v>
      </c>
      <c r="L32">
        <v>31.67</v>
      </c>
      <c r="M32" t="s">
        <v>19</v>
      </c>
      <c r="N32" t="s">
        <v>20</v>
      </c>
      <c r="O32">
        <v>0.79</v>
      </c>
      <c r="P32">
        <v>33</v>
      </c>
    </row>
    <row r="33" spans="1:16" x14ac:dyDescent="0.3">
      <c r="A33" t="e">
        <f>-MDkbTHdYZoEq1ATBm8o</f>
        <v>#NAME?</v>
      </c>
      <c r="B33" t="s">
        <v>9</v>
      </c>
      <c r="C33" t="s">
        <v>34</v>
      </c>
      <c r="D33" t="s">
        <v>18</v>
      </c>
      <c r="E33" s="4">
        <v>29.965243000000001</v>
      </c>
      <c r="F33" s="3">
        <v>76.868683000000004</v>
      </c>
      <c r="G33" s="1">
        <v>44046</v>
      </c>
      <c r="H33" s="2">
        <v>3.4293981481481481E-2</v>
      </c>
      <c r="I33" t="s">
        <v>12</v>
      </c>
      <c r="J33">
        <v>62.756999999999998</v>
      </c>
      <c r="K33">
        <v>58</v>
      </c>
      <c r="L33">
        <v>31.67</v>
      </c>
      <c r="M33" t="s">
        <v>19</v>
      </c>
      <c r="N33" t="s">
        <v>20</v>
      </c>
      <c r="O33">
        <v>0.79</v>
      </c>
      <c r="P33">
        <v>33</v>
      </c>
    </row>
    <row r="34" spans="1:16" x14ac:dyDescent="0.3">
      <c r="A34" t="e">
        <f>-MDkbUOj8zk_WawISa_1</f>
        <v>#NAME?</v>
      </c>
      <c r="B34" t="s">
        <v>9</v>
      </c>
      <c r="C34" t="s">
        <v>34</v>
      </c>
      <c r="D34" t="s">
        <v>18</v>
      </c>
      <c r="E34" s="4">
        <v>29.965243000000001</v>
      </c>
      <c r="F34" s="3">
        <v>76.868683000000004</v>
      </c>
      <c r="G34" s="1">
        <v>44046</v>
      </c>
      <c r="H34" s="2">
        <v>3.4351851851851849E-2</v>
      </c>
      <c r="I34" t="s">
        <v>12</v>
      </c>
      <c r="J34">
        <v>92.225999999999999</v>
      </c>
      <c r="K34">
        <v>58</v>
      </c>
      <c r="L34">
        <v>31.67</v>
      </c>
      <c r="M34" t="s">
        <v>19</v>
      </c>
      <c r="N34" t="s">
        <v>20</v>
      </c>
      <c r="O34">
        <v>0.79</v>
      </c>
      <c r="P34">
        <v>33</v>
      </c>
    </row>
    <row r="35" spans="1:16" x14ac:dyDescent="0.3">
      <c r="A35" t="e">
        <f>-MDkbVUvu-EnkVD0ZdZO</f>
        <v>#NAME?</v>
      </c>
      <c r="B35" t="s">
        <v>9</v>
      </c>
      <c r="C35" t="s">
        <v>34</v>
      </c>
      <c r="D35" t="s">
        <v>18</v>
      </c>
      <c r="E35" s="4">
        <v>29.965243000000001</v>
      </c>
      <c r="F35" s="3">
        <v>76.868683000000004</v>
      </c>
      <c r="G35" s="1">
        <v>44046</v>
      </c>
      <c r="H35" s="2">
        <v>3.4398148148148143E-2</v>
      </c>
      <c r="I35" t="s">
        <v>12</v>
      </c>
      <c r="J35">
        <v>88.248000000000005</v>
      </c>
      <c r="K35">
        <v>58</v>
      </c>
      <c r="L35">
        <v>31.67</v>
      </c>
      <c r="M35" t="s">
        <v>19</v>
      </c>
      <c r="N35" t="s">
        <v>20</v>
      </c>
      <c r="O35">
        <v>0.79</v>
      </c>
      <c r="P35">
        <v>33</v>
      </c>
    </row>
    <row r="36" spans="1:16" x14ac:dyDescent="0.3">
      <c r="A36" t="e">
        <f>-MDkbWVfWu7do4qrwhLC</f>
        <v>#NAME?</v>
      </c>
      <c r="B36" t="s">
        <v>9</v>
      </c>
      <c r="C36" t="s">
        <v>34</v>
      </c>
      <c r="D36" t="s">
        <v>18</v>
      </c>
      <c r="E36" s="4">
        <v>29.965243000000001</v>
      </c>
      <c r="F36" s="3">
        <v>76.868683000000004</v>
      </c>
      <c r="G36" s="1">
        <v>44046</v>
      </c>
      <c r="H36" s="2">
        <v>3.4444444444444444E-2</v>
      </c>
      <c r="I36" t="s">
        <v>12</v>
      </c>
      <c r="J36">
        <v>97.048000000000002</v>
      </c>
      <c r="K36">
        <v>58</v>
      </c>
      <c r="L36">
        <v>31.67</v>
      </c>
      <c r="M36" t="s">
        <v>19</v>
      </c>
      <c r="N36" t="s">
        <v>20</v>
      </c>
      <c r="O36">
        <v>0.79</v>
      </c>
      <c r="P36">
        <v>33</v>
      </c>
    </row>
    <row r="37" spans="1:16" x14ac:dyDescent="0.3">
      <c r="B37" t="s">
        <v>9</v>
      </c>
      <c r="C37" t="s">
        <v>34</v>
      </c>
      <c r="D37" t="s">
        <v>21</v>
      </c>
      <c r="E37" s="4">
        <v>29.964275000000001</v>
      </c>
      <c r="F37" s="3">
        <v>76.865226000000007</v>
      </c>
      <c r="G37" s="1">
        <v>44046</v>
      </c>
      <c r="H37" s="2">
        <v>5.063657407407407E-2</v>
      </c>
      <c r="I37" t="s">
        <v>12</v>
      </c>
      <c r="J37">
        <v>82.94</v>
      </c>
      <c r="K37">
        <v>58</v>
      </c>
      <c r="L37">
        <v>31.67</v>
      </c>
      <c r="M37" t="s">
        <v>19</v>
      </c>
      <c r="N37" t="s">
        <v>20</v>
      </c>
      <c r="O37">
        <v>0.79</v>
      </c>
      <c r="P37">
        <v>33</v>
      </c>
    </row>
    <row r="38" spans="1:16" x14ac:dyDescent="0.3">
      <c r="B38" t="s">
        <v>9</v>
      </c>
      <c r="C38" t="s">
        <v>34</v>
      </c>
      <c r="D38" t="s">
        <v>21</v>
      </c>
      <c r="E38" s="4">
        <v>29.964275000000001</v>
      </c>
      <c r="F38" s="3">
        <v>76.865226000000007</v>
      </c>
      <c r="G38" s="1">
        <v>44046</v>
      </c>
      <c r="H38" s="2">
        <v>5.1435185185185188E-2</v>
      </c>
      <c r="I38" t="s">
        <v>12</v>
      </c>
      <c r="J38">
        <v>68.337999999999994</v>
      </c>
      <c r="K38">
        <v>58</v>
      </c>
      <c r="L38">
        <v>31.67</v>
      </c>
      <c r="M38" t="s">
        <v>19</v>
      </c>
      <c r="N38" t="s">
        <v>20</v>
      </c>
      <c r="O38">
        <v>0.79</v>
      </c>
      <c r="P38">
        <v>33</v>
      </c>
    </row>
    <row r="39" spans="1:16" x14ac:dyDescent="0.3">
      <c r="B39" t="s">
        <v>9</v>
      </c>
      <c r="C39" t="s">
        <v>34</v>
      </c>
      <c r="D39" t="s">
        <v>21</v>
      </c>
      <c r="E39" s="4">
        <v>29.964275000000001</v>
      </c>
      <c r="F39" s="3">
        <v>76.865226000000007</v>
      </c>
      <c r="G39" s="1">
        <v>44046</v>
      </c>
      <c r="H39" s="2">
        <v>5.1643518518518526E-2</v>
      </c>
      <c r="I39" t="s">
        <v>12</v>
      </c>
      <c r="J39">
        <v>79.302000000000007</v>
      </c>
      <c r="K39">
        <v>58</v>
      </c>
      <c r="L39">
        <v>31.67</v>
      </c>
      <c r="M39" t="s">
        <v>19</v>
      </c>
      <c r="N39" t="s">
        <v>20</v>
      </c>
      <c r="O39">
        <v>0.79</v>
      </c>
      <c r="P39">
        <v>33</v>
      </c>
    </row>
    <row r="40" spans="1:16" x14ac:dyDescent="0.3">
      <c r="B40" t="s">
        <v>9</v>
      </c>
      <c r="C40" t="s">
        <v>34</v>
      </c>
      <c r="D40" t="s">
        <v>21</v>
      </c>
      <c r="E40" s="4">
        <v>29.964275000000001</v>
      </c>
      <c r="F40" s="3">
        <v>76.865226000000007</v>
      </c>
      <c r="G40" s="1">
        <v>44046</v>
      </c>
      <c r="H40" s="2">
        <v>9.3310185185185204E-2</v>
      </c>
      <c r="I40" t="s">
        <v>12</v>
      </c>
      <c r="J40">
        <v>68.150000000000006</v>
      </c>
      <c r="K40">
        <v>58</v>
      </c>
      <c r="L40">
        <v>31.67</v>
      </c>
      <c r="M40" t="s">
        <v>19</v>
      </c>
      <c r="N40" t="s">
        <v>20</v>
      </c>
      <c r="O40">
        <v>0.79</v>
      </c>
      <c r="P40">
        <v>33</v>
      </c>
    </row>
    <row r="41" spans="1:16" x14ac:dyDescent="0.3">
      <c r="B41" t="s">
        <v>9</v>
      </c>
      <c r="C41" t="s">
        <v>34</v>
      </c>
      <c r="D41" t="s">
        <v>21</v>
      </c>
      <c r="E41" s="4">
        <v>29.964275000000001</v>
      </c>
      <c r="F41" s="3">
        <v>76.865226000000007</v>
      </c>
      <c r="G41" s="1">
        <v>44046</v>
      </c>
      <c r="H41" s="2">
        <v>0.13497685185185199</v>
      </c>
      <c r="I41" t="s">
        <v>12</v>
      </c>
      <c r="J41">
        <v>61.633000000000003</v>
      </c>
      <c r="K41">
        <v>58</v>
      </c>
      <c r="L41">
        <v>31.67</v>
      </c>
      <c r="M41" t="s">
        <v>19</v>
      </c>
      <c r="N41" t="s">
        <v>20</v>
      </c>
      <c r="O41">
        <v>0.79</v>
      </c>
      <c r="P41">
        <v>33</v>
      </c>
    </row>
    <row r="42" spans="1:16" x14ac:dyDescent="0.3">
      <c r="B42" t="s">
        <v>9</v>
      </c>
      <c r="C42" t="s">
        <v>34</v>
      </c>
      <c r="D42" t="s">
        <v>21</v>
      </c>
      <c r="E42" s="4">
        <v>29.964275000000001</v>
      </c>
      <c r="F42" s="3">
        <v>76.865226000000007</v>
      </c>
      <c r="G42" s="1">
        <v>44046</v>
      </c>
      <c r="H42" s="2">
        <v>0.176643518518519</v>
      </c>
      <c r="I42" t="s">
        <v>22</v>
      </c>
      <c r="J42">
        <v>60.179000000000002</v>
      </c>
      <c r="K42">
        <v>58</v>
      </c>
      <c r="L42">
        <v>31.67</v>
      </c>
      <c r="M42" t="s">
        <v>19</v>
      </c>
      <c r="N42" t="s">
        <v>20</v>
      </c>
      <c r="O42">
        <v>0.79</v>
      </c>
      <c r="P42">
        <v>33</v>
      </c>
    </row>
    <row r="43" spans="1:16" x14ac:dyDescent="0.3">
      <c r="B43" t="s">
        <v>9</v>
      </c>
      <c r="C43" t="s">
        <v>34</v>
      </c>
      <c r="D43" t="s">
        <v>21</v>
      </c>
      <c r="E43" s="4">
        <v>29.964275000000001</v>
      </c>
      <c r="F43" s="3">
        <v>76.865226000000007</v>
      </c>
      <c r="G43" s="1">
        <v>44046</v>
      </c>
      <c r="H43" s="2">
        <v>0.218310185185185</v>
      </c>
      <c r="I43" t="s">
        <v>12</v>
      </c>
      <c r="J43">
        <v>65.414000000000001</v>
      </c>
      <c r="K43">
        <v>58</v>
      </c>
      <c r="L43">
        <v>31.67</v>
      </c>
      <c r="M43" t="s">
        <v>19</v>
      </c>
      <c r="N43" t="s">
        <v>20</v>
      </c>
      <c r="O43">
        <v>0.79</v>
      </c>
      <c r="P43">
        <v>33</v>
      </c>
    </row>
    <row r="44" spans="1:16" x14ac:dyDescent="0.3">
      <c r="B44" t="s">
        <v>9</v>
      </c>
      <c r="C44" t="s">
        <v>34</v>
      </c>
      <c r="D44" t="s">
        <v>21</v>
      </c>
      <c r="E44" s="4">
        <v>29.964275000000001</v>
      </c>
      <c r="F44" s="3">
        <v>76.865226000000007</v>
      </c>
      <c r="G44" s="1">
        <v>44046</v>
      </c>
      <c r="H44" s="2">
        <v>0.25997685185185199</v>
      </c>
      <c r="I44" t="s">
        <v>12</v>
      </c>
      <c r="J44">
        <v>64.817999999999998</v>
      </c>
      <c r="K44">
        <v>58</v>
      </c>
      <c r="L44">
        <v>31.67</v>
      </c>
      <c r="M44" t="s">
        <v>19</v>
      </c>
      <c r="N44" t="s">
        <v>20</v>
      </c>
      <c r="O44">
        <v>0.79</v>
      </c>
      <c r="P44">
        <v>33</v>
      </c>
    </row>
    <row r="45" spans="1:16" x14ac:dyDescent="0.3">
      <c r="B45" t="s">
        <v>9</v>
      </c>
      <c r="C45" t="s">
        <v>34</v>
      </c>
      <c r="D45" t="s">
        <v>21</v>
      </c>
      <c r="E45" s="4">
        <v>29.964275000000001</v>
      </c>
      <c r="F45" s="3">
        <v>76.865226000000007</v>
      </c>
      <c r="G45" s="1">
        <v>44046</v>
      </c>
      <c r="H45" s="2">
        <v>0.301643518518519</v>
      </c>
      <c r="I45" t="s">
        <v>12</v>
      </c>
      <c r="J45">
        <v>67.941999999999993</v>
      </c>
      <c r="K45">
        <v>58</v>
      </c>
      <c r="L45">
        <v>31.67</v>
      </c>
      <c r="M45" t="s">
        <v>19</v>
      </c>
      <c r="N45" t="s">
        <v>20</v>
      </c>
      <c r="O45">
        <v>0.79</v>
      </c>
      <c r="P45">
        <v>33</v>
      </c>
    </row>
    <row r="46" spans="1:16" x14ac:dyDescent="0.3">
      <c r="B46" t="s">
        <v>9</v>
      </c>
      <c r="C46" t="s">
        <v>34</v>
      </c>
      <c r="D46" t="s">
        <v>21</v>
      </c>
      <c r="E46" s="4">
        <v>29.964275000000001</v>
      </c>
      <c r="F46" s="3">
        <v>76.865226000000007</v>
      </c>
      <c r="G46" s="1">
        <v>44046</v>
      </c>
      <c r="H46" s="2">
        <v>0.34331018518518502</v>
      </c>
      <c r="I46" t="s">
        <v>12</v>
      </c>
      <c r="J46">
        <v>73.3</v>
      </c>
      <c r="K46">
        <v>58</v>
      </c>
      <c r="L46">
        <v>31.67</v>
      </c>
      <c r="M46" t="s">
        <v>19</v>
      </c>
      <c r="N46" t="s">
        <v>20</v>
      </c>
      <c r="O46">
        <v>0.79</v>
      </c>
      <c r="P46">
        <v>33</v>
      </c>
    </row>
    <row r="47" spans="1:16" x14ac:dyDescent="0.3">
      <c r="B47" t="s">
        <v>9</v>
      </c>
      <c r="C47" t="s">
        <v>34</v>
      </c>
      <c r="D47" t="s">
        <v>21</v>
      </c>
      <c r="E47" s="4">
        <v>29.964275000000001</v>
      </c>
      <c r="F47" s="3">
        <v>76.865226000000007</v>
      </c>
      <c r="G47" s="1">
        <v>44046</v>
      </c>
      <c r="H47" s="2">
        <v>0.38497685185185199</v>
      </c>
      <c r="I47" t="s">
        <v>12</v>
      </c>
      <c r="J47">
        <v>66.180999999999997</v>
      </c>
      <c r="K47">
        <v>58</v>
      </c>
      <c r="L47">
        <v>31.67</v>
      </c>
      <c r="M47" t="s">
        <v>19</v>
      </c>
      <c r="N47" t="s">
        <v>20</v>
      </c>
      <c r="O47">
        <v>0.79</v>
      </c>
      <c r="P47">
        <v>33</v>
      </c>
    </row>
    <row r="48" spans="1:16" x14ac:dyDescent="0.3">
      <c r="B48" t="s">
        <v>9</v>
      </c>
      <c r="C48" t="s">
        <v>34</v>
      </c>
      <c r="D48" t="s">
        <v>21</v>
      </c>
      <c r="E48" s="4">
        <v>29.964275000000001</v>
      </c>
      <c r="F48" s="3">
        <v>76.865226000000007</v>
      </c>
      <c r="G48" s="1">
        <v>44046</v>
      </c>
      <c r="H48" s="2">
        <v>5.2523148148148145E-2</v>
      </c>
      <c r="I48" t="s">
        <v>12</v>
      </c>
      <c r="J48">
        <v>80.17</v>
      </c>
      <c r="K48">
        <v>58</v>
      </c>
      <c r="L48">
        <v>31.67</v>
      </c>
      <c r="M48" t="s">
        <v>19</v>
      </c>
      <c r="N48" t="s">
        <v>20</v>
      </c>
      <c r="O48">
        <v>0.79</v>
      </c>
      <c r="P48">
        <v>33</v>
      </c>
    </row>
    <row r="49" spans="1:16" x14ac:dyDescent="0.3">
      <c r="B49" t="s">
        <v>9</v>
      </c>
      <c r="C49" t="s">
        <v>34</v>
      </c>
      <c r="D49" t="s">
        <v>21</v>
      </c>
      <c r="E49" s="4">
        <v>29.964275000000001</v>
      </c>
      <c r="F49" s="3">
        <v>76.865226000000007</v>
      </c>
      <c r="G49" s="1">
        <v>44046</v>
      </c>
      <c r="H49" s="2">
        <v>5.2523148148148145E-2</v>
      </c>
      <c r="I49" t="s">
        <v>12</v>
      </c>
      <c r="J49">
        <v>62.57</v>
      </c>
      <c r="K49">
        <v>58</v>
      </c>
      <c r="L49">
        <v>31.67</v>
      </c>
      <c r="M49" t="s">
        <v>19</v>
      </c>
      <c r="N49" t="s">
        <v>20</v>
      </c>
      <c r="O49">
        <v>0.79</v>
      </c>
      <c r="P49">
        <v>33</v>
      </c>
    </row>
    <row r="50" spans="1:16" x14ac:dyDescent="0.3">
      <c r="B50" t="s">
        <v>9</v>
      </c>
      <c r="C50" t="s">
        <v>34</v>
      </c>
      <c r="D50" t="s">
        <v>21</v>
      </c>
      <c r="E50" s="4">
        <v>29.964275000000001</v>
      </c>
      <c r="F50" s="3">
        <v>76.865226000000007</v>
      </c>
      <c r="G50" s="1">
        <v>44046</v>
      </c>
      <c r="H50" s="2">
        <v>5.2615740740740741E-2</v>
      </c>
      <c r="I50" t="s">
        <v>12</v>
      </c>
      <c r="J50">
        <v>76.787999999999997</v>
      </c>
      <c r="K50">
        <v>58</v>
      </c>
      <c r="L50">
        <v>31.67</v>
      </c>
      <c r="M50" t="s">
        <v>19</v>
      </c>
      <c r="N50" t="s">
        <v>20</v>
      </c>
      <c r="O50">
        <v>0.79</v>
      </c>
      <c r="P50">
        <v>33</v>
      </c>
    </row>
    <row r="51" spans="1:16" x14ac:dyDescent="0.3">
      <c r="B51" t="s">
        <v>9</v>
      </c>
      <c r="C51" t="s">
        <v>34</v>
      </c>
      <c r="D51" t="s">
        <v>21</v>
      </c>
      <c r="E51" s="4">
        <v>29.964275000000001</v>
      </c>
      <c r="F51" s="3">
        <v>76.865226000000007</v>
      </c>
      <c r="G51" s="1">
        <v>44046</v>
      </c>
      <c r="H51" s="2">
        <v>5.2685185185185189E-2</v>
      </c>
      <c r="I51" t="s">
        <v>12</v>
      </c>
      <c r="J51">
        <v>72.995000000000005</v>
      </c>
      <c r="K51">
        <v>58</v>
      </c>
      <c r="L51">
        <v>31.67</v>
      </c>
      <c r="M51" t="s">
        <v>19</v>
      </c>
      <c r="N51" t="s">
        <v>20</v>
      </c>
      <c r="O51">
        <v>0.79</v>
      </c>
      <c r="P51">
        <v>33</v>
      </c>
    </row>
    <row r="52" spans="1:16" x14ac:dyDescent="0.3">
      <c r="B52" t="s">
        <v>9</v>
      </c>
      <c r="C52" t="s">
        <v>34</v>
      </c>
      <c r="D52" t="s">
        <v>21</v>
      </c>
      <c r="E52" s="4">
        <v>29.964275000000001</v>
      </c>
      <c r="F52" s="3">
        <v>76.865226000000007</v>
      </c>
      <c r="G52" s="1">
        <v>44046</v>
      </c>
      <c r="H52" s="2">
        <v>5.275462962962963E-2</v>
      </c>
      <c r="I52" t="s">
        <v>12</v>
      </c>
      <c r="J52">
        <v>72.518000000000001</v>
      </c>
      <c r="K52">
        <v>58</v>
      </c>
      <c r="L52">
        <v>31.67</v>
      </c>
      <c r="M52" t="s">
        <v>19</v>
      </c>
      <c r="N52" t="s">
        <v>20</v>
      </c>
      <c r="O52">
        <v>0.79</v>
      </c>
      <c r="P52">
        <v>33</v>
      </c>
    </row>
    <row r="53" spans="1:16" x14ac:dyDescent="0.3">
      <c r="B53" t="s">
        <v>9</v>
      </c>
      <c r="C53" t="s">
        <v>34</v>
      </c>
      <c r="D53" t="s">
        <v>21</v>
      </c>
      <c r="E53" s="4">
        <v>29.964275000000001</v>
      </c>
      <c r="F53" s="3">
        <v>76.865226000000007</v>
      </c>
      <c r="G53" s="1">
        <v>44046</v>
      </c>
      <c r="H53" s="2">
        <v>5.2812500000000005E-2</v>
      </c>
      <c r="I53" t="s">
        <v>12</v>
      </c>
      <c r="J53">
        <v>78.036000000000001</v>
      </c>
      <c r="K53">
        <v>58</v>
      </c>
      <c r="L53">
        <v>31.67</v>
      </c>
      <c r="M53" t="s">
        <v>19</v>
      </c>
      <c r="N53" t="s">
        <v>20</v>
      </c>
      <c r="O53">
        <v>0.79</v>
      </c>
      <c r="P53">
        <v>33</v>
      </c>
    </row>
    <row r="54" spans="1:16" x14ac:dyDescent="0.3">
      <c r="B54" t="s">
        <v>9</v>
      </c>
      <c r="C54" t="s">
        <v>34</v>
      </c>
      <c r="D54" t="s">
        <v>21</v>
      </c>
      <c r="E54" s="4">
        <v>29.964275000000001</v>
      </c>
      <c r="F54" s="3">
        <v>76.865226000000007</v>
      </c>
      <c r="G54" s="1">
        <v>44046</v>
      </c>
      <c r="H54" s="2">
        <v>5.2870370370370373E-2</v>
      </c>
      <c r="I54" t="s">
        <v>12</v>
      </c>
      <c r="J54">
        <v>89.52</v>
      </c>
      <c r="K54">
        <v>58</v>
      </c>
      <c r="L54">
        <v>31.67</v>
      </c>
      <c r="M54" t="s">
        <v>19</v>
      </c>
      <c r="N54" t="s">
        <v>20</v>
      </c>
      <c r="O54">
        <v>0.79</v>
      </c>
      <c r="P54">
        <v>33</v>
      </c>
    </row>
    <row r="55" spans="1:16" x14ac:dyDescent="0.3">
      <c r="B55" t="s">
        <v>9</v>
      </c>
      <c r="C55" t="s">
        <v>34</v>
      </c>
      <c r="D55" t="s">
        <v>21</v>
      </c>
      <c r="E55" s="4">
        <v>29.964275000000001</v>
      </c>
      <c r="F55" s="3">
        <v>76.865226000000007</v>
      </c>
      <c r="G55" s="1">
        <v>44046</v>
      </c>
      <c r="H55" s="2">
        <v>5.2939814814814821E-2</v>
      </c>
      <c r="I55" t="s">
        <v>12</v>
      </c>
      <c r="J55">
        <v>83.97</v>
      </c>
      <c r="K55">
        <v>58</v>
      </c>
      <c r="L55">
        <v>31.67</v>
      </c>
      <c r="M55" t="s">
        <v>19</v>
      </c>
      <c r="N55" t="s">
        <v>20</v>
      </c>
      <c r="O55">
        <v>0.79</v>
      </c>
      <c r="P55">
        <v>33</v>
      </c>
    </row>
    <row r="56" spans="1:16" x14ac:dyDescent="0.3">
      <c r="A56" t="e">
        <f>-MDkiZbU9CIG3tId2aQW</f>
        <v>#NAME?</v>
      </c>
      <c r="B56" t="s">
        <v>9</v>
      </c>
      <c r="C56" t="s">
        <v>34</v>
      </c>
      <c r="D56" t="s">
        <v>23</v>
      </c>
      <c r="E56" s="4">
        <v>29.965109000000002</v>
      </c>
      <c r="F56" s="3">
        <v>76.875463999999994</v>
      </c>
      <c r="G56" s="1">
        <v>44046</v>
      </c>
      <c r="H56" s="2">
        <v>5.5833333333333325E-2</v>
      </c>
      <c r="I56" t="s">
        <v>12</v>
      </c>
      <c r="J56">
        <v>70.835999999999999</v>
      </c>
      <c r="K56">
        <v>58</v>
      </c>
      <c r="L56">
        <v>31.67</v>
      </c>
      <c r="M56" t="s">
        <v>19</v>
      </c>
      <c r="N56" t="s">
        <v>20</v>
      </c>
      <c r="O56">
        <v>0.79</v>
      </c>
      <c r="P56">
        <v>33</v>
      </c>
    </row>
    <row r="57" spans="1:16" x14ac:dyDescent="0.3">
      <c r="A57" t="e">
        <f>-MDki_xCAo-PVfU1xnzw</f>
        <v>#NAME?</v>
      </c>
      <c r="B57" t="s">
        <v>9</v>
      </c>
      <c r="C57" t="s">
        <v>34</v>
      </c>
      <c r="D57" t="s">
        <v>23</v>
      </c>
      <c r="E57" s="4">
        <v>29.965109000000002</v>
      </c>
      <c r="F57" s="3">
        <v>76.875463999999994</v>
      </c>
      <c r="G57" s="1">
        <v>44046</v>
      </c>
      <c r="H57" s="2">
        <v>5.590277777777778E-2</v>
      </c>
      <c r="I57" t="s">
        <v>12</v>
      </c>
      <c r="J57">
        <v>69.858999999999995</v>
      </c>
      <c r="K57">
        <v>58</v>
      </c>
      <c r="L57">
        <v>31.67</v>
      </c>
      <c r="M57" t="s">
        <v>19</v>
      </c>
      <c r="N57" t="s">
        <v>20</v>
      </c>
      <c r="O57">
        <v>0.79</v>
      </c>
      <c r="P57">
        <v>33</v>
      </c>
    </row>
    <row r="58" spans="1:16" x14ac:dyDescent="0.3">
      <c r="A58" t="e">
        <f>-MDkibFN8VT59Vx4uW5q</f>
        <v>#NAME?</v>
      </c>
      <c r="B58" t="s">
        <v>9</v>
      </c>
      <c r="C58" t="s">
        <v>34</v>
      </c>
      <c r="D58" t="s">
        <v>23</v>
      </c>
      <c r="E58" s="4">
        <v>29.965109000000002</v>
      </c>
      <c r="F58" s="3">
        <v>76.875463999999994</v>
      </c>
      <c r="G58" s="1">
        <v>44046</v>
      </c>
      <c r="H58" s="2">
        <v>5.5960648148148141E-2</v>
      </c>
      <c r="I58" t="s">
        <v>12</v>
      </c>
      <c r="J58">
        <v>67.555000000000007</v>
      </c>
      <c r="K58">
        <v>58</v>
      </c>
      <c r="L58">
        <v>31.67</v>
      </c>
      <c r="M58" t="s">
        <v>19</v>
      </c>
      <c r="N58" t="s">
        <v>20</v>
      </c>
      <c r="O58">
        <v>0.79</v>
      </c>
      <c r="P58">
        <v>33</v>
      </c>
    </row>
    <row r="59" spans="1:16" x14ac:dyDescent="0.3">
      <c r="A59" t="e">
        <f>-MDkicWsyKfUoW5eWBvF</f>
        <v>#NAME?</v>
      </c>
      <c r="B59" t="s">
        <v>9</v>
      </c>
      <c r="C59" t="s">
        <v>34</v>
      </c>
      <c r="D59" t="s">
        <v>23</v>
      </c>
      <c r="E59" s="4">
        <v>29.965109000000002</v>
      </c>
      <c r="F59" s="3">
        <v>76.875463999999994</v>
      </c>
      <c r="G59" s="1">
        <v>44046</v>
      </c>
      <c r="H59" s="2">
        <v>5.6018518518518523E-2</v>
      </c>
      <c r="I59" t="s">
        <v>12</v>
      </c>
      <c r="J59">
        <v>68.108999999999995</v>
      </c>
      <c r="K59">
        <v>58</v>
      </c>
      <c r="L59">
        <v>31.67</v>
      </c>
      <c r="M59" t="s">
        <v>19</v>
      </c>
      <c r="N59" t="s">
        <v>20</v>
      </c>
      <c r="O59">
        <v>0.79</v>
      </c>
      <c r="P59">
        <v>33</v>
      </c>
    </row>
    <row r="60" spans="1:16" x14ac:dyDescent="0.3">
      <c r="A60" t="e">
        <f>-MDkidy8vvSaeO9COApk</f>
        <v>#NAME?</v>
      </c>
      <c r="B60" t="s">
        <v>9</v>
      </c>
      <c r="C60" t="s">
        <v>34</v>
      </c>
      <c r="D60" t="s">
        <v>23</v>
      </c>
      <c r="E60" s="4">
        <v>29.965109000000002</v>
      </c>
      <c r="F60" s="3">
        <v>76.875463999999994</v>
      </c>
      <c r="G60" s="1">
        <v>44046</v>
      </c>
      <c r="H60" s="2">
        <v>5.6087962962962958E-2</v>
      </c>
      <c r="I60" t="s">
        <v>12</v>
      </c>
      <c r="J60">
        <v>68.796000000000006</v>
      </c>
      <c r="K60">
        <v>58</v>
      </c>
      <c r="L60">
        <v>31.67</v>
      </c>
      <c r="M60" t="s">
        <v>19</v>
      </c>
      <c r="N60" t="s">
        <v>20</v>
      </c>
      <c r="O60">
        <v>0.79</v>
      </c>
      <c r="P60">
        <v>33</v>
      </c>
    </row>
    <row r="61" spans="1:16" x14ac:dyDescent="0.3">
      <c r="A61" t="s">
        <v>24</v>
      </c>
      <c r="B61" t="s">
        <v>9</v>
      </c>
      <c r="C61" t="s">
        <v>34</v>
      </c>
      <c r="D61" t="s">
        <v>23</v>
      </c>
      <c r="E61" s="4">
        <v>29.965109000000002</v>
      </c>
      <c r="F61" s="3">
        <v>76.875463999999994</v>
      </c>
      <c r="G61" s="1">
        <v>44046</v>
      </c>
      <c r="H61" s="2">
        <v>5.6157407407407406E-2</v>
      </c>
      <c r="I61" t="s">
        <v>12</v>
      </c>
      <c r="J61">
        <v>70.221999999999994</v>
      </c>
      <c r="K61">
        <v>58</v>
      </c>
      <c r="L61">
        <v>31.67</v>
      </c>
      <c r="M61" t="s">
        <v>19</v>
      </c>
      <c r="N61" t="s">
        <v>20</v>
      </c>
      <c r="O61">
        <v>0.79</v>
      </c>
      <c r="P61">
        <v>33</v>
      </c>
    </row>
    <row r="62" spans="1:16" x14ac:dyDescent="0.3">
      <c r="A62" t="e">
        <f>-MDkigYz5ohTtzrUDSWQ</f>
        <v>#NAME?</v>
      </c>
      <c r="B62" t="s">
        <v>9</v>
      </c>
      <c r="C62" t="s">
        <v>34</v>
      </c>
      <c r="D62" t="s">
        <v>23</v>
      </c>
      <c r="E62" s="4">
        <v>29.965109000000002</v>
      </c>
      <c r="F62" s="3">
        <v>76.875463999999994</v>
      </c>
      <c r="G62" s="1">
        <v>44046</v>
      </c>
      <c r="H62" s="2">
        <v>5.6215277777777774E-2</v>
      </c>
      <c r="I62" t="s">
        <v>12</v>
      </c>
      <c r="J62">
        <v>73.247</v>
      </c>
      <c r="K62">
        <v>58</v>
      </c>
      <c r="L62">
        <v>31.67</v>
      </c>
      <c r="M62" t="s">
        <v>19</v>
      </c>
      <c r="N62" t="s">
        <v>20</v>
      </c>
      <c r="O62">
        <v>0.79</v>
      </c>
      <c r="P62">
        <v>33</v>
      </c>
    </row>
    <row r="63" spans="1:16" x14ac:dyDescent="0.3">
      <c r="A63" t="e">
        <f>-MDkihow2t1r-kyA8K_a</f>
        <v>#NAME?</v>
      </c>
      <c r="B63" t="s">
        <v>9</v>
      </c>
      <c r="C63" t="s">
        <v>34</v>
      </c>
      <c r="D63" t="s">
        <v>23</v>
      </c>
      <c r="E63" s="4">
        <v>29.965109000000002</v>
      </c>
      <c r="F63" s="3">
        <v>76.875463999999994</v>
      </c>
      <c r="G63" s="1">
        <v>44046</v>
      </c>
      <c r="H63" s="2">
        <v>5.6273148148148149E-2</v>
      </c>
      <c r="I63" t="s">
        <v>12</v>
      </c>
      <c r="J63">
        <v>69.638999999999996</v>
      </c>
      <c r="K63">
        <v>58</v>
      </c>
      <c r="L63">
        <v>31.67</v>
      </c>
      <c r="M63" t="s">
        <v>19</v>
      </c>
      <c r="N63" t="s">
        <v>20</v>
      </c>
      <c r="O63">
        <v>0.79</v>
      </c>
      <c r="P63">
        <v>33</v>
      </c>
    </row>
    <row r="64" spans="1:16" x14ac:dyDescent="0.3">
      <c r="A64" t="s">
        <v>25</v>
      </c>
      <c r="B64" t="s">
        <v>9</v>
      </c>
      <c r="C64" t="s">
        <v>34</v>
      </c>
      <c r="D64" t="s">
        <v>23</v>
      </c>
      <c r="E64" s="4">
        <v>29.965109000000002</v>
      </c>
      <c r="F64" s="3">
        <v>76.875463999999994</v>
      </c>
      <c r="G64" s="1">
        <v>44046</v>
      </c>
      <c r="H64" s="2">
        <v>5.634259259259259E-2</v>
      </c>
      <c r="I64" t="s">
        <v>12</v>
      </c>
      <c r="J64">
        <v>66.28</v>
      </c>
      <c r="K64">
        <v>58</v>
      </c>
      <c r="L64">
        <v>31.67</v>
      </c>
      <c r="M64" t="s">
        <v>19</v>
      </c>
      <c r="N64" t="s">
        <v>20</v>
      </c>
      <c r="O64">
        <v>0.79</v>
      </c>
      <c r="P64">
        <v>33</v>
      </c>
    </row>
    <row r="65" spans="1:16" x14ac:dyDescent="0.3">
      <c r="A65" t="e">
        <f>-MDkikXYI_mbnrzalfx2</f>
        <v>#NAME?</v>
      </c>
      <c r="B65" t="s">
        <v>9</v>
      </c>
      <c r="C65" t="s">
        <v>34</v>
      </c>
      <c r="D65" t="s">
        <v>23</v>
      </c>
      <c r="E65" s="4">
        <v>29.965109000000002</v>
      </c>
      <c r="F65" s="3">
        <v>76.875463999999994</v>
      </c>
      <c r="G65" s="1">
        <v>44046</v>
      </c>
      <c r="H65" s="2">
        <v>5.6400462962962965E-2</v>
      </c>
      <c r="I65" t="s">
        <v>12</v>
      </c>
      <c r="J65">
        <v>66.790000000000006</v>
      </c>
      <c r="K65">
        <v>58</v>
      </c>
      <c r="L65">
        <v>31.67</v>
      </c>
      <c r="M65" t="s">
        <v>19</v>
      </c>
      <c r="N65" t="s">
        <v>20</v>
      </c>
      <c r="O65">
        <v>0.79</v>
      </c>
      <c r="P65">
        <v>33</v>
      </c>
    </row>
    <row r="66" spans="1:16" x14ac:dyDescent="0.3">
      <c r="A66" t="e">
        <f>-MDkiloZuomZTt7En7ao</f>
        <v>#NAME?</v>
      </c>
      <c r="B66" t="s">
        <v>9</v>
      </c>
      <c r="C66" t="s">
        <v>34</v>
      </c>
      <c r="D66" t="s">
        <v>23</v>
      </c>
      <c r="E66" s="4">
        <v>29.965109000000002</v>
      </c>
      <c r="F66" s="3">
        <v>76.875463999999994</v>
      </c>
      <c r="G66" s="1">
        <v>44046</v>
      </c>
      <c r="H66" s="2">
        <v>5.6458333333333333E-2</v>
      </c>
      <c r="I66" t="s">
        <v>12</v>
      </c>
      <c r="J66">
        <v>67.364000000000004</v>
      </c>
      <c r="K66">
        <v>58</v>
      </c>
      <c r="L66">
        <v>31.67</v>
      </c>
      <c r="M66" t="s">
        <v>19</v>
      </c>
      <c r="N66" t="s">
        <v>20</v>
      </c>
      <c r="O66">
        <v>0.79</v>
      </c>
      <c r="P66">
        <v>33</v>
      </c>
    </row>
    <row r="67" spans="1:16" x14ac:dyDescent="0.3">
      <c r="A67" t="e">
        <f>-MDkin7HMKhzYBflBI_5</f>
        <v>#NAME?</v>
      </c>
      <c r="B67" t="s">
        <v>9</v>
      </c>
      <c r="C67" t="s">
        <v>34</v>
      </c>
      <c r="D67" t="s">
        <v>23</v>
      </c>
      <c r="E67" s="4">
        <v>29.965109000000002</v>
      </c>
      <c r="F67" s="3">
        <v>76.875463999999994</v>
      </c>
      <c r="G67" s="1">
        <v>44046</v>
      </c>
      <c r="H67" s="2">
        <v>5.6527777777777781E-2</v>
      </c>
      <c r="I67" t="s">
        <v>12</v>
      </c>
      <c r="J67">
        <v>64.959999999999994</v>
      </c>
      <c r="K67">
        <v>58</v>
      </c>
      <c r="L67">
        <v>31.67</v>
      </c>
      <c r="M67" t="s">
        <v>19</v>
      </c>
      <c r="N67" t="s">
        <v>20</v>
      </c>
      <c r="O67">
        <v>0.79</v>
      </c>
      <c r="P67">
        <v>33</v>
      </c>
    </row>
    <row r="68" spans="1:16" x14ac:dyDescent="0.3">
      <c r="A68" t="e">
        <f>-MDkioO-mti2cAnGhtGv</f>
        <v>#NAME?</v>
      </c>
      <c r="B68" t="s">
        <v>9</v>
      </c>
      <c r="C68" t="s">
        <v>34</v>
      </c>
      <c r="D68" t="s">
        <v>23</v>
      </c>
      <c r="E68" s="4">
        <v>29.965109000000002</v>
      </c>
      <c r="F68" s="3">
        <v>76.875463999999994</v>
      </c>
      <c r="G68" s="1">
        <v>44046</v>
      </c>
      <c r="H68" s="2">
        <v>5.6585648148148149E-2</v>
      </c>
      <c r="I68" t="s">
        <v>12</v>
      </c>
      <c r="J68">
        <v>98.274000000000001</v>
      </c>
      <c r="K68">
        <v>58</v>
      </c>
      <c r="L68">
        <v>31.67</v>
      </c>
      <c r="M68" t="s">
        <v>19</v>
      </c>
      <c r="N68" t="s">
        <v>20</v>
      </c>
      <c r="O68">
        <v>0.79</v>
      </c>
      <c r="P68">
        <v>33</v>
      </c>
    </row>
    <row r="69" spans="1:16" x14ac:dyDescent="0.3">
      <c r="A69" t="e">
        <f>-MDkipilSbDVY5GYbnpg</f>
        <v>#NAME?</v>
      </c>
      <c r="B69" t="s">
        <v>9</v>
      </c>
      <c r="C69" t="s">
        <v>34</v>
      </c>
      <c r="D69" t="s">
        <v>23</v>
      </c>
      <c r="E69" s="4">
        <v>29.965109000000002</v>
      </c>
      <c r="F69" s="3">
        <v>76.875463999999994</v>
      </c>
      <c r="G69" s="1">
        <v>44046</v>
      </c>
      <c r="H69" s="2">
        <v>5.6643518518518517E-2</v>
      </c>
      <c r="I69" t="s">
        <v>12</v>
      </c>
      <c r="J69">
        <v>92.974999999999994</v>
      </c>
      <c r="K69">
        <v>58</v>
      </c>
      <c r="L69">
        <v>31.67</v>
      </c>
      <c r="M69" t="s">
        <v>19</v>
      </c>
      <c r="N69" t="s">
        <v>20</v>
      </c>
      <c r="O69">
        <v>0.79</v>
      </c>
      <c r="P69">
        <v>33</v>
      </c>
    </row>
    <row r="70" spans="1:16" x14ac:dyDescent="0.3">
      <c r="A70" t="e">
        <f>-MDkir1rYAp6bCUi34Ox</f>
        <v>#NAME?</v>
      </c>
      <c r="B70" t="s">
        <v>9</v>
      </c>
      <c r="C70" t="s">
        <v>34</v>
      </c>
      <c r="D70" t="s">
        <v>23</v>
      </c>
      <c r="E70" s="4">
        <v>29.965109000000002</v>
      </c>
      <c r="F70" s="3">
        <v>76.875463999999994</v>
      </c>
      <c r="G70" s="1">
        <v>44046</v>
      </c>
      <c r="H70" s="2">
        <v>5.6712962962962965E-2</v>
      </c>
      <c r="I70" t="s">
        <v>12</v>
      </c>
      <c r="J70">
        <v>91.385999999999996</v>
      </c>
      <c r="K70">
        <v>58</v>
      </c>
      <c r="L70">
        <v>31.67</v>
      </c>
      <c r="M70" t="s">
        <v>19</v>
      </c>
      <c r="N70" t="s">
        <v>20</v>
      </c>
      <c r="O70">
        <v>0.79</v>
      </c>
      <c r="P70">
        <v>33</v>
      </c>
    </row>
    <row r="71" spans="1:16" x14ac:dyDescent="0.3">
      <c r="A71" t="e">
        <f>-MDkisVjIXPfwTW7DwQC</f>
        <v>#NAME?</v>
      </c>
      <c r="B71" t="s">
        <v>9</v>
      </c>
      <c r="C71" t="s">
        <v>34</v>
      </c>
      <c r="D71" t="s">
        <v>23</v>
      </c>
      <c r="E71" s="4">
        <v>29.965109000000002</v>
      </c>
      <c r="F71" s="3">
        <v>76.875463999999994</v>
      </c>
      <c r="G71" s="1">
        <v>44046</v>
      </c>
      <c r="H71" s="2">
        <v>5.67824074074074E-2</v>
      </c>
      <c r="I71" t="s">
        <v>12</v>
      </c>
      <c r="J71">
        <v>92.006</v>
      </c>
      <c r="K71">
        <v>58</v>
      </c>
      <c r="L71">
        <v>31.67</v>
      </c>
      <c r="M71" t="s">
        <v>19</v>
      </c>
      <c r="N71" t="s">
        <v>20</v>
      </c>
      <c r="O71">
        <v>0.79</v>
      </c>
      <c r="P71">
        <v>33</v>
      </c>
    </row>
    <row r="72" spans="1:16" x14ac:dyDescent="0.3">
      <c r="A72" t="e">
        <f>-MDkitp717KvDRslaPkY</f>
        <v>#NAME?</v>
      </c>
      <c r="B72" t="s">
        <v>9</v>
      </c>
      <c r="C72" t="s">
        <v>34</v>
      </c>
      <c r="D72" t="s">
        <v>23</v>
      </c>
      <c r="E72" s="4">
        <v>29.965109000000002</v>
      </c>
      <c r="F72" s="3">
        <v>76.875463999999994</v>
      </c>
      <c r="G72" s="1">
        <v>44046</v>
      </c>
      <c r="H72" s="2">
        <v>5.6840277777777781E-2</v>
      </c>
      <c r="I72" t="s">
        <v>12</v>
      </c>
      <c r="J72">
        <v>97.682000000000002</v>
      </c>
      <c r="K72">
        <v>58</v>
      </c>
      <c r="L72">
        <v>31.67</v>
      </c>
      <c r="M72" t="s">
        <v>19</v>
      </c>
      <c r="N72" t="s">
        <v>20</v>
      </c>
      <c r="O72">
        <v>0.79</v>
      </c>
      <c r="P72">
        <v>33</v>
      </c>
    </row>
    <row r="73" spans="1:16" x14ac:dyDescent="0.3">
      <c r="A73" t="e">
        <f>-MDkivA8DhuQrSpYUcom</f>
        <v>#NAME?</v>
      </c>
      <c r="B73" t="s">
        <v>9</v>
      </c>
      <c r="C73" t="s">
        <v>34</v>
      </c>
      <c r="D73" t="s">
        <v>23</v>
      </c>
      <c r="E73" s="4">
        <v>29.965109000000002</v>
      </c>
      <c r="F73" s="3">
        <v>76.875463999999994</v>
      </c>
      <c r="G73" s="1">
        <v>44046</v>
      </c>
      <c r="H73" s="2">
        <v>5.6909722222222216E-2</v>
      </c>
      <c r="I73" t="s">
        <v>12</v>
      </c>
      <c r="J73">
        <v>97.522000000000006</v>
      </c>
      <c r="K73">
        <v>58</v>
      </c>
      <c r="L73">
        <v>31.67</v>
      </c>
      <c r="M73" t="s">
        <v>19</v>
      </c>
      <c r="N73" t="s">
        <v>20</v>
      </c>
      <c r="O73">
        <v>0.79</v>
      </c>
      <c r="P73">
        <v>33</v>
      </c>
    </row>
    <row r="74" spans="1:16" x14ac:dyDescent="0.3">
      <c r="A74" t="e">
        <f>-MDkiwX0e-cpZps8W2ky</f>
        <v>#NAME?</v>
      </c>
      <c r="B74" t="s">
        <v>9</v>
      </c>
      <c r="C74" t="s">
        <v>34</v>
      </c>
      <c r="D74" t="s">
        <v>23</v>
      </c>
      <c r="E74" s="4">
        <v>29.965109000000002</v>
      </c>
      <c r="F74" s="3">
        <v>76.875463999999994</v>
      </c>
      <c r="G74" s="1">
        <v>44046</v>
      </c>
      <c r="H74" s="2">
        <v>5.6967592592592597E-2</v>
      </c>
      <c r="I74" t="s">
        <v>12</v>
      </c>
      <c r="J74">
        <v>97.617999999999995</v>
      </c>
      <c r="K74">
        <v>58</v>
      </c>
      <c r="L74">
        <v>31.67</v>
      </c>
      <c r="M74" t="s">
        <v>19</v>
      </c>
      <c r="N74" t="s">
        <v>20</v>
      </c>
      <c r="O74">
        <v>0.79</v>
      </c>
      <c r="P74">
        <v>33</v>
      </c>
    </row>
    <row r="75" spans="1:16" x14ac:dyDescent="0.3">
      <c r="A75" t="e">
        <f>-MDkixnSrAuWJ_OuHpVc</f>
        <v>#NAME?</v>
      </c>
      <c r="B75" t="s">
        <v>9</v>
      </c>
      <c r="C75" t="s">
        <v>34</v>
      </c>
      <c r="D75" t="s">
        <v>23</v>
      </c>
      <c r="E75" s="4">
        <v>29.965109000000002</v>
      </c>
      <c r="F75" s="3">
        <v>76.875463999999994</v>
      </c>
      <c r="G75" s="1">
        <v>44046</v>
      </c>
      <c r="H75" s="2">
        <v>5.7025462962962958E-2</v>
      </c>
      <c r="I75" t="s">
        <v>12</v>
      </c>
      <c r="J75">
        <v>96.673000000000002</v>
      </c>
      <c r="K75">
        <v>58</v>
      </c>
      <c r="L75">
        <v>31.67</v>
      </c>
      <c r="M75" t="s">
        <v>19</v>
      </c>
      <c r="N75" t="s">
        <v>20</v>
      </c>
      <c r="O75">
        <v>0.79</v>
      </c>
      <c r="P75">
        <v>33</v>
      </c>
    </row>
    <row r="76" spans="1:16" x14ac:dyDescent="0.3">
      <c r="A76" t="e">
        <f>-MDkiz2CsoRzYWICuz4A</f>
        <v>#NAME?</v>
      </c>
      <c r="B76" t="s">
        <v>9</v>
      </c>
      <c r="C76" t="s">
        <v>34</v>
      </c>
      <c r="D76" t="s">
        <v>23</v>
      </c>
      <c r="E76" s="4">
        <v>29.965109000000002</v>
      </c>
      <c r="F76" s="3">
        <v>76.875463999999994</v>
      </c>
      <c r="G76" s="1">
        <v>44046</v>
      </c>
      <c r="H76" s="2">
        <v>5.7094907407407407E-2</v>
      </c>
      <c r="I76" t="s">
        <v>12</v>
      </c>
      <c r="J76">
        <v>98.647999999999996</v>
      </c>
      <c r="K76">
        <v>58</v>
      </c>
      <c r="L76">
        <v>31.67</v>
      </c>
      <c r="M76" t="s">
        <v>19</v>
      </c>
      <c r="N76" t="s">
        <v>20</v>
      </c>
      <c r="O76">
        <v>0.79</v>
      </c>
      <c r="P76">
        <v>33</v>
      </c>
    </row>
    <row r="77" spans="1:16" x14ac:dyDescent="0.3">
      <c r="A77" t="e">
        <f>-MDkj-I_3oixCcR3dicS</f>
        <v>#NAME?</v>
      </c>
      <c r="B77" t="s">
        <v>9</v>
      </c>
      <c r="C77" t="s">
        <v>34</v>
      </c>
      <c r="D77" t="s">
        <v>23</v>
      </c>
      <c r="E77" s="4">
        <v>29.965109000000002</v>
      </c>
      <c r="F77" s="3">
        <v>76.875463999999994</v>
      </c>
      <c r="G77" s="1">
        <v>44046</v>
      </c>
      <c r="H77" s="2">
        <v>5.7152777777777775E-2</v>
      </c>
      <c r="I77" t="s">
        <v>12</v>
      </c>
      <c r="J77">
        <v>98.652000000000001</v>
      </c>
      <c r="K77">
        <v>58</v>
      </c>
      <c r="L77">
        <v>31.67</v>
      </c>
      <c r="M77" t="s">
        <v>19</v>
      </c>
      <c r="N77" t="s">
        <v>20</v>
      </c>
      <c r="O77">
        <v>0.79</v>
      </c>
      <c r="P77">
        <v>33</v>
      </c>
    </row>
    <row r="78" spans="1:16" x14ac:dyDescent="0.3">
      <c r="A78" t="e">
        <f>-MDkj0_BlwHfx0DSGEnG</f>
        <v>#NAME?</v>
      </c>
      <c r="B78" t="s">
        <v>9</v>
      </c>
      <c r="C78" t="s">
        <v>34</v>
      </c>
      <c r="D78" t="s">
        <v>23</v>
      </c>
      <c r="E78" s="4">
        <v>29.965109000000002</v>
      </c>
      <c r="F78" s="3">
        <v>76.875463999999994</v>
      </c>
      <c r="G78" s="1">
        <v>44046</v>
      </c>
      <c r="H78" s="2">
        <v>5.7210648148148142E-2</v>
      </c>
      <c r="I78" t="s">
        <v>12</v>
      </c>
      <c r="J78">
        <v>96.911000000000001</v>
      </c>
      <c r="K78">
        <v>58</v>
      </c>
      <c r="L78">
        <v>31.67</v>
      </c>
      <c r="M78" t="s">
        <v>19</v>
      </c>
      <c r="N78" t="s">
        <v>20</v>
      </c>
      <c r="O78">
        <v>0.79</v>
      </c>
      <c r="P78">
        <v>33</v>
      </c>
    </row>
    <row r="79" spans="1:16" x14ac:dyDescent="0.3">
      <c r="A79" t="s">
        <v>26</v>
      </c>
      <c r="B79" t="s">
        <v>9</v>
      </c>
      <c r="C79" t="s">
        <v>34</v>
      </c>
      <c r="D79" t="s">
        <v>23</v>
      </c>
      <c r="E79" s="4">
        <v>29.965109000000002</v>
      </c>
      <c r="F79" s="3">
        <v>76.875463999999994</v>
      </c>
      <c r="G79" s="1">
        <v>44046</v>
      </c>
      <c r="H79" s="2">
        <v>5.7268518518518517E-2</v>
      </c>
      <c r="I79" t="s">
        <v>12</v>
      </c>
      <c r="J79">
        <v>92.984999999999999</v>
      </c>
      <c r="K79">
        <v>58</v>
      </c>
      <c r="L79">
        <v>31.67</v>
      </c>
      <c r="M79" t="s">
        <v>19</v>
      </c>
      <c r="N79" t="s">
        <v>20</v>
      </c>
      <c r="O79">
        <v>0.79</v>
      </c>
      <c r="P79">
        <v>33</v>
      </c>
    </row>
    <row r="80" spans="1:16" x14ac:dyDescent="0.3">
      <c r="A80" t="e">
        <f>-MDkj3AZ6fqnMjFeHGNe</f>
        <v>#NAME?</v>
      </c>
      <c r="B80" t="s">
        <v>9</v>
      </c>
      <c r="C80" t="s">
        <v>34</v>
      </c>
      <c r="D80" t="s">
        <v>23</v>
      </c>
      <c r="E80" s="4">
        <v>29.965109000000002</v>
      </c>
      <c r="F80" s="3">
        <v>76.875463999999994</v>
      </c>
      <c r="G80" s="1">
        <v>44046</v>
      </c>
      <c r="H80" s="2">
        <v>5.7337962962962959E-2</v>
      </c>
      <c r="I80" t="s">
        <v>12</v>
      </c>
      <c r="J80">
        <v>97.385000000000005</v>
      </c>
      <c r="K80">
        <v>58</v>
      </c>
      <c r="L80">
        <v>31.67</v>
      </c>
      <c r="M80" t="s">
        <v>19</v>
      </c>
      <c r="N80" t="s">
        <v>20</v>
      </c>
      <c r="O80">
        <v>0.79</v>
      </c>
      <c r="P80">
        <v>33</v>
      </c>
    </row>
    <row r="81" spans="1:16" x14ac:dyDescent="0.3">
      <c r="A81" t="e">
        <f>-MDkj4SsRQEdQsdhX_tZ</f>
        <v>#NAME?</v>
      </c>
      <c r="B81" t="s">
        <v>9</v>
      </c>
      <c r="C81" t="s">
        <v>34</v>
      </c>
      <c r="D81" t="s">
        <v>23</v>
      </c>
      <c r="E81" s="4">
        <v>29.965109000000002</v>
      </c>
      <c r="F81" s="3">
        <v>76.875463999999994</v>
      </c>
      <c r="G81" s="1">
        <v>44046</v>
      </c>
      <c r="H81" s="2">
        <v>5.7395833333333333E-2</v>
      </c>
      <c r="I81" t="s">
        <v>12</v>
      </c>
      <c r="J81">
        <v>98.909000000000006</v>
      </c>
      <c r="K81">
        <v>58</v>
      </c>
      <c r="L81">
        <v>31.67</v>
      </c>
      <c r="M81" t="s">
        <v>19</v>
      </c>
      <c r="N81" t="s">
        <v>20</v>
      </c>
      <c r="O81">
        <v>0.79</v>
      </c>
      <c r="P81">
        <v>33</v>
      </c>
    </row>
    <row r="82" spans="1:16" x14ac:dyDescent="0.3">
      <c r="A82" s="5" t="s">
        <v>35</v>
      </c>
      <c r="C82" t="s">
        <v>36</v>
      </c>
      <c r="D82" t="s">
        <v>37</v>
      </c>
      <c r="E82" s="4">
        <v>29.965219000000001</v>
      </c>
      <c r="F82">
        <v>76.889795000000007</v>
      </c>
      <c r="G82" s="1">
        <v>44046</v>
      </c>
      <c r="H82" s="2">
        <v>5.1643518518518526E-2</v>
      </c>
      <c r="I82" t="s">
        <v>12</v>
      </c>
      <c r="J82">
        <v>96.673000000000002</v>
      </c>
      <c r="K82">
        <v>58</v>
      </c>
      <c r="L82">
        <v>31.67</v>
      </c>
      <c r="M82" t="s">
        <v>19</v>
      </c>
      <c r="N82" t="s">
        <v>20</v>
      </c>
      <c r="O82">
        <v>0.79</v>
      </c>
      <c r="P82">
        <v>33</v>
      </c>
    </row>
    <row r="83" spans="1:16" x14ac:dyDescent="0.3">
      <c r="A83" s="5" t="s">
        <v>35</v>
      </c>
      <c r="C83" t="s">
        <v>36</v>
      </c>
      <c r="D83" t="s">
        <v>37</v>
      </c>
      <c r="E83" s="4">
        <v>29.965219000000001</v>
      </c>
      <c r="F83">
        <v>76.889795000000007</v>
      </c>
      <c r="G83" s="1">
        <v>44046</v>
      </c>
      <c r="H83" s="2">
        <v>9.3310185185185204E-2</v>
      </c>
      <c r="I83" t="s">
        <v>12</v>
      </c>
      <c r="J83">
        <v>98.647999999999996</v>
      </c>
      <c r="K83">
        <v>58</v>
      </c>
      <c r="L83">
        <v>31.67</v>
      </c>
      <c r="M83" t="s">
        <v>19</v>
      </c>
      <c r="N83" t="s">
        <v>20</v>
      </c>
      <c r="O83">
        <v>0.79</v>
      </c>
      <c r="P83">
        <v>33</v>
      </c>
    </row>
    <row r="84" spans="1:16" x14ac:dyDescent="0.3">
      <c r="A84" s="5" t="s">
        <v>35</v>
      </c>
      <c r="C84" t="s">
        <v>36</v>
      </c>
      <c r="D84" t="s">
        <v>37</v>
      </c>
      <c r="E84" s="4">
        <v>29.965219000000001</v>
      </c>
      <c r="F84">
        <v>76.889795000000007</v>
      </c>
      <c r="G84" s="1">
        <v>44046</v>
      </c>
      <c r="H84" s="2">
        <v>0.13497685185185199</v>
      </c>
      <c r="I84" t="s">
        <v>12</v>
      </c>
      <c r="J84">
        <v>98.652000000000001</v>
      </c>
      <c r="K84">
        <v>58</v>
      </c>
      <c r="L84">
        <v>31.67</v>
      </c>
      <c r="M84" t="s">
        <v>19</v>
      </c>
      <c r="N84" t="s">
        <v>20</v>
      </c>
      <c r="O84">
        <v>0.79</v>
      </c>
      <c r="P84">
        <v>33</v>
      </c>
    </row>
    <row r="85" spans="1:16" x14ac:dyDescent="0.3">
      <c r="A85" s="5" t="s">
        <v>35</v>
      </c>
      <c r="C85" t="s">
        <v>36</v>
      </c>
      <c r="D85" t="s">
        <v>37</v>
      </c>
      <c r="E85" s="4">
        <v>29.965219000000001</v>
      </c>
      <c r="F85">
        <v>76.889795000000007</v>
      </c>
      <c r="G85" s="1">
        <v>44046</v>
      </c>
      <c r="H85" s="2">
        <v>0.176643518518519</v>
      </c>
      <c r="I85" t="s">
        <v>12</v>
      </c>
      <c r="J85">
        <v>96.911000000000001</v>
      </c>
      <c r="K85">
        <v>58</v>
      </c>
      <c r="L85">
        <v>31.67</v>
      </c>
      <c r="M85" t="s">
        <v>19</v>
      </c>
      <c r="N85" t="s">
        <v>20</v>
      </c>
      <c r="O85">
        <v>0.79</v>
      </c>
      <c r="P85">
        <v>33</v>
      </c>
    </row>
    <row r="86" spans="1:16" x14ac:dyDescent="0.3">
      <c r="A86" s="5" t="s">
        <v>35</v>
      </c>
      <c r="C86" t="s">
        <v>36</v>
      </c>
      <c r="D86" t="s">
        <v>37</v>
      </c>
      <c r="E86" s="4">
        <v>29.965219000000001</v>
      </c>
      <c r="F86">
        <v>76.889795000000007</v>
      </c>
      <c r="G86" s="1">
        <v>44046</v>
      </c>
      <c r="H86" s="2">
        <v>0.218310185185185</v>
      </c>
      <c r="I86" t="s">
        <v>12</v>
      </c>
      <c r="J86">
        <v>92.984999999999999</v>
      </c>
      <c r="K86">
        <v>58</v>
      </c>
      <c r="L86">
        <v>31.67</v>
      </c>
      <c r="M86" t="s">
        <v>19</v>
      </c>
      <c r="N86" t="s">
        <v>20</v>
      </c>
      <c r="O86">
        <v>0.79</v>
      </c>
      <c r="P86">
        <v>33</v>
      </c>
    </row>
    <row r="87" spans="1:16" x14ac:dyDescent="0.3">
      <c r="A87" s="5" t="s">
        <v>35</v>
      </c>
      <c r="C87" t="s">
        <v>36</v>
      </c>
      <c r="D87" t="s">
        <v>37</v>
      </c>
      <c r="E87" s="4">
        <v>29.965219000000001</v>
      </c>
      <c r="F87">
        <v>76.889795000000007</v>
      </c>
      <c r="G87" s="1">
        <v>44046</v>
      </c>
      <c r="H87" s="2">
        <v>0.25997685185185199</v>
      </c>
      <c r="I87" t="s">
        <v>12</v>
      </c>
      <c r="J87">
        <v>97.385000000000005</v>
      </c>
      <c r="K87">
        <v>58</v>
      </c>
      <c r="L87">
        <v>31.67</v>
      </c>
      <c r="M87" t="s">
        <v>19</v>
      </c>
      <c r="N87" t="s">
        <v>20</v>
      </c>
      <c r="O87">
        <v>0.79</v>
      </c>
      <c r="P87">
        <v>33</v>
      </c>
    </row>
    <row r="88" spans="1:16" x14ac:dyDescent="0.3">
      <c r="A88" s="5" t="s">
        <v>35</v>
      </c>
      <c r="C88" t="s">
        <v>36</v>
      </c>
      <c r="D88" t="s">
        <v>37</v>
      </c>
      <c r="E88" s="4">
        <v>29.965219000000001</v>
      </c>
      <c r="F88">
        <v>76.889795000000007</v>
      </c>
      <c r="G88" s="1">
        <v>44046</v>
      </c>
      <c r="H88" s="2">
        <v>0.301643518518519</v>
      </c>
      <c r="I88" t="s">
        <v>12</v>
      </c>
      <c r="J88">
        <v>98.909000000000006</v>
      </c>
      <c r="K88">
        <v>58</v>
      </c>
      <c r="L88">
        <v>31.67</v>
      </c>
      <c r="M88" t="s">
        <v>19</v>
      </c>
      <c r="N88" t="s">
        <v>20</v>
      </c>
      <c r="O88">
        <v>0.79</v>
      </c>
      <c r="P88">
        <v>33</v>
      </c>
    </row>
    <row r="89" spans="1:16" x14ac:dyDescent="0.3">
      <c r="A89" s="5" t="s">
        <v>35</v>
      </c>
      <c r="C89" t="s">
        <v>36</v>
      </c>
      <c r="D89" t="s">
        <v>37</v>
      </c>
      <c r="E89" s="4">
        <v>29.965219000000001</v>
      </c>
      <c r="F89">
        <v>76.889795000000007</v>
      </c>
      <c r="G89" s="1">
        <v>44046</v>
      </c>
      <c r="H89" s="2">
        <v>0.34331018518518502</v>
      </c>
      <c r="I89" t="s">
        <v>12</v>
      </c>
      <c r="J89">
        <v>96.673000000000002</v>
      </c>
      <c r="K89">
        <v>58</v>
      </c>
      <c r="L89">
        <v>31.67</v>
      </c>
      <c r="M89" t="s">
        <v>19</v>
      </c>
      <c r="N89" t="s">
        <v>20</v>
      </c>
      <c r="O89">
        <v>0.79</v>
      </c>
      <c r="P89">
        <v>33</v>
      </c>
    </row>
    <row r="90" spans="1:16" x14ac:dyDescent="0.3">
      <c r="A90" s="5" t="s">
        <v>35</v>
      </c>
      <c r="C90" t="s">
        <v>36</v>
      </c>
      <c r="D90" t="s">
        <v>37</v>
      </c>
      <c r="E90" s="4">
        <v>29.965219000000001</v>
      </c>
      <c r="F90">
        <v>76.889795000000007</v>
      </c>
      <c r="G90" s="1">
        <v>44046</v>
      </c>
      <c r="H90" s="2">
        <v>0.38497685185185199</v>
      </c>
      <c r="I90" t="s">
        <v>12</v>
      </c>
      <c r="J90">
        <v>98.647999999999996</v>
      </c>
      <c r="K90">
        <v>58</v>
      </c>
      <c r="L90">
        <v>31.67</v>
      </c>
      <c r="M90" t="s">
        <v>19</v>
      </c>
      <c r="N90" t="s">
        <v>20</v>
      </c>
      <c r="O90">
        <v>0.79</v>
      </c>
      <c r="P90">
        <v>33</v>
      </c>
    </row>
    <row r="91" spans="1:16" x14ac:dyDescent="0.3">
      <c r="A91" s="5" t="s">
        <v>35</v>
      </c>
      <c r="C91" t="s">
        <v>36</v>
      </c>
      <c r="D91" t="s">
        <v>37</v>
      </c>
      <c r="E91" s="4">
        <v>29.965219000000001</v>
      </c>
      <c r="F91">
        <v>76.889795000000007</v>
      </c>
      <c r="G91" s="1">
        <v>44046</v>
      </c>
      <c r="H91" s="2">
        <v>0.426643518518519</v>
      </c>
      <c r="I91" t="s">
        <v>12</v>
      </c>
      <c r="J91">
        <v>98.652000000000001</v>
      </c>
      <c r="K91">
        <v>58</v>
      </c>
      <c r="L91">
        <v>31.67</v>
      </c>
      <c r="M91" t="s">
        <v>19</v>
      </c>
      <c r="N91" t="s">
        <v>20</v>
      </c>
      <c r="O91">
        <v>0.79</v>
      </c>
      <c r="P91">
        <v>33</v>
      </c>
    </row>
    <row r="92" spans="1:16" x14ac:dyDescent="0.3">
      <c r="A92" s="5" t="s">
        <v>35</v>
      </c>
      <c r="C92" t="s">
        <v>36</v>
      </c>
      <c r="D92" t="s">
        <v>37</v>
      </c>
      <c r="E92" s="4">
        <v>29.965219000000001</v>
      </c>
      <c r="F92">
        <v>76.889795000000007</v>
      </c>
      <c r="G92" s="1">
        <v>44046</v>
      </c>
      <c r="H92" s="2">
        <v>0.46831018518518602</v>
      </c>
      <c r="I92" t="s">
        <v>12</v>
      </c>
      <c r="J92">
        <v>96.911000000000001</v>
      </c>
      <c r="K92">
        <v>58</v>
      </c>
      <c r="L92">
        <v>31.67</v>
      </c>
      <c r="M92" t="s">
        <v>19</v>
      </c>
      <c r="N92" t="s">
        <v>20</v>
      </c>
      <c r="O92">
        <v>0.79</v>
      </c>
      <c r="P92">
        <v>33</v>
      </c>
    </row>
    <row r="93" spans="1:16" x14ac:dyDescent="0.3">
      <c r="A93" s="5" t="s">
        <v>35</v>
      </c>
      <c r="C93" t="s">
        <v>36</v>
      </c>
      <c r="D93" t="s">
        <v>37</v>
      </c>
      <c r="E93" s="4">
        <v>29.965219000000001</v>
      </c>
      <c r="F93">
        <v>76.889795000000007</v>
      </c>
      <c r="G93" s="1">
        <v>44046</v>
      </c>
      <c r="H93" s="2">
        <v>0.50997685185185104</v>
      </c>
      <c r="I93" t="s">
        <v>12</v>
      </c>
      <c r="J93">
        <v>92.984999999999999</v>
      </c>
      <c r="K93">
        <v>58</v>
      </c>
      <c r="L93">
        <v>31.67</v>
      </c>
      <c r="M93" t="s">
        <v>19</v>
      </c>
      <c r="N93" t="s">
        <v>20</v>
      </c>
      <c r="O93">
        <v>0.79</v>
      </c>
      <c r="P93">
        <v>33</v>
      </c>
    </row>
    <row r="94" spans="1:16" x14ac:dyDescent="0.3">
      <c r="A94" s="5" t="s">
        <v>35</v>
      </c>
      <c r="C94" t="s">
        <v>36</v>
      </c>
      <c r="D94" t="s">
        <v>37</v>
      </c>
      <c r="E94" s="4">
        <v>29.965219000000001</v>
      </c>
      <c r="F94">
        <v>76.889795000000007</v>
      </c>
      <c r="G94" s="1">
        <v>44046</v>
      </c>
      <c r="H94" s="2">
        <v>0.551643518518519</v>
      </c>
      <c r="I94" t="s">
        <v>12</v>
      </c>
      <c r="J94">
        <v>97.385000000000005</v>
      </c>
      <c r="K94">
        <v>58</v>
      </c>
      <c r="L94">
        <v>31.67</v>
      </c>
      <c r="M94" t="s">
        <v>19</v>
      </c>
      <c r="N94" t="s">
        <v>20</v>
      </c>
      <c r="O94">
        <v>0.79</v>
      </c>
      <c r="P94">
        <v>33</v>
      </c>
    </row>
    <row r="95" spans="1:16" x14ac:dyDescent="0.3">
      <c r="A95" s="5" t="s">
        <v>35</v>
      </c>
      <c r="C95" t="s">
        <v>36</v>
      </c>
      <c r="D95" t="s">
        <v>37</v>
      </c>
      <c r="E95" s="4">
        <v>29.965219000000001</v>
      </c>
      <c r="F95">
        <v>76.889795000000007</v>
      </c>
      <c r="G95" s="1">
        <v>44046</v>
      </c>
      <c r="H95" s="2">
        <v>0.59331018518518597</v>
      </c>
      <c r="I95" t="s">
        <v>12</v>
      </c>
      <c r="J95">
        <v>98.909000000000006</v>
      </c>
      <c r="K95">
        <v>58</v>
      </c>
      <c r="L95">
        <v>31.67</v>
      </c>
      <c r="M95" t="s">
        <v>19</v>
      </c>
      <c r="N95" t="s">
        <v>20</v>
      </c>
      <c r="O95">
        <v>0.79</v>
      </c>
      <c r="P95">
        <v>33</v>
      </c>
    </row>
    <row r="96" spans="1:16" x14ac:dyDescent="0.3">
      <c r="A96" s="5" t="s">
        <v>35</v>
      </c>
      <c r="C96" t="s">
        <v>36</v>
      </c>
      <c r="D96" t="s">
        <v>37</v>
      </c>
      <c r="E96" s="4">
        <v>29.965219000000001</v>
      </c>
      <c r="F96">
        <v>76.889795000000007</v>
      </c>
      <c r="G96" s="1">
        <v>44046</v>
      </c>
      <c r="H96" s="2">
        <v>0.63497685185185204</v>
      </c>
      <c r="I96" t="s">
        <v>12</v>
      </c>
      <c r="J96">
        <v>98.909000000000006</v>
      </c>
      <c r="K96">
        <v>58</v>
      </c>
      <c r="L96">
        <v>31.67</v>
      </c>
      <c r="M96" t="s">
        <v>19</v>
      </c>
      <c r="N96" t="s">
        <v>20</v>
      </c>
      <c r="O96">
        <v>0.79</v>
      </c>
      <c r="P96">
        <v>33</v>
      </c>
    </row>
    <row r="97" spans="1:16" x14ac:dyDescent="0.3">
      <c r="A97" s="5" t="s">
        <v>35</v>
      </c>
      <c r="C97" t="s">
        <v>36</v>
      </c>
      <c r="D97" t="s">
        <v>37</v>
      </c>
      <c r="E97" s="4">
        <v>29.965219000000001</v>
      </c>
      <c r="F97">
        <v>76.889795000000007</v>
      </c>
      <c r="G97" s="1">
        <v>44046</v>
      </c>
      <c r="H97" s="2">
        <v>0.676643518518519</v>
      </c>
      <c r="I97" t="s">
        <v>12</v>
      </c>
      <c r="J97">
        <v>96.673000000000002</v>
      </c>
      <c r="K97">
        <v>58</v>
      </c>
      <c r="L97">
        <v>31.67</v>
      </c>
      <c r="M97" t="s">
        <v>19</v>
      </c>
      <c r="N97" t="s">
        <v>20</v>
      </c>
      <c r="O97">
        <v>0.79</v>
      </c>
      <c r="P97">
        <v>33</v>
      </c>
    </row>
    <row r="98" spans="1:16" x14ac:dyDescent="0.3">
      <c r="A98" s="5" t="s">
        <v>35</v>
      </c>
      <c r="C98" t="s">
        <v>36</v>
      </c>
      <c r="D98" t="s">
        <v>37</v>
      </c>
      <c r="E98" s="4">
        <v>29.965219000000001</v>
      </c>
      <c r="F98">
        <v>76.889795000000007</v>
      </c>
      <c r="G98" s="1">
        <v>44046</v>
      </c>
      <c r="H98" s="2">
        <v>0.71831018518518597</v>
      </c>
      <c r="I98" t="s">
        <v>12</v>
      </c>
      <c r="J98">
        <v>98.647999999999996</v>
      </c>
      <c r="K98">
        <v>58</v>
      </c>
      <c r="L98">
        <v>31.67</v>
      </c>
      <c r="M98" t="s">
        <v>19</v>
      </c>
      <c r="N98" t="s">
        <v>20</v>
      </c>
      <c r="O98">
        <v>0.79</v>
      </c>
      <c r="P98">
        <v>33</v>
      </c>
    </row>
    <row r="99" spans="1:16" x14ac:dyDescent="0.3">
      <c r="A99" s="5" t="s">
        <v>35</v>
      </c>
      <c r="C99" t="s">
        <v>36</v>
      </c>
      <c r="D99" t="s">
        <v>37</v>
      </c>
      <c r="E99" s="4">
        <v>29.965219000000001</v>
      </c>
      <c r="F99">
        <v>76.889795000000007</v>
      </c>
      <c r="G99" s="1">
        <v>44046</v>
      </c>
      <c r="H99" s="2">
        <v>0.75997685185185204</v>
      </c>
      <c r="I99" t="s">
        <v>12</v>
      </c>
      <c r="J99">
        <v>98.652000000000001</v>
      </c>
      <c r="K99">
        <v>58</v>
      </c>
      <c r="L99">
        <v>31.67</v>
      </c>
      <c r="M99" t="s">
        <v>19</v>
      </c>
      <c r="N99" t="s">
        <v>20</v>
      </c>
      <c r="O99">
        <v>0.79</v>
      </c>
      <c r="P99">
        <v>33</v>
      </c>
    </row>
    <row r="100" spans="1:16" x14ac:dyDescent="0.3">
      <c r="A100" s="5" t="s">
        <v>35</v>
      </c>
      <c r="C100" t="s">
        <v>36</v>
      </c>
      <c r="D100" t="s">
        <v>37</v>
      </c>
      <c r="E100" s="4">
        <v>29.965219000000001</v>
      </c>
      <c r="F100">
        <v>76.889795000000007</v>
      </c>
      <c r="G100" s="1">
        <v>44046</v>
      </c>
      <c r="H100" s="2">
        <v>0.801643518518519</v>
      </c>
      <c r="I100" t="s">
        <v>12</v>
      </c>
      <c r="J100">
        <v>96.911000000000001</v>
      </c>
      <c r="K100">
        <v>58</v>
      </c>
      <c r="L100">
        <v>31.67</v>
      </c>
      <c r="M100" t="s">
        <v>19</v>
      </c>
      <c r="N100" t="s">
        <v>20</v>
      </c>
      <c r="O100">
        <v>0.79</v>
      </c>
      <c r="P100">
        <v>33</v>
      </c>
    </row>
    <row r="101" spans="1:16" x14ac:dyDescent="0.3">
      <c r="A101" s="5" t="s">
        <v>35</v>
      </c>
      <c r="C101" t="s">
        <v>36</v>
      </c>
      <c r="D101" t="s">
        <v>37</v>
      </c>
      <c r="E101" s="4">
        <v>29.965219000000001</v>
      </c>
      <c r="F101">
        <v>76.889795000000007</v>
      </c>
      <c r="G101" s="1">
        <v>44046</v>
      </c>
      <c r="H101" s="2">
        <v>0.84331018518518597</v>
      </c>
      <c r="I101" t="s">
        <v>12</v>
      </c>
      <c r="J101">
        <v>92.984999999999999</v>
      </c>
      <c r="K101">
        <v>58</v>
      </c>
      <c r="L101">
        <v>31.67</v>
      </c>
      <c r="M101" t="s">
        <v>19</v>
      </c>
      <c r="N101" t="s">
        <v>20</v>
      </c>
      <c r="O101">
        <v>0.79</v>
      </c>
      <c r="P101">
        <v>33</v>
      </c>
    </row>
    <row r="102" spans="1:16" x14ac:dyDescent="0.3">
      <c r="A102" s="5" t="s">
        <v>35</v>
      </c>
      <c r="C102" t="s">
        <v>36</v>
      </c>
      <c r="D102" t="s">
        <v>37</v>
      </c>
      <c r="E102" s="4">
        <v>29.965219000000001</v>
      </c>
      <c r="F102">
        <v>76.889795000000007</v>
      </c>
      <c r="G102" s="1">
        <v>44046</v>
      </c>
      <c r="H102" s="2">
        <v>0.88497685185185304</v>
      </c>
      <c r="I102" t="s">
        <v>12</v>
      </c>
      <c r="J102">
        <v>97.385000000000005</v>
      </c>
      <c r="K102">
        <v>58</v>
      </c>
      <c r="L102">
        <v>31.67</v>
      </c>
      <c r="M102" t="s">
        <v>19</v>
      </c>
      <c r="N102" t="s">
        <v>20</v>
      </c>
      <c r="O102">
        <v>0.79</v>
      </c>
      <c r="P102">
        <v>33</v>
      </c>
    </row>
    <row r="103" spans="1:16" x14ac:dyDescent="0.3">
      <c r="A103" s="5" t="s">
        <v>35</v>
      </c>
      <c r="C103" t="s">
        <v>36</v>
      </c>
      <c r="D103" t="s">
        <v>37</v>
      </c>
      <c r="E103" s="4">
        <v>29.965219000000001</v>
      </c>
      <c r="F103">
        <v>76.889795000000007</v>
      </c>
      <c r="G103" s="1">
        <v>44046</v>
      </c>
      <c r="H103" s="2">
        <v>0.926643518518519</v>
      </c>
      <c r="I103" t="s">
        <v>12</v>
      </c>
      <c r="J103">
        <v>98.909000000000006</v>
      </c>
      <c r="K103">
        <v>58</v>
      </c>
      <c r="L103">
        <v>31.67</v>
      </c>
      <c r="M103" t="s">
        <v>19</v>
      </c>
      <c r="N103" t="s">
        <v>20</v>
      </c>
      <c r="O103">
        <v>0.79</v>
      </c>
      <c r="P103">
        <v>33</v>
      </c>
    </row>
    <row r="104" spans="1:16" x14ac:dyDescent="0.3">
      <c r="A104" s="5" t="s">
        <v>35</v>
      </c>
      <c r="C104" t="s">
        <v>36</v>
      </c>
      <c r="D104" t="s">
        <v>37</v>
      </c>
      <c r="E104" s="4">
        <v>29.965219000000001</v>
      </c>
      <c r="F104">
        <v>76.889795000000007</v>
      </c>
      <c r="G104" s="1">
        <v>44046</v>
      </c>
      <c r="H104" s="2">
        <v>0.96831018518518597</v>
      </c>
      <c r="I104" t="s">
        <v>12</v>
      </c>
      <c r="J104">
        <v>96.673000000000002</v>
      </c>
      <c r="K104">
        <v>58</v>
      </c>
      <c r="L104">
        <v>31.67</v>
      </c>
      <c r="M104" t="s">
        <v>19</v>
      </c>
      <c r="N104" t="s">
        <v>20</v>
      </c>
      <c r="O104">
        <v>0.79</v>
      </c>
      <c r="P104">
        <v>33</v>
      </c>
    </row>
    <row r="105" spans="1:16" x14ac:dyDescent="0.3">
      <c r="A105" s="5" t="s">
        <v>35</v>
      </c>
      <c r="C105" t="s">
        <v>36</v>
      </c>
      <c r="D105" t="s">
        <v>37</v>
      </c>
      <c r="E105" s="4">
        <v>29.965219000000001</v>
      </c>
      <c r="F105">
        <v>76.889795000000007</v>
      </c>
      <c r="G105" s="1">
        <v>44046</v>
      </c>
      <c r="H105" s="2">
        <v>1.0099768518518499</v>
      </c>
      <c r="I105" t="s">
        <v>12</v>
      </c>
      <c r="J105">
        <v>98.647999999999996</v>
      </c>
      <c r="K105">
        <v>58</v>
      </c>
      <c r="L105">
        <v>31.67</v>
      </c>
      <c r="M105" t="s">
        <v>19</v>
      </c>
      <c r="N105" t="s">
        <v>20</v>
      </c>
      <c r="O105">
        <v>0.79</v>
      </c>
      <c r="P105">
        <v>33</v>
      </c>
    </row>
    <row r="106" spans="1:16" x14ac:dyDescent="0.3">
      <c r="A106" s="5" t="s">
        <v>35</v>
      </c>
      <c r="C106" t="s">
        <v>36</v>
      </c>
      <c r="D106" t="s">
        <v>37</v>
      </c>
      <c r="E106" s="4">
        <v>29.965219000000001</v>
      </c>
      <c r="F106">
        <v>76.889795000000007</v>
      </c>
      <c r="G106" s="1">
        <v>44046</v>
      </c>
      <c r="H106" s="2">
        <v>1.05164351851852</v>
      </c>
      <c r="I106" t="s">
        <v>12</v>
      </c>
      <c r="J106">
        <v>98.652000000000001</v>
      </c>
      <c r="K106">
        <v>58</v>
      </c>
      <c r="L106">
        <v>31.67</v>
      </c>
      <c r="M106" t="s">
        <v>19</v>
      </c>
      <c r="N106" t="s">
        <v>20</v>
      </c>
      <c r="O106">
        <v>0.79</v>
      </c>
      <c r="P106">
        <v>33</v>
      </c>
    </row>
  </sheetData>
  <hyperlinks>
    <hyperlink ref="A82" r:id="rId1" xr:uid="{512A90E5-538C-41F2-9DD5-55B4CAC2BD89}"/>
    <hyperlink ref="A83:A106" r:id="rId2" display="ashutoshsangra@gmail.com" xr:uid="{9C2E7DDF-87A4-4DA3-8D94-C43DED49A31F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aghnya_finals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verma</dc:creator>
  <cp:lastModifiedBy>Dell</cp:lastModifiedBy>
  <dcterms:created xsi:type="dcterms:W3CDTF">2020-08-02T20:03:23Z</dcterms:created>
  <dcterms:modified xsi:type="dcterms:W3CDTF">2020-08-03T05:23:18Z</dcterms:modified>
</cp:coreProperties>
</file>