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nkush\Desktop\bhumij_work\website_flask\bhumij_flask_website\data\"/>
    </mc:Choice>
  </mc:AlternateContent>
  <xr:revisionPtr revIDLastSave="0" documentId="13_ncr:1_{FF9F6036-541A-4C19-9FC6-0C15D398375B}" xr6:coauthVersionLast="47" xr6:coauthVersionMax="47" xr10:uidLastSave="{00000000-0000-0000-0000-000000000000}"/>
  <bookViews>
    <workbookView xWindow="-110" yWindow="-110" windowWidth="19420" windowHeight="10420" xr2:uid="{00000000-000D-0000-FFFF-FFFF00000000}"/>
  </bookViews>
  <sheets>
    <sheet name="Main Dump" sheetId="9" r:id="rId1"/>
    <sheet name="Customer Details" sheetId="11" r:id="rId2"/>
    <sheet name="Delivery Execution" sheetId="10" r:id="rId3"/>
    <sheet name="Seeds" sheetId="8" r:id="rId4"/>
    <sheet name="Sheet2" sheetId="14" r:id="rId5"/>
  </sheets>
  <definedNames>
    <definedName name="_xlnm._FilterDatabase" localSheetId="1" hidden="1">'Customer Details'!$B$1:$N$284</definedName>
    <definedName name="_xlnm._FilterDatabase" localSheetId="2" hidden="1">'Delivery Execution'!$B$2:$K$12</definedName>
    <definedName name="_xlnm._FilterDatabase" localSheetId="0" hidden="1">'Main Dump'!$A$2:$Y$487</definedName>
  </definedNames>
  <calcPr calcId="191029"/>
</workbook>
</file>

<file path=xl/calcChain.xml><?xml version="1.0" encoding="utf-8"?>
<calcChain xmlns="http://schemas.openxmlformats.org/spreadsheetml/2006/main">
  <c r="Q482" i="9" l="1"/>
  <c r="Q481" i="9"/>
  <c r="Q475" i="9"/>
  <c r="Q476" i="9"/>
  <c r="Q477" i="9"/>
  <c r="Q478" i="9"/>
  <c r="Q479" i="9"/>
  <c r="Q480" i="9"/>
  <c r="X93" i="10"/>
  <c r="S11" i="9"/>
  <c r="T11" i="9" s="1"/>
  <c r="S139" i="9"/>
  <c r="T139" i="9" s="1"/>
  <c r="S180" i="9"/>
  <c r="T180" i="9" s="1"/>
  <c r="S178" i="9"/>
  <c r="T178" i="9" s="1"/>
  <c r="S209" i="9"/>
  <c r="T209" i="9" s="1"/>
  <c r="S203" i="9"/>
  <c r="T203" i="9" s="1"/>
  <c r="S337" i="9"/>
  <c r="T337" i="9" s="1"/>
  <c r="S340" i="9"/>
  <c r="T340" i="9" s="1"/>
  <c r="S389" i="9"/>
  <c r="T389" i="9" s="1"/>
  <c r="S474" i="9"/>
  <c r="T474" i="9" s="1"/>
  <c r="S471" i="9"/>
  <c r="T471" i="9" s="1"/>
  <c r="S470" i="9"/>
  <c r="T470" i="9" s="1"/>
  <c r="S466" i="9"/>
  <c r="T466" i="9" s="1"/>
  <c r="S431" i="9"/>
  <c r="T431" i="9" s="1"/>
  <c r="S425" i="9"/>
  <c r="T425" i="9" s="1"/>
  <c r="S409" i="9"/>
  <c r="T409" i="9" s="1"/>
  <c r="S408" i="9"/>
  <c r="T408" i="9" s="1"/>
  <c r="S407" i="9"/>
  <c r="T407" i="9" s="1"/>
  <c r="S406" i="9"/>
  <c r="T406" i="9" s="1"/>
  <c r="S405" i="9"/>
  <c r="T405" i="9" s="1"/>
  <c r="T387" i="9"/>
  <c r="T384" i="9"/>
  <c r="S378" i="9"/>
  <c r="T378" i="9" s="1"/>
  <c r="S13" i="9"/>
  <c r="T13" i="9" s="1"/>
  <c r="S12" i="9"/>
  <c r="T12" i="9" s="1"/>
  <c r="S33" i="9"/>
  <c r="T33" i="9" s="1"/>
  <c r="S32" i="9"/>
  <c r="T32" i="9" s="1"/>
  <c r="S55" i="9"/>
  <c r="T55" i="9" s="1"/>
  <c r="S54" i="9"/>
  <c r="T54" i="9" s="1"/>
  <c r="S58" i="9"/>
  <c r="T58" i="9" s="1"/>
  <c r="S89" i="9"/>
  <c r="T89" i="9" s="1"/>
  <c r="S96" i="9"/>
  <c r="T96" i="9" s="1"/>
  <c r="S98" i="9"/>
  <c r="T98" i="9" s="1"/>
  <c r="S102" i="9"/>
  <c r="T102" i="9" s="1"/>
  <c r="S108" i="9"/>
  <c r="T108" i="9" s="1"/>
  <c r="S107" i="9"/>
  <c r="T107" i="9" s="1"/>
  <c r="S106" i="9"/>
  <c r="T106" i="9" s="1"/>
  <c r="S117" i="9"/>
  <c r="T117" i="9" s="1"/>
  <c r="S120" i="9"/>
  <c r="T120" i="9" s="1"/>
  <c r="S122" i="9"/>
  <c r="T122" i="9" s="1"/>
  <c r="S125" i="9"/>
  <c r="T125" i="9" s="1"/>
  <c r="S124" i="9"/>
  <c r="T124" i="9" s="1"/>
  <c r="S127" i="9"/>
  <c r="T127" i="9" s="1"/>
  <c r="S129" i="9"/>
  <c r="T129" i="9" s="1"/>
  <c r="S134" i="9"/>
  <c r="T134" i="9" s="1"/>
  <c r="S133" i="9"/>
  <c r="T133" i="9" s="1"/>
  <c r="S137" i="9"/>
  <c r="T137" i="9" s="1"/>
  <c r="S140" i="9"/>
  <c r="T140" i="9" s="1"/>
  <c r="S142" i="9"/>
  <c r="T142" i="9" s="1"/>
  <c r="S154" i="9"/>
  <c r="T154" i="9" s="1"/>
  <c r="S159" i="9"/>
  <c r="T159" i="9" s="1"/>
  <c r="S164" i="9"/>
  <c r="T164" i="9" s="1"/>
  <c r="S172" i="9"/>
  <c r="T172" i="9" s="1"/>
  <c r="S176" i="9"/>
  <c r="T176" i="9" s="1"/>
  <c r="S183" i="9"/>
  <c r="T183" i="9" s="1"/>
  <c r="S188" i="9"/>
  <c r="T188" i="9" s="1"/>
  <c r="S303" i="9"/>
  <c r="T303" i="9" s="1"/>
  <c r="S302" i="9"/>
  <c r="T302" i="9" s="1"/>
  <c r="S319" i="9"/>
  <c r="T319" i="9" s="1"/>
  <c r="S329" i="9"/>
  <c r="T329" i="9" s="1"/>
  <c r="S334" i="9"/>
  <c r="T334" i="9" s="1"/>
  <c r="Q431" i="9"/>
  <c r="Q425" i="9"/>
  <c r="Q409" i="9"/>
  <c r="Q408" i="9"/>
  <c r="Q389" i="9"/>
  <c r="S352" i="9"/>
  <c r="T352" i="9" s="1"/>
  <c r="S371" i="9"/>
  <c r="T371" i="9" s="1"/>
  <c r="S367" i="9"/>
  <c r="T367" i="9" s="1"/>
  <c r="S365" i="9"/>
  <c r="T365" i="9" s="1"/>
  <c r="S364" i="9"/>
  <c r="T364" i="9" s="1"/>
  <c r="S363" i="9"/>
  <c r="T363" i="9" s="1"/>
  <c r="S362" i="9"/>
  <c r="T362" i="9" s="1"/>
  <c r="S361" i="9"/>
  <c r="T361" i="9" s="1"/>
  <c r="S359" i="9"/>
  <c r="T359" i="9" s="1"/>
  <c r="S358" i="9"/>
  <c r="T358" i="9" s="1"/>
  <c r="S355" i="9"/>
  <c r="T355" i="9" s="1"/>
  <c r="S350" i="9"/>
  <c r="T350" i="9" s="1"/>
  <c r="S349" i="9"/>
  <c r="T349" i="9" s="1"/>
  <c r="S348" i="9"/>
  <c r="T348" i="9" s="1"/>
  <c r="U348" i="9" s="1"/>
  <c r="O270" i="11"/>
  <c r="O269" i="11"/>
  <c r="O244" i="11"/>
  <c r="O241" i="11"/>
  <c r="O242" i="11"/>
  <c r="Z72" i="10"/>
  <c r="Q180" i="11"/>
  <c r="Q474" i="9"/>
  <c r="Q473" i="9"/>
  <c r="Q472" i="9"/>
  <c r="Q471" i="9"/>
  <c r="Q470" i="9"/>
  <c r="Q469" i="9"/>
  <c r="Q468" i="9"/>
  <c r="Q463" i="9"/>
  <c r="Q464" i="9"/>
  <c r="Q465" i="9"/>
  <c r="Q466" i="9"/>
  <c r="Q467" i="9"/>
  <c r="L440" i="9"/>
  <c r="Q462" i="9"/>
  <c r="Q461" i="9"/>
  <c r="P451" i="9"/>
  <c r="P450" i="9"/>
  <c r="S418" i="9"/>
  <c r="S426" i="9"/>
  <c r="L430" i="9"/>
  <c r="L428" i="9"/>
  <c r="Q141" i="9"/>
  <c r="O310" i="9"/>
  <c r="Q310" i="9" s="1"/>
  <c r="Q378" i="9"/>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216" i="9"/>
  <c r="Q174" i="9"/>
  <c r="Q173" i="9"/>
  <c r="Q335" i="9"/>
  <c r="Q333" i="9"/>
  <c r="Q332" i="9"/>
  <c r="Q165" i="9"/>
  <c r="Q164" i="9"/>
  <c r="Q163" i="9"/>
  <c r="Q156" i="9"/>
  <c r="Q152" i="9"/>
  <c r="Q151" i="9"/>
  <c r="Q144" i="9"/>
  <c r="Q142" i="9"/>
  <c r="Q139" i="9"/>
  <c r="Q135" i="9"/>
  <c r="Q128" i="9"/>
  <c r="Q118" i="9"/>
  <c r="Q121" i="9"/>
  <c r="Q114" i="9"/>
  <c r="Q113" i="9"/>
  <c r="Q327" i="9"/>
  <c r="Q112" i="9"/>
  <c r="Q106" i="9"/>
  <c r="Q105" i="9"/>
  <c r="Q101" i="9"/>
  <c r="Q103" i="9"/>
  <c r="Q99" i="9"/>
  <c r="Q97" i="9"/>
  <c r="Q95" i="9"/>
  <c r="Q93" i="9"/>
  <c r="Q90" i="9"/>
  <c r="Q325" i="9"/>
  <c r="Q88" i="9"/>
  <c r="Q74" i="9"/>
  <c r="Q322" i="9"/>
  <c r="Q321" i="9"/>
  <c r="Q68" i="9"/>
  <c r="Q66" i="9"/>
  <c r="Q63" i="9"/>
  <c r="Q62" i="9"/>
  <c r="Q318" i="9"/>
  <c r="Q316" i="9"/>
  <c r="Q315" i="9"/>
  <c r="Q4" i="9"/>
  <c r="Q43" i="9"/>
  <c r="Q313" i="9"/>
  <c r="Q312" i="9"/>
  <c r="Q311" i="9"/>
  <c r="Q39" i="9"/>
  <c r="Q37" i="9"/>
  <c r="Q36" i="9"/>
  <c r="Q33" i="9"/>
  <c r="Q309" i="9"/>
  <c r="Q25" i="9"/>
  <c r="Q19" i="9"/>
  <c r="Q11" i="9"/>
  <c r="Q7" i="9"/>
  <c r="Q8" i="9"/>
  <c r="Q9" i="9"/>
  <c r="Q10" i="9"/>
  <c r="Q12" i="9"/>
  <c r="Q13" i="9"/>
  <c r="Q302" i="9"/>
  <c r="Q303" i="9"/>
  <c r="Q304" i="9"/>
  <c r="Q14" i="9"/>
  <c r="Q15" i="9"/>
  <c r="Q16" i="9"/>
  <c r="Q17" i="9"/>
  <c r="Q18" i="9"/>
  <c r="Q20" i="9"/>
  <c r="Q21" i="9"/>
  <c r="Q22" i="9"/>
  <c r="Q305" i="9"/>
  <c r="Q23" i="9"/>
  <c r="Q24" i="9"/>
  <c r="Q306" i="9"/>
  <c r="Q307" i="9"/>
  <c r="Q308" i="9"/>
  <c r="Q26" i="9"/>
  <c r="Q27" i="9"/>
  <c r="Q28" i="9"/>
  <c r="Q29" i="9"/>
  <c r="Q30" i="9"/>
  <c r="Q31" i="9"/>
  <c r="Q32" i="9"/>
  <c r="Q34" i="9"/>
  <c r="Q35" i="9"/>
  <c r="Q38" i="9"/>
  <c r="Q40" i="9"/>
  <c r="Q41" i="9"/>
  <c r="Q42" i="9"/>
  <c r="Q44" i="9"/>
  <c r="Q314" i="9"/>
  <c r="Q45" i="9"/>
  <c r="Q46" i="9"/>
  <c r="Q47" i="9"/>
  <c r="Q3" i="9"/>
  <c r="Q48" i="9"/>
  <c r="Q49" i="9"/>
  <c r="Q5" i="9"/>
  <c r="Q50" i="9"/>
  <c r="Q51" i="9"/>
  <c r="Q52" i="9"/>
  <c r="Q53" i="9"/>
  <c r="Q317" i="9"/>
  <c r="Q54" i="9"/>
  <c r="Q55" i="9"/>
  <c r="Q56" i="9"/>
  <c r="Q57" i="9"/>
  <c r="Q319" i="9"/>
  <c r="Q58" i="9"/>
  <c r="Q59" i="9"/>
  <c r="Q60" i="9"/>
  <c r="Q61" i="9"/>
  <c r="Q64" i="9"/>
  <c r="Q65" i="9"/>
  <c r="Q67" i="9"/>
  <c r="Q69" i="9"/>
  <c r="Q70" i="9"/>
  <c r="Q71" i="9"/>
  <c r="Q320" i="9"/>
  <c r="Q72" i="9"/>
  <c r="Q73" i="9"/>
  <c r="Q75" i="9"/>
  <c r="Q76" i="9"/>
  <c r="Q77" i="9"/>
  <c r="Q323" i="9"/>
  <c r="Q324" i="9"/>
  <c r="Q78" i="9"/>
  <c r="Q79" i="9"/>
  <c r="Q80" i="9"/>
  <c r="Q81" i="9"/>
  <c r="Q82" i="9"/>
  <c r="Q83" i="9"/>
  <c r="Q84" i="9"/>
  <c r="Q6" i="9"/>
  <c r="Q85" i="9"/>
  <c r="Q86" i="9"/>
  <c r="Q87" i="9"/>
  <c r="Q89" i="9"/>
  <c r="Q91" i="9"/>
  <c r="Q92" i="9"/>
  <c r="Q94" i="9"/>
  <c r="Q96" i="9"/>
  <c r="Q98" i="9"/>
  <c r="Q100" i="9"/>
  <c r="Q102" i="9"/>
  <c r="Q104" i="9"/>
  <c r="Q326" i="9"/>
  <c r="Q107" i="9"/>
  <c r="Q108" i="9"/>
  <c r="Q109" i="9"/>
  <c r="Q110" i="9"/>
  <c r="Q111" i="9"/>
  <c r="Q328" i="9"/>
  <c r="Q115" i="9"/>
  <c r="Q116" i="9"/>
  <c r="Q117" i="9"/>
  <c r="Q329" i="9"/>
  <c r="Q119" i="9"/>
  <c r="Q120" i="9"/>
  <c r="Q122" i="9"/>
  <c r="Q123" i="9"/>
  <c r="Q124" i="9"/>
  <c r="Q125" i="9"/>
  <c r="Q126" i="9"/>
  <c r="Q127" i="9"/>
  <c r="Q129" i="9"/>
  <c r="Q330" i="9"/>
  <c r="Q130" i="9"/>
  <c r="Q132" i="9"/>
  <c r="Q133" i="9"/>
  <c r="Q134" i="9"/>
  <c r="Q136" i="9"/>
  <c r="Q137" i="9"/>
  <c r="Q138" i="9"/>
  <c r="Q140" i="9"/>
  <c r="Q143" i="9"/>
  <c r="Q145" i="9"/>
  <c r="Q146" i="9"/>
  <c r="Q147" i="9"/>
  <c r="Q148" i="9"/>
  <c r="Q149" i="9"/>
  <c r="Q150" i="9"/>
  <c r="Q153" i="9"/>
  <c r="Q154" i="9"/>
  <c r="Q155" i="9"/>
  <c r="Q157" i="9"/>
  <c r="Q158" i="9"/>
  <c r="Q159" i="9"/>
  <c r="Q160" i="9"/>
  <c r="Q161" i="9"/>
  <c r="Q162" i="9"/>
  <c r="Q331" i="9"/>
  <c r="Q166" i="9"/>
  <c r="Q167" i="9"/>
  <c r="Q168" i="9"/>
  <c r="Q334" i="9"/>
  <c r="Q169" i="9"/>
  <c r="Q170" i="9"/>
  <c r="Q171" i="9"/>
  <c r="Q172" i="9"/>
  <c r="Q175" i="9"/>
  <c r="Q176" i="9"/>
  <c r="Q177" i="9"/>
  <c r="Q178" i="9"/>
  <c r="Q179" i="9"/>
  <c r="Q180" i="9"/>
  <c r="Q181" i="9"/>
  <c r="Q182" i="9"/>
  <c r="Q183" i="9"/>
  <c r="Q336" i="9"/>
  <c r="Q184" i="9"/>
  <c r="Q185" i="9"/>
  <c r="Q186" i="9"/>
  <c r="Q187" i="9"/>
  <c r="Q188" i="9"/>
  <c r="Q337" i="9"/>
  <c r="Q338" i="9"/>
  <c r="Q339" i="9"/>
  <c r="Q340" i="9"/>
  <c r="Q189" i="9"/>
  <c r="Q341" i="9"/>
  <c r="Q190" i="9"/>
  <c r="Q191" i="9"/>
  <c r="Q192" i="9"/>
  <c r="Q193" i="9"/>
  <c r="Q342" i="9"/>
  <c r="Q343" i="9"/>
  <c r="Q344" i="9"/>
  <c r="Q345" i="9"/>
  <c r="Q194" i="9"/>
  <c r="Q195" i="9"/>
  <c r="Q196" i="9"/>
  <c r="Q197" i="9"/>
  <c r="Q198" i="9"/>
  <c r="Q199" i="9"/>
  <c r="Q200" i="9"/>
  <c r="Q201" i="9"/>
  <c r="Q346" i="9"/>
  <c r="Q347" i="9"/>
  <c r="Q202" i="9"/>
  <c r="Q203" i="9"/>
  <c r="Q204" i="9"/>
  <c r="Q205" i="9"/>
  <c r="Q206" i="9"/>
  <c r="Q207" i="9"/>
  <c r="Q208" i="9"/>
  <c r="Q209" i="9"/>
  <c r="Q210" i="9"/>
  <c r="Q211" i="9"/>
  <c r="Q212" i="9"/>
  <c r="Q213" i="9"/>
  <c r="Q214" i="9"/>
  <c r="Q215"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S301" i="9"/>
</calcChain>
</file>

<file path=xl/sharedStrings.xml><?xml version="1.0" encoding="utf-8"?>
<sst xmlns="http://schemas.openxmlformats.org/spreadsheetml/2006/main" count="4481" uniqueCount="1592">
  <si>
    <t>Sl. No.</t>
  </si>
  <si>
    <t>Price</t>
  </si>
  <si>
    <t>Tej Patta</t>
  </si>
  <si>
    <t>Spider</t>
  </si>
  <si>
    <t>Philodendron Birkin</t>
  </si>
  <si>
    <t>China Orange</t>
  </si>
  <si>
    <t>Snow Bush</t>
  </si>
  <si>
    <t>Ajwain</t>
  </si>
  <si>
    <t>Dracaena Colorama Red</t>
  </si>
  <si>
    <t xml:space="preserve">Set of 3 - Portulaca Moss rose (any colour) </t>
  </si>
  <si>
    <t>Naag Champa</t>
  </si>
  <si>
    <t>Aglaonema Snow White</t>
  </si>
  <si>
    <t>Aglaonema Pink Dalmatian</t>
  </si>
  <si>
    <t>Syngonium White</t>
  </si>
  <si>
    <t>Syngonium Green</t>
  </si>
  <si>
    <t>Fiddle Leaf Fig / Ficus Lyrata </t>
  </si>
  <si>
    <t>Xanadu</t>
  </si>
  <si>
    <t>Aralia Dinner Plate</t>
  </si>
  <si>
    <t>Song of India</t>
  </si>
  <si>
    <t>Croton Petra</t>
  </si>
  <si>
    <t>Fern Green</t>
  </si>
  <si>
    <t>Ficus Starlight</t>
  </si>
  <si>
    <t>Peepal</t>
  </si>
  <si>
    <t>5 Kg</t>
  </si>
  <si>
    <t>3 Kg</t>
  </si>
  <si>
    <t>10 Kg</t>
  </si>
  <si>
    <t>Seeds</t>
  </si>
  <si>
    <t>Seed Name</t>
  </si>
  <si>
    <t>Coriander / Dhaniya Seeds - Excellent Germination</t>
  </si>
  <si>
    <t>Bhindi / Arya / Lady Finger / Okra Seeds - Excellent Germination</t>
  </si>
  <si>
    <t>Spinach / Palak Seeds - Excellent Germination</t>
  </si>
  <si>
    <t>Chilli / Mirchi Jawala Seeds - Excellent Germination</t>
  </si>
  <si>
    <t>Cucumber / Kheera seed - Excellent Germination</t>
  </si>
  <si>
    <t>Tomato Seeds - Excellent Germination</t>
  </si>
  <si>
    <t>Chilli / Mirchi Surya Seeds - Excellent Germination</t>
  </si>
  <si>
    <t>Bitter Gourd / Karela Seeds - Excellent Germination</t>
  </si>
  <si>
    <t>Beans seeds - Excellent Germination</t>
  </si>
  <si>
    <t>Sponge Gourd / Tori Seeds - Excellent Germination</t>
  </si>
  <si>
    <t>Bottle gourd / Lauki Long Green Seeds - Excellent Germination</t>
  </si>
  <si>
    <t>Brinjal Round Seeds - Excellent Germination</t>
  </si>
  <si>
    <t>Brinjal Long Seeds - Excellent Germination</t>
  </si>
  <si>
    <t>Amaranthus Red Vegatable Seeds - Excellent Germinations</t>
  </si>
  <si>
    <t>Moringa / Drumstick / Sahjan Seeds - Excellent Germination</t>
  </si>
  <si>
    <t>Bottle gourd / Lauki Round Green Seeds - Excellent Germination</t>
  </si>
  <si>
    <t>Kakri Seeds - Excellent Germination</t>
  </si>
  <si>
    <t>Bottle gourd / Lauki Lattu Green Seeds - Excellent Germination</t>
  </si>
  <si>
    <t>Cluster Beans /Gwar Seeds - Excellent Germination</t>
  </si>
  <si>
    <t>Amaranthus Green Vegatable Seeds - Excellent Germinations</t>
  </si>
  <si>
    <t>Onion Seeds - Excellent Germination</t>
  </si>
  <si>
    <t>Pumpkin Green Chakai seeds - Excellent Germination</t>
  </si>
  <si>
    <t>Brinjal White Long Seeds - Excellent Germination</t>
  </si>
  <si>
    <t>Ridge Gourd / Dhari Tori Seeds - Excellent Germination</t>
  </si>
  <si>
    <t>Tinda / Round Indian Gourd Seeds - Excellent Germination</t>
  </si>
  <si>
    <t>Muskmelon Kajri Seeds - Excellent Germination</t>
  </si>
  <si>
    <t>Brinjal White Round Seeds - Excellent Germination</t>
  </si>
  <si>
    <t>Papaya Seeds - Excellent Germination</t>
  </si>
  <si>
    <t>Watermelon Round Seeds - Excellent Germination</t>
  </si>
  <si>
    <t>Soya Saag Seeds - Excellent Germination</t>
  </si>
  <si>
    <t>Singra / Mongra Seeds - Excellent Germination</t>
  </si>
  <si>
    <t>Foot Kachri Seeds - Excellent Germination</t>
  </si>
  <si>
    <t>Ash Gourd / Winter Melon Seeds - Excellent Germination</t>
  </si>
  <si>
    <t>Portulaca Mixed Seeds - Excellent Germination</t>
  </si>
  <si>
    <t>Sunflower Miniature Seeds - Excellent Germination</t>
  </si>
  <si>
    <t>Cosmos Mixed Flower Seeds - Excellent Germination</t>
  </si>
  <si>
    <t>Ipomea Morning Glory Mixed Seeds - Excellent Germination Summer Seeds</t>
  </si>
  <si>
    <t>Impatiens Balsamina Mixed / Rose Flower Seeds - Excellent Germination Summer Seeds</t>
  </si>
  <si>
    <t>Vinca Mixed Seeds - Excellent Germination</t>
  </si>
  <si>
    <t>Gomphrena Mixed Seed - Excellent Germination Summer Seeds</t>
  </si>
  <si>
    <t>Marigold / Genda Orange Navrangi Seeds - Excellent Germination</t>
  </si>
  <si>
    <t>Sunflower Teddy Seeds - Excellent Germination</t>
  </si>
  <si>
    <t>Zinnia Pink Seeds - Excellent Germination</t>
  </si>
  <si>
    <t>Kochia Seeds- Excellent Germination Summer Seeds</t>
  </si>
  <si>
    <t>Gaillardia Mixed Seeds - Excellent Germination</t>
  </si>
  <si>
    <t>Zinnia Mixed Seeds  - Excellent Germination Summer Seeds</t>
  </si>
  <si>
    <t>Celosia Mixed Seeds - Excellent Germination</t>
  </si>
  <si>
    <t>Zinnia Yellow Seeds  - Excellent Germination Summer Seeds</t>
  </si>
  <si>
    <t>Zinnia White Seeds  - Excellent Germination Summer Seeds</t>
  </si>
  <si>
    <t>Tithonia Torch Red Flower Seeds - Excellent Germination</t>
  </si>
  <si>
    <t>Cockscomb Mixed Seeds - Excellent Germination</t>
  </si>
  <si>
    <t>Marigold / Genda Mixed Seeds - Excellent Germination</t>
  </si>
  <si>
    <t>Balsam Mixed Seeds - Excellent Germination Summer Seeds</t>
  </si>
  <si>
    <t>Clarkia Mix Flowers seeds - Excellent Germination</t>
  </si>
  <si>
    <t>Celosia Red seeds - Excellent Germination</t>
  </si>
  <si>
    <t>Zinnia Double Mix Seeds - Excellent Germination</t>
  </si>
  <si>
    <t>Zinnia Purple Seeds - Excellent Germination</t>
  </si>
  <si>
    <t>Vinca Pink &amp; White Seeds - Excellent Germination</t>
  </si>
  <si>
    <t>Cockscomb Red Seeds - Excellent Germination</t>
  </si>
  <si>
    <t>Amaranthus Red Flower Seeds - Excellent Germination</t>
  </si>
  <si>
    <t>Aster Mixed Flower Packet Seeds - Excellent Germination</t>
  </si>
  <si>
    <t>Carnation Mixed Seeds - Excellent Germination</t>
  </si>
  <si>
    <t>Pansy Mixed Seeds - Excellent Germination</t>
  </si>
  <si>
    <t>Petunia Mix Seeds - Excellent Germination</t>
  </si>
  <si>
    <t>Verbena Mix Seeds - Excellent Germination</t>
  </si>
  <si>
    <t>Cherry Tomato Seeds - Excellent Germination</t>
  </si>
  <si>
    <t>English Lawn Grass Seeds - Excellent Germination</t>
  </si>
  <si>
    <t>Squash Yellow / Zucchini - Excellent Germination</t>
  </si>
  <si>
    <t>Squash / Zucchini Black Beauty Seeds - Excellent Germination</t>
  </si>
  <si>
    <t>Bermuda grass Seeds - Excellent Germination</t>
  </si>
  <si>
    <t>cholai green</t>
  </si>
  <si>
    <t>5 kg</t>
  </si>
  <si>
    <t>Pot Type</t>
  </si>
  <si>
    <t>Pot Size</t>
  </si>
  <si>
    <t>PVN Cost</t>
  </si>
  <si>
    <t>Aralia White</t>
  </si>
  <si>
    <t>Pot</t>
  </si>
  <si>
    <t>Aralia Green</t>
  </si>
  <si>
    <t>Ficus Microcarpa</t>
  </si>
  <si>
    <t>Bag</t>
  </si>
  <si>
    <t>Bougainvillea Pink</t>
  </si>
  <si>
    <t>bag</t>
  </si>
  <si>
    <t>Bougainvillea White</t>
  </si>
  <si>
    <t>Bougainvillea Orange</t>
  </si>
  <si>
    <t>First Love (any color)</t>
  </si>
  <si>
    <t>Mogra/Jasmine</t>
  </si>
  <si>
    <t>Kaner / Oleander (any Color)</t>
  </si>
  <si>
    <t>flower</t>
  </si>
  <si>
    <t>Ixora Pink</t>
  </si>
  <si>
    <t>Bleeding Heart (any color)</t>
  </si>
  <si>
    <t>Hibiscus/Gudhal - Desi</t>
  </si>
  <si>
    <t>Sukh Shanti Dwarf</t>
  </si>
  <si>
    <t>in pot by urvann</t>
  </si>
  <si>
    <t>Hibiscus - Variegated</t>
  </si>
  <si>
    <t>Cheer/Pine Plant</t>
  </si>
  <si>
    <t>Allamanda</t>
  </si>
  <si>
    <t>religious</t>
  </si>
  <si>
    <t>Bel patra</t>
  </si>
  <si>
    <t>Anar</t>
  </si>
  <si>
    <t>Rohillia Dilbahara</t>
  </si>
  <si>
    <t>Adenium (any Colour)</t>
  </si>
  <si>
    <t>Amla</t>
  </si>
  <si>
    <t>Spara Grass Mary</t>
  </si>
  <si>
    <t>Kufiya Flower Plant</t>
  </si>
  <si>
    <t>Guava/Amrud Plant Sappling</t>
  </si>
  <si>
    <t>Laltena Flower Plant</t>
  </si>
  <si>
    <t>Raat Ki Rani (Any Colour)</t>
  </si>
  <si>
    <t>Havelia/Hamelia Flower Plant</t>
  </si>
  <si>
    <t>Double Chandni</t>
  </si>
  <si>
    <t>Malpighia coccigera</t>
  </si>
  <si>
    <t>hedge</t>
  </si>
  <si>
    <t>Single Chandni</t>
  </si>
  <si>
    <t>Ficus Safari</t>
  </si>
  <si>
    <t>Unipress / Golden Cypress</t>
  </si>
  <si>
    <t>Hibiscus/Gudhal - Desi- White</t>
  </si>
  <si>
    <t>Hibiscus/Gudhal - Desi- Red</t>
  </si>
  <si>
    <t>Ficus Black</t>
  </si>
  <si>
    <t>Syngonium Yellow</t>
  </si>
  <si>
    <t>Syngonium Miniature</t>
  </si>
  <si>
    <t>pot</t>
  </si>
  <si>
    <t>Lady Anthra </t>
  </si>
  <si>
    <t>Aglaonema Lipstick - Pink</t>
  </si>
  <si>
    <t>Lavender - Silver</t>
  </si>
  <si>
    <t>Jade - Variegated</t>
  </si>
  <si>
    <t>Lucky Bamboo- Golden</t>
  </si>
  <si>
    <t>Aparajita (any colour) </t>
  </si>
  <si>
    <t>Croton Dead lock</t>
  </si>
  <si>
    <t>Croton Sunny Star/Bangalori</t>
  </si>
  <si>
    <t>Croton Baby</t>
  </si>
  <si>
    <t>Chamaedorea Palm</t>
  </si>
  <si>
    <t>Dracaena Green</t>
  </si>
  <si>
    <t>Rubber Bushy</t>
  </si>
  <si>
    <t>Madhu Kamini</t>
  </si>
  <si>
    <t>Morpankhi</t>
  </si>
  <si>
    <t>Ficus Triangular</t>
  </si>
  <si>
    <t>Dracaena Rosea Green</t>
  </si>
  <si>
    <t>Lavender - English</t>
  </si>
  <si>
    <t>Ficus Moclaim</t>
  </si>
  <si>
    <t>Tecoma Yellow</t>
  </si>
  <si>
    <t>Anjeer Sappling</t>
  </si>
  <si>
    <t>Hibscus - Jhumka</t>
  </si>
  <si>
    <t xml:space="preserve"> Sadabahar /Periwinkle - Pink</t>
  </si>
  <si>
    <t>Rose/Gulab - Desi</t>
  </si>
  <si>
    <t>Croton Chironji</t>
  </si>
  <si>
    <t>Chandni Dwarf</t>
  </si>
  <si>
    <t>Peace Lily</t>
  </si>
  <si>
    <t>Dracaena Massenger</t>
  </si>
  <si>
    <t>Dracaena Mahatma</t>
  </si>
  <si>
    <t>Shammi Plant - Big</t>
  </si>
  <si>
    <t>Tulsi Rama</t>
  </si>
  <si>
    <t>Tulsi Shyama</t>
  </si>
  <si>
    <t>Jade Green</t>
  </si>
  <si>
    <t>Croton Black</t>
  </si>
  <si>
    <t>Palm Chikotia</t>
  </si>
  <si>
    <t>Rose/Gulab - Kashmiri</t>
  </si>
  <si>
    <t>Tecoma Red</t>
  </si>
  <si>
    <t>Lemon Kagji</t>
  </si>
  <si>
    <t>Rubber Plant Dwarf</t>
  </si>
  <si>
    <t>Money Plant - Marble</t>
  </si>
  <si>
    <t>Gasteria Succulent</t>
  </si>
  <si>
    <t>Syngonium Bronze</t>
  </si>
  <si>
    <t>Snake Plant - Golden</t>
  </si>
  <si>
    <t>Amla Sappling</t>
  </si>
  <si>
    <t>Snake Plant - Dwarf -Golden</t>
  </si>
  <si>
    <t>ZZ Plant - Black</t>
  </si>
  <si>
    <t>Palm Lolina</t>
  </si>
  <si>
    <t>Clay pot</t>
  </si>
  <si>
    <t>Snake Plant - Dwarf - Green</t>
  </si>
  <si>
    <t>Tecoma Gori Chori (any colour)</t>
  </si>
  <si>
    <t>Jade Small</t>
  </si>
  <si>
    <t>Bonsai - Jade Bushy</t>
  </si>
  <si>
    <t>Rain Lily</t>
  </si>
  <si>
    <t>Pan - Bettle Plant</t>
  </si>
  <si>
    <t>Ficus panda</t>
  </si>
  <si>
    <t>air purifier</t>
  </si>
  <si>
    <t>Golden Duranta - Hedge</t>
  </si>
  <si>
    <t>Laal Badshah - Hedge</t>
  </si>
  <si>
    <t>Dwarf Ixora</t>
  </si>
  <si>
    <t xml:space="preserve">Snake Plant - Golden - Single </t>
  </si>
  <si>
    <t>Table Kamni</t>
  </si>
  <si>
    <t>Banana Plant</t>
  </si>
  <si>
    <t>Snake Plant - Green Single</t>
  </si>
  <si>
    <t xml:space="preserve">Dieffenbachia </t>
  </si>
  <si>
    <t>Wandering Jew Vine</t>
  </si>
  <si>
    <t>Money Plant - Dark Green</t>
  </si>
  <si>
    <t>Money Plant - Marble - Hanging Basket</t>
  </si>
  <si>
    <t>Hanging Basket</t>
  </si>
  <si>
    <t>Turtle Vine</t>
  </si>
  <si>
    <t>peperomia green</t>
  </si>
  <si>
    <t>Palm Areca 2.5 ft</t>
  </si>
  <si>
    <t>Palm Areca 3 ft</t>
  </si>
  <si>
    <t>Champa</t>
  </si>
  <si>
    <t>Coleus - Any Color</t>
  </si>
  <si>
    <t xml:space="preserve">Palm Ravenea </t>
  </si>
  <si>
    <t>2KG BAG</t>
  </si>
  <si>
    <t>1 kg bag</t>
  </si>
  <si>
    <t>Neem Cake</t>
  </si>
  <si>
    <t>NPK Fertilizer - Shriman</t>
  </si>
  <si>
    <t>Mustard Seed Meal</t>
  </si>
  <si>
    <t>Cocopeat - Dry Block</t>
  </si>
  <si>
    <t>2 kg</t>
  </si>
  <si>
    <t>Neem Oil</t>
  </si>
  <si>
    <t>100 ml</t>
  </si>
  <si>
    <t>Vermicompost - 5kg Polybag</t>
  </si>
  <si>
    <t>Vermicompost - 5kg Gunnybag</t>
  </si>
  <si>
    <t>Vermicompost - 10kg Gunnybag</t>
  </si>
  <si>
    <t>Urvann Price</t>
  </si>
  <si>
    <t>Category 1</t>
  </si>
  <si>
    <t>Category 2</t>
  </si>
  <si>
    <t>Category 3</t>
  </si>
  <si>
    <t>Category 4</t>
  </si>
  <si>
    <t>Category 5</t>
  </si>
  <si>
    <t>Category 6</t>
  </si>
  <si>
    <t>GLN Cost</t>
  </si>
  <si>
    <t>PVN Listing</t>
  </si>
  <si>
    <t>GLN Lisiting</t>
  </si>
  <si>
    <t>Aloevera</t>
  </si>
  <si>
    <t>Coleus - Purple</t>
  </si>
  <si>
    <t>Coleus - Green</t>
  </si>
  <si>
    <t>Coleus - Red</t>
  </si>
  <si>
    <t>seeds</t>
  </si>
  <si>
    <t>Tools</t>
  </si>
  <si>
    <t>1 kg</t>
  </si>
  <si>
    <t>Vermicompost - Blackgold - 1 kg</t>
  </si>
  <si>
    <t>5kg</t>
  </si>
  <si>
    <t>Cow dung compost - 1kg</t>
  </si>
  <si>
    <t>1kg</t>
  </si>
  <si>
    <t>Bone Meal - 1kg</t>
  </si>
  <si>
    <t>Miracle soil potting mix -3kg</t>
  </si>
  <si>
    <t>Bhoojeevan Vermi compost - 5kg</t>
  </si>
  <si>
    <t>Bhoojeevan Vermi compost - 10 kg</t>
  </si>
  <si>
    <t>Cocopeat - Dry Block - 5kg brick</t>
  </si>
  <si>
    <t>Cocopeat - ready to use - 1kg</t>
  </si>
  <si>
    <t>Cocopeat - Blackgold - Ready to use</t>
  </si>
  <si>
    <t>Garden Soil - 5kg</t>
  </si>
  <si>
    <t>Garden Soil - 2kg</t>
  </si>
  <si>
    <t>2kg</t>
  </si>
  <si>
    <t>Fertilizer</t>
  </si>
  <si>
    <t>Palm Areca 5ft</t>
  </si>
  <si>
    <t>Palm Areca 1.5ft bushy</t>
  </si>
  <si>
    <t>Palm Lantana Rubra</t>
  </si>
  <si>
    <t>Palm Sepotia</t>
  </si>
  <si>
    <t>Palm China - small</t>
  </si>
  <si>
    <t>Snake Plant Green - Long Bushy</t>
  </si>
  <si>
    <t>Syngonium Pixy Pink</t>
  </si>
  <si>
    <t xml:space="preserve">pot </t>
  </si>
  <si>
    <t>Hibscus -English</t>
  </si>
  <si>
    <t>rate to be finalized</t>
  </si>
  <si>
    <t xml:space="preserve"> Portulaca Moss rose (any colour) </t>
  </si>
  <si>
    <t xml:space="preserve">Ajwain - Bushy - </t>
  </si>
  <si>
    <t>BHUMIJ PRICE</t>
  </si>
  <si>
    <t>Sunflower Miniature Seeds</t>
  </si>
  <si>
    <t xml:space="preserve">Cosmos Mixed Flower Seeds </t>
  </si>
  <si>
    <t>Ipomea Morning Glory Mixed Seeds</t>
  </si>
  <si>
    <t xml:space="preserve">Impatiens Balsamina Mixed / Rose Flower Seeds </t>
  </si>
  <si>
    <t xml:space="preserve">Coriander / Dhaniya Seeds - </t>
  </si>
  <si>
    <t xml:space="preserve">Bhindi / Arya / Lady Finger / Okra Seeds - </t>
  </si>
  <si>
    <t xml:space="preserve">Spinach / Palak Seeds - </t>
  </si>
  <si>
    <t xml:space="preserve">Chilli / Mirchi Jawala Seeds - </t>
  </si>
  <si>
    <t xml:space="preserve">Cucumber / Kheera seed - </t>
  </si>
  <si>
    <t xml:space="preserve">Tomato Seeds - </t>
  </si>
  <si>
    <t xml:space="preserve">Chilli / Mirchi Surya Seeds - </t>
  </si>
  <si>
    <t xml:space="preserve">Bitter Gourd / Karela Seeds - </t>
  </si>
  <si>
    <t xml:space="preserve">Beans seeds - </t>
  </si>
  <si>
    <t xml:space="preserve">Sponge Gourd / Tori Seeds - </t>
  </si>
  <si>
    <t xml:space="preserve">Bottle gourd / Lauki Long Green Seeds - </t>
  </si>
  <si>
    <t xml:space="preserve">Brinjal Round Seeds - </t>
  </si>
  <si>
    <t xml:space="preserve">Brinjal Long Seeds - </t>
  </si>
  <si>
    <t>Amaranthus Red Vegatable Seeds - s</t>
  </si>
  <si>
    <t xml:space="preserve">Moringa / Drumstick / Sahjan Seeds - </t>
  </si>
  <si>
    <t xml:space="preserve">Bottle gourd / Lauki Round Green Seeds - </t>
  </si>
  <si>
    <t xml:space="preserve">Kakri Seeds - </t>
  </si>
  <si>
    <t xml:space="preserve">Bottle gourd / Lauki Lattu Green Seeds - </t>
  </si>
  <si>
    <t xml:space="preserve">Cluster Beans /Gwar Seeds - </t>
  </si>
  <si>
    <t>Amaranthus Green Vegatable Seeds - s</t>
  </si>
  <si>
    <t xml:space="preserve">Onion Seeds - </t>
  </si>
  <si>
    <t xml:space="preserve">Pumpkin Green Chakai seeds - </t>
  </si>
  <si>
    <t xml:space="preserve">Brinjal White Long Seeds - </t>
  </si>
  <si>
    <t xml:space="preserve">Ridge Gourd / Dhari Tori Seeds - </t>
  </si>
  <si>
    <t xml:space="preserve">Tinda / Round Indian Gourd Seeds - </t>
  </si>
  <si>
    <t xml:space="preserve">Muskmelon Kajri Seeds - </t>
  </si>
  <si>
    <t xml:space="preserve">Brinjal White Round Seeds - </t>
  </si>
  <si>
    <t xml:space="preserve">Papaya Seeds - </t>
  </si>
  <si>
    <t xml:space="preserve">Watermelon Round Seeds - </t>
  </si>
  <si>
    <t xml:space="preserve">Soya Saag Seeds - </t>
  </si>
  <si>
    <t xml:space="preserve">Singra / Mongra Seeds - </t>
  </si>
  <si>
    <t xml:space="preserve">Foot Kachri Seeds - </t>
  </si>
  <si>
    <t xml:space="preserve">Ash Gourd / Winter Melon Seeds - </t>
  </si>
  <si>
    <t xml:space="preserve">Portulaca Mixed Seeds - </t>
  </si>
  <si>
    <t xml:space="preserve">Vinca Mixed Seeds - </t>
  </si>
  <si>
    <t>Gomphrena Mixed Seed -  Summer Seeds</t>
  </si>
  <si>
    <t xml:space="preserve">Marigold / Genda Orange Navrangi Seeds - </t>
  </si>
  <si>
    <t xml:space="preserve">Sunflower Teddy Seeds - </t>
  </si>
  <si>
    <t xml:space="preserve">Zinnia Pink Seeds - </t>
  </si>
  <si>
    <t>Kochia Seeds-  Summer Seeds</t>
  </si>
  <si>
    <t xml:space="preserve">Gaillardia Mixed Seeds - </t>
  </si>
  <si>
    <t>Zinnia Mixed Seeds  -  Summer Seeds</t>
  </si>
  <si>
    <t xml:space="preserve">Celosia Mixed Seeds - </t>
  </si>
  <si>
    <t>Zinnia Yellow Seeds  -  Summer Seeds</t>
  </si>
  <si>
    <t>Zinnia White Seeds  -  Summer Seeds</t>
  </si>
  <si>
    <t xml:space="preserve">Tithonia Torch Red Flower Seeds - </t>
  </si>
  <si>
    <t xml:space="preserve">Cockscomb Mixed Seeds - </t>
  </si>
  <si>
    <t xml:space="preserve">Marigold / Genda Mixed Seeds - </t>
  </si>
  <si>
    <t>Balsam Mixed Seeds -  Summer Seeds</t>
  </si>
  <si>
    <t xml:space="preserve">Clarkia Mix Flowers seeds - </t>
  </si>
  <si>
    <t xml:space="preserve">Celosia Red seeds - </t>
  </si>
  <si>
    <t xml:space="preserve">Zinnia Double Mix Seeds - </t>
  </si>
  <si>
    <t xml:space="preserve">Zinnia Purple Seeds - </t>
  </si>
  <si>
    <t xml:space="preserve">Vinca Pink &amp; White Seeds - </t>
  </si>
  <si>
    <t xml:space="preserve">Cockscomb Red Seeds - </t>
  </si>
  <si>
    <t xml:space="preserve">Amaranthus Red Flower Seeds - </t>
  </si>
  <si>
    <t xml:space="preserve">Aster Mixed Flower Packet Seeds - </t>
  </si>
  <si>
    <t xml:space="preserve">Carnation Mixed Seeds - </t>
  </si>
  <si>
    <t xml:space="preserve">Pansy Mixed Seeds - </t>
  </si>
  <si>
    <t xml:space="preserve">Petunia Mix Seeds - </t>
  </si>
  <si>
    <t xml:space="preserve">Verbena Mix Seeds - </t>
  </si>
  <si>
    <t xml:space="preserve">Cherry Tomato Seeds - </t>
  </si>
  <si>
    <t xml:space="preserve">English Lawn Grass Seeds - </t>
  </si>
  <si>
    <t xml:space="preserve">Squash Yellow / Zucchini - </t>
  </si>
  <si>
    <t xml:space="preserve">Squash / Zucchini Black Beauty Seeds - </t>
  </si>
  <si>
    <t xml:space="preserve">Bermuda grass Seeds - </t>
  </si>
  <si>
    <t>Cholai green seeds</t>
  </si>
  <si>
    <t xml:space="preserve">China Doll / Radermachera </t>
  </si>
  <si>
    <t>Rakhi Bel / Passiflora / Krishna Kamal</t>
  </si>
  <si>
    <t>Main Category</t>
  </si>
  <si>
    <t>Cat1</t>
  </si>
  <si>
    <t>Cat 2</t>
  </si>
  <si>
    <t>Cat 3</t>
  </si>
  <si>
    <t>Cat 4</t>
  </si>
  <si>
    <t>Sub Category</t>
  </si>
  <si>
    <t>Item Name</t>
  </si>
  <si>
    <t>Croton Curly</t>
  </si>
  <si>
    <t>Curry Leaves Sappling</t>
  </si>
  <si>
    <t>Dracaena Narrow Red</t>
  </si>
  <si>
    <t>Dracaena Compacta</t>
  </si>
  <si>
    <t>Hibiscus/Gudhal - Desi - Any color</t>
  </si>
  <si>
    <t>Kaner / Oleander (any colour)</t>
  </si>
  <si>
    <t>Hibiscus / Gudhal Mirchi Red</t>
  </si>
  <si>
    <t>Palm China - Big</t>
  </si>
  <si>
    <t>Philodendron Red</t>
  </si>
  <si>
    <t>Philodendron Red with white strip</t>
  </si>
  <si>
    <t>Pudina/Mint leave</t>
  </si>
  <si>
    <t>Schefflera Varigated</t>
  </si>
  <si>
    <t>Syngonium Green Arrowhead</t>
  </si>
  <si>
    <t>ZZ Plant - Black small</t>
  </si>
  <si>
    <t>Snake Plant Golden - Long Bushy</t>
  </si>
  <si>
    <t>Euphorbia Mili</t>
  </si>
  <si>
    <t>Stromanthe small</t>
  </si>
  <si>
    <t>Stromanthe big</t>
  </si>
  <si>
    <t>Dieffenbachia - small</t>
  </si>
  <si>
    <t>Money Plant - Njoi Photos</t>
  </si>
  <si>
    <t>Champa Dwarf</t>
  </si>
  <si>
    <t>Premium Watering Spray Pump - 1.25 Ltr</t>
  </si>
  <si>
    <t>Green Premium Watering Can - 5 Ltr</t>
  </si>
  <si>
    <t>Fork 2 Inch</t>
  </si>
  <si>
    <t xml:space="preserve">Bougainvillea Any color   </t>
  </si>
  <si>
    <t xml:space="preserve">Aglaonema Lipstick  </t>
  </si>
  <si>
    <t xml:space="preserve">Croton Blacksmall </t>
  </si>
  <si>
    <t xml:space="preserve">Croton Black Long </t>
  </si>
  <si>
    <t xml:space="preserve">Croton Multicolor </t>
  </si>
  <si>
    <t xml:space="preserve">Croton Oakleaf Yellow </t>
  </si>
  <si>
    <t xml:space="preserve">Croton Petra </t>
  </si>
  <si>
    <t xml:space="preserve">Aparajita (any colour)    </t>
  </si>
  <si>
    <t xml:space="preserve">Croton Sunny Star  </t>
  </si>
  <si>
    <t xml:space="preserve">Syngonium Pixy Pink   </t>
  </si>
  <si>
    <t xml:space="preserve">Khurpi 1 inch   </t>
  </si>
  <si>
    <t xml:space="preserve">Khurpi 2 inch   </t>
  </si>
  <si>
    <t xml:space="preserve">Khurpi 3 inch   </t>
  </si>
  <si>
    <t xml:space="preserve">Trowel 1 inch   </t>
  </si>
  <si>
    <t xml:space="preserve">Trowel 2 inch   </t>
  </si>
  <si>
    <t xml:space="preserve">Trowel 3 inch   </t>
  </si>
  <si>
    <t xml:space="preserve">Fork 3 Inch   </t>
  </si>
  <si>
    <t xml:space="preserve">Moss Stick2 Ft   </t>
  </si>
  <si>
    <t xml:space="preserve">Moss Stick3 Ft   </t>
  </si>
  <si>
    <t xml:space="preserve">Moss Stick4 Ft   </t>
  </si>
  <si>
    <t xml:space="preserve">Gardening Fork Twisted / Panja with Plastic Handle 3 Inch   </t>
  </si>
  <si>
    <t>Dracaena Kedarnath</t>
  </si>
  <si>
    <t>Hibiscus/GudhalDesi Red</t>
  </si>
  <si>
    <t xml:space="preserve">Shammi Plant </t>
  </si>
  <si>
    <t xml:space="preserve">Dieffenbachia Rebecca small  </t>
  </si>
  <si>
    <t xml:space="preserve">Rubber Variegated White   </t>
  </si>
  <si>
    <t xml:space="preserve">Philodendron Birkin Small   </t>
  </si>
  <si>
    <t xml:space="preserve">Song of India Multiple Stems   </t>
  </si>
  <si>
    <t>SKU Code</t>
  </si>
  <si>
    <t>Madhumalti / Rangoon Creeper - small</t>
  </si>
  <si>
    <t>Madhumalti / Rangoon Creeper - medium</t>
  </si>
  <si>
    <t>Mango Sappling - Amarpali ~2ft big</t>
  </si>
  <si>
    <t>Juhi/ Jasmine - Bushy</t>
  </si>
  <si>
    <t>Naag Champa - XL Size</t>
  </si>
  <si>
    <t>Palm Lolina - Elephant Foot</t>
  </si>
  <si>
    <t>Palm Phoenix</t>
  </si>
  <si>
    <t>Palm Phoenix - Bhushy</t>
  </si>
  <si>
    <t>Palm Raphis / Rhaphis - Small</t>
  </si>
  <si>
    <t>Palm Raphis / Rhaphis - Medium</t>
  </si>
  <si>
    <t>Palm Raphis / Rhaphis - Small Bushy</t>
  </si>
  <si>
    <t>Parijaat/Harsingar Medium Size- Option 1</t>
  </si>
  <si>
    <t>Parijaat/Harsingar - small size</t>
  </si>
  <si>
    <t>Parijaat/Harsingar - Medium size - Option 2</t>
  </si>
  <si>
    <t>Philodendron Green - Medium</t>
  </si>
  <si>
    <t>Philodendron Green - Small</t>
  </si>
  <si>
    <t>Schefflera Green - Small</t>
  </si>
  <si>
    <t>Schefflera Green - Bushy</t>
  </si>
  <si>
    <t>Sukh Shanti - small</t>
  </si>
  <si>
    <t>Sukh Shanti - medium</t>
  </si>
  <si>
    <t>Syngonium Dark Green - Option 1</t>
  </si>
  <si>
    <t>Syngonium Dark Green - Option 2</t>
  </si>
  <si>
    <t>Syngonium Desi - Option 1</t>
  </si>
  <si>
    <t>Syngonium Desi - Option 2</t>
  </si>
  <si>
    <t>Tecoma - Any color</t>
  </si>
  <si>
    <t>Tulsi Rama - Small</t>
  </si>
  <si>
    <t>Tulsi Shyama - Small</t>
  </si>
  <si>
    <t>Chameli</t>
  </si>
  <si>
    <t>Pholidol Powder - 500 gm</t>
  </si>
  <si>
    <t>500 gm</t>
  </si>
  <si>
    <t>GZB-001</t>
  </si>
  <si>
    <t>GZB-002</t>
  </si>
  <si>
    <t>GZB-003</t>
  </si>
  <si>
    <t>GZB-004</t>
  </si>
  <si>
    <t>GZB-005</t>
  </si>
  <si>
    <t>GZB-006</t>
  </si>
  <si>
    <t>GZB-007</t>
  </si>
  <si>
    <t>GZB-008</t>
  </si>
  <si>
    <t>GZB-009</t>
  </si>
  <si>
    <t>GZB-010</t>
  </si>
  <si>
    <t>GZB-011</t>
  </si>
  <si>
    <t>GZB-012</t>
  </si>
  <si>
    <t>GZB-013</t>
  </si>
  <si>
    <t>GZB-014</t>
  </si>
  <si>
    <t>GZB-015</t>
  </si>
  <si>
    <t>GZB-016</t>
  </si>
  <si>
    <t>GZB-017</t>
  </si>
  <si>
    <t>GZB-018</t>
  </si>
  <si>
    <t>GZB-019</t>
  </si>
  <si>
    <t>GZB-020</t>
  </si>
  <si>
    <t>GZB-021</t>
  </si>
  <si>
    <t>GZB-022</t>
  </si>
  <si>
    <t>GZB-023</t>
  </si>
  <si>
    <t>GZB-024</t>
  </si>
  <si>
    <t>GZB-025</t>
  </si>
  <si>
    <t>GZB-026</t>
  </si>
  <si>
    <t>GZB-027</t>
  </si>
  <si>
    <t>GZB-028</t>
  </si>
  <si>
    <t>GZB-029</t>
  </si>
  <si>
    <t>GZB-030</t>
  </si>
  <si>
    <t>GZB-031</t>
  </si>
  <si>
    <t>GZB-032</t>
  </si>
  <si>
    <t>GZB-033</t>
  </si>
  <si>
    <t>GZB-034</t>
  </si>
  <si>
    <t>GZB-035</t>
  </si>
  <si>
    <t>GZB-036</t>
  </si>
  <si>
    <t>GZB-037</t>
  </si>
  <si>
    <t>GZB-038</t>
  </si>
  <si>
    <t>GZB-039</t>
  </si>
  <si>
    <t>GZB-040</t>
  </si>
  <si>
    <t>GZB-041</t>
  </si>
  <si>
    <t>GZB-042</t>
  </si>
  <si>
    <t>GZB-043</t>
  </si>
  <si>
    <t>GZB-044</t>
  </si>
  <si>
    <t>GZB-045</t>
  </si>
  <si>
    <t>GZB-046</t>
  </si>
  <si>
    <t>GZB-047</t>
  </si>
  <si>
    <t>GZB-048</t>
  </si>
  <si>
    <t>GZB-049</t>
  </si>
  <si>
    <t>GZB-050</t>
  </si>
  <si>
    <t>GZB-051</t>
  </si>
  <si>
    <t>GZB-052</t>
  </si>
  <si>
    <t>GZB-053</t>
  </si>
  <si>
    <t>GZB-054</t>
  </si>
  <si>
    <t>GZB-055</t>
  </si>
  <si>
    <t>GZB-056</t>
  </si>
  <si>
    <t>GZB-057</t>
  </si>
  <si>
    <t>GZB-058</t>
  </si>
  <si>
    <t>GZB-059</t>
  </si>
  <si>
    <t>GZB-060</t>
  </si>
  <si>
    <t>GZB-061</t>
  </si>
  <si>
    <t>GZB-062</t>
  </si>
  <si>
    <t>GZB-063</t>
  </si>
  <si>
    <t>GZB-064</t>
  </si>
  <si>
    <t>GZB-065</t>
  </si>
  <si>
    <t>GZB-066</t>
  </si>
  <si>
    <t>GZB-067</t>
  </si>
  <si>
    <t>GZB-068</t>
  </si>
  <si>
    <t>GZB-069</t>
  </si>
  <si>
    <t>GZB-070</t>
  </si>
  <si>
    <t>GZB-071</t>
  </si>
  <si>
    <t>GZB-072</t>
  </si>
  <si>
    <t>GZB-073</t>
  </si>
  <si>
    <t>GZB-074</t>
  </si>
  <si>
    <t>GZB-075</t>
  </si>
  <si>
    <t>GZB-076</t>
  </si>
  <si>
    <t>GZB-077</t>
  </si>
  <si>
    <t>GZB-078</t>
  </si>
  <si>
    <t>GZB-079</t>
  </si>
  <si>
    <t>GZB-080</t>
  </si>
  <si>
    <t>GZB-081</t>
  </si>
  <si>
    <t>GZB-082</t>
  </si>
  <si>
    <t>GZB-083</t>
  </si>
  <si>
    <t>GZB-084</t>
  </si>
  <si>
    <t>GZB-085</t>
  </si>
  <si>
    <t>GZB-086</t>
  </si>
  <si>
    <t>GZB-087</t>
  </si>
  <si>
    <t>GZB-088</t>
  </si>
  <si>
    <t>GZB-089</t>
  </si>
  <si>
    <t>GZB-090</t>
  </si>
  <si>
    <t>GZB-091</t>
  </si>
  <si>
    <t>GZB-092</t>
  </si>
  <si>
    <t>GZB-093</t>
  </si>
  <si>
    <t>GZB-094</t>
  </si>
  <si>
    <t>GZB-095</t>
  </si>
  <si>
    <t>GZB-096</t>
  </si>
  <si>
    <t>GZB-097</t>
  </si>
  <si>
    <t>GZB-098</t>
  </si>
  <si>
    <t>GZB-099</t>
  </si>
  <si>
    <t>GZB-100</t>
  </si>
  <si>
    <t>GZB-101</t>
  </si>
  <si>
    <t>GZB-102</t>
  </si>
  <si>
    <t>GZB-103</t>
  </si>
  <si>
    <t>GZB-104</t>
  </si>
  <si>
    <t>GZB-105</t>
  </si>
  <si>
    <t>GZB-106</t>
  </si>
  <si>
    <t>GZB-107</t>
  </si>
  <si>
    <t>GZB-108</t>
  </si>
  <si>
    <t>GZB-109</t>
  </si>
  <si>
    <t>GZB-110</t>
  </si>
  <si>
    <t>GZB-111</t>
  </si>
  <si>
    <t>GZB-112</t>
  </si>
  <si>
    <t>GZB-113</t>
  </si>
  <si>
    <t>GZB-114</t>
  </si>
  <si>
    <t>GZB-115</t>
  </si>
  <si>
    <t>GZB-116</t>
  </si>
  <si>
    <t>GZB-117</t>
  </si>
  <si>
    <t>GZB-118</t>
  </si>
  <si>
    <t>GZB-119</t>
  </si>
  <si>
    <t>GZB-120</t>
  </si>
  <si>
    <t>GZB-121</t>
  </si>
  <si>
    <t>GZB-122</t>
  </si>
  <si>
    <t>GZB-123</t>
  </si>
  <si>
    <t>GZB-124</t>
  </si>
  <si>
    <t>GZB-125</t>
  </si>
  <si>
    <t>GZB-126</t>
  </si>
  <si>
    <t>GZB-127</t>
  </si>
  <si>
    <t>GZB-128</t>
  </si>
  <si>
    <t>GZB-129</t>
  </si>
  <si>
    <t>GZB-130</t>
  </si>
  <si>
    <t>GZB-131</t>
  </si>
  <si>
    <t>GZB-132</t>
  </si>
  <si>
    <t>GZB-133</t>
  </si>
  <si>
    <t>GZB-134</t>
  </si>
  <si>
    <t>GZB-135</t>
  </si>
  <si>
    <t>GZB-136</t>
  </si>
  <si>
    <t>GZB-137</t>
  </si>
  <si>
    <t>GZB-138</t>
  </si>
  <si>
    <t>GZB-139</t>
  </si>
  <si>
    <t>GZB-140</t>
  </si>
  <si>
    <t>GZB-141</t>
  </si>
  <si>
    <t>GZB-142</t>
  </si>
  <si>
    <t>GZB-143</t>
  </si>
  <si>
    <t>GZB-144</t>
  </si>
  <si>
    <t>GZB-145</t>
  </si>
  <si>
    <t>GZB-146</t>
  </si>
  <si>
    <t>GZB-147</t>
  </si>
  <si>
    <t>GZB-148</t>
  </si>
  <si>
    <t>GZB-149</t>
  </si>
  <si>
    <t>GZB-150</t>
  </si>
  <si>
    <t>GZB-151</t>
  </si>
  <si>
    <t>GZB-152</t>
  </si>
  <si>
    <t>GZB-153</t>
  </si>
  <si>
    <t>GZB-154</t>
  </si>
  <si>
    <t>GZB-155</t>
  </si>
  <si>
    <t>GZB-156</t>
  </si>
  <si>
    <t>GZB-157</t>
  </si>
  <si>
    <t>GZB-158</t>
  </si>
  <si>
    <t>GZB-159</t>
  </si>
  <si>
    <t>GZB-160</t>
  </si>
  <si>
    <t>GZB-161</t>
  </si>
  <si>
    <t>GZB-162</t>
  </si>
  <si>
    <t>GZB-163</t>
  </si>
  <si>
    <t>GZB-164</t>
  </si>
  <si>
    <t>GZB-165</t>
  </si>
  <si>
    <t>GZB-166</t>
  </si>
  <si>
    <t>GZB-167</t>
  </si>
  <si>
    <t>GZB-168</t>
  </si>
  <si>
    <t>GZB-169</t>
  </si>
  <si>
    <t>GZB-170</t>
  </si>
  <si>
    <t>GZB-171</t>
  </si>
  <si>
    <t>GZB-172</t>
  </si>
  <si>
    <t>GZB-173</t>
  </si>
  <si>
    <t>GZB-174</t>
  </si>
  <si>
    <t>GZB-175</t>
  </si>
  <si>
    <t>GZB-176</t>
  </si>
  <si>
    <t>GZB-177</t>
  </si>
  <si>
    <t>GZB-178</t>
  </si>
  <si>
    <t>GZB-179</t>
  </si>
  <si>
    <t>GZB-180</t>
  </si>
  <si>
    <t>GZB-181</t>
  </si>
  <si>
    <t>GZB-182</t>
  </si>
  <si>
    <t>GZB-183</t>
  </si>
  <si>
    <t>GZB-184</t>
  </si>
  <si>
    <t>GZB-185</t>
  </si>
  <si>
    <t>GZB-186</t>
  </si>
  <si>
    <t>GZB-187</t>
  </si>
  <si>
    <t>GZB-188</t>
  </si>
  <si>
    <t>GZB-189</t>
  </si>
  <si>
    <t>GZB-190</t>
  </si>
  <si>
    <t>GZB-191</t>
  </si>
  <si>
    <t>GZB-192</t>
  </si>
  <si>
    <t>GZB-193</t>
  </si>
  <si>
    <t>GZB-194</t>
  </si>
  <si>
    <t>GZB-195</t>
  </si>
  <si>
    <t>GZB-196</t>
  </si>
  <si>
    <t>GZB-197</t>
  </si>
  <si>
    <t>GZB-198</t>
  </si>
  <si>
    <t>GZB-199</t>
  </si>
  <si>
    <t>GZB-200</t>
  </si>
  <si>
    <t>GZB-201</t>
  </si>
  <si>
    <t>GZB-202</t>
  </si>
  <si>
    <t>GZB-203</t>
  </si>
  <si>
    <t>GZB-204</t>
  </si>
  <si>
    <t>GZB-205</t>
  </si>
  <si>
    <t>GZB-206</t>
  </si>
  <si>
    <t>GZB-207</t>
  </si>
  <si>
    <t>GZB-208</t>
  </si>
  <si>
    <t>GZB-209</t>
  </si>
  <si>
    <t>GZB-210</t>
  </si>
  <si>
    <t>GZB-211</t>
  </si>
  <si>
    <t>GZB-212</t>
  </si>
  <si>
    <t>GZB-213</t>
  </si>
  <si>
    <t>GZB-214</t>
  </si>
  <si>
    <t>GZB-215</t>
  </si>
  <si>
    <t>GZB-216</t>
  </si>
  <si>
    <t>GZB-217</t>
  </si>
  <si>
    <t>GZB-218</t>
  </si>
  <si>
    <t>GZB-219</t>
  </si>
  <si>
    <t>GZB-220</t>
  </si>
  <si>
    <t>GZB-221</t>
  </si>
  <si>
    <t>GZB-222</t>
  </si>
  <si>
    <t>GZB-223</t>
  </si>
  <si>
    <t>GZB-224</t>
  </si>
  <si>
    <t>GZB-225</t>
  </si>
  <si>
    <t>GZB-226</t>
  </si>
  <si>
    <t>GZB-227</t>
  </si>
  <si>
    <t>GZB-228</t>
  </si>
  <si>
    <t>GZB-229</t>
  </si>
  <si>
    <t>GZB-230</t>
  </si>
  <si>
    <t>GZB-231</t>
  </si>
  <si>
    <t>GZB-232</t>
  </si>
  <si>
    <t>GZB-233</t>
  </si>
  <si>
    <t>GZB-234</t>
  </si>
  <si>
    <t>GZB-235</t>
  </si>
  <si>
    <t>GZB-236</t>
  </si>
  <si>
    <t>GZB-237</t>
  </si>
  <si>
    <t>GZB-238</t>
  </si>
  <si>
    <t>GZB-239</t>
  </si>
  <si>
    <t>GZB-240</t>
  </si>
  <si>
    <t>GZB-241</t>
  </si>
  <si>
    <t>GZB-242</t>
  </si>
  <si>
    <t>GZB-243</t>
  </si>
  <si>
    <t>GZB-244</t>
  </si>
  <si>
    <t>GZB-245</t>
  </si>
  <si>
    <t>GZB-246</t>
  </si>
  <si>
    <t>GZB-247</t>
  </si>
  <si>
    <t>GZB-248</t>
  </si>
  <si>
    <t>GZB-249</t>
  </si>
  <si>
    <t>GZB-250</t>
  </si>
  <si>
    <t>GZB-251</t>
  </si>
  <si>
    <t>GZB-252</t>
  </si>
  <si>
    <t>GZB-253</t>
  </si>
  <si>
    <t>GZB-254</t>
  </si>
  <si>
    <t>GZB-255</t>
  </si>
  <si>
    <t>GZB-256</t>
  </si>
  <si>
    <t>GZB-257</t>
  </si>
  <si>
    <t>GZB-258</t>
  </si>
  <si>
    <t>GZB-259</t>
  </si>
  <si>
    <t>GZB-260</t>
  </si>
  <si>
    <t>GZB-261</t>
  </si>
  <si>
    <t>GZB-262</t>
  </si>
  <si>
    <t>GZB-263</t>
  </si>
  <si>
    <t>GZB-264</t>
  </si>
  <si>
    <t>GZB-265</t>
  </si>
  <si>
    <t>GZB-266</t>
  </si>
  <si>
    <t>GZB-267</t>
  </si>
  <si>
    <t>GZB-268</t>
  </si>
  <si>
    <t>GZB-269</t>
  </si>
  <si>
    <t>GZB-270</t>
  </si>
  <si>
    <t>GZB-271</t>
  </si>
  <si>
    <t>GZB-272</t>
  </si>
  <si>
    <t>GZB-273</t>
  </si>
  <si>
    <t>GZB-274</t>
  </si>
  <si>
    <t>GZB-275</t>
  </si>
  <si>
    <t>GZB-276</t>
  </si>
  <si>
    <t>GZB-277</t>
  </si>
  <si>
    <t>GZB-278</t>
  </si>
  <si>
    <t>GZB-279</t>
  </si>
  <si>
    <t>GZB-280</t>
  </si>
  <si>
    <t>GZB-281</t>
  </si>
  <si>
    <t>GZB-282</t>
  </si>
  <si>
    <t>GZB-283</t>
  </si>
  <si>
    <t>GZB-284</t>
  </si>
  <si>
    <t>GZB-285</t>
  </si>
  <si>
    <t>GZB-286</t>
  </si>
  <si>
    <t>GZB-287</t>
  </si>
  <si>
    <t>GZB-288</t>
  </si>
  <si>
    <t>GZB-289</t>
  </si>
  <si>
    <t>GZB-290</t>
  </si>
  <si>
    <t>GZB-291</t>
  </si>
  <si>
    <t>GZB-292</t>
  </si>
  <si>
    <t>GZB-293</t>
  </si>
  <si>
    <t>GZB-294</t>
  </si>
  <si>
    <t>GZB-295</t>
  </si>
  <si>
    <t>GZB-296</t>
  </si>
  <si>
    <t>GZB-297</t>
  </si>
  <si>
    <t>GZB-298</t>
  </si>
  <si>
    <t>GZB-299</t>
  </si>
  <si>
    <t>GZB-300</t>
  </si>
  <si>
    <t>GZB-301</t>
  </si>
  <si>
    <t>GZB-302</t>
  </si>
  <si>
    <t>GZB-303</t>
  </si>
  <si>
    <t>GZB-304</t>
  </si>
  <si>
    <t>GZB-305</t>
  </si>
  <si>
    <t>GZB-306</t>
  </si>
  <si>
    <t>GZB-307</t>
  </si>
  <si>
    <t>GZB-308</t>
  </si>
  <si>
    <t>GZB-309</t>
  </si>
  <si>
    <t>GZB-310</t>
  </si>
  <si>
    <t>GZB-311</t>
  </si>
  <si>
    <t>GZB-312</t>
  </si>
  <si>
    <t>GZB-313</t>
  </si>
  <si>
    <t>GZB-314</t>
  </si>
  <si>
    <t>GZB-315</t>
  </si>
  <si>
    <t>GZB-316</t>
  </si>
  <si>
    <t>GZB-317</t>
  </si>
  <si>
    <t>GZB-318</t>
  </si>
  <si>
    <t>GZB-319</t>
  </si>
  <si>
    <t>GZB-320</t>
  </si>
  <si>
    <t>GZB-321</t>
  </si>
  <si>
    <t>GZB-322</t>
  </si>
  <si>
    <t>GZB-323</t>
  </si>
  <si>
    <t>GZB-324</t>
  </si>
  <si>
    <t>GZB-325</t>
  </si>
  <si>
    <t>GZB-326</t>
  </si>
  <si>
    <t>GZB-327</t>
  </si>
  <si>
    <t>GZB-328</t>
  </si>
  <si>
    <t>GZB-329</t>
  </si>
  <si>
    <t>GZB-330</t>
  </si>
  <si>
    <t>GZB-331</t>
  </si>
  <si>
    <t>GZB-332</t>
  </si>
  <si>
    <t>GZB-333</t>
  </si>
  <si>
    <t>GZB-334</t>
  </si>
  <si>
    <t>GZB-335</t>
  </si>
  <si>
    <t>GZB-336</t>
  </si>
  <si>
    <t>GZB-337</t>
  </si>
  <si>
    <t>GZB-338</t>
  </si>
  <si>
    <t>GZB-339</t>
  </si>
  <si>
    <t>GZB-340</t>
  </si>
  <si>
    <t>GZB-341</t>
  </si>
  <si>
    <t>GZB-342</t>
  </si>
  <si>
    <t>GZB-343</t>
  </si>
  <si>
    <t>GZB-344</t>
  </si>
  <si>
    <t>GZB-345</t>
  </si>
  <si>
    <t>Diamond Designer Ceramic Pot (any colour) - 5inch</t>
  </si>
  <si>
    <t>GZB-346</t>
  </si>
  <si>
    <t>GZB-347</t>
  </si>
  <si>
    <t>GZB-348</t>
  </si>
  <si>
    <t>GZB-349</t>
  </si>
  <si>
    <t>GZB-350</t>
  </si>
  <si>
    <t>GZB-351</t>
  </si>
  <si>
    <t>Lotus shape ceramic pot (Orange) - 4 inch</t>
  </si>
  <si>
    <t>Lotus shape ceramic pot (White) - 6 inch</t>
  </si>
  <si>
    <t>Printed Designer Balti Ceramic Pot - 6 inch (any colour, any design)</t>
  </si>
  <si>
    <t>GZB-352</t>
  </si>
  <si>
    <t>GZB-353</t>
  </si>
  <si>
    <t>GZB-354</t>
  </si>
  <si>
    <t>GZB-355</t>
  </si>
  <si>
    <t>GZB-356</t>
  </si>
  <si>
    <t>GZB-357</t>
  </si>
  <si>
    <t>GZB-358</t>
  </si>
  <si>
    <t>GZB-359</t>
  </si>
  <si>
    <t>Designer Cylinder Ceramic Pot (any colour) - 6 inch</t>
  </si>
  <si>
    <t>Printed Designer Balti Ceramic Pot - 5 inch (any colour, any design)</t>
  </si>
  <si>
    <t>Dot Ball Yellow Ceramic Pot - 6 inch</t>
  </si>
  <si>
    <t>Dice shape designer ceramic pot - 4 inch</t>
  </si>
  <si>
    <t>Cup Shape Designer Ceramic Pot - 5inch (any color)</t>
  </si>
  <si>
    <t>Designer Matki shape Ceramic Pot -6 inch (any color)</t>
  </si>
  <si>
    <t>Square shape designer ceramic pot - 4 inch (any color)</t>
  </si>
  <si>
    <t>Multi color Lotus Shape Ceramic Pot - 4 inch - Set of 3 combo</t>
  </si>
  <si>
    <t>GZB-360</t>
  </si>
  <si>
    <t>GZB-361</t>
  </si>
  <si>
    <t>GZB-362</t>
  </si>
  <si>
    <t>GZB-363</t>
  </si>
  <si>
    <t>GZB-364</t>
  </si>
  <si>
    <t>GZB-365</t>
  </si>
  <si>
    <t>GZB-366</t>
  </si>
  <si>
    <t>GZB-367</t>
  </si>
  <si>
    <t>Multicolor Tulsi Designer Ceramic Pot - 6 inch (any color)</t>
  </si>
  <si>
    <t>Star Shape Designer Ceramic Pot - 6 inch (any color)</t>
  </si>
  <si>
    <t>Square Shape White Ceramic Pot - 4 inch</t>
  </si>
  <si>
    <t xml:space="preserve">Cylinder Shape White Ceramic Pot - 4 inch </t>
  </si>
  <si>
    <t>Buddha Face White Ceramic Pot - 4 inch</t>
  </si>
  <si>
    <t>Spiral Designer Ceramic Pot - 6 inch (any colour)</t>
  </si>
  <si>
    <t>Square shape designer ceramic pot - 6 inch (any color)</t>
  </si>
  <si>
    <t>Leg stand Matki Designer Ceramic Pot - 5 inch (any color)</t>
  </si>
  <si>
    <t>Boat Shaped Ceramic Pot - White - Big Size</t>
  </si>
  <si>
    <t>GZB-368</t>
  </si>
  <si>
    <t>GZB-369</t>
  </si>
  <si>
    <t>Elephant Shaped Multicolor Ceramic Pot - 4inch (any color)</t>
  </si>
  <si>
    <t>Boat Shaped Ceramic Pot - White - 6 inch</t>
  </si>
  <si>
    <t>Diamond Designer Ceramic Pot (any colour) - 5inch - 3pcs combo</t>
  </si>
  <si>
    <t>Cylinder Designer Ceramic Pot (any colour) - 4 inch - 3 pcs combo</t>
  </si>
  <si>
    <t>GZB-370</t>
  </si>
  <si>
    <t>GZB-371</t>
  </si>
  <si>
    <t xml:space="preserve">Cylinder Designer Ceramic Pot (any colour) - 4 inch </t>
  </si>
  <si>
    <t>GZB-372</t>
  </si>
  <si>
    <t>GZB-373</t>
  </si>
  <si>
    <t>GZB-374</t>
  </si>
  <si>
    <t>GZB-375</t>
  </si>
  <si>
    <t>GZB-376</t>
  </si>
  <si>
    <t>GZB-377</t>
  </si>
  <si>
    <t>GZB-378</t>
  </si>
  <si>
    <t>GZB-379</t>
  </si>
  <si>
    <t>GZB-380</t>
  </si>
  <si>
    <t>GZB-381</t>
  </si>
  <si>
    <t>Plastic Pots</t>
  </si>
  <si>
    <t>Railing Hanging Basket Pot - Double Hook (any color)</t>
  </si>
  <si>
    <t>Railing Hanging Basket Pot - Single Hook (any color)</t>
  </si>
  <si>
    <t>White Classic Plastic Pot - 10 inch</t>
  </si>
  <si>
    <t>Classic Plastic Pot - Terracoatta Color- 10 inch</t>
  </si>
  <si>
    <t>Dracaena Variegated</t>
  </si>
  <si>
    <t>Ceramic Pots</t>
  </si>
  <si>
    <t>Shammi Plant - small</t>
  </si>
  <si>
    <t>Lemon Grass - Medium</t>
  </si>
  <si>
    <t>Lemon Grass - Small</t>
  </si>
  <si>
    <t>Jatropha / Sunder Rupa - Small</t>
  </si>
  <si>
    <t>Jatropha / Sunder Rupa - Medium</t>
  </si>
  <si>
    <t>Jatropha / Sunder Rupa - Large</t>
  </si>
  <si>
    <t>Glauca Yucca</t>
  </si>
  <si>
    <t>Money Plant - Golden</t>
  </si>
  <si>
    <t>Money Plant - Green/Golden with Moss stick</t>
  </si>
  <si>
    <t>Live Plants</t>
  </si>
  <si>
    <t>Aglaonema white lipstick</t>
  </si>
  <si>
    <t>Plant Cutter</t>
  </si>
  <si>
    <t>pending</t>
  </si>
  <si>
    <t>image not found</t>
  </si>
  <si>
    <t xml:space="preserve">Garding weeder with plastic handle </t>
  </si>
  <si>
    <t>Grass Shear - Small</t>
  </si>
  <si>
    <t>ok</t>
  </si>
  <si>
    <t>Vermicompost- Greenwood - 1 kg</t>
  </si>
  <si>
    <t>Vermicompost - 5kg Greenwood</t>
  </si>
  <si>
    <t>not required</t>
  </si>
  <si>
    <t>Ready to Use Soil Mix- 5kg</t>
  </si>
  <si>
    <t>Ready to Use Soil Mix- 2kg</t>
  </si>
  <si>
    <t>fertilizer</t>
  </si>
  <si>
    <t>oj</t>
  </si>
  <si>
    <t>GZB-382</t>
  </si>
  <si>
    <t>GZB-383</t>
  </si>
  <si>
    <t>GZB-384</t>
  </si>
  <si>
    <t>GZB-385</t>
  </si>
  <si>
    <t>GZB-386</t>
  </si>
  <si>
    <t>GZB-387</t>
  </si>
  <si>
    <t>GZB-388</t>
  </si>
  <si>
    <t>GZB-389</t>
  </si>
  <si>
    <t>GZB-390</t>
  </si>
  <si>
    <t>GZB-391</t>
  </si>
  <si>
    <t>GZB-392</t>
  </si>
  <si>
    <t>GZB-393</t>
  </si>
  <si>
    <t>GZB-394</t>
  </si>
  <si>
    <t>GZB-395</t>
  </si>
  <si>
    <t>Colorful stones - 500g</t>
  </si>
  <si>
    <t>Décor</t>
  </si>
  <si>
    <t>500g</t>
  </si>
  <si>
    <t>White stones - medium size - 500g</t>
  </si>
  <si>
    <t xml:space="preserve">Décor </t>
  </si>
  <si>
    <t>White stones - big size - 1 Kg</t>
  </si>
  <si>
    <t>Black stones - medium size - 500g</t>
  </si>
  <si>
    <t>White fine peebles - 250 gm</t>
  </si>
  <si>
    <t>250g</t>
  </si>
  <si>
    <t>not availablw</t>
  </si>
  <si>
    <t>not available</t>
  </si>
  <si>
    <t>hold</t>
  </si>
  <si>
    <t>Christmas Tree - Large size</t>
  </si>
  <si>
    <t>Christmas Tree - small size</t>
  </si>
  <si>
    <t>Christmas Tree - medium size</t>
  </si>
  <si>
    <t>Croton Broad Leaves with 8" Plastic Pot</t>
  </si>
  <si>
    <t>Decorative Plastic Buddha Pot 5 inch- White Color</t>
  </si>
  <si>
    <t>Plastic Hanging Pot with Chain Link 10 inch - Any Color</t>
  </si>
  <si>
    <t>Plastic Planter - Any Color 8 inch</t>
  </si>
  <si>
    <t>Plastic Bottom Plate, Red -10 inch</t>
  </si>
  <si>
    <t>Plastic Bottom Plate, Red - 12 inch</t>
  </si>
  <si>
    <t>Plastic Bottom Plate, Red - 8 inch</t>
  </si>
  <si>
    <t>Plastic Bottom Plate, Red - 6 inch</t>
  </si>
  <si>
    <t>GZB-396</t>
  </si>
  <si>
    <t>GZB-397</t>
  </si>
  <si>
    <t>GZB-398</t>
  </si>
  <si>
    <t>GZB-399</t>
  </si>
  <si>
    <t>Table Top Combo - Jade Plant &amp; Pixy Pink Syngonium in Ceramic Pot</t>
  </si>
  <si>
    <t>GZB-400</t>
  </si>
  <si>
    <t>Golden Money Plant in Designer Ceramic Pot</t>
  </si>
  <si>
    <t>GZB-401</t>
  </si>
  <si>
    <t>Set of 2 Bougainvillea in 8 inch Pot - Pink and White</t>
  </si>
  <si>
    <t>GZB-402</t>
  </si>
  <si>
    <t>Combo Set - First Love in 8 inch White Plastic Pot</t>
  </si>
  <si>
    <t>GZB-403</t>
  </si>
  <si>
    <t>Set of 3 Syngonium Plant in 4 inch Square Ceramic Pot- Desi, White &amp; Pixy Pink</t>
  </si>
  <si>
    <t>GZB-404</t>
  </si>
  <si>
    <t>Set of 2 Palm in 8 inch Plastic Pot - Phoenix and Chikotiya Palm</t>
  </si>
  <si>
    <t>GZB-405</t>
  </si>
  <si>
    <t>Combo set - Madhukamni in 8 inch Plastic Pot</t>
  </si>
  <si>
    <t>GZB-406</t>
  </si>
  <si>
    <t>Tancy Flower Pot (Any Color) - 12inch</t>
  </si>
  <si>
    <t>GZB-407</t>
  </si>
  <si>
    <t>Textured Flower Pot (Any Color) - 10 inch</t>
  </si>
  <si>
    <t>GZB-408</t>
  </si>
  <si>
    <t>GZB-409</t>
  </si>
  <si>
    <t>Set of 2 - Striped Pot 8"</t>
  </si>
  <si>
    <t>GZB-410</t>
  </si>
  <si>
    <t>Set of 4 - Moss Stick 2ft</t>
  </si>
  <si>
    <t>GZB-411</t>
  </si>
  <si>
    <t>Set of 6 - Black Nursery Pot 10 inch</t>
  </si>
  <si>
    <t>Chandni Variegated Plant - Medium</t>
  </si>
  <si>
    <t>GZB-412</t>
  </si>
  <si>
    <t>GZB-413</t>
  </si>
  <si>
    <t>Chandni Variegated Plant - Small</t>
  </si>
  <si>
    <t>Table Top Combo - Set of Golden Money Plant &amp; Rubber Plant</t>
  </si>
  <si>
    <t>GZB-414</t>
  </si>
  <si>
    <t>Indoor Combo - Money Plant, Rubber Plant &amp; Syngonium</t>
  </si>
  <si>
    <t>GZB-415</t>
  </si>
  <si>
    <t>combo</t>
  </si>
  <si>
    <t>GZB-416</t>
  </si>
  <si>
    <t>GZB-417</t>
  </si>
  <si>
    <t>GZB-418</t>
  </si>
  <si>
    <t>GZB-419</t>
  </si>
  <si>
    <t>GZB-420</t>
  </si>
  <si>
    <t>Designer Flower Plastic Pot - 14" - XL Size</t>
  </si>
  <si>
    <t>Hanging Flower Pot - Chain Link - 8inch (Any Color)</t>
  </si>
  <si>
    <t>GZB-421</t>
  </si>
  <si>
    <t>GZB-422</t>
  </si>
  <si>
    <t>GZB-423</t>
  </si>
  <si>
    <t>Combo - Set of 3 Hanging Flower Pots - 6 inch (Any Color)</t>
  </si>
  <si>
    <t>Hanging Flower Pot - Chain Link - 6inch (Any Color)</t>
  </si>
  <si>
    <t>Combo - Set of 4 Hanging Flower Pots - 8 inch (Any Color)</t>
  </si>
  <si>
    <t>GZB-424</t>
  </si>
  <si>
    <t>GZB-425</t>
  </si>
  <si>
    <t>GZB-426</t>
  </si>
  <si>
    <t>Combo – Set of 6 nos. Nursery Pot – White – 6 inch</t>
  </si>
  <si>
    <t>GZB-427</t>
  </si>
  <si>
    <t>GZB-428</t>
  </si>
  <si>
    <t>Combo - Set of 6 - Plastic White Square Pot 4 inch</t>
  </si>
  <si>
    <t>Floral Shaped Colorful AppEasy Plastic Flower Planter - 4 inch</t>
  </si>
  <si>
    <t>GZB-429</t>
  </si>
  <si>
    <t>Combo - Set of 2 Rectangular Plastic Flower Pot - 14 inch (Any Color)</t>
  </si>
  <si>
    <t>GZB-430</t>
  </si>
  <si>
    <t>GZB-431</t>
  </si>
  <si>
    <t>Sunshine Plant/Flower Pot (1 no.) - 10 inch (Any Color)</t>
  </si>
  <si>
    <t>GZB-432</t>
  </si>
  <si>
    <t>Combo - Set of 2 - Plastic Flower Dura Pot - 12 inch (Any Color)</t>
  </si>
  <si>
    <t>Combo - Set of 2 - Twister Pot - 10 inch (Any Color)</t>
  </si>
  <si>
    <t>GZB-433</t>
  </si>
  <si>
    <t>Plastic Bottom Plate, White -14 inch</t>
  </si>
  <si>
    <t>Plastic Bottom Plate, White -10 inch</t>
  </si>
  <si>
    <t>Plastic Bottom Plate, Red - 14 inch</t>
  </si>
  <si>
    <t>GZB-434</t>
  </si>
  <si>
    <t>GZB-435</t>
  </si>
  <si>
    <t>Plastic Bottom Plate, white - 8 inch</t>
  </si>
  <si>
    <t>GZB-436</t>
  </si>
  <si>
    <t>Plastic Bottom Plate, white - 12 inch</t>
  </si>
  <si>
    <t>GZB-437</t>
  </si>
  <si>
    <t>Plastic Bottom Plate, white - 6 inch</t>
  </si>
  <si>
    <t>GZB-438</t>
  </si>
  <si>
    <t>GZB-439</t>
  </si>
  <si>
    <t>Set of 5 - Plastic Bottom Plate, Red - 8 inch</t>
  </si>
  <si>
    <t>Set of 5 - Plastic Bottom Plate, Red - 6 inch</t>
  </si>
  <si>
    <t>GZB-440</t>
  </si>
  <si>
    <t>Set of 5 - Plastic Bottom Plate, Red - 10 inch</t>
  </si>
  <si>
    <t>GZB-441</t>
  </si>
  <si>
    <t>Set of 5 - Plastic Bottom Plate, Red - 12 inch</t>
  </si>
  <si>
    <t>GZB-442</t>
  </si>
  <si>
    <t>Set of 5 - Plastic Bottom Plate, Red - 14 inch</t>
  </si>
  <si>
    <t>GZB-443</t>
  </si>
  <si>
    <t>GZB-444</t>
  </si>
  <si>
    <t>GZB-445</t>
  </si>
  <si>
    <t>GZB-446</t>
  </si>
  <si>
    <t>GZB-447</t>
  </si>
  <si>
    <t>Set of 5 - Plastic Bottom Plate, White - 6 inch</t>
  </si>
  <si>
    <t>Set of 5 - Plastic Bottom Plate, White - 8 inch</t>
  </si>
  <si>
    <t>Set of 5 - Plastic Bottom Plate, White - 10 inch</t>
  </si>
  <si>
    <t>Set of 5 - Plastic Bottom Plate, White - 12 inch</t>
  </si>
  <si>
    <t>Set of 5 - Plastic Bottom Plate, White - 14 inch</t>
  </si>
  <si>
    <t>10"</t>
  </si>
  <si>
    <t>8"</t>
  </si>
  <si>
    <t>6"</t>
  </si>
  <si>
    <t>12"</t>
  </si>
  <si>
    <t>Set of 4 - Classic Plastic Flower Pot - Terracoatta - 12 inch</t>
  </si>
  <si>
    <t>35 each</t>
  </si>
  <si>
    <t>Multicolor Nursery Flower Pot (Any Color) - 10 inch</t>
  </si>
  <si>
    <t>Set of 4, Multicolor Nursery Flower Pot (Any Color) - 10 inch</t>
  </si>
  <si>
    <t>50 each</t>
  </si>
  <si>
    <t>60each</t>
  </si>
  <si>
    <t>Set of 4, Jupitar Rectangular Plastic Pot - Terracoatta - 14"</t>
  </si>
  <si>
    <t>Multicolor Nursery Pot - Any Color - 8 inch</t>
  </si>
  <si>
    <t>Combo - Set of 4 nos., Multicolor Nursery Pot - Any Color - 8 inch</t>
  </si>
  <si>
    <t>Combo Set of 6 nos. Classic Plastic Flower Pot - Terracoatta Color -  12 inch</t>
  </si>
  <si>
    <t>Classic Plastic Pot - Terracoatta Color - 12 inch</t>
  </si>
  <si>
    <t>White Classic Plastic Pot- 12inch</t>
  </si>
  <si>
    <t>Black Nursery Pot - 10"</t>
  </si>
  <si>
    <t>GZB-448</t>
  </si>
  <si>
    <t>Classic Plastic Pot – 8 inch, Terracoatta Color</t>
  </si>
  <si>
    <t>GZB-449</t>
  </si>
  <si>
    <t>Classic Plastic Pot – 8 inch, White Color</t>
  </si>
  <si>
    <t>GZB-450</t>
  </si>
  <si>
    <t>GZB-451</t>
  </si>
  <si>
    <t>Classic Plastic Pot – 14 inch, Terracoatta Color</t>
  </si>
  <si>
    <t>Classic Plastic Pot – 14 inch, White Color</t>
  </si>
  <si>
    <t>GZB-452</t>
  </si>
  <si>
    <t>Pandanus</t>
  </si>
  <si>
    <t>GZB-453</t>
  </si>
  <si>
    <t xml:space="preserve">Nursery Pot - 12", Black </t>
  </si>
  <si>
    <t>GZB-454</t>
  </si>
  <si>
    <t>GZB-455</t>
  </si>
  <si>
    <t>GZB-456</t>
  </si>
  <si>
    <t xml:space="preserve">Nursery Pot - 8", Black </t>
  </si>
  <si>
    <t xml:space="preserve">Nursery Pot - 6", Black </t>
  </si>
  <si>
    <t>Nursery Flower Pot- 6″, Multicolor (Any Color)</t>
  </si>
  <si>
    <t>GZB-457</t>
  </si>
  <si>
    <t>GZB-458</t>
  </si>
  <si>
    <t>Nursery Flower Pot- 12″, Multicolor (Any Color)</t>
  </si>
  <si>
    <t>Order No.</t>
  </si>
  <si>
    <t>PVN Order</t>
  </si>
  <si>
    <t>GLN Order</t>
  </si>
  <si>
    <t>Date</t>
  </si>
  <si>
    <t>Customer Name</t>
  </si>
  <si>
    <t>Dwarf Ixora - Any Color</t>
  </si>
  <si>
    <t>Beauty Patel</t>
  </si>
  <si>
    <t>Minakshi singh</t>
  </si>
  <si>
    <t>Qty</t>
  </si>
  <si>
    <t>4 inch</t>
  </si>
  <si>
    <t>6 inch</t>
  </si>
  <si>
    <t xml:space="preserve">Portulaca Moss rose (any colour) </t>
  </si>
  <si>
    <t>Sabita Bose</t>
  </si>
  <si>
    <t>Remarks</t>
  </si>
  <si>
    <t>Order Number</t>
  </si>
  <si>
    <t>Customer Address</t>
  </si>
  <si>
    <t xml:space="preserve">Order Details </t>
  </si>
  <si>
    <t>Pick up Nursery</t>
  </si>
  <si>
    <t>Payment Mode</t>
  </si>
  <si>
    <t>Amount</t>
  </si>
  <si>
    <t>Customer Phone Number</t>
  </si>
  <si>
    <t>Item</t>
  </si>
  <si>
    <t>Delivery Remarks</t>
  </si>
  <si>
    <t>PVN</t>
  </si>
  <si>
    <t>COD</t>
  </si>
  <si>
    <t>Peace Lily- 4" bag</t>
  </si>
  <si>
    <t>Dwarf Ixora - Any Color-6" bag</t>
  </si>
  <si>
    <t>House no. -99, B-35, 25 ft road budh vihar
Near by adarsh international academy
Ghaziabad 201009</t>
  </si>
  <si>
    <t>L201 nipun saffron valley apartment
GT road near sahid nagar metro station sahibabad
Gaziyabad 201006
Uttar Pradesh</t>
  </si>
  <si>
    <t>Minakashi Singh</t>
  </si>
  <si>
    <t>Spider - 4" Bag</t>
  </si>
  <si>
    <t>Turtle Vine - 4" Bag</t>
  </si>
  <si>
    <t>Portulaca Moss rose (any colour)  - 4" Bag</t>
  </si>
  <si>
    <t>Rubber Plant Dwarf - 4" Bag</t>
  </si>
  <si>
    <t>Sabita bose</t>
  </si>
  <si>
    <t>Sec 137 , B 506, Supertech ecociti
Noida 201301, Uttar Pradesh</t>
  </si>
  <si>
    <t>Palm Areca 1.5ft bushy- 5" Bag</t>
  </si>
  <si>
    <t>GLN</t>
  </si>
  <si>
    <t>Payment Status</t>
  </si>
  <si>
    <t>Done</t>
  </si>
  <si>
    <t>Shreyansh Gupta</t>
  </si>
  <si>
    <t>B3-506, Panchsheel Greens-1, Sector 16B, Greater Noida, UP 201016</t>
  </si>
  <si>
    <t>4 Inch</t>
  </si>
  <si>
    <t>Fiddle Leaf Fig / Ficus Lyrata- 4" Pot</t>
  </si>
  <si>
    <t>Philodendron Green - Small - 4" Pot</t>
  </si>
  <si>
    <t>Aralia Dinner Plate - 4" Bag</t>
  </si>
  <si>
    <t>Online</t>
  </si>
  <si>
    <t>Anvita Y</t>
  </si>
  <si>
    <t>B129, Ground Floor, Parsvanath Paradise, Mohan Nagar, Ghaziabad, UP 201007</t>
  </si>
  <si>
    <t xml:space="preserve"> Portulaca Moss rose (any colour) - 8 PM Sanjivini Buti</t>
  </si>
  <si>
    <t>NA</t>
  </si>
  <si>
    <t>packet</t>
  </si>
  <si>
    <t>Dwarf Ixora - Pink</t>
  </si>
  <si>
    <t>Customer Not Available</t>
  </si>
  <si>
    <t>Delivery Completed</t>
  </si>
  <si>
    <t>Completed</t>
  </si>
  <si>
    <t>Received - Sachin</t>
  </si>
  <si>
    <t>Received -Online</t>
  </si>
  <si>
    <t>Cost Price</t>
  </si>
  <si>
    <t>Portulaca Moss rose (any colour) - 8 PM Sanjivini Buti</t>
  </si>
  <si>
    <t>PVN Payment</t>
  </si>
  <si>
    <t>GLN Payment</t>
  </si>
  <si>
    <t>Free- Jade Plant</t>
  </si>
  <si>
    <t>Customer not available</t>
  </si>
  <si>
    <t>Chandra Singh</t>
  </si>
  <si>
    <t>House no. 12, 13, Pragya Vihar Society, Near Adedkar Murti, Taj Highway, Nh24, Ghaziabad, 201009</t>
  </si>
  <si>
    <t>Delivery on 
20-Aug-24</t>
  </si>
  <si>
    <t>Tulsi Shyama - Small - 4" bag</t>
  </si>
  <si>
    <t>Aparajita (any colour) - 4" bag</t>
  </si>
  <si>
    <t>Bougainvillea Orange - 6" bag</t>
  </si>
  <si>
    <t>Ficus panda - 4" bag</t>
  </si>
  <si>
    <t>Gaurav Triphathi</t>
  </si>
  <si>
    <t>I-404, Skytech Matrott, Sector 76, Noida 201301</t>
  </si>
  <si>
    <t xml:space="preserve"> Portulaca Moss rose (any colour) - Sanjivini Buti</t>
  </si>
  <si>
    <t>5 inch</t>
  </si>
  <si>
    <t xml:space="preserve"> Portulaca Moss rose (any colour) - 8 PM Sanjivini Buti - 4inch bag</t>
  </si>
  <si>
    <t>Lady Anthra - 4" bag</t>
  </si>
  <si>
    <t>Palm Areca 2.5 ft - 5" bag</t>
  </si>
  <si>
    <t>Tulsi Rama - Small - 4" bag</t>
  </si>
  <si>
    <t>Golden Duranta - Hedge 4" bag</t>
  </si>
  <si>
    <t>Received Online</t>
  </si>
  <si>
    <t>Alka Lahori</t>
  </si>
  <si>
    <t>130, Kot Gaou, Near Yashoda Medical Store, Wakil Walli Gali, Ghaziabad 201001</t>
  </si>
  <si>
    <t>Alka Lahoro</t>
  </si>
  <si>
    <t>Alka Laharo</t>
  </si>
  <si>
    <t xml:space="preserve"> Portulaca Moss rose (any colour) - Sanjivini Buti -4" bag</t>
  </si>
  <si>
    <t>Madhumalti / Rangoon Creeper - small - 4" bag</t>
  </si>
  <si>
    <t>Tulsi Rama - Small -4" bag</t>
  </si>
  <si>
    <t>Vinca Mixed Seeds - 4" bag</t>
  </si>
  <si>
    <t>Shipra Gupta</t>
  </si>
  <si>
    <t>Flat no. 51, 5th Floor, SAM Residency, Opp. Indane Gas Agency, Crossing Republic, Ghaziabad 201016</t>
  </si>
  <si>
    <t>Rakhi Bel / Passiflora / Krishna Kamal - 6" bag</t>
  </si>
  <si>
    <t>Delivered on 
21-Aug-24</t>
  </si>
  <si>
    <t>Delivery on 
23-Aug-24</t>
  </si>
  <si>
    <t>Rituraj Anand</t>
  </si>
  <si>
    <t>Plot no. 231, SF-3, Gyankhand 1, Ghaziabad 201014</t>
  </si>
  <si>
    <t>Tulsi Rama- Small, 4" bag</t>
  </si>
  <si>
    <t>Vermicompost Blackgold -1kg</t>
  </si>
  <si>
    <t>Order Cancelled</t>
  </si>
  <si>
    <t>Aditi Sharma</t>
  </si>
  <si>
    <t>Flat no -C parking floor royal tower -G
Siddharth vihar residency
Ghaziabad 201009
Uttar Pradesh</t>
  </si>
  <si>
    <t>sushmita bajpai</t>
  </si>
  <si>
    <t>a 403 shipra krishna vista
indirapuram ghaziabad 201014
Uttar Pradesh</t>
  </si>
  <si>
    <t>Spider Plant</t>
  </si>
  <si>
    <t>Palm Areca 1.5ft bushy -5" bag</t>
  </si>
  <si>
    <t>Laltena Flower Plant - 4" bag</t>
  </si>
  <si>
    <t>Rubber Plant Dwarf -4" Pot</t>
  </si>
  <si>
    <t>Spider Plant -4" bag</t>
  </si>
  <si>
    <t xml:space="preserve">Rubber Plant Dwarf </t>
  </si>
  <si>
    <t>Sushmita Bajapai</t>
  </si>
  <si>
    <t>Sushmita Bajpai</t>
  </si>
  <si>
    <t xml:space="preserve">Palm Areca 2.5 ft </t>
  </si>
  <si>
    <t>Himza Sinha</t>
  </si>
  <si>
    <t>Himza Sinha
Flat no H503 Indian oil apartment plot no c 58/23 sector 62 noida
Indian oil apartment
Noida 201301
Uttar Pradesh</t>
  </si>
  <si>
    <t>98111 04784</t>
  </si>
  <si>
    <t>Delivered</t>
  </si>
  <si>
    <t>COD - Payment received by Sachin</t>
  </si>
  <si>
    <t>Ruchi Blaggan</t>
  </si>
  <si>
    <t>1691 Brahmaputra Appts. Sector - 29 Noida. Uttar pradesh
Opposite Gip. Mall
Noida 201301</t>
  </si>
  <si>
    <t>96508 05673</t>
  </si>
  <si>
    <t>Coriander / Dhaniya Seeds -</t>
  </si>
  <si>
    <t>Online Payment</t>
  </si>
  <si>
    <t>Sanjay Kumar</t>
  </si>
  <si>
    <t>G-912, Ashiana Le Residency, Ghaziabad</t>
  </si>
  <si>
    <t> GZB-105</t>
  </si>
  <si>
    <t>Croton Sunny</t>
  </si>
  <si>
    <t>Aglaonema</t>
  </si>
  <si>
    <t>Total</t>
  </si>
  <si>
    <t>Delivered on 
23-Aug-24</t>
  </si>
  <si>
    <t>80766 27270</t>
  </si>
  <si>
    <t xml:space="preserve">
F-59, first floor, Rakesh Marg Nehru Nagar 3
Ghaziabad 201001
Uttar Pradesh</t>
  </si>
  <si>
    <t>Shilpa Mishra</t>
  </si>
  <si>
    <t>Nursery Pot - 6", Black</t>
  </si>
  <si>
    <t>Portulaca Moss rose (any colour)</t>
  </si>
  <si>
    <t>Nursery Flower Pot- 6", Multicolor (Any Color)</t>
  </si>
  <si>
    <t>Akhilesh Mishra</t>
  </si>
  <si>
    <t>Akhilesh Mishra
B-203, Apex the Kremlin
Siddharth Vihar
Ghaziabad 201009
Uttar Pradesh</t>
  </si>
  <si>
    <t>Christmas Tree - Small</t>
  </si>
  <si>
    <t>Sadabahar /Periwinkle - Pink</t>
  </si>
  <si>
    <t>Delivery completed on 
23-Aug-24</t>
  </si>
  <si>
    <t>Delivery Completed on 
23-Aug-24</t>
  </si>
  <si>
    <t>Shilipi Mishra</t>
  </si>
  <si>
    <t>1 Kg</t>
  </si>
  <si>
    <t>Delivered on 
26-Aug-24</t>
  </si>
  <si>
    <t>Radhika P Drolia</t>
  </si>
  <si>
    <t>A5/405 Cherry County
Near ek murti chowk
Gautam Buddh nagar 201009
Uttar Pradesh</t>
  </si>
  <si>
    <t>Garden Soil - 5 kg</t>
  </si>
  <si>
    <t>B 628 Ashiana Upwan
Tower 6, SIXTH FLOOR
Ghaziabad 201014
Uttar Pradesh</t>
  </si>
  <si>
    <t>Tiya B</t>
  </si>
  <si>
    <t>Priyanka Tiwari</t>
  </si>
  <si>
    <t>173 Satyam Enclave
Near IME college Sahibabd ghaziabad
Sahibabad 201005
Uttar Pradesh</t>
  </si>
  <si>
    <t>Cucumber / Kheera seed -</t>
  </si>
  <si>
    <t>Bitter Gourd / Karela Seeds -</t>
  </si>
  <si>
    <t>Sponge Gourd / Tori Seeds -</t>
  </si>
  <si>
    <t>Ridge Gourd / Dhari Tori Seeds -</t>
  </si>
  <si>
    <t>Bottle gourd / Lauki Long Green Seeds -</t>
  </si>
  <si>
    <t>Aparajita Small (any colour) </t>
  </si>
  <si>
    <t>Aparajita Bhushy (any colour) </t>
  </si>
  <si>
    <t>Delivered on 26-Aug-24</t>
  </si>
  <si>
    <t>Delivery completed on 
26-Aug-24</t>
  </si>
  <si>
    <t>DONE</t>
  </si>
  <si>
    <t>1 KG</t>
  </si>
  <si>
    <t>2 KG</t>
  </si>
  <si>
    <t>Total Items: 8</t>
  </si>
  <si>
    <t>Total Items: 4</t>
  </si>
  <si>
    <t>Item: 1</t>
  </si>
  <si>
    <t>Item: 5</t>
  </si>
  <si>
    <t>Total Items: 10</t>
  </si>
  <si>
    <t>Total Items: 1</t>
  </si>
  <si>
    <t>Total Items: 3</t>
  </si>
  <si>
    <t>Kalanchoe Plant</t>
  </si>
  <si>
    <t>GZB-459</t>
  </si>
  <si>
    <t>GZB-460</t>
  </si>
  <si>
    <t>GZB-461</t>
  </si>
  <si>
    <t>GZB-462</t>
  </si>
  <si>
    <t>GZB-463</t>
  </si>
  <si>
    <t>GZB-464</t>
  </si>
  <si>
    <t>GZB-465</t>
  </si>
  <si>
    <t>GZB-466</t>
  </si>
  <si>
    <t>GZB-467</t>
  </si>
  <si>
    <t>GZB-468</t>
  </si>
  <si>
    <t>GZB-469</t>
  </si>
  <si>
    <t>GZB-470</t>
  </si>
  <si>
    <t>GZB-471</t>
  </si>
  <si>
    <t>GZB-472</t>
  </si>
  <si>
    <t>GZB-473</t>
  </si>
  <si>
    <t>GZB-474</t>
  </si>
  <si>
    <t>GZB-475</t>
  </si>
  <si>
    <t>GZB-476</t>
  </si>
  <si>
    <t>GZB-477</t>
  </si>
  <si>
    <t>GZB-478</t>
  </si>
  <si>
    <t>GZB-479</t>
  </si>
  <si>
    <t>GZB-480</t>
  </si>
  <si>
    <t>GZB-481</t>
  </si>
  <si>
    <t>GZB-482</t>
  </si>
  <si>
    <t>GZB-483</t>
  </si>
  <si>
    <t>GZB-484</t>
  </si>
  <si>
    <t>GZB-485</t>
  </si>
  <si>
    <t>Plant Stand</t>
  </si>
  <si>
    <t>Bhumij Round Metal Pot Stand - Black</t>
  </si>
  <si>
    <t>Bhumij Metal Plant Support Climber Extension for Plant Stand/Trellis/Stakes/Stick for Home Balcony Indoor Outdoor Plants and Garden Decoration (2 Pc)</t>
  </si>
  <si>
    <t>Bhumij Metal Stylish New Z Shape 2 Tier Planters Stand| Perfect Stand For Planter indoor and Outdoor (40 CM X 20 CM Stand) Set of 1</t>
  </si>
  <si>
    <t xml:space="preserve">Bhumij Plant Single Step Light Weight Stand For Balcony, Plant Stand For Flower Pot Stand, Pot Stand For Outdoor Plants, Planter Stand, Stands For Pots For Plants, Plant Stand For Indoor Plants, Pack of 2 Black (2ft long) </t>
  </si>
  <si>
    <t xml:space="preserve">Bhumij Plant Single Step Light Weight Stand For Balcony, Plant Stand For Flower Pot Stand, Pot Stand For Outdoor Plants, Planter Stand, Stands For Pots For Plants, Plant Stand For Indoor Plants, Pack of 1 Black (2ft long) </t>
  </si>
  <si>
    <t>Delivered on 
27-Aug-24</t>
  </si>
  <si>
    <t>umra3 khan</t>
  </si>
  <si>
    <t>b 23 eMDs Aria Noida B Block Sector 58
sec 58
Noida 201301
Uttar Pradesh</t>
  </si>
  <si>
    <t>Not responded on whatsapp. Call before delivery</t>
  </si>
  <si>
    <t xml:space="preserve">Laltena Flower Plant </t>
  </si>
  <si>
    <t>Items: 2</t>
  </si>
  <si>
    <t>Total Items: 2</t>
  </si>
  <si>
    <t>Manisha Singh</t>
  </si>
  <si>
    <t>Charms Castle, C -802, Rajnagar Extension, Ghaziabad,UP
R
Ghaziabad 201017
Uttar Pradesh</t>
  </si>
  <si>
    <t> GZB-160</t>
  </si>
  <si>
    <t>Syngonium Dark Green -4" bag</t>
  </si>
  <si>
    <t>Jatropha / Sunder Rupa - Small - 3" bag</t>
  </si>
  <si>
    <t>4"</t>
  </si>
  <si>
    <t>3"</t>
  </si>
  <si>
    <t>Nursery Pot - 12", Black</t>
  </si>
  <si>
    <t>Nursery Pot - 8", Black</t>
  </si>
  <si>
    <t>Delivered on 
28 Aug</t>
  </si>
  <si>
    <t>Delivered on 
28-Aug-24</t>
  </si>
  <si>
    <t>Total Item: 10</t>
  </si>
  <si>
    <t>Delivered completed on 28 Aug</t>
  </si>
  <si>
    <t>Total Item: 1</t>
  </si>
  <si>
    <t>Total Items: 9</t>
  </si>
  <si>
    <t>Palm China - small in 4" bag</t>
  </si>
  <si>
    <t>Spider Plant in 4"bag</t>
  </si>
  <si>
    <t>Palm Areca 1.5ft bushy in 5" bag</t>
  </si>
  <si>
    <t>Classic Plastic Pot-12inch, white</t>
  </si>
  <si>
    <t xml:space="preserve"> </t>
  </si>
  <si>
    <t>Classic Plastic Pot-10inch, Red</t>
  </si>
  <si>
    <t xml:space="preserve"> Plastic bottom tray, red 8"</t>
  </si>
  <si>
    <t>5726 &amp; 5728</t>
  </si>
  <si>
    <t>Total Item: 18</t>
  </si>
  <si>
    <t>COD- COD - Payment received by Sachin</t>
  </si>
  <si>
    <t>Croton Dead lock in 4" bag</t>
  </si>
  <si>
    <t>Total Items: 5</t>
  </si>
  <si>
    <t>Neha Singh</t>
  </si>
  <si>
    <t>ATS Advantage 2, Ahinsa Khand 1, Indirapuram, 19 Tower, Flat 19062, Ghaziabad</t>
  </si>
  <si>
    <t>Turtle Vine in 4" bag</t>
  </si>
  <si>
    <t>Syngonium Dark Green -4" Pot</t>
  </si>
  <si>
    <t>Sukh Shanti Dwarf-6" bag</t>
  </si>
  <si>
    <t>Ready to Use Soil Booster- 2kg</t>
  </si>
  <si>
    <t>Rose/Gulab - Desi in 4" bag</t>
  </si>
  <si>
    <t>Total Items: 6</t>
  </si>
  <si>
    <t>2 Kg</t>
  </si>
  <si>
    <t>Minakshi Singh</t>
  </si>
  <si>
    <t xml:space="preserve"> Plastic bottom tray, Red 8"</t>
  </si>
  <si>
    <t>Total Items: 13</t>
  </si>
  <si>
    <t>total Items: 4</t>
  </si>
  <si>
    <t>WHITE</t>
  </si>
  <si>
    <t>RED</t>
  </si>
  <si>
    <t>Bhumij Round Metal Pot Stand - Black|Set of 4</t>
  </si>
  <si>
    <t>Bhumij Metal Plant Support Climber Extension for Plant Stand/Trellis/Stakes/Stick for Home Balcony Indoor Outdoor Plants and Garden Decoration (4 Pcs Set)</t>
  </si>
  <si>
    <t>Round Planter - 1 Pc</t>
  </si>
  <si>
    <t>Support Climber 18 inch - Set of 2 Pcs</t>
  </si>
  <si>
    <t>Round Planter - Set of 4 Pcs</t>
  </si>
  <si>
    <t>Support Climber 18 inch - Set of 4 Pcs</t>
  </si>
  <si>
    <t xml:space="preserve">Z Shape </t>
  </si>
  <si>
    <t>Light Step - Single - 2ft, Black</t>
  </si>
  <si>
    <t>Light Step - Single - 3ft, Black</t>
  </si>
  <si>
    <t>2 Tier Planter</t>
  </si>
  <si>
    <t>Wall Mount Hanging Planter - 1 pc</t>
  </si>
  <si>
    <t>Wall Mount Hanging Planter - Set of 2 pcs</t>
  </si>
  <si>
    <t>Railing Basket</t>
  </si>
  <si>
    <t>Heavy Step - Single - 2ft, Black</t>
  </si>
  <si>
    <t>Heavy Step - Single - 2ft, white</t>
  </si>
  <si>
    <t>Square Planter - Heavy, Black</t>
  </si>
  <si>
    <t>Payment received by Sachin</t>
  </si>
  <si>
    <t>Amit Agarwal</t>
  </si>
  <si>
    <t>Hibird L302, Niho Scottish Gardens, Society Ahinsa Khand 2 Indirapuram, Ghaziabad</t>
  </si>
  <si>
    <t>Moss Rose</t>
  </si>
  <si>
    <t>Coleus- Any color</t>
  </si>
  <si>
    <t>Delivered on 6th Sep</t>
  </si>
  <si>
    <t>Moss Rose in 4" bag</t>
  </si>
  <si>
    <t>Total items 4</t>
  </si>
  <si>
    <t>Abhinav Dua</t>
  </si>
  <si>
    <t>N-702, Ajnara GenX, Crossings Republic, Ghaziabad,</t>
  </si>
  <si>
    <t>SKU-459</t>
  </si>
  <si>
    <t>Metal Round Stand for Planter</t>
  </si>
  <si>
    <t>Plastic Bottom Plate, white - 10 inch</t>
  </si>
  <si>
    <t>Black stones - medium size - 500gm</t>
  </si>
  <si>
    <t>Kalyani Verma</t>
  </si>
  <si>
    <t>SCC Heights, Block A2/305, 2nd Floor, Rajnagar Extension, Ghaziabad 201017</t>
  </si>
  <si>
    <t>Rose/Gulab - Desi -4" bag</t>
  </si>
  <si>
    <t>Curry Leaves Sappling -4 bag</t>
  </si>
  <si>
    <t>Parijaat/Harsingar - Medium size -6"bag</t>
  </si>
  <si>
    <t>Hibiscus/Gudhal - Desi- White-4" bag</t>
  </si>
  <si>
    <t>Chesshtta Kapoor</t>
  </si>
  <si>
    <t>Flat no. 4C, S K Homes, 4th Floor, Plot no. 4/13, Rajendra Nagar Sector-2, Sahibabad, Ghaziabad</t>
  </si>
  <si>
    <t>Hibiscus/Gudhal - Desi- Red -6" bag</t>
  </si>
  <si>
    <t>Aglaonema Pink Dalmatian - 4" pot</t>
  </si>
  <si>
    <t xml:space="preserve"> Portulaca Moss rose (any colour) -4" bag</t>
  </si>
  <si>
    <t>Curry Leaves Sappling -4" bag</t>
  </si>
  <si>
    <t>Aparajita (any colour)-4" bag</t>
  </si>
  <si>
    <t>Bleeding Heart (any color) - 4" bag</t>
  </si>
  <si>
    <t>Ajwain - 4" pot</t>
  </si>
  <si>
    <t>Champa - 6" bag</t>
  </si>
  <si>
    <t>Kaner  (any Color) -6" bag</t>
  </si>
  <si>
    <t>Total Item -12</t>
  </si>
  <si>
    <t>Total Item-3</t>
  </si>
  <si>
    <t>Total Items-3</t>
  </si>
  <si>
    <t>Twisha Patel</t>
  </si>
  <si>
    <t>2nd Floor, House no. 140, Indirapuram, Near Mangal Chowk, Ghaziabad</t>
  </si>
  <si>
    <t>Nursery Pot-6" Multicolor- Red</t>
  </si>
  <si>
    <t>Pudina/Mint Leave - 4" pot</t>
  </si>
  <si>
    <t>Cockscomb Red Seeds</t>
  </si>
  <si>
    <t>Nursery Pot-10", Black</t>
  </si>
  <si>
    <t>Hibiscus/Gudhal - Desi in 6" bag</t>
  </si>
  <si>
    <t>Pratima Saxena</t>
  </si>
  <si>
    <t>B 403, Jivan Apartment, Vasundhara , Sector 6, Near Budh Chowk, Ghaziabad</t>
  </si>
  <si>
    <t>Tulsi Rama - 4" bag small</t>
  </si>
  <si>
    <t>Tulsi Shyama - 4" bag small</t>
  </si>
  <si>
    <t>Jade Small - 4" Pot</t>
  </si>
  <si>
    <t>Rose/Gulab- Desi - 4" bag</t>
  </si>
  <si>
    <t>Aparajita Bhushy (any colour) -4" bag</t>
  </si>
  <si>
    <t>Lemon Grass - Medium -6" bag</t>
  </si>
  <si>
    <t>Sadabahar /Periwinkle - Pink - 3" bag</t>
  </si>
  <si>
    <t>Moss rose &amp; Ajawain - Resent</t>
  </si>
  <si>
    <t>Total Items-6</t>
  </si>
  <si>
    <t xml:space="preserve">bag </t>
  </si>
  <si>
    <t>Shalini Asthana</t>
  </si>
  <si>
    <t>B-191, Flat no. S-7, Ramprastha Colony, Ghaziabad, 201011</t>
  </si>
  <si>
    <t>Snake Plant - Green Single Long- 6" pot</t>
  </si>
  <si>
    <t xml:space="preserve">Shalini </t>
  </si>
  <si>
    <t>Total Items 2</t>
  </si>
  <si>
    <t>Shailni</t>
  </si>
  <si>
    <t>Total Item 1</t>
  </si>
  <si>
    <t xml:space="preserve">
T5-1803, MCC Signature Heights, Near KDP Grand Savanna
Rajnagar extension
GHAZIABAD 201017
Uttar Pradesh</t>
  </si>
  <si>
    <t>Esha Tyagi</t>
  </si>
  <si>
    <t>Hibiscus/Gudhal - Desi - Any color-4"bag</t>
  </si>
  <si>
    <t>Adenium (any Colour) - 4" bag</t>
  </si>
  <si>
    <t>Croton Baby 4" bag</t>
  </si>
  <si>
    <t>Spara Grass Mary - 6" bag</t>
  </si>
  <si>
    <t>Champa Dwarf in 6" bag</t>
  </si>
  <si>
    <t>Peace Lily in 4" bag</t>
  </si>
  <si>
    <t>Returned back</t>
  </si>
  <si>
    <t>Cancelled</t>
  </si>
  <si>
    <t>Rs 407 received by Sachin</t>
  </si>
  <si>
    <t>Rs 280 received by Sachin</t>
  </si>
  <si>
    <t>Delivreed</t>
  </si>
  <si>
    <t xml:space="preserve">Cancelled </t>
  </si>
  <si>
    <t>Charms Castle, C -802, Rajnagar Extension, Ghaziabad,UP 201017
Uttar Pradesh</t>
  </si>
  <si>
    <t xml:space="preserve">Cocopeat wet powder- ready to use - 1kg </t>
  </si>
  <si>
    <t>Rajnish Ojha</t>
  </si>
  <si>
    <t>B 125 b block nandgram ghaziabad
Ghaziabad 201003
UP</t>
  </si>
  <si>
    <t>Classic Plastic Pot- 12", white color</t>
  </si>
  <si>
    <t>Vinca Mixed Seeds</t>
  </si>
  <si>
    <t>Petunia Mix Seeds</t>
  </si>
  <si>
    <t>Pansy Mixed Seeds</t>
  </si>
  <si>
    <t>Marigold/Genda Mixed Seeds</t>
  </si>
  <si>
    <t>Jatropha/ Sunder Rupa- Small</t>
  </si>
  <si>
    <t>Aman Patel</t>
  </si>
  <si>
    <t>B-253 Amprapali Leisure Valley
TechZone 4
Noida Extension 201301
UP</t>
  </si>
  <si>
    <t>Portulaca Moss Rose (any color)</t>
  </si>
  <si>
    <t>Hibiscus/Gudhal- Desi- Any color</t>
  </si>
  <si>
    <t>Rose/Gulab- Desi</t>
  </si>
  <si>
    <t>Hibiscus/Gudhal- Desi- Red</t>
  </si>
  <si>
    <t>Prachi Chauhan</t>
  </si>
  <si>
    <t xml:space="preserve">Prateek grand city, Siddharth Vihar
Tower no-P-3, Flat no-603
Ghaziabad 201009 </t>
  </si>
  <si>
    <t xml:space="preserve">Syngonium Bronze-4" Pot </t>
  </si>
  <si>
    <t>Syngonium Pixy Pink-4" Pot</t>
  </si>
  <si>
    <t>Railing Hanging Basket Pot-Single Hook (any color)</t>
  </si>
  <si>
    <t>Akanksha Gupta</t>
  </si>
  <si>
    <t>Gaur Siddhartham, B1014, Siddharth
Vihar, Pratap Vihar
Ghaziabad 201009
UP</t>
  </si>
  <si>
    <t>Spider Plant-4" Pot</t>
  </si>
  <si>
    <t>Tulsi Shyama-Small, 4" bag</t>
  </si>
  <si>
    <t>Jatropha/ Sunder Rupa- Small, 3"</t>
  </si>
  <si>
    <t>Syngonium White, 4"</t>
  </si>
  <si>
    <t>Akansha Gautam</t>
  </si>
  <si>
    <t>D 84, Patel Nagar-2
Ghaziabad 201001
UP</t>
  </si>
  <si>
    <t>Bougainvillea Orange-6"</t>
  </si>
  <si>
    <t>Bougainvillea White-6"</t>
  </si>
  <si>
    <t>adenium (any Colour) - 4" bag</t>
  </si>
  <si>
    <t>portulaca mixed seeds</t>
  </si>
  <si>
    <t>pothos (Money Plant)- Marble, 4" bag</t>
  </si>
  <si>
    <t>Shamim Khan</t>
  </si>
  <si>
    <t>Shamim Khan
88 ward 1
Yamuna enclave sector 28 Noida
Noida 201303</t>
  </si>
  <si>
    <t>White Peebles 500 gms</t>
  </si>
  <si>
    <t>Gardening Weeder</t>
  </si>
  <si>
    <t>COD received by Sachin</t>
  </si>
  <si>
    <t>Gunjan Agarwal</t>
  </si>
  <si>
    <t>Gunjan Agarwal
KK-3
Kavi Nagar
Ghaziabad 201002
Uttar Pradesh</t>
  </si>
  <si>
    <t>Malpighia Coccigera - 6" bag</t>
  </si>
  <si>
    <t>Anil Aggarwal</t>
  </si>
  <si>
    <t>D-2, T-3 chander nagar near khadi vastra bhandaar
Ghaziabad 201011
Uttar Pradesh</t>
  </si>
  <si>
    <t>70489 54940</t>
  </si>
  <si>
    <t>Laltena Flower Plant in 4" bag</t>
  </si>
  <si>
    <t>Tulsi Rama - Small in 4" bag</t>
  </si>
  <si>
    <t>Tulsi Shyama- Small in 4" bag</t>
  </si>
  <si>
    <t>Chandan</t>
  </si>
  <si>
    <t>Jodhpur</t>
  </si>
  <si>
    <t>Aglaonema Pink Dalmatian - 4" bag</t>
  </si>
  <si>
    <t>Fiddle Leaf Fig / Ficus Lyrata - 4" Pot</t>
  </si>
  <si>
    <t>Ficus Triangular - 6" Pot</t>
  </si>
  <si>
    <t>Items: 3</t>
  </si>
  <si>
    <t>Items: 4</t>
  </si>
  <si>
    <t>Items: 5</t>
  </si>
  <si>
    <t>Syngonium White, 4" pot</t>
  </si>
  <si>
    <t>Bougainvillea Orange-6" bag</t>
  </si>
  <si>
    <t>Bougainvillea White-6" bag</t>
  </si>
  <si>
    <t>CHANDAN JODHPUR ORDER</t>
  </si>
  <si>
    <t>30-Sep-</t>
  </si>
  <si>
    <t>Items: 8</t>
  </si>
  <si>
    <t>Total Itmes: 4</t>
  </si>
  <si>
    <t>Items: 57</t>
  </si>
  <si>
    <t>Metal Round Planter - 1 Pc</t>
  </si>
  <si>
    <t>Light step single- 2ft , black</t>
  </si>
  <si>
    <t>Railing basket</t>
  </si>
  <si>
    <t xml:space="preserve">Areca Palm 2.5 Fit 8 Inch white classy plastic pot </t>
  </si>
  <si>
    <t>Fiddle Leaf - 4" pot</t>
  </si>
  <si>
    <t>Anuranjan Saxena</t>
  </si>
  <si>
    <t>F-802, Galaxy Vega, Noida Extension, Greater Noida West, UP</t>
  </si>
  <si>
    <t>Advertisement Video Shoot</t>
  </si>
  <si>
    <t>Jyoti Baliyan</t>
  </si>
  <si>
    <t>B-253 Amprapali Leisure Valley
TechZone 4
Noida Extension 201301</t>
  </si>
  <si>
    <t>Raat Ki Rati</t>
  </si>
  <si>
    <t>COD through Cashfree</t>
  </si>
  <si>
    <t>S4-002, Eldeco Amantran, Sector-119, Noida, UP 201301</t>
  </si>
  <si>
    <t>wandering jew vine - 4" pot</t>
  </si>
  <si>
    <t>Bottle Gouard/Lauki Seeds Packet</t>
  </si>
  <si>
    <t>88 ward 1
Yamuna enclave sector 28 Noida
Noida 201303</t>
  </si>
  <si>
    <t>Black Stones - medium size 500gm</t>
  </si>
  <si>
    <t>Prepaid</t>
  </si>
  <si>
    <t>Naveen Srivastava</t>
  </si>
  <si>
    <t>Flat no. 1605, Tower B, 17th Floor, Grand Ajnara Heritage, Sector 74, Noida 201301</t>
  </si>
  <si>
    <t>2 Bougainvillea (Pink &amp; white) in 8 inch Pot Red &amp; White</t>
  </si>
  <si>
    <t>Hanging Railing Metal Plant Stand</t>
  </si>
  <si>
    <t>White stones - Big Size - 1 Kg</t>
  </si>
  <si>
    <t>White Stones- medium size - 500gm</t>
  </si>
  <si>
    <t>Black Stones- Medium size- 500gm</t>
  </si>
  <si>
    <t>1 Tier Heavy duty metal plant stand - 2ft, white</t>
  </si>
  <si>
    <t>Metal Plant Stand - Z Shape</t>
  </si>
  <si>
    <t>Ceramic Pot - Lotus Shape - 6" - White</t>
  </si>
  <si>
    <t>3 Pc combo- Cylinder Designer Ceramic Pot</t>
  </si>
  <si>
    <t>Cylinder Shape White Ceramic Pot -4"</t>
  </si>
  <si>
    <t>Square shape designer cermaic pot - 6"</t>
  </si>
  <si>
    <t>Ads Shoot Product</t>
  </si>
  <si>
    <t xml:space="preserve">Rashmi </t>
  </si>
  <si>
    <t>D 601, IFCI Colony, Paschim Vihar, Near Jawalaheri Market, Delhi 110063</t>
  </si>
  <si>
    <t>Total Item-14</t>
  </si>
  <si>
    <t>Sale Type</t>
  </si>
  <si>
    <t>Diwali Sale</t>
  </si>
  <si>
    <t>Cashfree Payment</t>
  </si>
  <si>
    <t>250 Delivery</t>
  </si>
  <si>
    <t>Photoshoot</t>
  </si>
  <si>
    <t>Jade Small - 4" Bag</t>
  </si>
  <si>
    <t>Marble Money Plant</t>
  </si>
  <si>
    <t>Total Items 5</t>
  </si>
  <si>
    <t>Charms Castle, C -802, Rajnagar Extension, Ghaziabad,UP
Ghaziabad 201017</t>
  </si>
  <si>
    <t>Rose/Gulab</t>
  </si>
  <si>
    <t>Dieffenbachia- small</t>
  </si>
  <si>
    <t>Total Items 4</t>
  </si>
  <si>
    <t>Bougainvillea Pink -4" bag</t>
  </si>
  <si>
    <t>Rose/Gulab in 4" bag</t>
  </si>
  <si>
    <t>Dieffenbachia- small - 4" bag</t>
  </si>
  <si>
    <t>Item: 3</t>
  </si>
  <si>
    <t>Items: 6</t>
  </si>
  <si>
    <t>Payment received by Sachin
400</t>
  </si>
  <si>
    <t>Petunia (Any Colour) - 1pc</t>
  </si>
  <si>
    <t>Petunia (Any Colour) - Set of 2</t>
  </si>
  <si>
    <t>Petunia (Any Colour) - Set of 3</t>
  </si>
  <si>
    <t>Dianthus (Any Color)- 1 Pc</t>
  </si>
  <si>
    <t>Dianthus (Any Color)- Set of 2</t>
  </si>
  <si>
    <t>Marigold-Genda - 1 Pc</t>
  </si>
  <si>
    <t>Marigold-Genda Jafri - 1 Pc</t>
  </si>
  <si>
    <t>Verbena - 1 Pc</t>
  </si>
  <si>
    <t>deepali saxena</t>
  </si>
  <si>
    <t>A 2406 Charms Castle Rajnagar Extension Ghaziabad
charms castle
ghaziabad 201017</t>
  </si>
  <si>
    <t>Spider in 4" bag</t>
  </si>
  <si>
    <t>Money Plant - Golden 4" POT</t>
  </si>
  <si>
    <t>Money Plant - Dark Green - 4" Bag</t>
  </si>
  <si>
    <t>Syngonium Desi - 4"Bag</t>
  </si>
  <si>
    <t>Fern Green - 4" bag</t>
  </si>
  <si>
    <t>Lemon Grass - Medium 6" bag</t>
  </si>
  <si>
    <t>Dracaena Green 4" bag</t>
  </si>
  <si>
    <t>Song of India 4" bag</t>
  </si>
  <si>
    <t>Total Items 9</t>
  </si>
  <si>
    <t>SRD-8D 3rd floor
Shipra Riviera Near gate no.1 indirapuram
Gaziyabad 201014
Uttar Pradesh</t>
  </si>
  <si>
    <t>Mamta Negi</t>
  </si>
  <si>
    <t>QR</t>
  </si>
  <si>
    <t xml:space="preserve"> GZB-022</t>
  </si>
  <si>
    <t>Bleeding Heart (any color) 4" bag</t>
  </si>
  <si>
    <t>Bougainvillea Orange 6" bag</t>
  </si>
  <si>
    <t>Tecoma Red 6" bag</t>
  </si>
  <si>
    <t>QR payment</t>
  </si>
  <si>
    <t>Hibiscus - Jhumka</t>
  </si>
  <si>
    <t>Bougainvillea White 6" bag</t>
  </si>
  <si>
    <t>Dwarf Ixora - Any Color 6" bag</t>
  </si>
  <si>
    <t>Jasmeet Singh</t>
  </si>
  <si>
    <t>Jasmeet Singh
201-B Tower-2A, Panchsheel Wellington, Crossing Republik
Ghaziabad 201016
Uttar Pradesh</t>
  </si>
  <si>
    <t> GZB-073</t>
  </si>
  <si>
    <t> GZB-322</t>
  </si>
  <si>
    <t>Laltena Flower Plant 4" bag</t>
  </si>
  <si>
    <t>Curry Leaves Sappling 4" bag</t>
  </si>
  <si>
    <t xml:space="preserve">	Aparajita Small (any colour) 4" bag</t>
  </si>
  <si>
    <t>Aglaonema Pink Dalmatian 4" pot</t>
  </si>
  <si>
    <t>Turtle Vine 4" bag</t>
  </si>
  <si>
    <t>Curry Leaves Sappling 6" bag</t>
  </si>
  <si>
    <t>Pandav Nagar, Ashiana</t>
  </si>
  <si>
    <t xml:space="preserve"> GZB-338</t>
  </si>
  <si>
    <t xml:space="preserve">	Ready to use Soil Booster - 2 Kg</t>
  </si>
  <si>
    <t>Marigold</t>
  </si>
  <si>
    <t>Dianthus Flower Plant</t>
  </si>
  <si>
    <t>Petunia Flower Plant</t>
  </si>
  <si>
    <t xml:space="preserve"> Plastic Bottom Tray, Red - 6 inch</t>
  </si>
  <si>
    <t>Total Items: 12</t>
  </si>
  <si>
    <t>Item 1</t>
  </si>
  <si>
    <t>Supriya Singh</t>
  </si>
  <si>
    <t>Ruby Kashyap</t>
  </si>
  <si>
    <t>Aarzoo Vaidya</t>
  </si>
  <si>
    <t>Usha Gupta</t>
  </si>
  <si>
    <t>Verbena Flower Plant - 1 Pc</t>
  </si>
  <si>
    <t>Marigold - Genda Jafri (Any Colour) - 1 Pc</t>
  </si>
  <si>
    <t>Dianthus (Any Colour) - 1 Pc</t>
  </si>
  <si>
    <t>Usha Gupta
B-49,sector-20, Noida
Noida HDFC BANK, Sector-20
GAUTAM BUDDHA NAGAR 201301
Uttar Pradesh</t>
  </si>
  <si>
    <t>98118 17048</t>
  </si>
  <si>
    <t>Lemon Grass 6" bag</t>
  </si>
  <si>
    <t>minakshi singh</t>
  </si>
  <si>
    <t>L201 nipun saffron valley
GT roads near sahid nagar metro station sahibabad
Gaziyabad 201006
Uttar Pradesh</t>
  </si>
  <si>
    <t>Dianthus (Any Color) - Set of 2</t>
  </si>
  <si>
    <t>Petunia (Any Colour) - Set of 2</t>
  </si>
  <si>
    <t>Marigold - Genda (Any Colour) - 1 Pc</t>
  </si>
  <si>
    <t>Petunia (Any Colour) - 1 Pc</t>
  </si>
  <si>
    <t>108 Subdhra Joshi Marg Shakti Khand III Indirapuram
Park view society
Ghaziabad 201014
Uttar Pradesh</t>
  </si>
  <si>
    <t>78273 88892</t>
  </si>
  <si>
    <t xml:space="preserve">Aparajita Bhushy (any colour) </t>
  </si>
  <si>
    <t xml:space="preserve">	Garden Soil - 2kg</t>
  </si>
  <si>
    <t>A 2406 Charms Castle Rajnagar Extension Ghaziabad
charms castle
ghaziabad 201017
Uttar Pradesh</t>
  </si>
  <si>
    <t>B-122 sector 22
First floor
Noida 201301
Uttar Pradesh</t>
  </si>
  <si>
    <t>99118 50030</t>
  </si>
  <si>
    <t>Petunia (Any Colour) - Set of 3</t>
  </si>
  <si>
    <t>Raushan Raj</t>
  </si>
  <si>
    <t>Bleeding Heart</t>
  </si>
  <si>
    <t>Garden Soil-2kg</t>
  </si>
  <si>
    <t>D2-1202, D2 block, Nirala aspire, GH-03, Sector-16,greater noida,ghaziabad,uttar pradesh
Nirala Aspire,sector-16,greater noida,uttar pradesh
Ghaziabad 201309
Uttar Prades</t>
  </si>
  <si>
    <t>Trowel 2 inch</t>
  </si>
  <si>
    <t>Money Plant - Green/Golden - Board Leave with Moss stick</t>
  </si>
  <si>
    <t>Item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</si>
</sst>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font>
    <font>
      <sz val="11"/>
      <color theme="1"/>
      <name val="Calibri"/>
      <family val="2"/>
    </font>
    <font>
      <sz val="11"/>
      <color theme="1"/>
      <name val="Calibri"/>
      <family val="2"/>
      <scheme val="minor"/>
    </font>
    <font>
      <b/>
      <sz val="12"/>
      <color theme="1"/>
      <name val="Calibri"/>
      <family val="2"/>
    </font>
    <font>
      <sz val="11"/>
      <color rgb="FF000000"/>
      <name val="Calibri"/>
      <family val="2"/>
    </font>
    <font>
      <u/>
      <sz val="11"/>
      <color theme="10"/>
      <name val="Calibri"/>
      <family val="2"/>
      <scheme val="minor"/>
    </font>
    <font>
      <sz val="8"/>
      <name val="Calibri"/>
      <family val="2"/>
      <scheme val="minor"/>
    </font>
    <font>
      <sz val="11"/>
      <name val="Calibri"/>
      <family val="2"/>
      <scheme val="major"/>
    </font>
    <font>
      <sz val="11"/>
      <color theme="1"/>
      <name val="Calibri"/>
      <family val="2"/>
    </font>
    <font>
      <b/>
      <sz val="11"/>
      <name val="Calibri"/>
      <family val="2"/>
      <scheme val="major"/>
    </font>
    <font>
      <sz val="11"/>
      <color rgb="FF000000"/>
      <name val="Calibri"/>
      <family val="2"/>
    </font>
    <font>
      <strike/>
      <sz val="11"/>
      <name val="Calibri"/>
      <family val="2"/>
      <scheme val="major"/>
    </font>
    <font>
      <sz val="11"/>
      <color rgb="FFFF0000"/>
      <name val="Calibri"/>
      <family val="2"/>
      <scheme val="major"/>
    </font>
    <font>
      <strike/>
      <sz val="11"/>
      <color theme="1"/>
      <name val="Calibri"/>
      <family val="2"/>
      <scheme val="minor"/>
    </font>
    <font>
      <sz val="11"/>
      <color theme="1"/>
      <name val="Calibri"/>
      <family val="2"/>
      <scheme val="major"/>
    </font>
    <font>
      <b/>
      <sz val="11"/>
      <color theme="1"/>
      <name val="Calibri"/>
      <family val="2"/>
      <scheme val="minor"/>
    </font>
    <font>
      <sz val="11"/>
      <color theme="10"/>
      <name val="Calibri"/>
      <family val="2"/>
      <scheme val="minor"/>
    </font>
    <font>
      <sz val="8"/>
      <name val="Calibri"/>
      <family val="2"/>
      <scheme val="minor"/>
    </font>
    <font>
      <sz val="7"/>
      <color rgb="FF888888"/>
      <name val="Segoe UI"/>
      <family val="2"/>
    </font>
    <font>
      <sz val="10"/>
      <color theme="1"/>
      <name val="Calibri"/>
      <family val="2"/>
      <scheme val="minor"/>
    </font>
    <font>
      <b/>
      <sz val="14"/>
      <color theme="1"/>
      <name val="Calibri"/>
      <family val="2"/>
      <scheme val="minor"/>
    </font>
    <font>
      <b/>
      <strike/>
      <sz val="11"/>
      <color theme="1"/>
      <name val="Calibri"/>
      <family val="2"/>
      <scheme val="minor"/>
    </font>
    <font>
      <sz val="11"/>
      <color rgb="FFFF0000"/>
      <name val="Calibri"/>
      <family val="2"/>
      <scheme val="minor"/>
    </font>
    <font>
      <strike/>
      <u/>
      <sz val="11"/>
      <color theme="10"/>
      <name val="Calibri"/>
      <family val="2"/>
      <scheme val="minor"/>
    </font>
    <font>
      <b/>
      <sz val="11"/>
      <name val="Calibri"/>
      <family val="2"/>
      <scheme val="minor"/>
    </font>
    <font>
      <sz val="11"/>
      <color theme="1"/>
      <name val="Calibri"/>
      <family val="2"/>
      <scheme val="minor"/>
    </font>
    <font>
      <sz val="11"/>
      <color theme="1"/>
      <name val="Calibri"/>
      <family val="2"/>
    </font>
    <font>
      <sz val="11"/>
      <name val="Calibri"/>
      <family val="2"/>
    </font>
    <font>
      <strike/>
      <sz val="11"/>
      <color theme="1"/>
      <name val="Calibri"/>
      <family val="2"/>
      <scheme val="minor"/>
    </font>
    <font>
      <strike/>
      <sz val="11"/>
      <color theme="1"/>
      <name val="Calibri"/>
      <family val="2"/>
    </font>
    <font>
      <sz val="8"/>
      <color rgb="FF777777"/>
      <name val="Segoe UI"/>
      <family val="2"/>
    </font>
  </fonts>
  <fills count="23">
    <fill>
      <patternFill patternType="none"/>
    </fill>
    <fill>
      <patternFill patternType="gray125"/>
    </fill>
    <fill>
      <patternFill patternType="solid">
        <fgColor rgb="FFFFC000"/>
        <bgColor rgb="FFFFC000"/>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rgb="FFEAD1DC"/>
        <bgColor rgb="FFEAD1DC"/>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C9DAF8"/>
        <bgColor rgb="FFC9DAF8"/>
      </patternFill>
    </fill>
    <fill>
      <patternFill patternType="solid">
        <fgColor rgb="FFFFFFFF"/>
        <bgColor indexed="64"/>
      </patternFill>
    </fill>
    <fill>
      <patternFill patternType="solid">
        <fgColor theme="5"/>
        <bgColor indexed="64"/>
      </patternFill>
    </fill>
  </fills>
  <borders count="4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s>
  <cellStyleXfs count="2">
    <xf numFmtId="0" fontId="0" fillId="0" borderId="0"/>
    <xf numFmtId="0" fontId="46" fillId="0" borderId="0" applyNumberFormat="0" applyFill="0" applyBorder="0" applyAlignment="0" applyProtection="0"/>
  </cellStyleXfs>
  <cellXfs count="908">
    <xf numFmtId="0" fontId="0" fillId="0" borderId="0" xfId="0"/>
    <xf numFmtId="0" fontId="41" fillId="3" borderId="4" xfId="0" applyFont="1" applyFill="1" applyBorder="1" applyAlignment="1">
      <alignment horizontal="center" vertical="center"/>
    </xf>
    <xf numFmtId="0" fontId="42" fillId="0" borderId="5" xfId="0" applyFont="1" applyBorder="1" applyAlignment="1">
      <alignment horizontal="center"/>
    </xf>
    <xf numFmtId="0" fontId="43" fillId="0" borderId="5" xfId="0" applyFont="1" applyBorder="1" applyAlignment="1">
      <alignment horizontal="center"/>
    </xf>
    <xf numFmtId="0" fontId="45" fillId="0" borderId="5" xfId="0" applyFont="1" applyBorder="1" applyAlignment="1">
      <alignment horizontal="left"/>
    </xf>
    <xf numFmtId="0" fontId="0" fillId="0" borderId="0" xfId="0" applyAlignment="1">
      <alignment horizontal="left"/>
    </xf>
    <xf numFmtId="0" fontId="48" fillId="0" borderId="8" xfId="0" applyFont="1" applyBorder="1" applyAlignment="1">
      <alignment horizontal="center" vertical="center"/>
    </xf>
    <xf numFmtId="0" fontId="48" fillId="0" borderId="0" xfId="0" applyFont="1"/>
    <xf numFmtId="0" fontId="48" fillId="0" borderId="9" xfId="0" applyFont="1" applyBorder="1" applyAlignment="1">
      <alignment horizontal="center" vertical="center"/>
    </xf>
    <xf numFmtId="0" fontId="48" fillId="0" borderId="8" xfId="0" applyFont="1" applyBorder="1"/>
    <xf numFmtId="0" fontId="48" fillId="0" borderId="8" xfId="0" applyFont="1" applyBorder="1" applyAlignment="1">
      <alignment horizontal="center"/>
    </xf>
    <xf numFmtId="0" fontId="48" fillId="4" borderId="8" xfId="0" applyFont="1" applyFill="1" applyBorder="1" applyAlignment="1">
      <alignment horizontal="center"/>
    </xf>
    <xf numFmtId="0" fontId="50" fillId="6" borderId="8" xfId="0" applyFont="1" applyFill="1" applyBorder="1" applyAlignment="1">
      <alignment horizontal="center" vertical="center"/>
    </xf>
    <xf numFmtId="0" fontId="48" fillId="0" borderId="8" xfId="0" applyFont="1" applyBorder="1" applyAlignment="1">
      <alignment horizontal="center" vertical="center" wrapText="1"/>
    </xf>
    <xf numFmtId="0" fontId="48" fillId="0" borderId="0" xfId="0" applyFont="1" applyAlignment="1">
      <alignment vertical="center"/>
    </xf>
    <xf numFmtId="0" fontId="48" fillId="8" borderId="8" xfId="0" applyFont="1" applyFill="1" applyBorder="1" applyAlignment="1">
      <alignment horizontal="center"/>
    </xf>
    <xf numFmtId="0" fontId="50" fillId="9" borderId="13" xfId="0" applyFont="1" applyFill="1" applyBorder="1" applyAlignment="1">
      <alignment horizontal="center" vertical="center" wrapText="1"/>
    </xf>
    <xf numFmtId="0" fontId="50" fillId="9" borderId="14" xfId="0" applyFont="1" applyFill="1" applyBorder="1" applyAlignment="1">
      <alignment horizontal="center" vertical="center" wrapText="1"/>
    </xf>
    <xf numFmtId="0" fontId="48" fillId="0" borderId="8" xfId="0" applyFont="1" applyBorder="1" applyAlignment="1">
      <alignment horizontal="left" vertical="center" wrapText="1"/>
    </xf>
    <xf numFmtId="1" fontId="48" fillId="4" borderId="8" xfId="0" applyNumberFormat="1" applyFont="1" applyFill="1" applyBorder="1" applyAlignment="1">
      <alignment horizontal="center"/>
    </xf>
    <xf numFmtId="0" fontId="49" fillId="0" borderId="8" xfId="0" applyFont="1" applyBorder="1" applyAlignment="1">
      <alignment horizontal="center"/>
    </xf>
    <xf numFmtId="0" fontId="39" fillId="0" borderId="8" xfId="0" applyFont="1" applyBorder="1" applyAlignment="1">
      <alignment horizontal="center"/>
    </xf>
    <xf numFmtId="0" fontId="48" fillId="0" borderId="0" xfId="0" applyFont="1" applyAlignment="1">
      <alignment horizontal="center"/>
    </xf>
    <xf numFmtId="0" fontId="48" fillId="0" borderId="5" xfId="0" applyFont="1" applyBorder="1" applyAlignment="1">
      <alignment horizontal="left" vertical="center" wrapText="1"/>
    </xf>
    <xf numFmtId="0" fontId="48" fillId="0" borderId="7" xfId="0" applyFont="1" applyBorder="1" applyAlignment="1">
      <alignment horizontal="left" vertical="center" wrapText="1"/>
    </xf>
    <xf numFmtId="0" fontId="0" fillId="0" borderId="5" xfId="0" applyBorder="1" applyAlignment="1">
      <alignment horizontal="left" vertical="center" wrapText="1"/>
    </xf>
    <xf numFmtId="0" fontId="49" fillId="0" borderId="8" xfId="0" applyFont="1" applyBorder="1" applyAlignment="1">
      <alignment horizontal="left"/>
    </xf>
    <xf numFmtId="0" fontId="48" fillId="0" borderId="5" xfId="0" applyFont="1" applyBorder="1" applyAlignment="1">
      <alignment horizontal="center"/>
    </xf>
    <xf numFmtId="0" fontId="39" fillId="0" borderId="8" xfId="0" applyFont="1" applyBorder="1" applyAlignment="1">
      <alignment horizontal="left"/>
    </xf>
    <xf numFmtId="0" fontId="48" fillId="0" borderId="1" xfId="0" applyFont="1" applyBorder="1" applyAlignment="1">
      <alignment horizontal="center"/>
    </xf>
    <xf numFmtId="0" fontId="49" fillId="0" borderId="8" xfId="0" applyFont="1" applyBorder="1" applyAlignment="1">
      <alignment horizontal="left" vertical="center" wrapText="1"/>
    </xf>
    <xf numFmtId="0" fontId="0" fillId="0" borderId="8" xfId="0" applyBorder="1" applyAlignment="1">
      <alignment wrapText="1"/>
    </xf>
    <xf numFmtId="0" fontId="42" fillId="0" borderId="8" xfId="0" applyFont="1" applyBorder="1" applyAlignment="1">
      <alignment horizontal="left" vertical="center" wrapText="1"/>
    </xf>
    <xf numFmtId="0" fontId="49" fillId="0" borderId="5" xfId="0" applyFont="1" applyBorder="1" applyAlignment="1">
      <alignment horizontal="left" vertical="center" wrapText="1"/>
    </xf>
    <xf numFmtId="0" fontId="48" fillId="0" borderId="8" xfId="1" applyFont="1" applyBorder="1" applyAlignment="1">
      <alignment horizontal="left" vertical="center" wrapText="1"/>
    </xf>
    <xf numFmtId="0" fontId="39" fillId="0" borderId="5" xfId="0" applyFont="1" applyBorder="1" applyAlignment="1">
      <alignment horizontal="left" vertical="center" wrapText="1"/>
    </xf>
    <xf numFmtId="0" fontId="39" fillId="0" borderId="8" xfId="0" applyFont="1" applyBorder="1" applyAlignment="1">
      <alignment horizontal="left" vertical="center" wrapText="1"/>
    </xf>
    <xf numFmtId="0" fontId="51" fillId="0" borderId="8" xfId="0" applyFont="1" applyBorder="1" applyAlignment="1">
      <alignment horizontal="left" vertical="center" wrapText="1"/>
    </xf>
    <xf numFmtId="0" fontId="51" fillId="7" borderId="8" xfId="0" applyFont="1" applyFill="1" applyBorder="1" applyAlignment="1">
      <alignment horizontal="left" vertical="center" wrapText="1"/>
    </xf>
    <xf numFmtId="0" fontId="51" fillId="7" borderId="5" xfId="0" applyFont="1" applyFill="1" applyBorder="1" applyAlignment="1">
      <alignment horizontal="left" vertical="center" wrapText="1"/>
    </xf>
    <xf numFmtId="0" fontId="51" fillId="7" borderId="6" xfId="0" applyFont="1" applyFill="1" applyBorder="1" applyAlignment="1">
      <alignment horizontal="left" vertical="center" wrapText="1"/>
    </xf>
    <xf numFmtId="0" fontId="51" fillId="0" borderId="5" xfId="0" applyFont="1" applyBorder="1" applyAlignment="1">
      <alignment horizontal="left" vertical="center" wrapText="1"/>
    </xf>
    <xf numFmtId="0" fontId="38" fillId="0" borderId="5" xfId="0" applyFont="1" applyBorder="1" applyAlignment="1">
      <alignment horizontal="left" vertical="center" wrapText="1"/>
    </xf>
    <xf numFmtId="0" fontId="48" fillId="4" borderId="5" xfId="0" applyFont="1" applyFill="1" applyBorder="1" applyAlignment="1">
      <alignment horizontal="left" vertical="center" wrapText="1"/>
    </xf>
    <xf numFmtId="0" fontId="48" fillId="0" borderId="0" xfId="0" applyFont="1" applyAlignment="1">
      <alignment horizontal="left" vertical="center" wrapText="1"/>
    </xf>
    <xf numFmtId="1" fontId="48" fillId="0" borderId="8" xfId="0" applyNumberFormat="1" applyFont="1" applyBorder="1" applyAlignment="1">
      <alignment horizontal="center"/>
    </xf>
    <xf numFmtId="0" fontId="48" fillId="8" borderId="8" xfId="0" applyFont="1" applyFill="1" applyBorder="1" applyAlignment="1">
      <alignment horizontal="left" vertical="center" wrapText="1"/>
    </xf>
    <xf numFmtId="0" fontId="48" fillId="4" borderId="8" xfId="0" applyFont="1" applyFill="1" applyBorder="1" applyAlignment="1">
      <alignment horizontal="left" vertical="center" wrapText="1"/>
    </xf>
    <xf numFmtId="0" fontId="37" fillId="0" borderId="7" xfId="0" applyFont="1" applyBorder="1" applyAlignment="1">
      <alignment wrapText="1"/>
    </xf>
    <xf numFmtId="0" fontId="52" fillId="0" borderId="8" xfId="0" applyFont="1" applyBorder="1"/>
    <xf numFmtId="0" fontId="52" fillId="0" borderId="8" xfId="0" applyFont="1" applyBorder="1" applyAlignment="1">
      <alignment horizontal="center"/>
    </xf>
    <xf numFmtId="1" fontId="52" fillId="4" borderId="8" xfId="0" applyNumberFormat="1" applyFont="1" applyFill="1" applyBorder="1" applyAlignment="1">
      <alignment horizontal="center"/>
    </xf>
    <xf numFmtId="0" fontId="52" fillId="0" borderId="8" xfId="0" applyFont="1" applyBorder="1" applyAlignment="1">
      <alignment horizontal="left" vertical="center" wrapText="1"/>
    </xf>
    <xf numFmtId="0" fontId="49" fillId="4" borderId="8" xfId="0" applyFont="1" applyFill="1" applyBorder="1" applyAlignment="1">
      <alignment horizontal="left" vertical="center" wrapText="1"/>
    </xf>
    <xf numFmtId="0" fontId="48" fillId="0" borderId="13" xfId="0" applyFont="1" applyBorder="1" applyAlignment="1">
      <alignment horizontal="center"/>
    </xf>
    <xf numFmtId="0" fontId="0" fillId="0" borderId="8" xfId="0" applyBorder="1"/>
    <xf numFmtId="0" fontId="0" fillId="0" borderId="8" xfId="0" applyBorder="1" applyAlignment="1">
      <alignment horizontal="center"/>
    </xf>
    <xf numFmtId="0" fontId="48" fillId="4" borderId="13" xfId="0" applyFont="1" applyFill="1" applyBorder="1" applyAlignment="1">
      <alignment horizontal="center"/>
    </xf>
    <xf numFmtId="0" fontId="36" fillId="0" borderId="8" xfId="0" applyFont="1" applyBorder="1"/>
    <xf numFmtId="0" fontId="48" fillId="10" borderId="8" xfId="0" applyFont="1" applyFill="1" applyBorder="1" applyAlignment="1">
      <alignment horizontal="center"/>
    </xf>
    <xf numFmtId="0" fontId="53" fillId="0" borderId="8" xfId="0" applyFont="1" applyBorder="1" applyAlignment="1">
      <alignment horizontal="center"/>
    </xf>
    <xf numFmtId="0" fontId="48" fillId="10" borderId="8" xfId="0" applyFont="1" applyFill="1" applyBorder="1" applyAlignment="1">
      <alignment horizontal="left" vertical="center" wrapText="1"/>
    </xf>
    <xf numFmtId="0" fontId="54" fillId="0" borderId="8" xfId="0" applyFont="1" applyBorder="1"/>
    <xf numFmtId="0" fontId="36" fillId="10" borderId="8" xfId="0" applyFont="1" applyFill="1" applyBorder="1"/>
    <xf numFmtId="0" fontId="0" fillId="10" borderId="8" xfId="0" applyFill="1" applyBorder="1"/>
    <xf numFmtId="0" fontId="48" fillId="10" borderId="13" xfId="0" applyFont="1" applyFill="1" applyBorder="1" applyAlignment="1">
      <alignment horizontal="center"/>
    </xf>
    <xf numFmtId="0" fontId="53" fillId="10" borderId="8" xfId="0" applyFont="1" applyFill="1" applyBorder="1" applyAlignment="1">
      <alignment horizontal="center"/>
    </xf>
    <xf numFmtId="0" fontId="0" fillId="10" borderId="8" xfId="0" applyFill="1" applyBorder="1" applyAlignment="1">
      <alignment wrapText="1"/>
    </xf>
    <xf numFmtId="0" fontId="48" fillId="10" borderId="8" xfId="0" applyFont="1" applyFill="1" applyBorder="1" applyAlignment="1">
      <alignment horizontal="center" vertical="center"/>
    </xf>
    <xf numFmtId="0" fontId="0" fillId="10" borderId="7" xfId="0" applyFill="1" applyBorder="1"/>
    <xf numFmtId="0" fontId="35" fillId="10" borderId="8" xfId="0" applyFont="1" applyFill="1" applyBorder="1"/>
    <xf numFmtId="0" fontId="55" fillId="0" borderId="8" xfId="0" applyFont="1" applyBorder="1" applyAlignment="1">
      <alignment horizontal="center"/>
    </xf>
    <xf numFmtId="0" fontId="55" fillId="10" borderId="8" xfId="0" applyFont="1" applyFill="1" applyBorder="1" applyAlignment="1">
      <alignment horizontal="center"/>
    </xf>
    <xf numFmtId="0" fontId="55" fillId="10" borderId="13" xfId="0" applyFont="1" applyFill="1" applyBorder="1" applyAlignment="1">
      <alignment horizontal="center"/>
    </xf>
    <xf numFmtId="0" fontId="35" fillId="10" borderId="8" xfId="0" applyFont="1" applyFill="1" applyBorder="1" applyAlignment="1">
      <alignment wrapText="1"/>
    </xf>
    <xf numFmtId="0" fontId="55" fillId="10" borderId="8" xfId="0" applyFont="1" applyFill="1" applyBorder="1" applyAlignment="1">
      <alignment horizontal="left" vertical="center" wrapText="1"/>
    </xf>
    <xf numFmtId="0" fontId="55" fillId="0" borderId="8" xfId="0" applyFont="1" applyBorder="1" applyAlignment="1">
      <alignment horizontal="left" vertical="center" wrapText="1"/>
    </xf>
    <xf numFmtId="0" fontId="0" fillId="0" borderId="8" xfId="0" applyBorder="1" applyAlignment="1">
      <alignment horizontal="center" vertical="center"/>
    </xf>
    <xf numFmtId="0" fontId="56" fillId="11" borderId="8" xfId="0" applyFont="1" applyFill="1" applyBorder="1" applyAlignment="1">
      <alignment horizontal="center" vertical="center"/>
    </xf>
    <xf numFmtId="0" fontId="56" fillId="11" borderId="8" xfId="0" applyFont="1" applyFill="1" applyBorder="1" applyAlignment="1">
      <alignment horizontal="center"/>
    </xf>
    <xf numFmtId="0" fontId="0" fillId="0" borderId="0" xfId="0" applyAlignment="1">
      <alignment vertical="center"/>
    </xf>
    <xf numFmtId="0" fontId="56" fillId="0" borderId="0" xfId="0" applyFont="1" applyAlignment="1">
      <alignment vertical="center" wrapText="1"/>
    </xf>
    <xf numFmtId="0" fontId="56" fillId="12" borderId="13" xfId="0" applyFont="1" applyFill="1" applyBorder="1" applyAlignment="1">
      <alignment horizontal="center" vertical="center"/>
    </xf>
    <xf numFmtId="0" fontId="34" fillId="14" borderId="8" xfId="0" applyFont="1" applyFill="1" applyBorder="1" applyAlignment="1">
      <alignment horizontal="center" vertical="center"/>
    </xf>
    <xf numFmtId="0" fontId="0" fillId="14" borderId="8" xfId="0" applyFill="1" applyBorder="1" applyAlignment="1">
      <alignment horizontal="center" vertical="center"/>
    </xf>
    <xf numFmtId="0" fontId="0" fillId="14" borderId="8" xfId="0" applyFill="1" applyBorder="1"/>
    <xf numFmtId="0" fontId="34" fillId="14" borderId="8" xfId="0" applyFont="1" applyFill="1" applyBorder="1" applyAlignment="1">
      <alignment horizontal="center"/>
    </xf>
    <xf numFmtId="0" fontId="0" fillId="14" borderId="8" xfId="0" applyFill="1" applyBorder="1" applyAlignment="1">
      <alignment horizontal="center"/>
    </xf>
    <xf numFmtId="0" fontId="0" fillId="14" borderId="13" xfId="0" applyFill="1" applyBorder="1" applyAlignment="1">
      <alignment horizontal="center" vertical="center"/>
    </xf>
    <xf numFmtId="0" fontId="48" fillId="14" borderId="8" xfId="0" applyFont="1" applyFill="1" applyBorder="1" applyAlignment="1">
      <alignment horizontal="center" vertical="center"/>
    </xf>
    <xf numFmtId="0" fontId="48" fillId="14" borderId="8" xfId="0" applyFont="1" applyFill="1" applyBorder="1" applyAlignment="1">
      <alignment horizontal="left" vertical="center" wrapText="1"/>
    </xf>
    <xf numFmtId="0" fontId="33" fillId="14" borderId="8" xfId="0" applyFont="1" applyFill="1" applyBorder="1" applyAlignment="1">
      <alignment horizontal="center" vertical="center"/>
    </xf>
    <xf numFmtId="0" fontId="48" fillId="14" borderId="13" xfId="0" applyFont="1" applyFill="1" applyBorder="1" applyAlignment="1">
      <alignment horizontal="center" vertical="center"/>
    </xf>
    <xf numFmtId="0" fontId="48" fillId="14" borderId="13" xfId="0" applyFont="1" applyFill="1" applyBorder="1" applyAlignment="1">
      <alignment horizontal="left" vertical="center" wrapText="1"/>
    </xf>
    <xf numFmtId="0" fontId="33" fillId="14" borderId="13" xfId="0" applyFont="1" applyFill="1" applyBorder="1" applyAlignment="1">
      <alignment horizontal="center" vertical="center"/>
    </xf>
    <xf numFmtId="0" fontId="32" fillId="14" borderId="8" xfId="0" applyFont="1" applyFill="1" applyBorder="1" applyAlignment="1">
      <alignment horizontal="center" vertical="center"/>
    </xf>
    <xf numFmtId="0" fontId="42" fillId="14" borderId="8" xfId="0" applyFont="1" applyFill="1" applyBorder="1" applyAlignment="1">
      <alignment horizontal="left" vertical="center" wrapText="1"/>
    </xf>
    <xf numFmtId="0" fontId="48" fillId="14" borderId="8" xfId="0" applyFont="1" applyFill="1" applyBorder="1" applyAlignment="1">
      <alignment horizontal="center"/>
    </xf>
    <xf numFmtId="0" fontId="31" fillId="14" borderId="8" xfId="0" applyFont="1" applyFill="1" applyBorder="1" applyAlignment="1">
      <alignment horizontal="center" vertical="center"/>
    </xf>
    <xf numFmtId="0" fontId="0" fillId="8" borderId="17" xfId="0" applyFill="1" applyBorder="1" applyAlignment="1">
      <alignment horizontal="center" vertical="center"/>
    </xf>
    <xf numFmtId="0" fontId="34" fillId="8" borderId="17" xfId="0" applyFont="1" applyFill="1" applyBorder="1" applyAlignment="1">
      <alignment horizontal="center" vertical="center"/>
    </xf>
    <xf numFmtId="0" fontId="34" fillId="8" borderId="17" xfId="0" applyFont="1" applyFill="1" applyBorder="1" applyAlignment="1">
      <alignment vertical="center"/>
    </xf>
    <xf numFmtId="0" fontId="0" fillId="8" borderId="20" xfId="0" applyFill="1" applyBorder="1" applyAlignment="1">
      <alignment horizontal="center" vertical="center"/>
    </xf>
    <xf numFmtId="0" fontId="34" fillId="8" borderId="20" xfId="0" applyFont="1" applyFill="1" applyBorder="1" applyAlignment="1">
      <alignment horizontal="center" vertical="center"/>
    </xf>
    <xf numFmtId="0" fontId="34" fillId="8" borderId="20" xfId="0" applyFont="1" applyFill="1" applyBorder="1" applyAlignment="1">
      <alignment vertical="center"/>
    </xf>
    <xf numFmtId="0" fontId="0" fillId="10" borderId="17" xfId="0" applyFill="1" applyBorder="1" applyAlignment="1">
      <alignment horizontal="center" vertical="center"/>
    </xf>
    <xf numFmtId="0" fontId="34" fillId="10" borderId="17" xfId="0" applyFont="1" applyFill="1" applyBorder="1" applyAlignment="1">
      <alignment horizontal="center" vertical="center"/>
    </xf>
    <xf numFmtId="0" fontId="48" fillId="10" borderId="17" xfId="0" applyFont="1" applyFill="1" applyBorder="1" applyAlignment="1">
      <alignment horizontal="center" vertical="center"/>
    </xf>
    <xf numFmtId="0" fontId="48" fillId="10" borderId="17" xfId="0" applyFont="1" applyFill="1" applyBorder="1" applyAlignment="1">
      <alignment horizontal="left" vertical="center" wrapText="1"/>
    </xf>
    <xf numFmtId="0" fontId="0" fillId="10" borderId="8" xfId="0" applyFill="1" applyBorder="1" applyAlignment="1">
      <alignment horizontal="center" vertical="center"/>
    </xf>
    <xf numFmtId="0" fontId="34" fillId="10" borderId="8" xfId="0" applyFont="1" applyFill="1" applyBorder="1" applyAlignment="1">
      <alignment horizontal="center" vertical="center"/>
    </xf>
    <xf numFmtId="0" fontId="42" fillId="10" borderId="8" xfId="0" applyFont="1" applyFill="1" applyBorder="1" applyAlignment="1">
      <alignment horizontal="left" vertical="center" wrapText="1"/>
    </xf>
    <xf numFmtId="0" fontId="0" fillId="10" borderId="20" xfId="0" applyFill="1" applyBorder="1" applyAlignment="1">
      <alignment horizontal="center" vertical="center"/>
    </xf>
    <xf numFmtId="0" fontId="34" fillId="10" borderId="20" xfId="0" applyFont="1" applyFill="1" applyBorder="1" applyAlignment="1">
      <alignment horizontal="center" vertical="center"/>
    </xf>
    <xf numFmtId="0" fontId="48" fillId="10" borderId="20" xfId="0" applyFont="1" applyFill="1" applyBorder="1" applyAlignment="1">
      <alignment horizontal="center" vertical="center"/>
    </xf>
    <xf numFmtId="0" fontId="48" fillId="10" borderId="20" xfId="0" applyFont="1" applyFill="1" applyBorder="1" applyAlignment="1">
      <alignment horizontal="left" vertical="center" wrapText="1"/>
    </xf>
    <xf numFmtId="0" fontId="31" fillId="10" borderId="8" xfId="0" applyFont="1" applyFill="1" applyBorder="1" applyAlignment="1">
      <alignment horizontal="center" vertical="center"/>
    </xf>
    <xf numFmtId="0" fontId="32" fillId="10" borderId="8" xfId="0" applyFont="1" applyFill="1" applyBorder="1" applyAlignment="1">
      <alignment horizontal="center" vertical="center"/>
    </xf>
    <xf numFmtId="0" fontId="49" fillId="10" borderId="8" xfId="0" applyFont="1" applyFill="1" applyBorder="1" applyAlignment="1">
      <alignment horizontal="left" vertical="center" wrapText="1"/>
    </xf>
    <xf numFmtId="0" fontId="51" fillId="10" borderId="8" xfId="0" applyFont="1" applyFill="1" applyBorder="1" applyAlignment="1">
      <alignment horizontal="left" vertical="center" wrapText="1"/>
    </xf>
    <xf numFmtId="0" fontId="31" fillId="14" borderId="8" xfId="0" applyFont="1" applyFill="1" applyBorder="1" applyAlignment="1">
      <alignment horizontal="center"/>
    </xf>
    <xf numFmtId="0" fontId="30" fillId="14" borderId="8" xfId="0" applyFont="1" applyFill="1" applyBorder="1" applyAlignment="1">
      <alignment horizontal="center" vertical="center"/>
    </xf>
    <xf numFmtId="0" fontId="56" fillId="4" borderId="8" xfId="0" applyFont="1" applyFill="1" applyBorder="1"/>
    <xf numFmtId="15" fontId="0" fillId="0" borderId="28" xfId="0" applyNumberFormat="1" applyBorder="1" applyAlignment="1">
      <alignment horizontal="center" vertical="center"/>
    </xf>
    <xf numFmtId="0" fontId="56" fillId="0" borderId="8" xfId="0" applyFont="1" applyBorder="1" applyAlignment="1">
      <alignment horizontal="center" vertical="center" wrapText="1"/>
    </xf>
    <xf numFmtId="0" fontId="0" fillId="13" borderId="13" xfId="0" applyFill="1" applyBorder="1" applyAlignment="1">
      <alignment horizontal="center" vertical="center"/>
    </xf>
    <xf numFmtId="0" fontId="48" fillId="13" borderId="8" xfId="0" applyFont="1" applyFill="1" applyBorder="1" applyAlignment="1">
      <alignment horizontal="center" vertical="center"/>
    </xf>
    <xf numFmtId="0" fontId="42" fillId="13" borderId="8" xfId="0" applyFont="1" applyFill="1" applyBorder="1" applyAlignment="1">
      <alignment horizontal="left" vertical="center" wrapText="1"/>
    </xf>
    <xf numFmtId="0" fontId="0" fillId="13" borderId="8" xfId="0" applyFill="1" applyBorder="1" applyAlignment="1">
      <alignment horizontal="center" vertical="center"/>
    </xf>
    <xf numFmtId="0" fontId="29" fillId="13" borderId="8" xfId="0" applyFont="1" applyFill="1" applyBorder="1" applyAlignment="1">
      <alignment horizontal="center" vertical="center"/>
    </xf>
    <xf numFmtId="0" fontId="0" fillId="13" borderId="15" xfId="0" applyFill="1" applyBorder="1" applyAlignment="1">
      <alignment horizontal="center" vertical="center"/>
    </xf>
    <xf numFmtId="0" fontId="48" fillId="13" borderId="8" xfId="0" applyFont="1" applyFill="1" applyBorder="1" applyAlignment="1">
      <alignment horizontal="center"/>
    </xf>
    <xf numFmtId="0" fontId="48" fillId="13" borderId="8" xfId="0" applyFont="1" applyFill="1" applyBorder="1" applyAlignment="1">
      <alignment horizontal="left" vertical="center" wrapText="1"/>
    </xf>
    <xf numFmtId="0" fontId="45" fillId="13" borderId="8" xfId="0" applyFont="1" applyFill="1" applyBorder="1" applyAlignment="1">
      <alignment horizontal="left" vertical="center" wrapText="1"/>
    </xf>
    <xf numFmtId="0" fontId="30" fillId="13" borderId="8" xfId="0" applyFont="1" applyFill="1" applyBorder="1"/>
    <xf numFmtId="0" fontId="30" fillId="13" borderId="8" xfId="0" applyFont="1" applyFill="1" applyBorder="1" applyAlignment="1">
      <alignment horizontal="center" vertical="center"/>
    </xf>
    <xf numFmtId="0" fontId="49" fillId="13" borderId="8" xfId="0" applyFont="1" applyFill="1" applyBorder="1" applyAlignment="1">
      <alignment horizontal="left" vertical="center" wrapText="1"/>
    </xf>
    <xf numFmtId="0" fontId="31" fillId="13" borderId="8" xfId="0" applyFont="1" applyFill="1" applyBorder="1" applyAlignment="1">
      <alignment horizontal="center" vertical="center"/>
    </xf>
    <xf numFmtId="0" fontId="51" fillId="13" borderId="8" xfId="0" applyFont="1" applyFill="1" applyBorder="1" applyAlignment="1">
      <alignment horizontal="left" vertical="center" wrapText="1"/>
    </xf>
    <xf numFmtId="0" fontId="48" fillId="13" borderId="17" xfId="0" applyFont="1" applyFill="1" applyBorder="1" applyAlignment="1">
      <alignment horizontal="center" vertical="center"/>
    </xf>
    <xf numFmtId="0" fontId="48" fillId="13" borderId="17" xfId="0" applyFont="1" applyFill="1" applyBorder="1" applyAlignment="1">
      <alignment horizontal="left" vertical="center" wrapText="1"/>
    </xf>
    <xf numFmtId="0" fontId="0" fillId="13" borderId="17" xfId="0" applyFill="1" applyBorder="1" applyAlignment="1">
      <alignment horizontal="center" vertical="center"/>
    </xf>
    <xf numFmtId="0" fontId="48" fillId="13" borderId="13" xfId="0" applyFont="1" applyFill="1" applyBorder="1" applyAlignment="1">
      <alignment horizontal="center" vertical="center"/>
    </xf>
    <xf numFmtId="0" fontId="48" fillId="13" borderId="13" xfId="0" applyFont="1" applyFill="1" applyBorder="1" applyAlignment="1">
      <alignment horizontal="left" vertical="center" wrapText="1"/>
    </xf>
    <xf numFmtId="0" fontId="42" fillId="14" borderId="8" xfId="0" applyFont="1" applyFill="1" applyBorder="1" applyAlignment="1">
      <alignment horizontal="center" vertical="center" wrapText="1"/>
    </xf>
    <xf numFmtId="0" fontId="48" fillId="14" borderId="8" xfId="0" applyFont="1" applyFill="1" applyBorder="1" applyAlignment="1">
      <alignment horizontal="center" vertical="center" wrapText="1"/>
    </xf>
    <xf numFmtId="0" fontId="27" fillId="14" borderId="8" xfId="0" applyFont="1" applyFill="1" applyBorder="1" applyAlignment="1">
      <alignment horizontal="center" vertical="center"/>
    </xf>
    <xf numFmtId="0" fontId="26" fillId="14" borderId="8" xfId="0" applyFont="1" applyFill="1" applyBorder="1" applyAlignment="1">
      <alignment horizontal="center" vertical="center"/>
    </xf>
    <xf numFmtId="0" fontId="48" fillId="14" borderId="8" xfId="0" applyFont="1" applyFill="1" applyBorder="1" applyAlignment="1">
      <alignment horizontal="left" vertical="center"/>
    </xf>
    <xf numFmtId="0" fontId="56" fillId="0" borderId="8" xfId="0" applyFont="1" applyBorder="1" applyAlignment="1">
      <alignment horizontal="center" vertical="center"/>
    </xf>
    <xf numFmtId="0" fontId="59" fillId="0" borderId="8" xfId="0" applyFont="1" applyBorder="1"/>
    <xf numFmtId="0" fontId="46" fillId="0" borderId="8" xfId="1" applyBorder="1"/>
    <xf numFmtId="0" fontId="39" fillId="10" borderId="8" xfId="0" applyFont="1" applyFill="1" applyBorder="1" applyAlignment="1">
      <alignment horizontal="left" vertical="center" wrapText="1"/>
    </xf>
    <xf numFmtId="0" fontId="27" fillId="10" borderId="8" xfId="0" applyFont="1" applyFill="1" applyBorder="1" applyAlignment="1">
      <alignment horizontal="center" vertical="center"/>
    </xf>
    <xf numFmtId="0" fontId="48" fillId="10" borderId="8" xfId="0" applyFont="1" applyFill="1" applyBorder="1" applyAlignment="1">
      <alignment horizontal="left" vertical="center"/>
    </xf>
    <xf numFmtId="0" fontId="26" fillId="10" borderId="8" xfId="0" applyFont="1" applyFill="1" applyBorder="1" applyAlignment="1">
      <alignment horizontal="center" vertical="center"/>
    </xf>
    <xf numFmtId="0" fontId="0" fillId="0" borderId="8" xfId="0" applyBorder="1" applyAlignment="1">
      <alignment vertical="center"/>
    </xf>
    <xf numFmtId="15" fontId="0" fillId="14" borderId="8" xfId="0" applyNumberFormat="1" applyFill="1" applyBorder="1" applyAlignment="1">
      <alignment horizontal="center" vertical="center"/>
    </xf>
    <xf numFmtId="0" fontId="56" fillId="10" borderId="8" xfId="0" applyFont="1" applyFill="1" applyBorder="1" applyAlignment="1">
      <alignment horizontal="center" vertical="center"/>
    </xf>
    <xf numFmtId="15" fontId="0" fillId="10" borderId="8" xfId="0" applyNumberFormat="1" applyFill="1" applyBorder="1" applyAlignment="1">
      <alignment horizontal="center" vertical="center"/>
    </xf>
    <xf numFmtId="0" fontId="0" fillId="10" borderId="8" xfId="0" applyFill="1" applyBorder="1" applyAlignment="1">
      <alignment horizontal="center"/>
    </xf>
    <xf numFmtId="0" fontId="56" fillId="10" borderId="17" xfId="0" applyFont="1" applyFill="1" applyBorder="1" applyAlignment="1">
      <alignment horizontal="center" vertical="center"/>
    </xf>
    <xf numFmtId="0" fontId="56" fillId="10" borderId="20" xfId="0" applyFont="1" applyFill="1" applyBorder="1" applyAlignment="1">
      <alignment horizontal="center" vertical="center"/>
    </xf>
    <xf numFmtId="0" fontId="22" fillId="0" borderId="8" xfId="0" applyFont="1" applyBorder="1" applyAlignment="1">
      <alignment horizontal="center" vertical="center"/>
    </xf>
    <xf numFmtId="0" fontId="24" fillId="10" borderId="8" xfId="0" applyFont="1" applyFill="1" applyBorder="1" applyAlignment="1">
      <alignment horizontal="center" vertical="center"/>
    </xf>
    <xf numFmtId="0" fontId="23" fillId="10" borderId="8" xfId="0" applyFont="1" applyFill="1" applyBorder="1" applyAlignment="1">
      <alignment horizontal="center" vertical="center"/>
    </xf>
    <xf numFmtId="0" fontId="24" fillId="10" borderId="8" xfId="0" applyFont="1" applyFill="1" applyBorder="1"/>
    <xf numFmtId="0" fontId="24" fillId="10" borderId="8" xfId="0" applyFont="1" applyFill="1" applyBorder="1" applyAlignment="1">
      <alignment vertical="center" wrapText="1"/>
    </xf>
    <xf numFmtId="0" fontId="46" fillId="10" borderId="8" xfId="1" applyFill="1" applyBorder="1"/>
    <xf numFmtId="0" fontId="46" fillId="10" borderId="8" xfId="1" applyFill="1" applyBorder="1" applyAlignment="1">
      <alignment wrapText="1"/>
    </xf>
    <xf numFmtId="0" fontId="24" fillId="10" borderId="13" xfId="0" applyFont="1" applyFill="1" applyBorder="1" applyAlignment="1">
      <alignment horizontal="center" vertical="center"/>
    </xf>
    <xf numFmtId="0" fontId="24" fillId="10" borderId="8" xfId="0" applyFont="1" applyFill="1" applyBorder="1" applyAlignment="1">
      <alignment horizontal="center"/>
    </xf>
    <xf numFmtId="0" fontId="54" fillId="0" borderId="18" xfId="0" applyFont="1" applyBorder="1" applyAlignment="1">
      <alignment horizontal="center" vertical="center"/>
    </xf>
    <xf numFmtId="0" fontId="62" fillId="0" borderId="18" xfId="0" applyFont="1" applyBorder="1" applyAlignment="1">
      <alignment horizontal="left" vertical="center" wrapText="1"/>
    </xf>
    <xf numFmtId="0" fontId="54" fillId="0" borderId="18" xfId="0" applyFont="1" applyBorder="1" applyAlignment="1">
      <alignment horizontal="left" vertical="center" wrapText="1"/>
    </xf>
    <xf numFmtId="0" fontId="62" fillId="0" borderId="18" xfId="0" applyFont="1" applyBorder="1" applyAlignment="1">
      <alignment horizontal="center" vertical="center"/>
    </xf>
    <xf numFmtId="0" fontId="52" fillId="0" borderId="18" xfId="0" applyFont="1" applyBorder="1" applyAlignment="1">
      <alignment horizontal="center" vertical="center"/>
    </xf>
    <xf numFmtId="0" fontId="52" fillId="0" borderId="18" xfId="0" applyFont="1" applyBorder="1" applyAlignment="1">
      <alignment horizontal="center" vertical="center" wrapText="1"/>
    </xf>
    <xf numFmtId="0" fontId="54" fillId="0" borderId="24" xfId="0" applyFont="1" applyBorder="1" applyAlignment="1">
      <alignment horizontal="center" vertical="center" wrapText="1"/>
    </xf>
    <xf numFmtId="0" fontId="54" fillId="0" borderId="13" xfId="0" applyFont="1" applyBorder="1" applyAlignment="1">
      <alignment horizontal="center" vertical="center"/>
    </xf>
    <xf numFmtId="0" fontId="46" fillId="14" borderId="8" xfId="1" applyFill="1" applyBorder="1" applyAlignment="1">
      <alignment vertical="center" wrapText="1"/>
    </xf>
    <xf numFmtId="0" fontId="56" fillId="14" borderId="8" xfId="0" applyFont="1" applyFill="1" applyBorder="1" applyAlignment="1">
      <alignment horizontal="center" vertical="center"/>
    </xf>
    <xf numFmtId="0" fontId="22" fillId="14" borderId="8" xfId="0" applyFont="1" applyFill="1" applyBorder="1" applyAlignment="1">
      <alignment horizontal="center" vertical="center"/>
    </xf>
    <xf numFmtId="0" fontId="30" fillId="10" borderId="8" xfId="0" applyFont="1" applyFill="1" applyBorder="1" applyAlignment="1">
      <alignment horizontal="center" vertical="center" wrapText="1"/>
    </xf>
    <xf numFmtId="0" fontId="32" fillId="10" borderId="8" xfId="0" applyFont="1" applyFill="1" applyBorder="1" applyAlignment="1">
      <alignment horizontal="center"/>
    </xf>
    <xf numFmtId="0" fontId="48" fillId="10" borderId="13" xfId="0" applyFont="1" applyFill="1" applyBorder="1" applyAlignment="1">
      <alignment horizontal="left" vertical="center" wrapText="1"/>
    </xf>
    <xf numFmtId="0" fontId="32" fillId="10" borderId="13" xfId="0" applyFont="1" applyFill="1" applyBorder="1" applyAlignment="1">
      <alignment horizontal="center"/>
    </xf>
    <xf numFmtId="0" fontId="0" fillId="10" borderId="13" xfId="0" applyFill="1" applyBorder="1" applyAlignment="1">
      <alignment horizontal="center"/>
    </xf>
    <xf numFmtId="0" fontId="30" fillId="10" borderId="8" xfId="0" applyFont="1" applyFill="1" applyBorder="1" applyAlignment="1">
      <alignment horizontal="center" vertical="center"/>
    </xf>
    <xf numFmtId="0" fontId="30" fillId="10" borderId="8" xfId="0" applyFont="1" applyFill="1" applyBorder="1" applyAlignment="1">
      <alignment horizontal="center"/>
    </xf>
    <xf numFmtId="0" fontId="48" fillId="10" borderId="8" xfId="0" applyFont="1" applyFill="1" applyBorder="1" applyAlignment="1">
      <alignment horizontal="center" vertical="center" wrapText="1"/>
    </xf>
    <xf numFmtId="0" fontId="51" fillId="10" borderId="8" xfId="0" applyFont="1" applyFill="1" applyBorder="1" applyAlignment="1">
      <alignment horizontal="center" vertical="center" wrapText="1"/>
    </xf>
    <xf numFmtId="0" fontId="29" fillId="10" borderId="8" xfId="0" applyFont="1" applyFill="1" applyBorder="1" applyAlignment="1">
      <alignment horizontal="center" vertical="center"/>
    </xf>
    <xf numFmtId="0" fontId="0" fillId="14" borderId="12" xfId="0" applyFill="1" applyBorder="1" applyAlignment="1">
      <alignment horizontal="center" vertical="center"/>
    </xf>
    <xf numFmtId="0" fontId="56" fillId="14" borderId="8" xfId="0" applyFont="1" applyFill="1" applyBorder="1" applyAlignment="1">
      <alignment horizontal="center" vertical="center" wrapText="1"/>
    </xf>
    <xf numFmtId="0" fontId="23" fillId="14" borderId="8" xfId="0" applyFont="1" applyFill="1" applyBorder="1" applyAlignment="1">
      <alignment horizontal="center" vertical="center" wrapText="1"/>
    </xf>
    <xf numFmtId="0" fontId="26" fillId="14" borderId="8" xfId="0" applyFont="1" applyFill="1" applyBorder="1" applyAlignment="1">
      <alignment horizontal="center"/>
    </xf>
    <xf numFmtId="0" fontId="24" fillId="14" borderId="8" xfId="0" applyFont="1" applyFill="1" applyBorder="1"/>
    <xf numFmtId="0" fontId="23" fillId="14" borderId="8" xfId="0" applyFont="1" applyFill="1" applyBorder="1" applyAlignment="1">
      <alignment horizontal="center" vertical="center"/>
    </xf>
    <xf numFmtId="0" fontId="23" fillId="14" borderId="8" xfId="0" applyFont="1" applyFill="1" applyBorder="1" applyAlignment="1">
      <alignment horizontal="center"/>
    </xf>
    <xf numFmtId="0" fontId="23" fillId="14" borderId="8" xfId="0" applyFont="1" applyFill="1" applyBorder="1" applyAlignment="1">
      <alignment vertical="center" wrapText="1"/>
    </xf>
    <xf numFmtId="0" fontId="46" fillId="14" borderId="8" xfId="1" applyFill="1" applyBorder="1"/>
    <xf numFmtId="0" fontId="22" fillId="14" borderId="8" xfId="0" applyFont="1" applyFill="1" applyBorder="1" applyAlignment="1">
      <alignment horizontal="center"/>
    </xf>
    <xf numFmtId="0" fontId="46" fillId="14" borderId="8" xfId="1" applyFill="1" applyBorder="1" applyAlignment="1">
      <alignment wrapText="1"/>
    </xf>
    <xf numFmtId="0" fontId="24" fillId="10" borderId="8" xfId="0" applyFont="1" applyFill="1" applyBorder="1" applyAlignment="1">
      <alignment vertical="center"/>
    </xf>
    <xf numFmtId="0" fontId="22" fillId="10" borderId="8" xfId="0" applyFont="1" applyFill="1" applyBorder="1" applyAlignment="1">
      <alignment horizontal="center" vertical="center"/>
    </xf>
    <xf numFmtId="0" fontId="46" fillId="14" borderId="8" xfId="1" applyFill="1" applyBorder="1" applyAlignment="1">
      <alignment horizontal="left" vertical="center" wrapText="1"/>
    </xf>
    <xf numFmtId="0" fontId="48" fillId="10" borderId="13" xfId="0" applyFont="1" applyFill="1" applyBorder="1" applyAlignment="1">
      <alignment horizontal="center" vertical="center"/>
    </xf>
    <xf numFmtId="0" fontId="46" fillId="10" borderId="13" xfId="1" applyFill="1" applyBorder="1"/>
    <xf numFmtId="0" fontId="56" fillId="10" borderId="13" xfId="0" applyFont="1" applyFill="1" applyBorder="1" applyAlignment="1">
      <alignment horizontal="center" vertical="center"/>
    </xf>
    <xf numFmtId="0" fontId="46" fillId="0" borderId="0" xfId="1"/>
    <xf numFmtId="0" fontId="56" fillId="10" borderId="17" xfId="0" applyFont="1" applyFill="1" applyBorder="1" applyAlignment="1">
      <alignment horizontal="center" vertical="center" wrapText="1"/>
    </xf>
    <xf numFmtId="0" fontId="46" fillId="10" borderId="17" xfId="1" applyFill="1" applyBorder="1"/>
    <xf numFmtId="0" fontId="56" fillId="10" borderId="8" xfId="0" applyFont="1" applyFill="1" applyBorder="1" applyAlignment="1">
      <alignment horizontal="center" vertical="center" wrapText="1"/>
    </xf>
    <xf numFmtId="0" fontId="56" fillId="10" borderId="20" xfId="0" applyFont="1" applyFill="1" applyBorder="1" applyAlignment="1">
      <alignment horizontal="center" vertical="center" wrapText="1"/>
    </xf>
    <xf numFmtId="0" fontId="46" fillId="10" borderId="20" xfId="1" applyFill="1" applyBorder="1"/>
    <xf numFmtId="0" fontId="22" fillId="10" borderId="17" xfId="0" applyFont="1" applyFill="1" applyBorder="1" applyAlignment="1">
      <alignment horizontal="center" vertical="center"/>
    </xf>
    <xf numFmtId="0" fontId="46" fillId="10" borderId="17" xfId="1" applyFill="1" applyBorder="1" applyAlignment="1">
      <alignment vertical="center" wrapText="1"/>
    </xf>
    <xf numFmtId="0" fontId="46" fillId="10" borderId="8" xfId="1" applyFill="1" applyBorder="1" applyAlignment="1">
      <alignment vertical="center" wrapText="1"/>
    </xf>
    <xf numFmtId="0" fontId="22" fillId="10" borderId="20" xfId="0" applyFont="1" applyFill="1" applyBorder="1" applyAlignment="1">
      <alignment horizontal="center" vertical="center"/>
    </xf>
    <xf numFmtId="0" fontId="46" fillId="10" borderId="20" xfId="1" applyFill="1" applyBorder="1" applyAlignment="1">
      <alignment vertical="center" wrapText="1"/>
    </xf>
    <xf numFmtId="0" fontId="46" fillId="10" borderId="17" xfId="1" applyFill="1" applyBorder="1" applyAlignment="1">
      <alignment horizontal="left" vertical="center" wrapText="1"/>
    </xf>
    <xf numFmtId="0" fontId="46" fillId="10" borderId="8" xfId="1" applyFill="1" applyBorder="1" applyAlignment="1">
      <alignment horizontal="left" vertical="center" wrapText="1"/>
    </xf>
    <xf numFmtId="0" fontId="46" fillId="10" borderId="8" xfId="1" applyFill="1" applyBorder="1" applyAlignment="1">
      <alignment horizontal="left" vertical="center" wrapText="1" indent="1"/>
    </xf>
    <xf numFmtId="0" fontId="22" fillId="10" borderId="8" xfId="0" applyFont="1" applyFill="1" applyBorder="1" applyAlignment="1">
      <alignment horizontal="center"/>
    </xf>
    <xf numFmtId="0" fontId="46" fillId="10" borderId="20" xfId="1" applyFill="1" applyBorder="1" applyAlignment="1">
      <alignment horizontal="left" vertical="center" wrapText="1"/>
    </xf>
    <xf numFmtId="0" fontId="0" fillId="10" borderId="20" xfId="0" applyFill="1" applyBorder="1" applyAlignment="1">
      <alignment horizontal="center"/>
    </xf>
    <xf numFmtId="0" fontId="22" fillId="10" borderId="20" xfId="0" applyFont="1" applyFill="1" applyBorder="1" applyAlignment="1">
      <alignment horizontal="center"/>
    </xf>
    <xf numFmtId="0" fontId="21" fillId="0" borderId="8" xfId="0" applyFont="1" applyBorder="1" applyAlignment="1">
      <alignment horizontal="center" vertical="center"/>
    </xf>
    <xf numFmtId="0" fontId="21" fillId="0" borderId="8" xfId="0" applyFont="1" applyBorder="1" applyAlignment="1">
      <alignment vertical="center"/>
    </xf>
    <xf numFmtId="15" fontId="0" fillId="0" borderId="8" xfId="0" applyNumberFormat="1" applyBorder="1"/>
    <xf numFmtId="0" fontId="56" fillId="0" borderId="8" xfId="0" applyFont="1" applyBorder="1" applyAlignment="1">
      <alignment horizontal="center"/>
    </xf>
    <xf numFmtId="0" fontId="46" fillId="0" borderId="8" xfId="1" applyFill="1" applyBorder="1" applyAlignment="1">
      <alignment vertical="center" wrapText="1"/>
    </xf>
    <xf numFmtId="0" fontId="22" fillId="0" borderId="8" xfId="0" applyFont="1" applyBorder="1"/>
    <xf numFmtId="0" fontId="21" fillId="14" borderId="8" xfId="0" applyFont="1" applyFill="1" applyBorder="1" applyAlignment="1">
      <alignment horizontal="center" vertical="center"/>
    </xf>
    <xf numFmtId="0" fontId="21" fillId="0" borderId="8" xfId="0" applyFont="1" applyBorder="1" applyAlignment="1">
      <alignment vertical="center" wrapText="1"/>
    </xf>
    <xf numFmtId="0" fontId="46" fillId="14" borderId="8" xfId="1" applyFill="1" applyBorder="1" applyAlignment="1">
      <alignment vertical="center"/>
    </xf>
    <xf numFmtId="0" fontId="24" fillId="14" borderId="8" xfId="0" applyFont="1" applyFill="1" applyBorder="1" applyAlignment="1">
      <alignment horizontal="center" vertical="center"/>
    </xf>
    <xf numFmtId="0" fontId="21" fillId="10" borderId="8" xfId="0" applyFont="1" applyFill="1" applyBorder="1" applyAlignment="1">
      <alignment horizontal="center" vertical="center"/>
    </xf>
    <xf numFmtId="0" fontId="20" fillId="14" borderId="8" xfId="0" applyFont="1" applyFill="1" applyBorder="1" applyAlignment="1">
      <alignment horizontal="center" vertical="center"/>
    </xf>
    <xf numFmtId="0" fontId="48" fillId="8" borderId="8" xfId="0" applyFont="1" applyFill="1" applyBorder="1" applyAlignment="1">
      <alignment horizontal="center" vertical="center"/>
    </xf>
    <xf numFmtId="0" fontId="21" fillId="8" borderId="8" xfId="0" applyFont="1" applyFill="1" applyBorder="1" applyAlignment="1">
      <alignment vertical="center"/>
    </xf>
    <xf numFmtId="0" fontId="56" fillId="8" borderId="8" xfId="0" applyFont="1" applyFill="1" applyBorder="1" applyAlignment="1">
      <alignment horizontal="center" vertical="center"/>
    </xf>
    <xf numFmtId="0" fontId="21" fillId="8" borderId="8" xfId="0" applyFont="1" applyFill="1" applyBorder="1" applyAlignment="1">
      <alignment horizontal="center"/>
    </xf>
    <xf numFmtId="0" fontId="46" fillId="8" borderId="8" xfId="1" applyFill="1" applyBorder="1" applyAlignment="1">
      <alignment vertical="center"/>
    </xf>
    <xf numFmtId="0" fontId="0" fillId="11" borderId="8" xfId="0" applyFill="1" applyBorder="1" applyAlignment="1">
      <alignment horizontal="center" vertical="center"/>
    </xf>
    <xf numFmtId="0" fontId="21" fillId="11" borderId="8" xfId="0" applyFont="1" applyFill="1" applyBorder="1" applyAlignment="1">
      <alignment horizontal="center" vertical="center"/>
    </xf>
    <xf numFmtId="0" fontId="21" fillId="11" borderId="8" xfId="0" applyFont="1" applyFill="1" applyBorder="1" applyAlignment="1">
      <alignment vertical="center"/>
    </xf>
    <xf numFmtId="0" fontId="0" fillId="11" borderId="8" xfId="0" applyFill="1" applyBorder="1" applyAlignment="1">
      <alignment vertical="center"/>
    </xf>
    <xf numFmtId="0" fontId="21" fillId="11" borderId="8" xfId="0" applyFont="1" applyFill="1" applyBorder="1" applyAlignment="1">
      <alignment horizontal="center"/>
    </xf>
    <xf numFmtId="0" fontId="21" fillId="11" borderId="8" xfId="0" applyFont="1" applyFill="1" applyBorder="1" applyAlignment="1">
      <alignment vertical="center" wrapText="1"/>
    </xf>
    <xf numFmtId="0" fontId="48" fillId="11" borderId="17" xfId="0" applyFont="1" applyFill="1" applyBorder="1" applyAlignment="1">
      <alignment horizontal="center" vertical="center"/>
    </xf>
    <xf numFmtId="0" fontId="46" fillId="11" borderId="17" xfId="1" applyFill="1" applyBorder="1" applyAlignment="1">
      <alignment vertical="center" wrapText="1"/>
    </xf>
    <xf numFmtId="0" fontId="56" fillId="11" borderId="17" xfId="0" applyFont="1" applyFill="1" applyBorder="1" applyAlignment="1">
      <alignment horizontal="center" vertical="center"/>
    </xf>
    <xf numFmtId="0" fontId="22" fillId="11" borderId="17" xfId="0" applyFont="1" applyFill="1" applyBorder="1" applyAlignment="1">
      <alignment horizontal="center" vertical="center"/>
    </xf>
    <xf numFmtId="0" fontId="48" fillId="11" borderId="8" xfId="0" applyFont="1" applyFill="1" applyBorder="1" applyAlignment="1">
      <alignment horizontal="center" vertical="center"/>
    </xf>
    <xf numFmtId="0" fontId="46" fillId="11" borderId="8" xfId="1" applyFill="1" applyBorder="1" applyAlignment="1">
      <alignment vertical="center" wrapText="1"/>
    </xf>
    <xf numFmtId="0" fontId="22" fillId="11" borderId="8" xfId="0" applyFont="1" applyFill="1" applyBorder="1" applyAlignment="1">
      <alignment horizontal="center" vertical="center"/>
    </xf>
    <xf numFmtId="0" fontId="48" fillId="11" borderId="13" xfId="0" applyFont="1" applyFill="1" applyBorder="1" applyAlignment="1">
      <alignment horizontal="center" vertical="center"/>
    </xf>
    <xf numFmtId="0" fontId="46" fillId="11" borderId="13" xfId="1" applyFill="1" applyBorder="1" applyAlignment="1">
      <alignment vertical="center" wrapText="1"/>
    </xf>
    <xf numFmtId="0" fontId="56" fillId="11" borderId="13" xfId="0" applyFont="1" applyFill="1" applyBorder="1" applyAlignment="1">
      <alignment horizontal="center" vertical="center"/>
    </xf>
    <xf numFmtId="0" fontId="22" fillId="11" borderId="13" xfId="0" applyFont="1" applyFill="1" applyBorder="1" applyAlignment="1">
      <alignment horizontal="center" vertical="center"/>
    </xf>
    <xf numFmtId="15" fontId="0" fillId="14" borderId="8" xfId="0" applyNumberFormat="1" applyFill="1" applyBorder="1" applyAlignment="1">
      <alignment horizontal="center"/>
    </xf>
    <xf numFmtId="0" fontId="20" fillId="14" borderId="8" xfId="0" applyFont="1" applyFill="1" applyBorder="1" applyAlignment="1">
      <alignment horizontal="center"/>
    </xf>
    <xf numFmtId="0" fontId="46" fillId="14" borderId="8" xfId="1" applyFill="1" applyBorder="1" applyAlignment="1">
      <alignment horizontal="left" vertical="center"/>
    </xf>
    <xf numFmtId="0" fontId="19" fillId="14" borderId="8" xfId="0" applyFont="1" applyFill="1" applyBorder="1" applyAlignment="1">
      <alignment horizontal="center" vertical="center"/>
    </xf>
    <xf numFmtId="0" fontId="19" fillId="0" borderId="8" xfId="0" applyFont="1" applyBorder="1" applyAlignment="1">
      <alignment horizontal="center" vertical="center"/>
    </xf>
    <xf numFmtId="0" fontId="19" fillId="0" borderId="8" xfId="0" applyFont="1" applyBorder="1" applyAlignment="1">
      <alignment vertical="center"/>
    </xf>
    <xf numFmtId="15" fontId="0" fillId="0" borderId="8" xfId="0" applyNumberFormat="1" applyBorder="1" applyAlignment="1">
      <alignment horizontal="center"/>
    </xf>
    <xf numFmtId="0" fontId="20" fillId="0" borderId="8" xfId="0" applyFont="1" applyBorder="1" applyAlignment="1">
      <alignment horizontal="center"/>
    </xf>
    <xf numFmtId="0" fontId="19" fillId="0" borderId="8" xfId="0" applyFont="1" applyBorder="1" applyAlignment="1">
      <alignment horizontal="center"/>
    </xf>
    <xf numFmtId="2" fontId="48" fillId="0" borderId="8" xfId="0" applyNumberFormat="1" applyFont="1" applyBorder="1" applyAlignment="1">
      <alignment horizontal="center"/>
    </xf>
    <xf numFmtId="0" fontId="18" fillId="0" borderId="8" xfId="0" applyFont="1" applyBorder="1" applyAlignment="1">
      <alignment horizontal="center" vertical="center"/>
    </xf>
    <xf numFmtId="0" fontId="63" fillId="0" borderId="8" xfId="0" applyFont="1" applyBorder="1" applyAlignment="1">
      <alignment horizontal="center" vertical="center"/>
    </xf>
    <xf numFmtId="0" fontId="18" fillId="0" borderId="0" xfId="0" applyFont="1"/>
    <xf numFmtId="0" fontId="54" fillId="14" borderId="8" xfId="0" applyFont="1" applyFill="1" applyBorder="1" applyAlignment="1">
      <alignment horizontal="center" vertical="center"/>
    </xf>
    <xf numFmtId="0" fontId="54" fillId="0" borderId="8" xfId="0" applyFont="1" applyBorder="1" applyAlignment="1">
      <alignment horizontal="center" vertical="center"/>
    </xf>
    <xf numFmtId="0" fontId="54" fillId="0" borderId="0" xfId="0" applyFont="1"/>
    <xf numFmtId="0" fontId="64" fillId="0" borderId="8" xfId="1" applyFont="1" applyBorder="1"/>
    <xf numFmtId="0" fontId="19" fillId="10" borderId="8" xfId="0" applyFont="1" applyFill="1" applyBorder="1" applyAlignment="1">
      <alignment horizontal="center" vertical="center"/>
    </xf>
    <xf numFmtId="0" fontId="21" fillId="10" borderId="8" xfId="0" applyFont="1" applyFill="1" applyBorder="1" applyAlignment="1">
      <alignment vertical="center"/>
    </xf>
    <xf numFmtId="0" fontId="54" fillId="10" borderId="8" xfId="0" applyFont="1" applyFill="1" applyBorder="1" applyAlignment="1">
      <alignment horizontal="center" vertical="center"/>
    </xf>
    <xf numFmtId="0" fontId="64" fillId="10" borderId="8" xfId="1" applyFont="1" applyFill="1" applyBorder="1"/>
    <xf numFmtId="0" fontId="20" fillId="10" borderId="8" xfId="0" applyFont="1" applyFill="1" applyBorder="1" applyAlignment="1">
      <alignment horizontal="center" vertical="center"/>
    </xf>
    <xf numFmtId="0" fontId="19" fillId="10" borderId="8" xfId="0" applyFont="1" applyFill="1" applyBorder="1" applyAlignment="1">
      <alignment vertical="center"/>
    </xf>
    <xf numFmtId="0" fontId="54" fillId="10" borderId="8" xfId="0" applyFont="1" applyFill="1" applyBorder="1" applyAlignment="1">
      <alignment vertical="center"/>
    </xf>
    <xf numFmtId="0" fontId="46" fillId="10" borderId="8" xfId="1" applyFill="1" applyBorder="1" applyAlignment="1">
      <alignment vertical="center"/>
    </xf>
    <xf numFmtId="0" fontId="18" fillId="10" borderId="8" xfId="0" applyFont="1" applyFill="1" applyBorder="1" applyAlignment="1">
      <alignment horizontal="center" vertical="center"/>
    </xf>
    <xf numFmtId="0" fontId="18" fillId="14" borderId="8" xfId="0" applyFont="1" applyFill="1" applyBorder="1" applyAlignment="1">
      <alignment horizontal="center" vertical="center"/>
    </xf>
    <xf numFmtId="0" fontId="18" fillId="0" borderId="8" xfId="0" applyFont="1" applyBorder="1" applyAlignment="1">
      <alignment vertical="center"/>
    </xf>
    <xf numFmtId="0" fontId="56" fillId="15" borderId="8" xfId="0" applyFont="1" applyFill="1" applyBorder="1" applyAlignment="1">
      <alignment horizontal="center" vertical="center"/>
    </xf>
    <xf numFmtId="0" fontId="42" fillId="0" borderId="5" xfId="0" applyFont="1" applyBorder="1" applyAlignment="1">
      <alignment horizontal="left" vertical="center" wrapText="1"/>
    </xf>
    <xf numFmtId="0" fontId="17" fillId="0" borderId="8" xfId="0" applyFont="1" applyBorder="1" applyAlignment="1">
      <alignment horizontal="center" vertical="center"/>
    </xf>
    <xf numFmtId="0" fontId="18" fillId="10" borderId="8" xfId="0" applyFont="1" applyFill="1" applyBorder="1" applyAlignment="1">
      <alignment vertical="center"/>
    </xf>
    <xf numFmtId="0" fontId="18" fillId="10" borderId="8" xfId="0" applyFont="1" applyFill="1" applyBorder="1"/>
    <xf numFmtId="0" fontId="48" fillId="12" borderId="8" xfId="0" applyFont="1" applyFill="1" applyBorder="1" applyAlignment="1">
      <alignment horizontal="center" vertical="center"/>
    </xf>
    <xf numFmtId="0" fontId="18" fillId="12" borderId="8" xfId="0" applyFont="1" applyFill="1" applyBorder="1" applyAlignment="1">
      <alignment vertical="center"/>
    </xf>
    <xf numFmtId="0" fontId="0" fillId="12" borderId="8" xfId="0" applyFill="1" applyBorder="1" applyAlignment="1">
      <alignment horizontal="center" vertical="center"/>
    </xf>
    <xf numFmtId="0" fontId="18" fillId="12" borderId="8" xfId="0" applyFont="1" applyFill="1" applyBorder="1" applyAlignment="1">
      <alignment horizontal="center" vertical="center"/>
    </xf>
    <xf numFmtId="0" fontId="18" fillId="12" borderId="8" xfId="0" applyFont="1" applyFill="1" applyBorder="1" applyAlignment="1">
      <alignment horizontal="center"/>
    </xf>
    <xf numFmtId="0" fontId="18" fillId="12" borderId="8" xfId="0" applyFont="1" applyFill="1" applyBorder="1" applyAlignment="1">
      <alignment vertical="center" wrapText="1"/>
    </xf>
    <xf numFmtId="0" fontId="16" fillId="0" borderId="8" xfId="0" applyFont="1"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xf>
    <xf numFmtId="0" fontId="15" fillId="0" borderId="8" xfId="0" applyFont="1" applyBorder="1" applyAlignment="1">
      <alignment horizontal="center" vertical="center"/>
    </xf>
    <xf numFmtId="0" fontId="52" fillId="8" borderId="8" xfId="0" applyFont="1" applyFill="1" applyBorder="1" applyAlignment="1">
      <alignment horizontal="center" vertical="center"/>
    </xf>
    <xf numFmtId="0" fontId="54" fillId="8" borderId="8" xfId="0" applyFont="1" applyFill="1" applyBorder="1" applyAlignment="1">
      <alignment vertical="center"/>
    </xf>
    <xf numFmtId="0" fontId="54" fillId="8" borderId="8" xfId="0" applyFont="1" applyFill="1" applyBorder="1" applyAlignment="1">
      <alignment horizontal="center" vertical="center"/>
    </xf>
    <xf numFmtId="0" fontId="62" fillId="8" borderId="8" xfId="0" applyFont="1" applyFill="1" applyBorder="1" applyAlignment="1">
      <alignment horizontal="center" vertical="center"/>
    </xf>
    <xf numFmtId="0" fontId="54" fillId="8" borderId="7" xfId="0" applyFont="1" applyFill="1" applyBorder="1"/>
    <xf numFmtId="0" fontId="54" fillId="8" borderId="8" xfId="0" applyFont="1" applyFill="1" applyBorder="1" applyAlignment="1">
      <alignment horizontal="center"/>
    </xf>
    <xf numFmtId="0" fontId="14" fillId="8" borderId="8" xfId="0" applyFont="1" applyFill="1" applyBorder="1"/>
    <xf numFmtId="0" fontId="52" fillId="8" borderId="8" xfId="0" applyFont="1" applyFill="1" applyBorder="1" applyAlignment="1">
      <alignment horizontal="center"/>
    </xf>
    <xf numFmtId="0" fontId="52" fillId="8" borderId="8" xfId="0" applyFont="1" applyFill="1" applyBorder="1" applyAlignment="1">
      <alignment horizontal="left" vertical="center" wrapText="1"/>
    </xf>
    <xf numFmtId="0" fontId="56" fillId="8" borderId="8" xfId="0" applyFont="1" applyFill="1" applyBorder="1" applyAlignment="1">
      <alignment horizontal="center"/>
    </xf>
    <xf numFmtId="15" fontId="0" fillId="0" borderId="8" xfId="0" applyNumberFormat="1" applyBorder="1" applyAlignment="1">
      <alignment horizontal="center" vertical="center"/>
    </xf>
    <xf numFmtId="0" fontId="46" fillId="0" borderId="8" xfId="1" applyBorder="1" applyAlignment="1">
      <alignment horizontal="center" vertical="center"/>
    </xf>
    <xf numFmtId="0" fontId="18" fillId="10" borderId="8" xfId="0" applyFont="1" applyFill="1" applyBorder="1" applyAlignment="1">
      <alignment vertical="center" wrapText="1"/>
    </xf>
    <xf numFmtId="0" fontId="17" fillId="10" borderId="8" xfId="0" applyFont="1" applyFill="1" applyBorder="1" applyAlignment="1">
      <alignment horizontal="center" vertical="center"/>
    </xf>
    <xf numFmtId="0" fontId="17" fillId="10" borderId="8" xfId="0" applyFont="1" applyFill="1" applyBorder="1" applyAlignment="1">
      <alignment vertical="center"/>
    </xf>
    <xf numFmtId="0" fontId="16" fillId="10" borderId="8" xfId="0" applyFont="1" applyFill="1" applyBorder="1" applyAlignment="1">
      <alignment horizontal="center" vertical="center"/>
    </xf>
    <xf numFmtId="0" fontId="15" fillId="10" borderId="8" xfId="0" applyFont="1" applyFill="1" applyBorder="1" applyAlignment="1">
      <alignment horizontal="center" vertical="center"/>
    </xf>
    <xf numFmtId="0" fontId="15" fillId="10" borderId="8" xfId="0" applyFont="1" applyFill="1" applyBorder="1"/>
    <xf numFmtId="0" fontId="65" fillId="10" borderId="8" xfId="0" applyFont="1" applyFill="1" applyBorder="1" applyAlignment="1">
      <alignment horizontal="center" vertical="center"/>
    </xf>
    <xf numFmtId="0" fontId="13" fillId="0" borderId="8" xfId="0" applyFont="1" applyBorder="1"/>
    <xf numFmtId="0" fontId="13" fillId="4" borderId="8" xfId="0" applyFont="1" applyFill="1" applyBorder="1" applyAlignment="1">
      <alignment horizontal="center"/>
    </xf>
    <xf numFmtId="0" fontId="12" fillId="14" borderId="8" xfId="0" applyFont="1" applyFill="1" applyBorder="1" applyAlignment="1">
      <alignment vertical="center" wrapText="1"/>
    </xf>
    <xf numFmtId="0" fontId="66" fillId="0" borderId="0" xfId="0" applyFont="1"/>
    <xf numFmtId="0" fontId="66" fillId="16" borderId="5" xfId="0" applyFont="1" applyFill="1" applyBorder="1"/>
    <xf numFmtId="0" fontId="67" fillId="16" borderId="5" xfId="0" applyFont="1" applyFill="1" applyBorder="1" applyAlignment="1">
      <alignment horizontal="center"/>
    </xf>
    <xf numFmtId="0" fontId="66" fillId="17" borderId="5" xfId="0" applyFont="1" applyFill="1" applyBorder="1"/>
    <xf numFmtId="0" fontId="67" fillId="17" borderId="5" xfId="0" applyFont="1" applyFill="1" applyBorder="1" applyAlignment="1">
      <alignment horizontal="center"/>
    </xf>
    <xf numFmtId="0" fontId="66" fillId="18" borderId="5" xfId="0" applyFont="1" applyFill="1" applyBorder="1"/>
    <xf numFmtId="0" fontId="67" fillId="18" borderId="5" xfId="0" applyFont="1" applyFill="1" applyBorder="1" applyAlignment="1">
      <alignment horizontal="center"/>
    </xf>
    <xf numFmtId="0" fontId="66" fillId="19" borderId="5" xfId="0" applyFont="1" applyFill="1" applyBorder="1"/>
    <xf numFmtId="0" fontId="67" fillId="19" borderId="5" xfId="0" applyFont="1" applyFill="1" applyBorder="1" applyAlignment="1">
      <alignment horizontal="center"/>
    </xf>
    <xf numFmtId="0" fontId="69" fillId="0" borderId="0" xfId="0" applyFont="1"/>
    <xf numFmtId="0" fontId="12" fillId="0" borderId="0" xfId="0" applyFont="1"/>
    <xf numFmtId="0" fontId="66" fillId="20" borderId="5" xfId="0" applyFont="1" applyFill="1" applyBorder="1" applyAlignment="1">
      <alignment vertical="center"/>
    </xf>
    <xf numFmtId="0" fontId="67" fillId="20" borderId="5" xfId="0" applyFont="1" applyFill="1" applyBorder="1" applyAlignment="1">
      <alignment horizontal="center" vertical="center"/>
    </xf>
    <xf numFmtId="0" fontId="69" fillId="20" borderId="4" xfId="0" applyFont="1" applyFill="1" applyBorder="1" applyAlignment="1">
      <alignment vertical="center"/>
    </xf>
    <xf numFmtId="0" fontId="70" fillId="20" borderId="4" xfId="0" applyFont="1" applyFill="1" applyBorder="1" applyAlignment="1">
      <alignment horizontal="center" vertical="center"/>
    </xf>
    <xf numFmtId="0" fontId="12" fillId="0" borderId="8" xfId="0" applyFont="1" applyBorder="1" applyAlignment="1">
      <alignment horizontal="left" vertical="center" wrapText="1"/>
    </xf>
    <xf numFmtId="0" fontId="66" fillId="20" borderId="8" xfId="0" applyFont="1" applyFill="1" applyBorder="1" applyAlignment="1">
      <alignment vertical="center"/>
    </xf>
    <xf numFmtId="0" fontId="46" fillId="0" borderId="8" xfId="1" applyBorder="1" applyAlignment="1">
      <alignment vertical="center"/>
    </xf>
    <xf numFmtId="0" fontId="12" fillId="20" borderId="8" xfId="0" applyFont="1" applyFill="1" applyBorder="1" applyAlignment="1">
      <alignment vertical="center"/>
    </xf>
    <xf numFmtId="0" fontId="12" fillId="0" borderId="8" xfId="0" applyFont="1" applyBorder="1" applyAlignment="1">
      <alignment horizontal="center" vertical="center"/>
    </xf>
    <xf numFmtId="0" fontId="12" fillId="20" borderId="8" xfId="0" applyFont="1" applyFill="1" applyBorder="1" applyAlignment="1">
      <alignment horizontal="center" vertical="center"/>
    </xf>
    <xf numFmtId="0" fontId="12" fillId="0" borderId="8" xfId="0" applyFont="1" applyBorder="1" applyAlignment="1">
      <alignment vertical="center"/>
    </xf>
    <xf numFmtId="0" fontId="66" fillId="0" borderId="8" xfId="0" applyFont="1" applyBorder="1" applyAlignment="1">
      <alignment vertical="center"/>
    </xf>
    <xf numFmtId="0" fontId="12" fillId="0" borderId="8" xfId="0" applyFont="1" applyBorder="1"/>
    <xf numFmtId="0" fontId="0" fillId="16" borderId="5" xfId="0" applyFill="1" applyBorder="1"/>
    <xf numFmtId="0" fontId="0" fillId="0" borderId="8" xfId="0" applyBorder="1" applyAlignment="1">
      <alignment horizontal="center" vertical="center" wrapText="1"/>
    </xf>
    <xf numFmtId="0" fontId="11" fillId="0" borderId="8" xfId="0" applyFont="1" applyBorder="1"/>
    <xf numFmtId="0" fontId="0" fillId="0" borderId="7" xfId="0" applyBorder="1"/>
    <xf numFmtId="0" fontId="11" fillId="0" borderId="8" xfId="0" applyFont="1" applyBorder="1" applyAlignment="1">
      <alignment horizontal="center" vertical="center"/>
    </xf>
    <xf numFmtId="0" fontId="15" fillId="0" borderId="23" xfId="0" applyFont="1" applyBorder="1"/>
    <xf numFmtId="0" fontId="15" fillId="0" borderId="40" xfId="0" applyFont="1" applyBorder="1"/>
    <xf numFmtId="0" fontId="66" fillId="16" borderId="8" xfId="0" applyFont="1" applyFill="1" applyBorder="1"/>
    <xf numFmtId="0" fontId="66" fillId="17" borderId="8" xfId="0" applyFont="1" applyFill="1" applyBorder="1" applyAlignment="1">
      <alignment horizontal="center" vertical="center"/>
    </xf>
    <xf numFmtId="0" fontId="66" fillId="18" borderId="8" xfId="0" applyFont="1" applyFill="1" applyBorder="1"/>
    <xf numFmtId="0" fontId="66" fillId="19" borderId="8" xfId="0" applyFont="1" applyFill="1" applyBorder="1"/>
    <xf numFmtId="0" fontId="66" fillId="0" borderId="8" xfId="0" applyFont="1" applyBorder="1" applyAlignment="1">
      <alignment horizontal="center" vertical="center"/>
    </xf>
    <xf numFmtId="0" fontId="56" fillId="0" borderId="8" xfId="0" applyFont="1" applyBorder="1" applyAlignment="1">
      <alignment vertical="center"/>
    </xf>
    <xf numFmtId="0" fontId="0" fillId="16" borderId="8" xfId="0" applyFill="1" applyBorder="1"/>
    <xf numFmtId="0" fontId="0" fillId="17" borderId="5" xfId="0" applyFill="1" applyBorder="1"/>
    <xf numFmtId="0" fontId="66" fillId="17" borderId="8" xfId="0" applyFont="1" applyFill="1" applyBorder="1"/>
    <xf numFmtId="0" fontId="0" fillId="0" borderId="8" xfId="0" applyBorder="1" applyAlignment="1">
      <alignment vertical="center" wrapText="1"/>
    </xf>
    <xf numFmtId="0" fontId="10" fillId="0" borderId="8" xfId="0" applyFont="1" applyBorder="1" applyAlignment="1">
      <alignment vertical="center"/>
    </xf>
    <xf numFmtId="15" fontId="0" fillId="0" borderId="8" xfId="0" applyNumberFormat="1" applyBorder="1" applyAlignment="1">
      <alignment vertical="center"/>
    </xf>
    <xf numFmtId="0" fontId="9" fillId="0" borderId="8" xfId="0" applyFont="1" applyBorder="1" applyAlignment="1">
      <alignment vertical="center"/>
    </xf>
    <xf numFmtId="0" fontId="66" fillId="0" borderId="8" xfId="0" applyFont="1" applyBorder="1"/>
    <xf numFmtId="0" fontId="48" fillId="0" borderId="13" xfId="0" applyFont="1" applyBorder="1"/>
    <xf numFmtId="0" fontId="48" fillId="0" borderId="8" xfId="0" applyFont="1" applyBorder="1" applyAlignment="1">
      <alignment wrapText="1"/>
    </xf>
    <xf numFmtId="0" fontId="48" fillId="4" borderId="8" xfId="0" applyFont="1" applyFill="1" applyBorder="1" applyAlignment="1">
      <alignment wrapText="1"/>
    </xf>
    <xf numFmtId="0" fontId="48" fillId="0" borderId="0" xfId="0" applyFont="1" applyAlignment="1">
      <alignment horizontal="center" vertical="center"/>
    </xf>
    <xf numFmtId="1" fontId="48" fillId="0" borderId="0" xfId="0" applyNumberFormat="1" applyFont="1"/>
    <xf numFmtId="0" fontId="63" fillId="0" borderId="8" xfId="0" applyFont="1" applyBorder="1" applyAlignment="1">
      <alignment vertical="center"/>
    </xf>
    <xf numFmtId="0" fontId="53" fillId="0" borderId="8" xfId="0" applyFont="1" applyBorder="1" applyAlignment="1">
      <alignment horizontal="left" vertical="center" wrapText="1"/>
    </xf>
    <xf numFmtId="0" fontId="63" fillId="0" borderId="13" xfId="0" applyFont="1" applyBorder="1" applyAlignment="1">
      <alignment horizontal="center" vertical="center"/>
    </xf>
    <xf numFmtId="0" fontId="63" fillId="0" borderId="8" xfId="0" applyFont="1" applyBorder="1" applyAlignment="1">
      <alignment vertical="center" wrapText="1"/>
    </xf>
    <xf numFmtId="0" fontId="63" fillId="0" borderId="13" xfId="0" applyFont="1" applyBorder="1" applyAlignment="1">
      <alignment vertical="center"/>
    </xf>
    <xf numFmtId="0" fontId="53" fillId="0" borderId="13" xfId="0" applyFont="1" applyBorder="1" applyAlignment="1">
      <alignment horizontal="left" vertical="center" wrapText="1"/>
    </xf>
    <xf numFmtId="0" fontId="8" fillId="0" borderId="8" xfId="0" applyFont="1" applyBorder="1" applyAlignment="1">
      <alignment vertical="center"/>
    </xf>
    <xf numFmtId="0" fontId="48" fillId="0" borderId="23" xfId="0" applyFont="1" applyBorder="1" applyAlignment="1">
      <alignment vertical="center" wrapText="1"/>
    </xf>
    <xf numFmtId="0" fontId="0" fillId="0" borderId="13" xfId="0" applyBorder="1" applyAlignment="1">
      <alignment vertical="center"/>
    </xf>
    <xf numFmtId="0" fontId="15" fillId="0" borderId="7" xfId="0" applyFont="1" applyBorder="1"/>
    <xf numFmtId="0" fontId="15" fillId="0" borderId="9" xfId="0" applyFont="1" applyBorder="1"/>
    <xf numFmtId="0" fontId="5" fillId="0" borderId="8" xfId="0" applyFont="1" applyBorder="1" applyAlignment="1">
      <alignment wrapText="1"/>
    </xf>
    <xf numFmtId="0" fontId="5" fillId="0" borderId="8" xfId="0" applyFont="1" applyBorder="1"/>
    <xf numFmtId="0" fontId="5" fillId="0" borderId="8" xfId="0" applyFont="1" applyBorder="1" applyAlignment="1">
      <alignment vertical="center"/>
    </xf>
    <xf numFmtId="0" fontId="5" fillId="4" borderId="8" xfId="0" applyFont="1" applyFill="1" applyBorder="1"/>
    <xf numFmtId="0" fontId="0" fillId="4" borderId="8" xfId="0" applyFill="1" applyBorder="1" applyAlignment="1">
      <alignment vertical="center"/>
    </xf>
    <xf numFmtId="0" fontId="5" fillId="4" borderId="8" xfId="0" applyFont="1" applyFill="1" applyBorder="1" applyAlignment="1">
      <alignment vertical="center"/>
    </xf>
    <xf numFmtId="0" fontId="0" fillId="0" borderId="13" xfId="0" applyBorder="1" applyAlignment="1">
      <alignment horizontal="center"/>
    </xf>
    <xf numFmtId="0" fontId="4" fillId="0" borderId="8" xfId="0" applyFont="1" applyBorder="1" applyAlignment="1">
      <alignment vertical="center"/>
    </xf>
    <xf numFmtId="0" fontId="4" fillId="0" borderId="8" xfId="0" applyFont="1" applyBorder="1"/>
    <xf numFmtId="0" fontId="4" fillId="0" borderId="13" xfId="0" applyFont="1" applyBorder="1"/>
    <xf numFmtId="0" fontId="0" fillId="4" borderId="13" xfId="0" applyFill="1" applyBorder="1" applyAlignment="1">
      <alignment vertical="center"/>
    </xf>
    <xf numFmtId="0" fontId="54" fillId="0" borderId="8" xfId="0" applyFont="1" applyBorder="1" applyAlignment="1">
      <alignment horizontal="center"/>
    </xf>
    <xf numFmtId="0" fontId="54" fillId="4" borderId="8" xfId="0" applyFont="1" applyFill="1" applyBorder="1" applyAlignment="1">
      <alignment vertical="center"/>
    </xf>
    <xf numFmtId="0" fontId="3" fillId="0" borderId="8" xfId="0" applyFont="1" applyBorder="1" applyAlignment="1">
      <alignment vertical="center"/>
    </xf>
    <xf numFmtId="0" fontId="3" fillId="0" borderId="8" xfId="0" applyFont="1" applyBorder="1" applyAlignment="1">
      <alignment vertical="center" wrapText="1"/>
    </xf>
    <xf numFmtId="0" fontId="3" fillId="0" borderId="8" xfId="0" applyFont="1" applyBorder="1"/>
    <xf numFmtId="0" fontId="0" fillId="0" borderId="14" xfId="0" applyBorder="1" applyAlignment="1">
      <alignment horizontal="center"/>
    </xf>
    <xf numFmtId="0" fontId="1" fillId="0" borderId="8" xfId="0" applyFont="1" applyBorder="1" applyAlignment="1">
      <alignment vertical="center"/>
    </xf>
    <xf numFmtId="0" fontId="1" fillId="0" borderId="8" xfId="0" applyFont="1" applyBorder="1"/>
    <xf numFmtId="0" fontId="1" fillId="0" borderId="8" xfId="0" applyFont="1" applyBorder="1" applyAlignment="1">
      <alignment horizontal="center" vertical="center"/>
    </xf>
    <xf numFmtId="0" fontId="1" fillId="0" borderId="8" xfId="0" applyFont="1" applyBorder="1" applyAlignment="1">
      <alignment horizontal="left" vertical="center"/>
    </xf>
    <xf numFmtId="0" fontId="46" fillId="21" borderId="8" xfId="1" applyFill="1" applyBorder="1" applyAlignment="1">
      <alignment horizontal="left" vertical="top" wrapText="1" indent="1"/>
    </xf>
    <xf numFmtId="0" fontId="1" fillId="0" borderId="13" xfId="0" applyFont="1" applyBorder="1" applyAlignment="1">
      <alignment horizontal="left" vertical="center"/>
    </xf>
    <xf numFmtId="0" fontId="0" fillId="0" borderId="13" xfId="0" applyBorder="1"/>
    <xf numFmtId="0" fontId="0" fillId="0" borderId="15" xfId="0" applyBorder="1"/>
    <xf numFmtId="0" fontId="0" fillId="0" borderId="14" xfId="0" applyBorder="1"/>
    <xf numFmtId="0" fontId="61" fillId="22" borderId="0" xfId="0" applyFont="1" applyFill="1" applyAlignment="1">
      <alignment horizontal="center"/>
    </xf>
    <xf numFmtId="0" fontId="61" fillId="22" borderId="15" xfId="0" applyFont="1" applyFill="1" applyBorder="1" applyAlignment="1">
      <alignment horizontal="center"/>
    </xf>
    <xf numFmtId="0" fontId="5" fillId="0" borderId="14" xfId="0" applyFont="1" applyBorder="1"/>
    <xf numFmtId="0" fontId="50" fillId="9" borderId="13" xfId="0" applyFont="1" applyFill="1" applyBorder="1" applyAlignment="1">
      <alignment horizontal="center" vertical="center" wrapText="1"/>
    </xf>
    <xf numFmtId="0" fontId="50" fillId="9" borderId="14" xfId="0" applyFont="1" applyFill="1" applyBorder="1" applyAlignment="1">
      <alignment horizontal="center" vertical="center" wrapText="1"/>
    </xf>
    <xf numFmtId="0" fontId="48" fillId="0" borderId="10"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vertical="center"/>
    </xf>
    <xf numFmtId="0" fontId="48" fillId="0" borderId="14" xfId="0" applyFont="1" applyBorder="1" applyAlignment="1">
      <alignment horizontal="center" vertical="center"/>
    </xf>
    <xf numFmtId="0" fontId="48" fillId="0" borderId="13" xfId="0" applyFont="1" applyBorder="1" applyAlignment="1">
      <alignment horizontal="center" vertical="center" wrapText="1"/>
    </xf>
    <xf numFmtId="0" fontId="48" fillId="0" borderId="14" xfId="0" applyFont="1" applyBorder="1" applyAlignment="1">
      <alignment horizontal="center" vertical="center" wrapText="1"/>
    </xf>
    <xf numFmtId="0" fontId="50" fillId="5" borderId="10" xfId="0" applyFont="1" applyFill="1" applyBorder="1" applyAlignment="1">
      <alignment horizontal="center"/>
    </xf>
    <xf numFmtId="0" fontId="50" fillId="5" borderId="11" xfId="0" applyFont="1" applyFill="1" applyBorder="1" applyAlignment="1">
      <alignment horizontal="center"/>
    </xf>
    <xf numFmtId="0" fontId="50" fillId="5" borderId="12" xfId="0" applyFont="1" applyFill="1" applyBorder="1" applyAlignment="1">
      <alignment horizontal="center"/>
    </xf>
    <xf numFmtId="0" fontId="3" fillId="0" borderId="8" xfId="0" applyFont="1" applyBorder="1" applyAlignment="1">
      <alignment horizontal="center" vertical="center"/>
    </xf>
    <xf numFmtId="0" fontId="0" fillId="0" borderId="8" xfId="0" applyBorder="1" applyAlignment="1">
      <alignment horizontal="center" vertical="center"/>
    </xf>
    <xf numFmtId="15" fontId="0" fillId="0" borderId="8" xfId="0" applyNumberFormat="1" applyBorder="1" applyAlignment="1">
      <alignment horizontal="center" vertical="center"/>
    </xf>
    <xf numFmtId="15" fontId="0" fillId="0" borderId="13"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3" fillId="0" borderId="13" xfId="0" applyFont="1"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2" fillId="0" borderId="13"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4" fillId="0" borderId="8" xfId="0" applyFont="1" applyBorder="1" applyAlignment="1">
      <alignment horizontal="center" vertical="center"/>
    </xf>
    <xf numFmtId="0" fontId="5" fillId="0" borderId="8" xfId="0" applyFont="1" applyBorder="1" applyAlignment="1">
      <alignment horizontal="center" vertical="center"/>
    </xf>
    <xf numFmtId="0" fontId="5" fillId="0" borderId="13" xfId="0" applyFont="1" applyBorder="1" applyAlignment="1">
      <alignment horizontal="center" vertical="center"/>
    </xf>
    <xf numFmtId="15" fontId="63" fillId="0" borderId="8" xfId="0" applyNumberFormat="1" applyFont="1" applyBorder="1" applyAlignment="1">
      <alignment horizontal="center" vertical="center"/>
    </xf>
    <xf numFmtId="15" fontId="63" fillId="0" borderId="13" xfId="0" applyNumberFormat="1" applyFont="1" applyBorder="1" applyAlignment="1">
      <alignment horizontal="center" vertical="center"/>
    </xf>
    <xf numFmtId="0" fontId="63" fillId="0" borderId="8" xfId="0" applyFont="1" applyBorder="1" applyAlignment="1">
      <alignment horizontal="center" vertical="center"/>
    </xf>
    <xf numFmtId="0" fontId="63" fillId="0" borderId="13" xfId="0" applyFont="1" applyBorder="1" applyAlignment="1">
      <alignment horizontal="center" vertical="center"/>
    </xf>
    <xf numFmtId="15" fontId="0" fillId="0" borderId="15" xfId="0" applyNumberFormat="1" applyBorder="1" applyAlignment="1">
      <alignment horizontal="center" vertical="center"/>
    </xf>
    <xf numFmtId="15" fontId="0" fillId="0" borderId="14" xfId="0" applyNumberFormat="1" applyBorder="1" applyAlignment="1">
      <alignment horizontal="center" vertical="center"/>
    </xf>
    <xf numFmtId="0" fontId="12" fillId="0" borderId="13" xfId="0" applyFont="1" applyBorder="1" applyAlignment="1">
      <alignment horizontal="center" vertical="center"/>
    </xf>
    <xf numFmtId="0" fontId="12" fillId="0" borderId="15" xfId="0" applyFont="1" applyBorder="1" applyAlignment="1">
      <alignment horizontal="center" vertical="center"/>
    </xf>
    <xf numFmtId="0" fontId="12" fillId="0" borderId="14" xfId="0" applyFont="1" applyBorder="1" applyAlignment="1">
      <alignment horizontal="center" vertical="center"/>
    </xf>
    <xf numFmtId="0" fontId="12" fillId="0" borderId="13" xfId="0" applyFont="1" applyBorder="1" applyAlignment="1">
      <alignment horizontal="center"/>
    </xf>
    <xf numFmtId="0" fontId="12" fillId="0" borderId="15" xfId="0" applyFont="1" applyBorder="1" applyAlignment="1">
      <alignment horizontal="center"/>
    </xf>
    <xf numFmtId="0" fontId="12" fillId="0" borderId="14" xfId="0" applyFont="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63" fillId="0" borderId="15" xfId="0" applyFont="1" applyBorder="1" applyAlignment="1">
      <alignment horizontal="center" vertical="center"/>
    </xf>
    <xf numFmtId="0" fontId="0" fillId="17" borderId="4" xfId="0" applyFill="1" applyBorder="1" applyAlignment="1">
      <alignment horizontal="center" vertical="center" wrapText="1"/>
    </xf>
    <xf numFmtId="0" fontId="66" fillId="17" borderId="41" xfId="0" applyFont="1" applyFill="1" applyBorder="1" applyAlignment="1">
      <alignment horizontal="center" vertical="center" wrapText="1"/>
    </xf>
    <xf numFmtId="0" fontId="66" fillId="17" borderId="6" xfId="0" applyFont="1" applyFill="1" applyBorder="1" applyAlignment="1">
      <alignment horizontal="center" vertical="center" wrapText="1"/>
    </xf>
    <xf numFmtId="0" fontId="0" fillId="18" borderId="4" xfId="0" applyFill="1" applyBorder="1" applyAlignment="1">
      <alignment horizontal="center" vertical="center" wrapText="1"/>
    </xf>
    <xf numFmtId="0" fontId="66" fillId="18" borderId="41" xfId="0" applyFont="1" applyFill="1" applyBorder="1" applyAlignment="1">
      <alignment horizontal="center" vertical="center" wrapText="1"/>
    </xf>
    <xf numFmtId="0" fontId="66" fillId="18" borderId="6" xfId="0" applyFont="1" applyFill="1" applyBorder="1" applyAlignment="1">
      <alignment horizontal="center" vertical="center" wrapText="1"/>
    </xf>
    <xf numFmtId="0" fontId="0" fillId="19" borderId="4" xfId="0" applyFill="1" applyBorder="1" applyAlignment="1">
      <alignment horizontal="center" vertical="center" wrapText="1"/>
    </xf>
    <xf numFmtId="0" fontId="66" fillId="19" borderId="41" xfId="0" applyFont="1" applyFill="1" applyBorder="1" applyAlignment="1">
      <alignment horizontal="center" vertical="center" wrapText="1"/>
    </xf>
    <xf numFmtId="0" fontId="66" fillId="19" borderId="6" xfId="0" applyFont="1" applyFill="1" applyBorder="1" applyAlignment="1">
      <alignment horizontal="center" vertical="center" wrapText="1"/>
    </xf>
    <xf numFmtId="0" fontId="0" fillId="20" borderId="4" xfId="0" applyFill="1" applyBorder="1" applyAlignment="1">
      <alignment horizontal="center" vertical="center" wrapText="1"/>
    </xf>
    <xf numFmtId="0" fontId="66" fillId="20" borderId="41" xfId="0" applyFont="1" applyFill="1" applyBorder="1" applyAlignment="1">
      <alignment horizontal="center" vertical="center" wrapText="1"/>
    </xf>
    <xf numFmtId="0" fontId="66" fillId="20" borderId="42" xfId="0" applyFont="1" applyFill="1" applyBorder="1" applyAlignment="1">
      <alignment horizontal="center" vertical="center" wrapText="1"/>
    </xf>
    <xf numFmtId="0" fontId="66" fillId="17" borderId="4" xfId="0" applyFont="1" applyFill="1" applyBorder="1" applyAlignment="1">
      <alignment horizontal="center" vertical="center"/>
    </xf>
    <xf numFmtId="0" fontId="66" fillId="17" borderId="41" xfId="0" applyFont="1" applyFill="1" applyBorder="1" applyAlignment="1">
      <alignment horizontal="center" vertical="center"/>
    </xf>
    <xf numFmtId="0" fontId="66" fillId="17" borderId="6" xfId="0" applyFont="1" applyFill="1" applyBorder="1" applyAlignment="1">
      <alignment horizontal="center" vertical="center"/>
    </xf>
    <xf numFmtId="0" fontId="12" fillId="0" borderId="8" xfId="0" applyFont="1" applyBorder="1" applyAlignment="1">
      <alignment horizontal="center" vertical="center"/>
    </xf>
    <xf numFmtId="0" fontId="66" fillId="20" borderId="4" xfId="0" applyFont="1" applyFill="1" applyBorder="1" applyAlignment="1">
      <alignment horizontal="center" vertical="center"/>
    </xf>
    <xf numFmtId="0" fontId="68" fillId="0" borderId="41" xfId="0" applyFont="1" applyBorder="1" applyAlignment="1">
      <alignment vertical="center"/>
    </xf>
    <xf numFmtId="0" fontId="66" fillId="20" borderId="4" xfId="0" applyFont="1" applyFill="1" applyBorder="1" applyAlignment="1">
      <alignment vertical="center"/>
    </xf>
    <xf numFmtId="0" fontId="68" fillId="0" borderId="41" xfId="0" applyFont="1" applyBorder="1" applyAlignment="1">
      <alignment horizontal="center" vertical="center"/>
    </xf>
    <xf numFmtId="0" fontId="66" fillId="18" borderId="4" xfId="0" applyFont="1" applyFill="1" applyBorder="1" applyAlignment="1">
      <alignment horizontal="center" vertical="center"/>
    </xf>
    <xf numFmtId="0" fontId="68" fillId="0" borderId="6" xfId="0" applyFont="1" applyBorder="1" applyAlignment="1">
      <alignment horizontal="center" vertical="center"/>
    </xf>
    <xf numFmtId="0" fontId="66" fillId="19" borderId="4" xfId="0" applyFont="1" applyFill="1" applyBorder="1" applyAlignment="1">
      <alignment horizontal="center" vertical="center"/>
    </xf>
    <xf numFmtId="0" fontId="68" fillId="0" borderId="41" xfId="0" applyFont="1" applyBorder="1"/>
    <xf numFmtId="0" fontId="68" fillId="0" borderId="6" xfId="0" applyFont="1" applyBorder="1"/>
    <xf numFmtId="0" fontId="12" fillId="0" borderId="8" xfId="0" applyFont="1" applyBorder="1" applyAlignment="1">
      <alignment horizontal="center" vertical="center" wrapText="1"/>
    </xf>
    <xf numFmtId="0" fontId="10" fillId="0" borderId="8" xfId="0" applyFont="1" applyBorder="1" applyAlignment="1">
      <alignment horizontal="left" vertical="center" wrapText="1"/>
    </xf>
    <xf numFmtId="0" fontId="12" fillId="0" borderId="8" xfId="0" applyFont="1" applyBorder="1" applyAlignment="1">
      <alignment horizontal="left" vertical="center" wrapText="1"/>
    </xf>
    <xf numFmtId="0" fontId="46" fillId="0" borderId="8" xfId="1" applyBorder="1" applyAlignment="1">
      <alignment horizontal="center" vertical="center"/>
    </xf>
    <xf numFmtId="15" fontId="66" fillId="19" borderId="4" xfId="0" applyNumberFormat="1" applyFont="1" applyFill="1" applyBorder="1" applyAlignment="1">
      <alignment horizontal="center" vertical="center"/>
    </xf>
    <xf numFmtId="15" fontId="66" fillId="20" borderId="4" xfId="0" applyNumberFormat="1" applyFont="1" applyFill="1" applyBorder="1" applyAlignment="1">
      <alignment horizontal="center" vertical="center"/>
    </xf>
    <xf numFmtId="0" fontId="66" fillId="19" borderId="4" xfId="0" applyFont="1" applyFill="1" applyBorder="1" applyAlignment="1">
      <alignment horizontal="left" vertical="center" wrapText="1"/>
    </xf>
    <xf numFmtId="0" fontId="68" fillId="0" borderId="41" xfId="0" applyFont="1" applyBorder="1" applyAlignment="1">
      <alignment wrapText="1"/>
    </xf>
    <xf numFmtId="0" fontId="68" fillId="0" borderId="6" xfId="0" applyFont="1" applyBorder="1" applyAlignment="1">
      <alignment wrapText="1"/>
    </xf>
    <xf numFmtId="15" fontId="66" fillId="17" borderId="4" xfId="0" applyNumberFormat="1" applyFont="1" applyFill="1" applyBorder="1" applyAlignment="1">
      <alignment horizontal="center" vertical="center"/>
    </xf>
    <xf numFmtId="0" fontId="0" fillId="17" borderId="4" xfId="0" applyFill="1" applyBorder="1" applyAlignment="1">
      <alignment horizontal="center" vertical="center"/>
    </xf>
    <xf numFmtId="0" fontId="0" fillId="17" borderId="4" xfId="0" applyFill="1" applyBorder="1" applyAlignment="1">
      <alignment vertical="center" wrapText="1"/>
    </xf>
    <xf numFmtId="0" fontId="66" fillId="17" borderId="4" xfId="0" applyFont="1" applyFill="1" applyBorder="1" applyAlignment="1">
      <alignment vertical="center"/>
    </xf>
    <xf numFmtId="15" fontId="66" fillId="18" borderId="4" xfId="0" applyNumberFormat="1" applyFont="1" applyFill="1" applyBorder="1" applyAlignment="1">
      <alignment horizontal="center" vertical="center"/>
    </xf>
    <xf numFmtId="0" fontId="66" fillId="18" borderId="4" xfId="0" applyFont="1" applyFill="1" applyBorder="1" applyAlignment="1">
      <alignment horizontal="left" vertical="center" wrapText="1"/>
    </xf>
    <xf numFmtId="0" fontId="66" fillId="18" borderId="4" xfId="0" applyFont="1" applyFill="1" applyBorder="1" applyAlignment="1">
      <alignment horizontal="left" vertical="center"/>
    </xf>
    <xf numFmtId="15" fontId="66" fillId="16" borderId="4" xfId="0" applyNumberFormat="1" applyFont="1" applyFill="1" applyBorder="1" applyAlignment="1">
      <alignment horizontal="center" vertical="center"/>
    </xf>
    <xf numFmtId="0" fontId="66" fillId="16" borderId="4" xfId="0" applyFont="1" applyFill="1" applyBorder="1" applyAlignment="1">
      <alignment horizontal="center" vertical="center"/>
    </xf>
    <xf numFmtId="0" fontId="0" fillId="16" borderId="4" xfId="0" applyFill="1" applyBorder="1" applyAlignment="1">
      <alignment horizontal="center" vertical="center"/>
    </xf>
    <xf numFmtId="0" fontId="0" fillId="16" borderId="4" xfId="0" applyFill="1" applyBorder="1" applyAlignment="1">
      <alignment vertical="center" wrapText="1"/>
    </xf>
    <xf numFmtId="0" fontId="68" fillId="0" borderId="41" xfId="0" applyFont="1" applyBorder="1" applyAlignment="1">
      <alignment vertical="center" wrapText="1"/>
    </xf>
    <xf numFmtId="0" fontId="68" fillId="0" borderId="6" xfId="0" applyFont="1" applyBorder="1" applyAlignment="1">
      <alignment vertical="center" wrapText="1"/>
    </xf>
    <xf numFmtId="0" fontId="17" fillId="10" borderId="13" xfId="0" applyFont="1" applyFill="1" applyBorder="1" applyAlignment="1">
      <alignment horizontal="center" vertical="center" wrapText="1"/>
    </xf>
    <xf numFmtId="0" fontId="0" fillId="10" borderId="15" xfId="0" applyFill="1" applyBorder="1" applyAlignment="1">
      <alignment horizontal="center" vertical="center" wrapText="1"/>
    </xf>
    <xf numFmtId="0" fontId="0" fillId="10" borderId="14" xfId="0" applyFill="1" applyBorder="1" applyAlignment="1">
      <alignment horizontal="center" vertical="center" wrapText="1"/>
    </xf>
    <xf numFmtId="0" fontId="17" fillId="12" borderId="13" xfId="0" applyFont="1" applyFill="1" applyBorder="1" applyAlignment="1">
      <alignment horizontal="center" vertical="center" wrapText="1"/>
    </xf>
    <xf numFmtId="0" fontId="0" fillId="12" borderId="15" xfId="0" applyFill="1" applyBorder="1" applyAlignment="1">
      <alignment horizontal="center" vertical="center" wrapText="1"/>
    </xf>
    <xf numFmtId="0" fontId="0" fillId="12" borderId="14" xfId="0" applyFill="1" applyBorder="1" applyAlignment="1">
      <alignment horizontal="center" vertical="center" wrapText="1"/>
    </xf>
    <xf numFmtId="0" fontId="14" fillId="10" borderId="13" xfId="0" applyFont="1" applyFill="1" applyBorder="1" applyAlignment="1">
      <alignment horizontal="center" vertical="center" wrapText="1"/>
    </xf>
    <xf numFmtId="0" fontId="0" fillId="10" borderId="8" xfId="0" applyFill="1" applyBorder="1" applyAlignment="1">
      <alignment horizontal="center" vertical="center" wrapText="1"/>
    </xf>
    <xf numFmtId="0" fontId="0" fillId="10" borderId="8" xfId="0" applyFill="1" applyBorder="1" applyAlignment="1">
      <alignment horizontal="center" vertical="center"/>
    </xf>
    <xf numFmtId="0" fontId="18" fillId="12" borderId="13" xfId="0" applyFont="1" applyFill="1" applyBorder="1" applyAlignment="1">
      <alignment horizontal="center" vertical="center" wrapText="1"/>
    </xf>
    <xf numFmtId="0" fontId="18" fillId="12" borderId="1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0" fillId="12" borderId="13" xfId="0" applyFill="1" applyBorder="1" applyAlignment="1">
      <alignment horizontal="center" vertical="center"/>
    </xf>
    <xf numFmtId="0" fontId="0" fillId="12" borderId="15" xfId="0" applyFill="1" applyBorder="1" applyAlignment="1">
      <alignment horizontal="center" vertical="center"/>
    </xf>
    <xf numFmtId="0" fontId="0" fillId="12" borderId="14" xfId="0" applyFill="1" applyBorder="1" applyAlignment="1">
      <alignment horizontal="center" vertical="center"/>
    </xf>
    <xf numFmtId="0" fontId="17" fillId="10" borderId="13" xfId="0" applyFont="1" applyFill="1" applyBorder="1" applyAlignment="1">
      <alignment horizontal="center"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56" fillId="10" borderId="13" xfId="0" applyFont="1" applyFill="1" applyBorder="1" applyAlignment="1">
      <alignment horizontal="center" vertical="center" wrapText="1"/>
    </xf>
    <xf numFmtId="0" fontId="56" fillId="10" borderId="15" xfId="0" applyFont="1" applyFill="1" applyBorder="1" applyAlignment="1">
      <alignment horizontal="center" vertical="center"/>
    </xf>
    <xf numFmtId="0" fontId="56" fillId="10" borderId="14" xfId="0" applyFont="1" applyFill="1" applyBorder="1" applyAlignment="1">
      <alignment horizontal="center" vertical="center"/>
    </xf>
    <xf numFmtId="0" fontId="14" fillId="10" borderId="8" xfId="0" applyFont="1" applyFill="1" applyBorder="1" applyAlignment="1">
      <alignment horizontal="center" wrapText="1"/>
    </xf>
    <xf numFmtId="0" fontId="0" fillId="10" borderId="8" xfId="0" applyFill="1" applyBorder="1" applyAlignment="1">
      <alignment horizontal="center" wrapText="1"/>
    </xf>
    <xf numFmtId="0" fontId="14" fillId="10" borderId="8" xfId="0" applyFont="1" applyFill="1" applyBorder="1" applyAlignment="1">
      <alignment horizontal="center" vertical="center"/>
    </xf>
    <xf numFmtId="15" fontId="0" fillId="10" borderId="8" xfId="0" applyNumberFormat="1" applyFill="1" applyBorder="1" applyAlignment="1">
      <alignment horizontal="center" vertical="center"/>
    </xf>
    <xf numFmtId="0" fontId="17" fillId="10" borderId="8" xfId="0" applyFont="1" applyFill="1" applyBorder="1" applyAlignment="1">
      <alignment horizontal="center" vertical="center" wrapText="1"/>
    </xf>
    <xf numFmtId="0" fontId="17" fillId="10" borderId="8" xfId="0" applyFont="1" applyFill="1" applyBorder="1" applyAlignment="1">
      <alignment horizontal="center" vertical="center"/>
    </xf>
    <xf numFmtId="15" fontId="0" fillId="10" borderId="13" xfId="0" applyNumberFormat="1" applyFill="1" applyBorder="1" applyAlignment="1">
      <alignment horizontal="center" vertical="center"/>
    </xf>
    <xf numFmtId="15" fontId="0" fillId="10" borderId="15" xfId="0" applyNumberFormat="1" applyFill="1" applyBorder="1" applyAlignment="1">
      <alignment horizontal="center" vertical="center"/>
    </xf>
    <xf numFmtId="15" fontId="0" fillId="10" borderId="14" xfId="0" applyNumberFormat="1" applyFill="1" applyBorder="1" applyAlignment="1">
      <alignment horizontal="center" vertical="center"/>
    </xf>
    <xf numFmtId="0" fontId="0" fillId="10" borderId="13" xfId="0" applyFill="1" applyBorder="1" applyAlignment="1">
      <alignment horizontal="center" vertical="center"/>
    </xf>
    <xf numFmtId="0" fontId="14" fillId="10" borderId="13" xfId="0" applyFont="1" applyFill="1" applyBorder="1" applyAlignment="1">
      <alignment horizontal="center" vertical="center"/>
    </xf>
    <xf numFmtId="0" fontId="0" fillId="10" borderId="13" xfId="0" applyFill="1" applyBorder="1" applyAlignment="1">
      <alignment horizontal="center" vertical="center" wrapText="1"/>
    </xf>
    <xf numFmtId="0" fontId="14" fillId="10" borderId="8" xfId="0" applyFont="1" applyFill="1" applyBorder="1" applyAlignment="1">
      <alignment horizontal="center"/>
    </xf>
    <xf numFmtId="0" fontId="0" fillId="10" borderId="8" xfId="0" applyFill="1" applyBorder="1" applyAlignment="1">
      <alignment horizontal="center"/>
    </xf>
    <xf numFmtId="0" fontId="19" fillId="10" borderId="13" xfId="0" applyFont="1" applyFill="1" applyBorder="1" applyAlignment="1">
      <alignment horizontal="center" vertical="center"/>
    </xf>
    <xf numFmtId="0" fontId="18" fillId="10" borderId="13" xfId="0" applyFont="1" applyFill="1" applyBorder="1" applyAlignment="1">
      <alignment horizontal="center" vertical="center" wrapText="1"/>
    </xf>
    <xf numFmtId="0" fontId="19" fillId="10" borderId="8" xfId="0" applyFont="1" applyFill="1" applyBorder="1" applyAlignment="1">
      <alignment horizontal="left" vertical="center" wrapText="1"/>
    </xf>
    <xf numFmtId="0" fontId="19" fillId="10" borderId="15" xfId="0" applyFont="1" applyFill="1" applyBorder="1" applyAlignment="1">
      <alignment horizontal="center" vertical="center"/>
    </xf>
    <xf numFmtId="0" fontId="19" fillId="10" borderId="14" xfId="0" applyFont="1" applyFill="1" applyBorder="1" applyAlignment="1">
      <alignment horizontal="center" vertical="center"/>
    </xf>
    <xf numFmtId="0" fontId="19" fillId="10" borderId="8" xfId="0" applyFont="1" applyFill="1" applyBorder="1" applyAlignment="1">
      <alignment horizontal="center" vertical="center" wrapText="1"/>
    </xf>
    <xf numFmtId="0" fontId="19" fillId="10" borderId="8" xfId="0" applyFont="1" applyFill="1" applyBorder="1" applyAlignment="1">
      <alignment horizontal="center" vertical="center"/>
    </xf>
    <xf numFmtId="0" fontId="56" fillId="10" borderId="8" xfId="0" applyFont="1" applyFill="1" applyBorder="1" applyAlignment="1">
      <alignment horizontal="center" vertical="center"/>
    </xf>
    <xf numFmtId="0" fontId="0" fillId="10" borderId="8" xfId="0" applyFill="1" applyBorder="1" applyAlignment="1">
      <alignment horizontal="left" vertical="center"/>
    </xf>
    <xf numFmtId="0" fontId="26" fillId="10" borderId="8" xfId="0" applyFont="1" applyFill="1" applyBorder="1" applyAlignment="1">
      <alignment horizontal="left" vertical="center" wrapText="1"/>
    </xf>
    <xf numFmtId="0" fontId="20" fillId="10" borderId="13" xfId="0" applyFont="1" applyFill="1" applyBorder="1" applyAlignment="1">
      <alignment horizontal="center" vertical="center" wrapText="1"/>
    </xf>
    <xf numFmtId="0" fontId="24" fillId="10" borderId="15" xfId="0" applyFont="1" applyFill="1" applyBorder="1" applyAlignment="1">
      <alignment horizontal="center" vertical="center" wrapText="1"/>
    </xf>
    <xf numFmtId="0" fontId="24" fillId="10" borderId="14"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0" fillId="10" borderId="17" xfId="0" applyFill="1" applyBorder="1" applyAlignment="1">
      <alignment horizontal="center" vertical="center"/>
    </xf>
    <xf numFmtId="0" fontId="0" fillId="10" borderId="20" xfId="0" applyFill="1" applyBorder="1" applyAlignment="1">
      <alignment horizontal="center" vertical="center"/>
    </xf>
    <xf numFmtId="0" fontId="56" fillId="10" borderId="17" xfId="0" applyFont="1" applyFill="1" applyBorder="1" applyAlignment="1">
      <alignment horizontal="center" vertical="center" wrapText="1"/>
    </xf>
    <xf numFmtId="0" fontId="56" fillId="10" borderId="20" xfId="0" applyFont="1" applyFill="1" applyBorder="1" applyAlignment="1">
      <alignment horizontal="center" vertical="center"/>
    </xf>
    <xf numFmtId="0" fontId="21" fillId="10" borderId="35" xfId="0" applyFont="1" applyFill="1" applyBorder="1" applyAlignment="1">
      <alignment horizontal="center" vertical="center" wrapText="1"/>
    </xf>
    <xf numFmtId="0" fontId="0" fillId="10" borderId="36" xfId="0" applyFill="1" applyBorder="1" applyAlignment="1">
      <alignment horizontal="center" vertical="center" wrapText="1"/>
    </xf>
    <xf numFmtId="0" fontId="0" fillId="10" borderId="38" xfId="0" applyFill="1" applyBorder="1" applyAlignment="1">
      <alignment horizontal="center" vertical="center" wrapText="1"/>
    </xf>
    <xf numFmtId="15" fontId="0" fillId="0" borderId="28" xfId="0" applyNumberFormat="1" applyBorder="1" applyAlignment="1">
      <alignment horizontal="center" vertical="center"/>
    </xf>
    <xf numFmtId="15" fontId="0" fillId="0" borderId="29" xfId="0" applyNumberFormat="1" applyBorder="1" applyAlignment="1">
      <alignment horizontal="center" vertical="center"/>
    </xf>
    <xf numFmtId="15" fontId="0" fillId="0" borderId="37" xfId="0" applyNumberFormat="1" applyBorder="1" applyAlignment="1">
      <alignment horizontal="center" vertical="center"/>
    </xf>
    <xf numFmtId="15" fontId="0" fillId="0" borderId="16" xfId="0" applyNumberFormat="1"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21" fillId="10" borderId="32"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34" xfId="0" applyFill="1" applyBorder="1" applyAlignment="1">
      <alignment horizontal="center" vertical="center" wrapText="1"/>
    </xf>
    <xf numFmtId="0" fontId="22" fillId="10" borderId="17" xfId="0" applyFont="1" applyFill="1" applyBorder="1" applyAlignment="1">
      <alignment horizontal="center" vertical="center"/>
    </xf>
    <xf numFmtId="0" fontId="22" fillId="10" borderId="8" xfId="0" applyFont="1" applyFill="1" applyBorder="1" applyAlignment="1">
      <alignment horizontal="center" vertical="center"/>
    </xf>
    <xf numFmtId="0" fontId="22" fillId="10" borderId="20" xfId="0" applyFont="1" applyFill="1" applyBorder="1" applyAlignment="1">
      <alignment horizontal="center" vertical="center"/>
    </xf>
    <xf numFmtId="0" fontId="56" fillId="10" borderId="17" xfId="0" applyFont="1" applyFill="1" applyBorder="1" applyAlignment="1">
      <alignment horizontal="center" vertical="center"/>
    </xf>
    <xf numFmtId="0" fontId="22" fillId="10" borderId="17" xfId="0" applyFont="1" applyFill="1" applyBorder="1" applyAlignment="1">
      <alignment horizontal="left" vertical="center" wrapText="1"/>
    </xf>
    <xf numFmtId="0" fontId="22" fillId="10" borderId="8" xfId="0" applyFont="1" applyFill="1" applyBorder="1" applyAlignment="1">
      <alignment horizontal="left" vertical="center" wrapText="1"/>
    </xf>
    <xf numFmtId="0" fontId="22" fillId="10" borderId="20" xfId="0" applyFont="1" applyFill="1" applyBorder="1" applyAlignment="1">
      <alignment horizontal="left" vertical="center" wrapText="1"/>
    </xf>
    <xf numFmtId="0" fontId="46" fillId="10" borderId="17" xfId="1" applyFill="1" applyBorder="1" applyAlignment="1">
      <alignment horizontal="center" vertical="center"/>
    </xf>
    <xf numFmtId="0" fontId="46" fillId="10" borderId="8" xfId="1" applyFill="1" applyBorder="1" applyAlignment="1">
      <alignment horizontal="center" vertical="center"/>
    </xf>
    <xf numFmtId="0" fontId="46" fillId="10" borderId="20" xfId="1" applyFill="1" applyBorder="1" applyAlignment="1">
      <alignment horizontal="center" vertical="center"/>
    </xf>
    <xf numFmtId="0" fontId="56" fillId="10" borderId="8" xfId="0" applyFont="1" applyFill="1" applyBorder="1" applyAlignment="1">
      <alignment horizontal="center" vertical="center" wrapText="1"/>
    </xf>
    <xf numFmtId="0" fontId="56" fillId="10" borderId="20" xfId="0" applyFont="1" applyFill="1" applyBorder="1" applyAlignment="1">
      <alignment horizontal="center" vertical="center" wrapText="1"/>
    </xf>
    <xf numFmtId="0" fontId="46" fillId="11" borderId="17" xfId="1" applyFill="1" applyBorder="1" applyAlignment="1">
      <alignment horizontal="center" vertical="center"/>
    </xf>
    <xf numFmtId="0" fontId="46" fillId="11" borderId="8" xfId="1" applyFill="1" applyBorder="1" applyAlignment="1">
      <alignment horizontal="center" vertical="center"/>
    </xf>
    <xf numFmtId="0" fontId="46" fillId="11" borderId="13" xfId="1" applyFill="1" applyBorder="1" applyAlignment="1">
      <alignment horizontal="center" vertical="center"/>
    </xf>
    <xf numFmtId="0" fontId="21" fillId="11" borderId="17" xfId="0" applyFont="1" applyFill="1" applyBorder="1" applyAlignment="1">
      <alignment horizontal="left" vertical="center" wrapText="1"/>
    </xf>
    <xf numFmtId="0" fontId="22" fillId="11" borderId="8"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56" fillId="11" borderId="17" xfId="0" applyFont="1" applyFill="1" applyBorder="1" applyAlignment="1">
      <alignment horizontal="center" vertical="center" wrapText="1"/>
    </xf>
    <xf numFmtId="0" fontId="56" fillId="11" borderId="8" xfId="0" applyFont="1" applyFill="1" applyBorder="1" applyAlignment="1">
      <alignment horizontal="center" vertical="center" wrapText="1"/>
    </xf>
    <xf numFmtId="0" fontId="56" fillId="11" borderId="13" xfId="0" applyFont="1" applyFill="1" applyBorder="1" applyAlignment="1">
      <alignment horizontal="center" vertical="center" wrapText="1"/>
    </xf>
    <xf numFmtId="0" fontId="0" fillId="11" borderId="17" xfId="0" applyFill="1" applyBorder="1" applyAlignment="1">
      <alignment horizontal="center" vertical="center"/>
    </xf>
    <xf numFmtId="0" fontId="0" fillId="11" borderId="8" xfId="0" applyFill="1" applyBorder="1" applyAlignment="1">
      <alignment horizontal="center" vertical="center"/>
    </xf>
    <xf numFmtId="0" fontId="0" fillId="11" borderId="13" xfId="0" applyFill="1" applyBorder="1" applyAlignment="1">
      <alignment horizontal="center" vertical="center"/>
    </xf>
    <xf numFmtId="0" fontId="24" fillId="10" borderId="8" xfId="0" applyFont="1" applyFill="1" applyBorder="1" applyAlignment="1">
      <alignment horizontal="center" vertical="center" wrapText="1"/>
    </xf>
    <xf numFmtId="0" fontId="57" fillId="10" borderId="8" xfId="1" applyFont="1" applyFill="1" applyBorder="1" applyAlignment="1">
      <alignment horizontal="center" vertical="center"/>
    </xf>
    <xf numFmtId="15" fontId="56" fillId="0" borderId="16" xfId="0" applyNumberFormat="1" applyFont="1" applyBorder="1" applyAlignment="1">
      <alignment horizontal="center" vertical="center" wrapText="1"/>
    </xf>
    <xf numFmtId="15" fontId="56" fillId="0" borderId="22" xfId="0" applyNumberFormat="1" applyFont="1" applyBorder="1" applyAlignment="1">
      <alignment horizontal="center" vertical="center" wrapText="1"/>
    </xf>
    <xf numFmtId="15" fontId="56" fillId="0" borderId="19" xfId="0" applyNumberFormat="1" applyFont="1" applyBorder="1" applyAlignment="1">
      <alignment horizontal="center" vertical="center" wrapText="1"/>
    </xf>
    <xf numFmtId="0" fontId="56" fillId="10" borderId="32" xfId="0" applyFont="1" applyFill="1" applyBorder="1" applyAlignment="1">
      <alignment horizontal="center" vertical="center" wrapText="1"/>
    </xf>
    <xf numFmtId="0" fontId="56" fillId="10" borderId="33" xfId="0" applyFont="1" applyFill="1" applyBorder="1" applyAlignment="1">
      <alignment horizontal="center" vertical="center" wrapText="1"/>
    </xf>
    <xf numFmtId="0" fontId="56" fillId="10" borderId="34" xfId="0" applyFont="1" applyFill="1" applyBorder="1" applyAlignment="1">
      <alignment horizontal="center" vertical="center" wrapText="1"/>
    </xf>
    <xf numFmtId="15" fontId="0" fillId="10" borderId="30" xfId="0" applyNumberFormat="1" applyFill="1" applyBorder="1" applyAlignment="1">
      <alignment horizontal="center" vertical="center"/>
    </xf>
    <xf numFmtId="15" fontId="0" fillId="10" borderId="31" xfId="0" applyNumberFormat="1" applyFill="1" applyBorder="1" applyAlignment="1">
      <alignment horizontal="center" vertical="center"/>
    </xf>
    <xf numFmtId="0" fontId="26" fillId="10" borderId="8" xfId="0" applyFont="1" applyFill="1" applyBorder="1" applyAlignment="1">
      <alignment horizontal="center" vertical="center"/>
    </xf>
    <xf numFmtId="15" fontId="24" fillId="0" borderId="13" xfId="0" applyNumberFormat="1" applyFont="1" applyBorder="1" applyAlignment="1">
      <alignment horizontal="center" vertical="center"/>
    </xf>
    <xf numFmtId="15" fontId="24" fillId="0" borderId="15" xfId="0" applyNumberFormat="1" applyFont="1" applyBorder="1" applyAlignment="1">
      <alignment horizontal="center" vertical="center"/>
    </xf>
    <xf numFmtId="0" fontId="24" fillId="10" borderId="13" xfId="0" applyFont="1" applyFill="1" applyBorder="1" applyAlignment="1">
      <alignment horizontal="center" vertical="center" wrapText="1"/>
    </xf>
    <xf numFmtId="15" fontId="0" fillId="13" borderId="13" xfId="0" applyNumberFormat="1" applyFill="1" applyBorder="1" applyAlignment="1">
      <alignment horizontal="center" vertical="center"/>
    </xf>
    <xf numFmtId="15" fontId="0" fillId="13" borderId="15" xfId="0" applyNumberFormat="1" applyFill="1" applyBorder="1" applyAlignment="1">
      <alignment horizontal="center" vertical="center"/>
    </xf>
    <xf numFmtId="15" fontId="0" fillId="13" borderId="14" xfId="0" applyNumberFormat="1" applyFill="1" applyBorder="1" applyAlignment="1">
      <alignment horizontal="center" vertical="center"/>
    </xf>
    <xf numFmtId="0" fontId="0" fillId="13" borderId="13" xfId="0" applyFill="1" applyBorder="1" applyAlignment="1">
      <alignment horizontal="left" vertical="center" wrapText="1"/>
    </xf>
    <xf numFmtId="0" fontId="0" fillId="13" borderId="15" xfId="0" applyFill="1" applyBorder="1" applyAlignment="1">
      <alignment horizontal="left" vertical="center" wrapText="1"/>
    </xf>
    <xf numFmtId="0" fontId="0" fillId="13" borderId="14" xfId="0" applyFill="1" applyBorder="1" applyAlignment="1">
      <alignment horizontal="left" vertical="center" wrapText="1"/>
    </xf>
    <xf numFmtId="0" fontId="27" fillId="10" borderId="8" xfId="0" applyFont="1" applyFill="1" applyBorder="1" applyAlignment="1">
      <alignment horizontal="center" vertical="center"/>
    </xf>
    <xf numFmtId="0" fontId="27" fillId="10" borderId="8" xfId="0" applyFont="1" applyFill="1" applyBorder="1" applyAlignment="1">
      <alignment horizontal="left" vertical="center" wrapText="1"/>
    </xf>
    <xf numFmtId="0" fontId="56" fillId="13" borderId="13" xfId="0" applyFont="1" applyFill="1" applyBorder="1" applyAlignment="1">
      <alignment horizontal="center" vertical="center"/>
    </xf>
    <xf numFmtId="0" fontId="56" fillId="13" borderId="15" xfId="0" applyFont="1" applyFill="1" applyBorder="1" applyAlignment="1">
      <alignment horizontal="center" vertical="center"/>
    </xf>
    <xf numFmtId="0" fontId="56" fillId="13" borderId="14" xfId="0" applyFont="1" applyFill="1" applyBorder="1" applyAlignment="1">
      <alignment horizontal="center" vertical="center"/>
    </xf>
    <xf numFmtId="0" fontId="28" fillId="13" borderId="13" xfId="0" applyFont="1" applyFill="1" applyBorder="1" applyAlignment="1">
      <alignment horizontal="center" vertical="center" wrapText="1"/>
    </xf>
    <xf numFmtId="0" fontId="0" fillId="13" borderId="15" xfId="0" applyFill="1" applyBorder="1" applyAlignment="1">
      <alignment horizontal="center" vertical="center"/>
    </xf>
    <xf numFmtId="0" fontId="0" fillId="13" borderId="14" xfId="0" applyFill="1" applyBorder="1" applyAlignment="1">
      <alignment horizontal="center" vertical="center"/>
    </xf>
    <xf numFmtId="0" fontId="28" fillId="13" borderId="13" xfId="0" applyFont="1" applyFill="1" applyBorder="1" applyAlignment="1">
      <alignment horizontal="center" vertical="center"/>
    </xf>
    <xf numFmtId="0" fontId="0" fillId="10" borderId="8" xfId="0" applyFill="1" applyBorder="1" applyAlignment="1">
      <alignment horizontal="left" vertical="center" wrapText="1"/>
    </xf>
    <xf numFmtId="0" fontId="28" fillId="10" borderId="13" xfId="0" applyFont="1" applyFill="1" applyBorder="1" applyAlignment="1">
      <alignment horizontal="center" vertical="center"/>
    </xf>
    <xf numFmtId="0" fontId="0" fillId="13" borderId="8" xfId="0" applyFill="1" applyBorder="1" applyAlignment="1">
      <alignment horizontal="center" vertical="center"/>
    </xf>
    <xf numFmtId="0" fontId="0" fillId="13" borderId="13" xfId="0" applyFill="1" applyBorder="1" applyAlignment="1">
      <alignment horizontal="center" vertical="center"/>
    </xf>
    <xf numFmtId="15" fontId="0" fillId="13" borderId="8" xfId="0" applyNumberFormat="1" applyFill="1" applyBorder="1" applyAlignment="1">
      <alignment horizontal="center" vertical="center"/>
    </xf>
    <xf numFmtId="0" fontId="30" fillId="13" borderId="13" xfId="0" applyFont="1" applyFill="1" applyBorder="1" applyAlignment="1">
      <alignment horizontal="center" vertical="center"/>
    </xf>
    <xf numFmtId="0" fontId="56" fillId="13" borderId="8" xfId="0" applyFont="1" applyFill="1" applyBorder="1" applyAlignment="1">
      <alignment horizontal="center" vertical="center"/>
    </xf>
    <xf numFmtId="0" fontId="0" fillId="13" borderId="8" xfId="0" applyFill="1" applyBorder="1" applyAlignment="1">
      <alignment horizontal="left" vertical="center" wrapText="1"/>
    </xf>
    <xf numFmtId="15" fontId="0" fillId="13" borderId="28" xfId="0" applyNumberFormat="1" applyFill="1" applyBorder="1" applyAlignment="1">
      <alignment horizontal="center" vertical="center"/>
    </xf>
    <xf numFmtId="15" fontId="0" fillId="13" borderId="29" xfId="0" applyNumberFormat="1" applyFill="1" applyBorder="1" applyAlignment="1">
      <alignment horizontal="center" vertical="center"/>
    </xf>
    <xf numFmtId="0" fontId="32" fillId="10" borderId="13" xfId="0" applyFont="1" applyFill="1" applyBorder="1" applyAlignment="1">
      <alignment horizontal="center" vertical="center"/>
    </xf>
    <xf numFmtId="0" fontId="31" fillId="10" borderId="13" xfId="0" applyFont="1" applyFill="1" applyBorder="1" applyAlignment="1">
      <alignment horizontal="center" vertical="center" wrapText="1"/>
    </xf>
    <xf numFmtId="0" fontId="56" fillId="4" borderId="8" xfId="0" applyFont="1" applyFill="1" applyBorder="1" applyAlignment="1">
      <alignment horizontal="center" vertical="center" wrapText="1"/>
    </xf>
    <xf numFmtId="0" fontId="56" fillId="4" borderId="13"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0" fillId="8" borderId="25" xfId="0" applyFill="1" applyBorder="1" applyAlignment="1">
      <alignment horizontal="center" vertical="center" wrapText="1"/>
    </xf>
    <xf numFmtId="0" fontId="19" fillId="10" borderId="17" xfId="0" applyFont="1" applyFill="1" applyBorder="1" applyAlignment="1">
      <alignment horizontal="left" vertical="center" wrapText="1"/>
    </xf>
    <xf numFmtId="0" fontId="34" fillId="10" borderId="8" xfId="0" applyFont="1" applyFill="1" applyBorder="1" applyAlignment="1">
      <alignment horizontal="left" vertical="center" wrapText="1"/>
    </xf>
    <xf numFmtId="0" fontId="34" fillId="10" borderId="20" xfId="0" applyFont="1" applyFill="1" applyBorder="1" applyAlignment="1">
      <alignment horizontal="left" vertical="center" wrapText="1"/>
    </xf>
    <xf numFmtId="0" fontId="56" fillId="10" borderId="17" xfId="0" applyFont="1" applyFill="1" applyBorder="1" applyAlignment="1">
      <alignment horizontal="left" vertical="center"/>
    </xf>
    <xf numFmtId="0" fontId="56" fillId="10" borderId="8" xfId="0" applyFont="1" applyFill="1" applyBorder="1" applyAlignment="1">
      <alignment horizontal="left" vertical="center"/>
    </xf>
    <xf numFmtId="0" fontId="56" fillId="10" borderId="20" xfId="0" applyFont="1" applyFill="1" applyBorder="1" applyAlignment="1">
      <alignment horizontal="left" vertical="center"/>
    </xf>
    <xf numFmtId="0" fontId="34" fillId="8" borderId="18" xfId="0" applyFont="1" applyFill="1" applyBorder="1" applyAlignment="1">
      <alignment horizontal="left" vertical="center" wrapText="1"/>
    </xf>
    <xf numFmtId="0" fontId="0" fillId="8" borderId="21" xfId="0" applyFill="1" applyBorder="1" applyAlignment="1">
      <alignment horizontal="left" vertical="center"/>
    </xf>
    <xf numFmtId="0" fontId="56" fillId="0" borderId="13" xfId="0" applyFont="1" applyBorder="1" applyAlignment="1">
      <alignment horizontal="center" vertical="center" wrapText="1"/>
    </xf>
    <xf numFmtId="0" fontId="56" fillId="0" borderId="15" xfId="0" applyFont="1" applyBorder="1" applyAlignment="1">
      <alignment horizontal="center" vertical="center" wrapText="1"/>
    </xf>
    <xf numFmtId="0" fontId="56" fillId="0" borderId="14" xfId="0" applyFont="1" applyBorder="1" applyAlignment="1">
      <alignment horizontal="center" vertical="center" wrapText="1"/>
    </xf>
    <xf numFmtId="15" fontId="0" fillId="10" borderId="16" xfId="0" applyNumberFormat="1" applyFill="1" applyBorder="1" applyAlignment="1">
      <alignment horizontal="center" vertical="center"/>
    </xf>
    <xf numFmtId="0" fontId="0" fillId="10" borderId="22" xfId="0" applyFill="1" applyBorder="1" applyAlignment="1">
      <alignment horizontal="center" vertical="center"/>
    </xf>
    <xf numFmtId="0" fontId="0" fillId="10" borderId="19" xfId="0" applyFill="1" applyBorder="1" applyAlignment="1">
      <alignment horizontal="center" vertical="center"/>
    </xf>
    <xf numFmtId="0" fontId="56" fillId="8" borderId="18" xfId="0" applyFont="1" applyFill="1" applyBorder="1" applyAlignment="1">
      <alignment horizontal="center" vertical="center"/>
    </xf>
    <xf numFmtId="0" fontId="56" fillId="8" borderId="21" xfId="0" applyFont="1" applyFill="1" applyBorder="1" applyAlignment="1">
      <alignment horizontal="center" vertical="center"/>
    </xf>
    <xf numFmtId="0" fontId="0" fillId="8" borderId="17" xfId="0" applyFill="1" applyBorder="1" applyAlignment="1">
      <alignment horizontal="center" vertical="center"/>
    </xf>
    <xf numFmtId="0" fontId="0" fillId="8" borderId="20" xfId="0" applyFill="1" applyBorder="1" applyAlignment="1">
      <alignment horizontal="center" vertical="center"/>
    </xf>
    <xf numFmtId="15" fontId="0" fillId="8" borderId="16" xfId="0" applyNumberFormat="1" applyFill="1" applyBorder="1" applyAlignment="1">
      <alignment horizontal="center" vertical="center"/>
    </xf>
    <xf numFmtId="15" fontId="0" fillId="8" borderId="19" xfId="0" applyNumberFormat="1" applyFill="1" applyBorder="1" applyAlignment="1">
      <alignment horizontal="center" vertical="center"/>
    </xf>
    <xf numFmtId="0" fontId="0" fillId="8" borderId="18" xfId="0" applyFill="1" applyBorder="1" applyAlignment="1">
      <alignment horizontal="center" vertical="center"/>
    </xf>
    <xf numFmtId="0" fontId="0" fillId="8" borderId="21" xfId="0" applyFill="1" applyBorder="1" applyAlignment="1">
      <alignment horizontal="center" vertical="center"/>
    </xf>
    <xf numFmtId="0" fontId="56" fillId="8" borderId="17" xfId="0" applyFont="1" applyFill="1" applyBorder="1" applyAlignment="1">
      <alignment horizontal="left" vertical="center"/>
    </xf>
    <xf numFmtId="0" fontId="56" fillId="8" borderId="20" xfId="0" applyFont="1" applyFill="1" applyBorder="1" applyAlignment="1">
      <alignment horizontal="left" vertical="center"/>
    </xf>
    <xf numFmtId="0" fontId="56" fillId="0" borderId="8" xfId="0" applyFont="1" applyBorder="1" applyAlignment="1">
      <alignment horizontal="left" vertical="center" wrapText="1"/>
    </xf>
    <xf numFmtId="0" fontId="56" fillId="0" borderId="8" xfId="0" applyFont="1" applyBorder="1" applyAlignment="1">
      <alignment horizontal="center" vertical="center" wrapText="1"/>
    </xf>
    <xf numFmtId="15" fontId="56" fillId="0" borderId="13" xfId="0" applyNumberFormat="1" applyFont="1" applyBorder="1" applyAlignment="1">
      <alignment horizontal="center" vertical="center" wrapText="1"/>
    </xf>
    <xf numFmtId="15" fontId="56" fillId="0" borderId="15" xfId="0" applyNumberFormat="1" applyFont="1" applyBorder="1" applyAlignment="1">
      <alignment horizontal="center" vertical="center" wrapText="1"/>
    </xf>
    <xf numFmtId="15" fontId="56" fillId="0" borderId="14" xfId="0" applyNumberFormat="1" applyFont="1" applyBorder="1" applyAlignment="1">
      <alignment horizontal="center" vertical="center" wrapText="1"/>
    </xf>
    <xf numFmtId="0" fontId="0" fillId="13" borderId="18" xfId="0" applyFill="1" applyBorder="1" applyAlignment="1">
      <alignment horizontal="center" vertical="center"/>
    </xf>
    <xf numFmtId="0" fontId="56" fillId="13" borderId="18" xfId="0" applyFont="1" applyFill="1" applyBorder="1" applyAlignment="1">
      <alignment horizontal="center" vertical="center" wrapText="1"/>
    </xf>
    <xf numFmtId="0" fontId="56" fillId="13" borderId="15" xfId="0" applyFont="1" applyFill="1" applyBorder="1" applyAlignment="1">
      <alignment horizontal="center" vertical="center" wrapText="1"/>
    </xf>
    <xf numFmtId="0" fontId="0" fillId="13" borderId="18" xfId="0" applyFill="1" applyBorder="1" applyAlignment="1">
      <alignment horizontal="left" vertical="center" wrapText="1"/>
    </xf>
    <xf numFmtId="0" fontId="56" fillId="13" borderId="18" xfId="0" applyFont="1" applyFill="1" applyBorder="1" applyAlignment="1">
      <alignment horizontal="center" vertical="center"/>
    </xf>
    <xf numFmtId="0" fontId="32" fillId="10" borderId="26" xfId="0" applyFont="1" applyFill="1" applyBorder="1" applyAlignment="1">
      <alignment horizontal="center" vertical="center" wrapText="1"/>
    </xf>
    <xf numFmtId="0" fontId="0" fillId="10" borderId="10" xfId="0" applyFill="1" applyBorder="1" applyAlignment="1">
      <alignment horizontal="center" vertical="center" wrapText="1"/>
    </xf>
    <xf numFmtId="0" fontId="0" fillId="10" borderId="27" xfId="0" applyFill="1" applyBorder="1" applyAlignment="1">
      <alignment horizontal="center" vertical="center" wrapText="1"/>
    </xf>
    <xf numFmtId="0" fontId="28" fillId="13" borderId="18" xfId="0" applyFont="1" applyFill="1" applyBorder="1" applyAlignment="1">
      <alignment horizontal="center" vertical="center" wrapText="1"/>
    </xf>
    <xf numFmtId="0" fontId="34" fillId="10" borderId="17" xfId="0" applyFont="1" applyFill="1" applyBorder="1" applyAlignment="1">
      <alignment horizontal="center" vertical="center"/>
    </xf>
    <xf numFmtId="0" fontId="34" fillId="10" borderId="8" xfId="0" applyFont="1" applyFill="1" applyBorder="1" applyAlignment="1">
      <alignment horizontal="center" vertical="center"/>
    </xf>
    <xf numFmtId="0" fontId="34" fillId="10" borderId="20" xfId="0" applyFont="1" applyFill="1" applyBorder="1" applyAlignment="1">
      <alignment horizontal="center" vertical="center"/>
    </xf>
    <xf numFmtId="0" fontId="31" fillId="13" borderId="8" xfId="0" applyFont="1" applyFill="1" applyBorder="1" applyAlignment="1">
      <alignment horizontal="center" vertical="center"/>
    </xf>
    <xf numFmtId="0" fontId="56" fillId="4" borderId="15" xfId="0" applyFont="1" applyFill="1" applyBorder="1" applyAlignment="1">
      <alignment horizontal="center" vertical="center" wrapText="1"/>
    </xf>
    <xf numFmtId="0" fontId="56" fillId="13" borderId="10" xfId="0" applyFont="1" applyFill="1" applyBorder="1" applyAlignment="1">
      <alignment horizontal="center" vertical="center" wrapText="1"/>
    </xf>
    <xf numFmtId="0" fontId="56" fillId="13" borderId="23" xfId="0" applyFont="1" applyFill="1" applyBorder="1" applyAlignment="1">
      <alignment horizontal="center" vertical="center" wrapText="1"/>
    </xf>
    <xf numFmtId="0" fontId="34" fillId="8" borderId="17" xfId="0" applyFont="1" applyFill="1" applyBorder="1" applyAlignment="1">
      <alignment horizontal="center" vertical="center"/>
    </xf>
    <xf numFmtId="0" fontId="34" fillId="8" borderId="20" xfId="0" applyFont="1" applyFill="1" applyBorder="1" applyAlignment="1">
      <alignment horizontal="center" vertical="center"/>
    </xf>
    <xf numFmtId="0" fontId="28" fillId="13" borderId="8" xfId="0" applyFont="1" applyFill="1" applyBorder="1" applyAlignment="1">
      <alignment horizontal="center" vertical="center" wrapText="1"/>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60" fillId="0" borderId="8" xfId="0" applyFont="1" applyBorder="1" applyAlignment="1">
      <alignment horizontal="left" vertical="center" wrapText="1"/>
    </xf>
    <xf numFmtId="0" fontId="25" fillId="0" borderId="8" xfId="0" applyFont="1" applyBorder="1" applyAlignment="1">
      <alignment horizontal="center" vertical="center" wrapText="1"/>
    </xf>
    <xf numFmtId="15" fontId="25" fillId="0" borderId="8" xfId="0" applyNumberFormat="1" applyFont="1" applyBorder="1" applyAlignment="1">
      <alignment horizontal="center" vertical="center" wrapText="1"/>
    </xf>
    <xf numFmtId="15" fontId="56" fillId="0" borderId="8" xfId="0" applyNumberFormat="1" applyFont="1" applyBorder="1" applyAlignment="1">
      <alignment horizontal="center" vertical="center" wrapText="1"/>
    </xf>
    <xf numFmtId="0" fontId="25" fillId="0" borderId="8" xfId="0" applyFont="1" applyBorder="1" applyAlignment="1">
      <alignment horizontal="left" vertical="center" wrapText="1"/>
    </xf>
    <xf numFmtId="0" fontId="24" fillId="10" borderId="13" xfId="0" applyFont="1" applyFill="1" applyBorder="1" applyAlignment="1">
      <alignment horizontal="center" vertical="center"/>
    </xf>
    <xf numFmtId="0" fontId="24" fillId="10" borderId="15" xfId="0" applyFont="1" applyFill="1" applyBorder="1" applyAlignment="1">
      <alignment horizontal="center" vertical="center"/>
    </xf>
    <xf numFmtId="0" fontId="24" fillId="10" borderId="13" xfId="0" applyFont="1" applyFill="1" applyBorder="1" applyAlignment="1">
      <alignment horizontal="left" vertical="center" wrapText="1"/>
    </xf>
    <xf numFmtId="0" fontId="24" fillId="10" borderId="15" xfId="0" applyFont="1" applyFill="1" applyBorder="1" applyAlignment="1">
      <alignment horizontal="left" vertical="center" wrapText="1"/>
    </xf>
    <xf numFmtId="0" fontId="46" fillId="10" borderId="13" xfId="1" applyFill="1" applyBorder="1" applyAlignment="1">
      <alignment horizontal="center" vertical="center"/>
    </xf>
    <xf numFmtId="0" fontId="46" fillId="10" borderId="15" xfId="1" applyFill="1" applyBorder="1" applyAlignment="1">
      <alignment horizontal="center" vertical="center"/>
    </xf>
    <xf numFmtId="0" fontId="22" fillId="10" borderId="13" xfId="0" applyFont="1" applyFill="1" applyBorder="1" applyAlignment="1">
      <alignment horizontal="center" vertical="center" wrapText="1"/>
    </xf>
    <xf numFmtId="0" fontId="24" fillId="10" borderId="8" xfId="0" applyFont="1" applyFill="1" applyBorder="1" applyAlignment="1">
      <alignment horizontal="left" vertical="center" wrapText="1"/>
    </xf>
    <xf numFmtId="0" fontId="21" fillId="10" borderId="8" xfId="0" applyFont="1" applyFill="1" applyBorder="1" applyAlignment="1">
      <alignment horizontal="center" vertical="center"/>
    </xf>
    <xf numFmtId="0" fontId="24" fillId="10" borderId="8" xfId="0" applyFont="1" applyFill="1" applyBorder="1" applyAlignment="1">
      <alignment horizontal="center" vertical="center"/>
    </xf>
    <xf numFmtId="0" fontId="21" fillId="8" borderId="8" xfId="0" applyFont="1" applyFill="1" applyBorder="1" applyAlignment="1">
      <alignment horizontal="left" vertical="center" wrapText="1"/>
    </xf>
    <xf numFmtId="0" fontId="46" fillId="8" borderId="8" xfId="1" applyFill="1" applyBorder="1" applyAlignment="1">
      <alignment horizontal="center" vertical="center" wrapText="1"/>
    </xf>
    <xf numFmtId="0" fontId="21" fillId="8" borderId="8" xfId="0" applyFont="1" applyFill="1" applyBorder="1" applyAlignment="1">
      <alignment horizontal="center" vertical="center"/>
    </xf>
    <xf numFmtId="0" fontId="0" fillId="8" borderId="8" xfId="0" applyFill="1" applyBorder="1" applyAlignment="1">
      <alignment horizontal="center" vertical="center"/>
    </xf>
    <xf numFmtId="0" fontId="21" fillId="8" borderId="13" xfId="0" applyFont="1" applyFill="1" applyBorder="1" applyAlignment="1">
      <alignment horizontal="center" vertical="center"/>
    </xf>
    <xf numFmtId="0" fontId="0" fillId="8" borderId="15" xfId="0" applyFill="1" applyBorder="1" applyAlignment="1">
      <alignment horizontal="center" vertical="center"/>
    </xf>
    <xf numFmtId="0" fontId="20" fillId="11" borderId="35" xfId="0" applyFont="1" applyFill="1" applyBorder="1" applyAlignment="1">
      <alignment horizontal="center" vertical="center" wrapText="1"/>
    </xf>
    <xf numFmtId="0" fontId="0" fillId="11" borderId="36" xfId="0" applyFill="1" applyBorder="1" applyAlignment="1">
      <alignment horizontal="center" vertical="center" wrapText="1"/>
    </xf>
    <xf numFmtId="15" fontId="0" fillId="8" borderId="8" xfId="0" applyNumberFormat="1" applyFill="1" applyBorder="1" applyAlignment="1">
      <alignment horizontal="center" vertical="center"/>
    </xf>
    <xf numFmtId="0" fontId="56" fillId="8" borderId="13" xfId="0" applyFont="1" applyFill="1" applyBorder="1" applyAlignment="1">
      <alignment horizontal="center" vertical="center" wrapText="1"/>
    </xf>
    <xf numFmtId="0" fontId="56" fillId="8" borderId="15" xfId="0" applyFont="1" applyFill="1" applyBorder="1" applyAlignment="1">
      <alignment horizontal="center" vertical="center" wrapText="1"/>
    </xf>
    <xf numFmtId="0" fontId="56" fillId="8" borderId="14" xfId="0" applyFont="1" applyFill="1" applyBorder="1" applyAlignment="1">
      <alignment horizontal="center" vertical="center" wrapText="1"/>
    </xf>
    <xf numFmtId="0" fontId="25" fillId="10" borderId="8" xfId="0" applyFont="1" applyFill="1" applyBorder="1" applyAlignment="1">
      <alignment horizontal="left" vertical="center" wrapText="1"/>
    </xf>
    <xf numFmtId="0" fontId="25" fillId="10" borderId="20" xfId="0" applyFont="1" applyFill="1" applyBorder="1" applyAlignment="1">
      <alignment horizontal="left" vertical="center" wrapText="1"/>
    </xf>
    <xf numFmtId="15" fontId="0" fillId="11" borderId="16" xfId="0" applyNumberFormat="1" applyFill="1" applyBorder="1" applyAlignment="1">
      <alignment horizontal="center" vertical="center"/>
    </xf>
    <xf numFmtId="15" fontId="0" fillId="11" borderId="22" xfId="0" applyNumberFormat="1" applyFill="1" applyBorder="1" applyAlignment="1">
      <alignment horizontal="center" vertical="center"/>
    </xf>
    <xf numFmtId="15" fontId="0" fillId="11" borderId="39" xfId="0" applyNumberFormat="1" applyFill="1" applyBorder="1" applyAlignment="1">
      <alignment horizontal="center" vertical="center"/>
    </xf>
    <xf numFmtId="0" fontId="56" fillId="11" borderId="18" xfId="0" applyFont="1" applyFill="1" applyBorder="1" applyAlignment="1">
      <alignment horizontal="center" vertical="center" wrapText="1"/>
    </xf>
    <xf numFmtId="0" fontId="56" fillId="11" borderId="15"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21" fillId="11" borderId="8" xfId="0" applyFont="1" applyFill="1" applyBorder="1" applyAlignment="1">
      <alignment horizontal="left" vertical="center" wrapText="1"/>
    </xf>
    <xf numFmtId="0" fontId="21" fillId="11" borderId="8" xfId="0" applyFont="1" applyFill="1" applyBorder="1" applyAlignment="1">
      <alignment horizontal="center" vertical="center"/>
    </xf>
    <xf numFmtId="15" fontId="0" fillId="11" borderId="8" xfId="0" applyNumberFormat="1" applyFill="1" applyBorder="1" applyAlignment="1">
      <alignment horizontal="center" vertical="center"/>
    </xf>
    <xf numFmtId="0" fontId="19" fillId="11" borderId="8" xfId="0" applyFont="1" applyFill="1" applyBorder="1" applyAlignment="1">
      <alignment horizontal="center" vertical="center" wrapText="1"/>
    </xf>
    <xf numFmtId="0" fontId="0" fillId="11" borderId="8" xfId="0" applyFill="1" applyBorder="1" applyAlignment="1">
      <alignment horizontal="center" vertical="center" wrapText="1"/>
    </xf>
    <xf numFmtId="0" fontId="0" fillId="0" borderId="8" xfId="0" applyBorder="1" applyAlignment="1">
      <alignment horizontal="center"/>
    </xf>
    <xf numFmtId="0" fontId="18" fillId="10" borderId="8" xfId="0" applyFont="1" applyFill="1" applyBorder="1" applyAlignment="1">
      <alignment horizontal="center" vertical="center" wrapText="1"/>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0" fontId="14" fillId="0" borderId="13" xfId="0" applyFont="1" applyBorder="1" applyAlignment="1">
      <alignment horizontal="center" vertical="center"/>
    </xf>
    <xf numFmtId="0" fontId="18" fillId="0" borderId="1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4" xfId="0" applyFont="1" applyBorder="1" applyAlignment="1">
      <alignment horizontal="center" vertical="center" wrapText="1"/>
    </xf>
    <xf numFmtId="0" fontId="14" fillId="12" borderId="13" xfId="0" applyFont="1" applyFill="1" applyBorder="1" applyAlignment="1">
      <alignment horizontal="center" vertical="center"/>
    </xf>
    <xf numFmtId="0" fontId="18" fillId="12" borderId="15" xfId="0" applyFont="1" applyFill="1" applyBorder="1" applyAlignment="1">
      <alignment horizontal="center" vertical="center"/>
    </xf>
    <xf numFmtId="0" fontId="18" fillId="12" borderId="14" xfId="0" applyFont="1" applyFill="1" applyBorder="1" applyAlignment="1">
      <alignment horizontal="center" vertical="center"/>
    </xf>
    <xf numFmtId="0" fontId="18" fillId="12" borderId="13" xfId="0" applyFont="1" applyFill="1" applyBorder="1" applyAlignment="1">
      <alignment horizontal="center" vertical="center"/>
    </xf>
    <xf numFmtId="15" fontId="0" fillId="12" borderId="13" xfId="0" applyNumberFormat="1" applyFill="1" applyBorder="1" applyAlignment="1">
      <alignment horizontal="center" vertical="center"/>
    </xf>
    <xf numFmtId="15" fontId="0" fillId="12" borderId="15" xfId="0" applyNumberFormat="1" applyFill="1" applyBorder="1" applyAlignment="1">
      <alignment horizontal="center" vertical="center"/>
    </xf>
    <xf numFmtId="15" fontId="0" fillId="12" borderId="14" xfId="0" applyNumberFormat="1" applyFill="1" applyBorder="1" applyAlignment="1">
      <alignment horizontal="center" vertical="center"/>
    </xf>
    <xf numFmtId="0" fontId="18" fillId="0" borderId="8" xfId="0" applyFont="1" applyBorder="1" applyAlignment="1">
      <alignment horizontal="center" vertical="center" wrapText="1"/>
    </xf>
    <xf numFmtId="0" fontId="14" fillId="0" borderId="8" xfId="0" applyFont="1" applyBorder="1" applyAlignment="1">
      <alignment horizontal="center" vertical="center"/>
    </xf>
    <xf numFmtId="0" fontId="18" fillId="0" borderId="8" xfId="0" applyFont="1" applyBorder="1" applyAlignment="1">
      <alignment horizontal="center" vertical="center"/>
    </xf>
    <xf numFmtId="0" fontId="18" fillId="10" borderId="8" xfId="0" applyFont="1" applyFill="1" applyBorder="1" applyAlignment="1">
      <alignment horizontal="center" vertical="center"/>
    </xf>
    <xf numFmtId="0" fontId="6" fillId="10" borderId="13" xfId="0" applyFont="1" applyFill="1" applyBorder="1" applyAlignment="1">
      <alignment horizontal="center" vertical="center" wrapText="1"/>
    </xf>
    <xf numFmtId="0" fontId="15" fillId="10" borderId="8" xfId="0" applyFont="1" applyFill="1" applyBorder="1" applyAlignment="1">
      <alignment horizontal="left" vertical="center" wrapText="1"/>
    </xf>
    <xf numFmtId="0" fontId="15" fillId="10" borderId="8" xfId="0" applyFont="1" applyFill="1" applyBorder="1" applyAlignment="1">
      <alignment horizontal="center" vertical="center"/>
    </xf>
    <xf numFmtId="0" fontId="65" fillId="10" borderId="13" xfId="0" applyFont="1" applyFill="1" applyBorder="1" applyAlignment="1">
      <alignment horizontal="center" vertical="center" wrapText="1"/>
    </xf>
    <xf numFmtId="0" fontId="65" fillId="10" borderId="15" xfId="0" applyFont="1" applyFill="1" applyBorder="1" applyAlignment="1">
      <alignment horizontal="center" vertical="center"/>
    </xf>
    <xf numFmtId="0" fontId="65" fillId="10" borderId="14" xfId="0" applyFont="1" applyFill="1" applyBorder="1" applyAlignment="1">
      <alignment horizontal="center" vertical="center"/>
    </xf>
    <xf numFmtId="0" fontId="21" fillId="0" borderId="8" xfId="0" applyFont="1" applyBorder="1" applyAlignment="1">
      <alignment horizontal="center" vertical="center"/>
    </xf>
    <xf numFmtId="0" fontId="6" fillId="0" borderId="8" xfId="0" applyFont="1" applyBorder="1" applyAlignment="1">
      <alignment horizontal="center" vertical="center"/>
    </xf>
    <xf numFmtId="0" fontId="13" fillId="0" borderId="8" xfId="0" applyFont="1" applyBorder="1" applyAlignment="1">
      <alignment horizontal="left" vertical="center" wrapText="1"/>
    </xf>
    <xf numFmtId="0" fontId="21" fillId="0" borderId="8" xfId="0" applyFont="1" applyBorder="1" applyAlignment="1">
      <alignment horizontal="left" vertical="center" wrapText="1"/>
    </xf>
    <xf numFmtId="0" fontId="46" fillId="0" borderId="8" xfId="1" applyFill="1" applyBorder="1" applyAlignment="1">
      <alignment horizontal="center" vertical="center"/>
    </xf>
    <xf numFmtId="0" fontId="0" fillId="0" borderId="13" xfId="0" applyBorder="1" applyAlignment="1">
      <alignment horizontal="center" wrapText="1"/>
    </xf>
    <xf numFmtId="0" fontId="0" fillId="0" borderId="15" xfId="0" applyBorder="1" applyAlignment="1">
      <alignment horizontal="center" wrapText="1"/>
    </xf>
    <xf numFmtId="0" fontId="0" fillId="0" borderId="14" xfId="0" applyBorder="1" applyAlignment="1">
      <alignment horizontal="center" wrapText="1"/>
    </xf>
    <xf numFmtId="0" fontId="63" fillId="0" borderId="8" xfId="0" applyFont="1" applyBorder="1" applyAlignment="1">
      <alignment horizontal="center" vertical="center" wrapText="1"/>
    </xf>
    <xf numFmtId="0" fontId="63" fillId="0" borderId="13" xfId="0" applyFont="1" applyBorder="1" applyAlignment="1">
      <alignment horizontal="center" vertical="center" wrapText="1"/>
    </xf>
    <xf numFmtId="0" fontId="0" fillId="0" borderId="23" xfId="0" applyBorder="1" applyAlignment="1">
      <alignment horizontal="center"/>
    </xf>
    <xf numFmtId="0" fontId="0" fillId="0" borderId="9" xfId="0" applyBorder="1" applyAlignment="1">
      <alignment horizontal="center"/>
    </xf>
    <xf numFmtId="0" fontId="0" fillId="0" borderId="13" xfId="0" applyBorder="1" applyAlignment="1">
      <alignment horizontal="left" vertical="center" wrapText="1"/>
    </xf>
    <xf numFmtId="0" fontId="4" fillId="0" borderId="8" xfId="0" applyFont="1" applyBorder="1" applyAlignment="1">
      <alignment horizontal="center"/>
    </xf>
    <xf numFmtId="0" fontId="4" fillId="0" borderId="8" xfId="0" applyFont="1" applyBorder="1" applyAlignment="1">
      <alignment horizontal="left" vertical="center" wrapText="1"/>
    </xf>
    <xf numFmtId="0" fontId="1" fillId="0" borderId="8" xfId="0" applyFont="1" applyBorder="1" applyAlignment="1">
      <alignment horizontal="left" vertical="center" wrapText="1"/>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71" fillId="0" borderId="8" xfId="0" applyFont="1" applyBorder="1" applyAlignment="1">
      <alignment horizontal="center" vertical="center"/>
    </xf>
    <xf numFmtId="15" fontId="1" fillId="0" borderId="8" xfId="0" applyNumberFormat="1" applyFont="1" applyBorder="1" applyAlignment="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horizontal="center"/>
    </xf>
    <xf numFmtId="0" fontId="18" fillId="0" borderId="8" xfId="0" applyFont="1" applyBorder="1" applyAlignment="1">
      <alignment horizontal="left" vertical="center"/>
    </xf>
    <xf numFmtId="0" fontId="15" fillId="0" borderId="8" xfId="0" applyFont="1" applyBorder="1" applyAlignment="1">
      <alignment horizontal="center" vertical="center"/>
    </xf>
    <xf numFmtId="0" fontId="11" fillId="0" borderId="8" xfId="0" applyFont="1" applyBorder="1" applyAlignment="1">
      <alignment horizontal="left" vertical="center"/>
    </xf>
    <xf numFmtId="0" fontId="15" fillId="0" borderId="8" xfId="0" applyFont="1" applyBorder="1" applyAlignment="1">
      <alignment horizontal="left" vertical="center"/>
    </xf>
    <xf numFmtId="0" fontId="48" fillId="0" borderId="8" xfId="0" applyFont="1" applyBorder="1" applyAlignment="1">
      <alignment horizontal="left" vertical="center" wrapText="1"/>
    </xf>
    <xf numFmtId="0" fontId="7" fillId="0" borderId="13" xfId="0" applyFont="1" applyBorder="1" applyAlignment="1">
      <alignment horizontal="center" vertical="center"/>
    </xf>
    <xf numFmtId="0" fontId="10" fillId="0" borderId="15" xfId="0" applyFont="1" applyBorder="1" applyAlignment="1">
      <alignment horizontal="center" vertical="center"/>
    </xf>
    <xf numFmtId="0" fontId="10" fillId="0" borderId="14" xfId="0" applyFont="1" applyBorder="1" applyAlignment="1">
      <alignment horizontal="center" vertical="center"/>
    </xf>
    <xf numFmtId="15" fontId="0" fillId="0" borderId="13" xfId="0" applyNumberFormat="1" applyBorder="1" applyAlignment="1">
      <alignment vertical="center"/>
    </xf>
    <xf numFmtId="0" fontId="0" fillId="0" borderId="14" xfId="0" applyBorder="1" applyAlignment="1">
      <alignment vertical="center"/>
    </xf>
    <xf numFmtId="0" fontId="11" fillId="0" borderId="8" xfId="0" applyFont="1" applyBorder="1" applyAlignment="1">
      <alignment horizontal="left"/>
    </xf>
    <xf numFmtId="0" fontId="15" fillId="0" borderId="8" xfId="0" applyFont="1" applyBorder="1" applyAlignment="1">
      <alignment horizontal="left"/>
    </xf>
    <xf numFmtId="0" fontId="12" fillId="0" borderId="8" xfId="0" applyFont="1" applyBorder="1" applyAlignment="1">
      <alignment horizontal="left" vertical="center"/>
    </xf>
    <xf numFmtId="0" fontId="0" fillId="0" borderId="8" xfId="0" applyBorder="1" applyAlignment="1">
      <alignment horizontal="left" vertical="center"/>
    </xf>
    <xf numFmtId="0" fontId="3" fillId="0" borderId="8" xfId="0" applyFont="1" applyBorder="1" applyAlignment="1">
      <alignment horizontal="left"/>
    </xf>
    <xf numFmtId="0" fontId="0" fillId="0" borderId="8" xfId="0" applyBorder="1" applyAlignment="1">
      <alignment horizontal="left"/>
    </xf>
    <xf numFmtId="0" fontId="6" fillId="0" borderId="13" xfId="0" applyFont="1" applyBorder="1" applyAlignment="1">
      <alignment horizontal="center" vertical="center"/>
    </xf>
    <xf numFmtId="0" fontId="17" fillId="0" borderId="8" xfId="0" applyFont="1" applyBorder="1" applyAlignment="1">
      <alignment horizontal="center" vertical="center"/>
    </xf>
    <xf numFmtId="0" fontId="17" fillId="0" borderId="13" xfId="0" applyFont="1" applyBorder="1" applyAlignment="1">
      <alignment horizontal="center" vertical="center"/>
    </xf>
    <xf numFmtId="0" fontId="18" fillId="0" borderId="8" xfId="0" applyFont="1" applyBorder="1" applyAlignment="1">
      <alignment horizontal="left" vertical="center" wrapText="1"/>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18" fillId="0" borderId="12" xfId="0" applyFont="1" applyBorder="1" applyAlignment="1">
      <alignment horizontal="left" vertical="center"/>
    </xf>
    <xf numFmtId="0" fontId="54" fillId="8" borderId="8" xfId="0" applyFont="1" applyFill="1" applyBorder="1" applyAlignment="1">
      <alignment horizontal="left" vertical="center"/>
    </xf>
    <xf numFmtId="15" fontId="0" fillId="14" borderId="8" xfId="0" applyNumberFormat="1" applyFill="1" applyBorder="1" applyAlignment="1">
      <alignment horizontal="center" vertical="center"/>
    </xf>
    <xf numFmtId="0" fontId="56" fillId="14" borderId="8" xfId="0" applyFont="1" applyFill="1" applyBorder="1" applyAlignment="1">
      <alignment horizontal="center" vertical="center"/>
    </xf>
    <xf numFmtId="0" fontId="0" fillId="14" borderId="8" xfId="0" applyFill="1" applyBorder="1" applyAlignment="1">
      <alignment horizontal="center" vertical="center"/>
    </xf>
    <xf numFmtId="0" fontId="20" fillId="14" borderId="8" xfId="0" applyFont="1" applyFill="1" applyBorder="1" applyAlignment="1">
      <alignment horizontal="center" vertical="center" wrapText="1"/>
    </xf>
    <xf numFmtId="0" fontId="23" fillId="14" borderId="8" xfId="0" applyFont="1" applyFill="1" applyBorder="1" applyAlignment="1">
      <alignment horizontal="center" vertical="center" wrapText="1"/>
    </xf>
    <xf numFmtId="15" fontId="0" fillId="14" borderId="13" xfId="0" applyNumberFormat="1" applyFill="1" applyBorder="1" applyAlignment="1">
      <alignment horizontal="center" vertical="center"/>
    </xf>
    <xf numFmtId="0" fontId="0" fillId="14" borderId="15" xfId="0" applyFill="1" applyBorder="1" applyAlignment="1">
      <alignment horizontal="center" vertical="center"/>
    </xf>
    <xf numFmtId="0" fontId="0" fillId="14" borderId="14" xfId="0" applyFill="1" applyBorder="1" applyAlignment="1">
      <alignment horizontal="center" vertical="center"/>
    </xf>
    <xf numFmtId="0" fontId="56" fillId="14" borderId="13" xfId="0" applyFont="1" applyFill="1" applyBorder="1" applyAlignment="1">
      <alignment horizontal="center" vertical="center"/>
    </xf>
    <xf numFmtId="0" fontId="56" fillId="14" borderId="15" xfId="0" applyFont="1" applyFill="1" applyBorder="1" applyAlignment="1">
      <alignment horizontal="center" vertical="center"/>
    </xf>
    <xf numFmtId="0" fontId="56" fillId="14" borderId="14" xfId="0" applyFont="1" applyFill="1" applyBorder="1" applyAlignment="1">
      <alignment horizontal="center" vertical="center"/>
    </xf>
    <xf numFmtId="0" fontId="0" fillId="14" borderId="13" xfId="0" applyFill="1" applyBorder="1" applyAlignment="1">
      <alignment horizontal="center" vertical="center"/>
    </xf>
    <xf numFmtId="0" fontId="22" fillId="14" borderId="13" xfId="0" applyFont="1" applyFill="1" applyBorder="1" applyAlignment="1">
      <alignment horizontal="center" vertical="center"/>
    </xf>
    <xf numFmtId="0" fontId="21" fillId="14" borderId="13" xfId="0" applyFont="1" applyFill="1" applyBorder="1" applyAlignment="1">
      <alignment horizontal="center" vertical="center"/>
    </xf>
    <xf numFmtId="0" fontId="22" fillId="14" borderId="15" xfId="0" applyFont="1" applyFill="1" applyBorder="1" applyAlignment="1">
      <alignment horizontal="center" vertical="center"/>
    </xf>
    <xf numFmtId="0" fontId="22" fillId="14" borderId="14" xfId="0" applyFont="1" applyFill="1" applyBorder="1" applyAlignment="1">
      <alignment horizontal="center" vertical="center"/>
    </xf>
    <xf numFmtId="15" fontId="0" fillId="14" borderId="13" xfId="0" applyNumberFormat="1" applyFill="1" applyBorder="1" applyAlignment="1">
      <alignment vertical="center"/>
    </xf>
    <xf numFmtId="15" fontId="0" fillId="14" borderId="15" xfId="0" applyNumberFormat="1" applyFill="1" applyBorder="1" applyAlignment="1">
      <alignment vertical="center"/>
    </xf>
    <xf numFmtId="15" fontId="0" fillId="14" borderId="14" xfId="0" applyNumberFormat="1" applyFill="1" applyBorder="1" applyAlignment="1">
      <alignment vertical="center"/>
    </xf>
    <xf numFmtId="0" fontId="21" fillId="14" borderId="13" xfId="0" applyFont="1" applyFill="1" applyBorder="1" applyAlignment="1">
      <alignment horizontal="center"/>
    </xf>
    <xf numFmtId="0" fontId="0" fillId="14" borderId="15" xfId="0" applyFill="1" applyBorder="1" applyAlignment="1">
      <alignment horizontal="center"/>
    </xf>
    <xf numFmtId="0" fontId="0" fillId="14" borderId="14" xfId="0" applyFill="1" applyBorder="1" applyAlignment="1">
      <alignment horizontal="center"/>
    </xf>
    <xf numFmtId="0" fontId="20" fillId="0" borderId="8" xfId="0" applyFont="1" applyBorder="1" applyAlignment="1">
      <alignment horizontal="center" vertical="center" wrapText="1"/>
    </xf>
    <xf numFmtId="0" fontId="21" fillId="0" borderId="8" xfId="0" applyFont="1" applyBorder="1" applyAlignment="1">
      <alignment horizontal="center" vertical="center" wrapText="1"/>
    </xf>
    <xf numFmtId="0" fontId="19" fillId="0" borderId="8" xfId="0" applyFont="1" applyBorder="1" applyAlignment="1">
      <alignment horizontal="center" vertical="center"/>
    </xf>
    <xf numFmtId="0" fontId="22" fillId="10" borderId="13" xfId="0" applyFont="1" applyFill="1" applyBorder="1" applyAlignment="1">
      <alignment horizontal="center" vertical="center"/>
    </xf>
    <xf numFmtId="0" fontId="22" fillId="14" borderId="13" xfId="0" applyFont="1" applyFill="1" applyBorder="1" applyAlignment="1">
      <alignment horizontal="center" vertical="center" wrapText="1"/>
    </xf>
    <xf numFmtId="0" fontId="22" fillId="14" borderId="13" xfId="0" applyFont="1" applyFill="1" applyBorder="1" applyAlignment="1">
      <alignment horizontal="center" wrapText="1"/>
    </xf>
    <xf numFmtId="0" fontId="0" fillId="14" borderId="15" xfId="0" applyFill="1" applyBorder="1" applyAlignment="1">
      <alignment horizontal="center" vertical="center" wrapText="1"/>
    </xf>
    <xf numFmtId="0" fontId="0" fillId="14" borderId="14" xfId="0" applyFill="1" applyBorder="1" applyAlignment="1">
      <alignment horizontal="center" vertical="center" wrapText="1"/>
    </xf>
    <xf numFmtId="0" fontId="22" fillId="0" borderId="8" xfId="0" applyFont="1" applyBorder="1" applyAlignment="1">
      <alignment horizontal="center" vertical="center"/>
    </xf>
    <xf numFmtId="0" fontId="22" fillId="10" borderId="15" xfId="0" applyFont="1" applyFill="1" applyBorder="1" applyAlignment="1">
      <alignment horizontal="center" vertical="center"/>
    </xf>
    <xf numFmtId="0" fontId="22" fillId="10" borderId="14" xfId="0" applyFont="1" applyFill="1" applyBorder="1" applyAlignment="1">
      <alignment horizontal="center" vertical="center"/>
    </xf>
    <xf numFmtId="0" fontId="21" fillId="10" borderId="13" xfId="0" applyFont="1" applyFill="1" applyBorder="1" applyAlignment="1">
      <alignment horizontal="center" vertical="center"/>
    </xf>
    <xf numFmtId="0" fontId="25" fillId="10" borderId="8" xfId="0" applyFont="1" applyFill="1" applyBorder="1" applyAlignment="1">
      <alignment horizontal="center" vertical="center" wrapText="1"/>
    </xf>
    <xf numFmtId="0" fontId="27" fillId="14" borderId="8" xfId="0" applyFont="1" applyFill="1" applyBorder="1" applyAlignment="1">
      <alignment horizontal="center" vertical="center"/>
    </xf>
    <xf numFmtId="0" fontId="23" fillId="14" borderId="13" xfId="0" applyFont="1" applyFill="1" applyBorder="1" applyAlignment="1">
      <alignment horizontal="center" vertical="center" wrapText="1"/>
    </xf>
    <xf numFmtId="0" fontId="56" fillId="10" borderId="14" xfId="0" applyFont="1" applyFill="1" applyBorder="1" applyAlignment="1">
      <alignment horizontal="center" vertical="center" wrapText="1"/>
    </xf>
    <xf numFmtId="0" fontId="27" fillId="10" borderId="13" xfId="0" applyFont="1" applyFill="1" applyBorder="1" applyAlignment="1">
      <alignment horizontal="center" vertical="center" wrapText="1"/>
    </xf>
    <xf numFmtId="0" fontId="27" fillId="14" borderId="8" xfId="0" applyFont="1" applyFill="1" applyBorder="1" applyAlignment="1">
      <alignment horizontal="center" vertical="center" wrapText="1"/>
    </xf>
    <xf numFmtId="0" fontId="0" fillId="10" borderId="13" xfId="0" applyFill="1" applyBorder="1" applyAlignment="1">
      <alignment horizontal="center"/>
    </xf>
    <xf numFmtId="0" fontId="0" fillId="10" borderId="15" xfId="0" applyFill="1" applyBorder="1" applyAlignment="1">
      <alignment horizontal="center"/>
    </xf>
    <xf numFmtId="0" fontId="0" fillId="10" borderId="14" xfId="0" applyFill="1" applyBorder="1" applyAlignment="1">
      <alignment horizontal="center"/>
    </xf>
    <xf numFmtId="0" fontId="34" fillId="14" borderId="8" xfId="0" applyFont="1" applyFill="1" applyBorder="1" applyAlignment="1">
      <alignment horizontal="center" vertical="center"/>
    </xf>
    <xf numFmtId="0" fontId="32" fillId="14" borderId="8" xfId="0" applyFont="1" applyFill="1" applyBorder="1" applyAlignment="1">
      <alignment horizontal="center" vertical="center"/>
    </xf>
    <xf numFmtId="0" fontId="56" fillId="4" borderId="10" xfId="0" applyFont="1" applyFill="1" applyBorder="1" applyAlignment="1">
      <alignment horizontal="center"/>
    </xf>
    <xf numFmtId="0" fontId="56" fillId="4" borderId="11" xfId="0" applyFont="1" applyFill="1" applyBorder="1" applyAlignment="1">
      <alignment horizontal="center"/>
    </xf>
    <xf numFmtId="0" fontId="56" fillId="4" borderId="12" xfId="0" applyFont="1" applyFill="1" applyBorder="1" applyAlignment="1">
      <alignment horizontal="center"/>
    </xf>
    <xf numFmtId="0" fontId="32" fillId="14" borderId="13" xfId="0" applyFont="1" applyFill="1" applyBorder="1" applyAlignment="1">
      <alignment horizontal="center" vertical="center" wrapText="1"/>
    </xf>
    <xf numFmtId="0" fontId="32" fillId="10" borderId="8" xfId="0" applyFont="1" applyFill="1" applyBorder="1" applyAlignment="1">
      <alignment horizontal="center" vertical="center"/>
    </xf>
    <xf numFmtId="0" fontId="31" fillId="14" borderId="8" xfId="0" applyFont="1" applyFill="1" applyBorder="1" applyAlignment="1">
      <alignment horizontal="center" vertical="center" wrapText="1"/>
    </xf>
    <xf numFmtId="0" fontId="32" fillId="14" borderId="8" xfId="0" applyFont="1" applyFill="1" applyBorder="1" applyAlignment="1">
      <alignment horizontal="center" vertical="center" wrapText="1"/>
    </xf>
    <xf numFmtId="0" fontId="27" fillId="14" borderId="13" xfId="0" applyFont="1" applyFill="1" applyBorder="1" applyAlignment="1">
      <alignment horizontal="center" vertical="center"/>
    </xf>
    <xf numFmtId="0" fontId="56" fillId="4" borderId="8" xfId="0" applyFont="1" applyFill="1" applyBorder="1" applyAlignment="1">
      <alignment horizontal="center"/>
    </xf>
    <xf numFmtId="15" fontId="0" fillId="14" borderId="15" xfId="0" applyNumberFormat="1" applyFill="1" applyBorder="1" applyAlignment="1">
      <alignment horizontal="center" vertical="center"/>
    </xf>
    <xf numFmtId="0" fontId="27" fillId="10" borderId="8" xfId="0" applyFont="1" applyFill="1" applyBorder="1" applyAlignment="1">
      <alignment horizontal="center" vertical="center" wrapText="1"/>
    </xf>
    <xf numFmtId="0" fontId="32" fillId="14" borderId="13" xfId="0" applyFont="1" applyFill="1" applyBorder="1" applyAlignment="1">
      <alignment horizontal="center" wrapText="1"/>
    </xf>
    <xf numFmtId="0" fontId="0" fillId="14" borderId="14" xfId="0" applyFill="1" applyBorder="1" applyAlignment="1">
      <alignment horizontal="center" wrapText="1"/>
    </xf>
    <xf numFmtId="0" fontId="26" fillId="14" borderId="8" xfId="0" applyFont="1" applyFill="1" applyBorder="1" applyAlignment="1">
      <alignment horizontal="center" vertical="center"/>
    </xf>
    <xf numFmtId="0" fontId="54" fillId="8" borderId="13" xfId="0" applyFont="1" applyFill="1" applyBorder="1" applyAlignment="1">
      <alignment horizontal="center" vertical="center"/>
    </xf>
    <xf numFmtId="0" fontId="54" fillId="8" borderId="14" xfId="0" applyFont="1" applyFill="1" applyBorder="1" applyAlignment="1">
      <alignment horizontal="center" vertical="center"/>
    </xf>
    <xf numFmtId="0" fontId="19" fillId="14" borderId="8" xfId="0" applyFont="1" applyFill="1" applyBorder="1" applyAlignment="1">
      <alignment horizontal="center" vertical="center"/>
    </xf>
    <xf numFmtId="0" fontId="19" fillId="14" borderId="13" xfId="0" applyFont="1" applyFill="1" applyBorder="1" applyAlignment="1">
      <alignment horizontal="center" vertical="center"/>
    </xf>
    <xf numFmtId="0" fontId="54" fillId="8" borderId="8" xfId="0" applyFont="1" applyFill="1" applyBorder="1" applyAlignment="1">
      <alignment horizontal="center" vertical="center"/>
    </xf>
    <xf numFmtId="0" fontId="14" fillId="8" borderId="8" xfId="0" applyFont="1" applyFill="1" applyBorder="1" applyAlignment="1">
      <alignment horizontal="center" vertical="center"/>
    </xf>
    <xf numFmtId="0" fontId="21" fillId="14" borderId="15" xfId="0" applyFont="1" applyFill="1" applyBorder="1" applyAlignment="1">
      <alignment horizontal="center" vertical="center"/>
    </xf>
    <xf numFmtId="0" fontId="21" fillId="14" borderId="14" xfId="0" applyFont="1" applyFill="1" applyBorder="1" applyAlignment="1">
      <alignment horizontal="center" vertical="center"/>
    </xf>
    <xf numFmtId="0" fontId="17" fillId="0" borderId="8" xfId="0" applyFont="1" applyBorder="1" applyAlignment="1">
      <alignment horizontal="left" vertical="center"/>
    </xf>
    <xf numFmtId="0" fontId="22" fillId="14" borderId="8" xfId="0" applyFont="1" applyFill="1" applyBorder="1" applyAlignment="1">
      <alignment horizontal="center" vertical="center"/>
    </xf>
    <xf numFmtId="15" fontId="0" fillId="14" borderId="14" xfId="0" applyNumberFormat="1" applyFill="1" applyBorder="1" applyAlignment="1">
      <alignment horizontal="center" vertical="center"/>
    </xf>
    <xf numFmtId="0" fontId="65" fillId="8" borderId="13" xfId="0" applyFont="1" applyFill="1" applyBorder="1" applyAlignment="1">
      <alignment horizontal="center" vertical="center"/>
    </xf>
    <xf numFmtId="0" fontId="65" fillId="8" borderId="14" xfId="0" applyFont="1" applyFill="1" applyBorder="1" applyAlignment="1">
      <alignment horizontal="center" vertical="center"/>
    </xf>
    <xf numFmtId="0" fontId="56" fillId="8" borderId="8" xfId="0" applyFont="1" applyFill="1" applyBorder="1" applyAlignment="1">
      <alignment horizontal="center" vertical="center"/>
    </xf>
    <xf numFmtId="0" fontId="19" fillId="0" borderId="13" xfId="0" applyFont="1" applyBorder="1" applyAlignment="1">
      <alignment horizontal="center" vertical="center"/>
    </xf>
    <xf numFmtId="0" fontId="19" fillId="0" borderId="15" xfId="0" applyFont="1" applyBorder="1" applyAlignment="1">
      <alignment horizontal="center" vertical="center"/>
    </xf>
    <xf numFmtId="0" fontId="19" fillId="0" borderId="14" xfId="0" applyFont="1" applyBorder="1" applyAlignment="1">
      <alignment horizontal="center" vertical="center"/>
    </xf>
    <xf numFmtId="0" fontId="18" fillId="0" borderId="13" xfId="0" applyFont="1" applyBorder="1" applyAlignment="1">
      <alignment horizontal="center"/>
    </xf>
    <xf numFmtId="0" fontId="14" fillId="8" borderId="13" xfId="0" applyFont="1" applyFill="1" applyBorder="1" applyAlignment="1">
      <alignment horizontal="center" vertical="center" wrapText="1"/>
    </xf>
    <xf numFmtId="0" fontId="22" fillId="8" borderId="14" xfId="0" applyFont="1" applyFill="1" applyBorder="1" applyAlignment="1">
      <alignment horizontal="center" vertical="center" wrapText="1"/>
    </xf>
    <xf numFmtId="0" fontId="48" fillId="0" borderId="10" xfId="0" applyFont="1" applyBorder="1" applyAlignment="1">
      <alignment horizontal="left" vertical="center" wrapText="1"/>
    </xf>
    <xf numFmtId="0" fontId="48" fillId="0" borderId="11" xfId="0" applyFont="1" applyBorder="1" applyAlignment="1">
      <alignment horizontal="left" vertical="center" wrapText="1"/>
    </xf>
    <xf numFmtId="0" fontId="48" fillId="0" borderId="12" xfId="0" applyFont="1" applyBorder="1" applyAlignment="1">
      <alignment horizontal="left" vertical="center" wrapText="1"/>
    </xf>
    <xf numFmtId="0" fontId="18" fillId="0" borderId="8" xfId="0" applyFont="1" applyBorder="1" applyAlignment="1">
      <alignment horizontal="center"/>
    </xf>
    <xf numFmtId="0" fontId="54" fillId="8" borderId="8" xfId="0" applyFont="1" applyFill="1" applyBorder="1" applyAlignment="1">
      <alignment horizontal="left" vertical="center" wrapText="1"/>
    </xf>
    <xf numFmtId="0" fontId="48" fillId="0" borderId="13"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46" fillId="0" borderId="10" xfId="1" applyBorder="1" applyAlignment="1">
      <alignment horizontal="left"/>
    </xf>
    <xf numFmtId="0" fontId="46" fillId="0" borderId="11" xfId="1" applyBorder="1" applyAlignment="1">
      <alignment horizontal="left"/>
    </xf>
    <xf numFmtId="0" fontId="46" fillId="0" borderId="12" xfId="1" applyBorder="1" applyAlignment="1">
      <alignment horizontal="left"/>
    </xf>
    <xf numFmtId="0" fontId="46" fillId="0" borderId="8" xfId="1" applyBorder="1" applyAlignment="1">
      <alignment horizontal="left"/>
    </xf>
    <xf numFmtId="0" fontId="46" fillId="0" borderId="23" xfId="1" applyBorder="1" applyAlignment="1">
      <alignment horizontal="left"/>
    </xf>
    <xf numFmtId="0" fontId="46" fillId="0" borderId="40" xfId="1" applyBorder="1" applyAlignment="1">
      <alignment horizontal="left"/>
    </xf>
    <xf numFmtId="0" fontId="46" fillId="0" borderId="30" xfId="1" applyBorder="1" applyAlignment="1">
      <alignment horizontal="left"/>
    </xf>
    <xf numFmtId="0" fontId="48" fillId="13" borderId="10" xfId="0" applyFont="1" applyFill="1" applyBorder="1" applyAlignment="1">
      <alignment horizontal="left" vertical="center" wrapText="1"/>
    </xf>
    <xf numFmtId="0" fontId="48" fillId="13" borderId="11" xfId="0" applyFont="1" applyFill="1" applyBorder="1" applyAlignment="1">
      <alignment horizontal="left" vertical="center" wrapText="1"/>
    </xf>
    <xf numFmtId="0" fontId="48" fillId="13" borderId="12" xfId="0" applyFont="1" applyFill="1" applyBorder="1" applyAlignment="1">
      <alignment horizontal="left" vertical="center" wrapText="1"/>
    </xf>
    <xf numFmtId="0" fontId="44" fillId="2" borderId="1" xfId="0" applyFont="1" applyFill="1" applyBorder="1" applyAlignment="1">
      <alignment horizontal="center"/>
    </xf>
    <xf numFmtId="0" fontId="40" fillId="0" borderId="2" xfId="0" applyFont="1" applyBorder="1"/>
    <xf numFmtId="0" fontId="40"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humijplants.com/wp-admin/post.php?post=5525&amp;action=edit" TargetMode="External"/><Relationship Id="rId2" Type="http://schemas.openxmlformats.org/officeDocument/2006/relationships/hyperlink" Target="https://www.urvann.com/product/dieffenbachia-dumbcane-in-4-inch-nursery-bag" TargetMode="External"/><Relationship Id="rId1" Type="http://schemas.openxmlformats.org/officeDocument/2006/relationships/hyperlink" Target="https://www.urvann.com/product/dieffenbachia-dumbcane-in-4-inch-nursery-ba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tel:9990189283" TargetMode="External"/><Relationship Id="rId21" Type="http://schemas.openxmlformats.org/officeDocument/2006/relationships/hyperlink" Target="https://bhumijplants.com/wp-admin/post.php?post=1785&amp;action=edit" TargetMode="External"/><Relationship Id="rId42" Type="http://schemas.openxmlformats.org/officeDocument/2006/relationships/hyperlink" Target="https://bhumijplants.com/wp-admin/post.php?post=1784&amp;action=edit" TargetMode="External"/><Relationship Id="rId47" Type="http://schemas.openxmlformats.org/officeDocument/2006/relationships/hyperlink" Target="https://bhumijplants.com/wp-admin/post.php?post=1962&amp;action=edit" TargetMode="External"/><Relationship Id="rId63" Type="http://schemas.openxmlformats.org/officeDocument/2006/relationships/hyperlink" Target="https://bhumijplants.com/wp-admin/post.php?post=2143&amp;action=edit" TargetMode="External"/><Relationship Id="rId68" Type="http://schemas.openxmlformats.org/officeDocument/2006/relationships/hyperlink" Target="https://bhumijplants.com/wp-admin/post.php?post=2183&amp;action=edit" TargetMode="External"/><Relationship Id="rId84" Type="http://schemas.openxmlformats.org/officeDocument/2006/relationships/hyperlink" Target="tel:9304011501" TargetMode="External"/><Relationship Id="rId16" Type="http://schemas.openxmlformats.org/officeDocument/2006/relationships/hyperlink" Target="tel:9650805673" TargetMode="External"/><Relationship Id="rId11" Type="http://schemas.openxmlformats.org/officeDocument/2006/relationships/hyperlink" Target="tel:9650805673" TargetMode="External"/><Relationship Id="rId32" Type="http://schemas.openxmlformats.org/officeDocument/2006/relationships/hyperlink" Target="tel:8709171397" TargetMode="External"/><Relationship Id="rId37" Type="http://schemas.openxmlformats.org/officeDocument/2006/relationships/hyperlink" Target="tel:9873989171" TargetMode="External"/><Relationship Id="rId53" Type="http://schemas.openxmlformats.org/officeDocument/2006/relationships/hyperlink" Target="https://bhumijplants.com/wp-admin/post.php?post=1883&amp;action=edit" TargetMode="External"/><Relationship Id="rId58" Type="http://schemas.openxmlformats.org/officeDocument/2006/relationships/hyperlink" Target="https://bhumijplants.com/wp-admin/post.php?post=3861&amp;action=edit" TargetMode="External"/><Relationship Id="rId74" Type="http://schemas.openxmlformats.org/officeDocument/2006/relationships/hyperlink" Target="https://bhumijplants.com/wp-admin/post.php?post=3950&amp;action=edit" TargetMode="External"/><Relationship Id="rId79" Type="http://schemas.openxmlformats.org/officeDocument/2006/relationships/hyperlink" Target="tel:9818087323" TargetMode="External"/><Relationship Id="rId5" Type="http://schemas.openxmlformats.org/officeDocument/2006/relationships/hyperlink" Target="tel:9810987142" TargetMode="External"/><Relationship Id="rId61" Type="http://schemas.openxmlformats.org/officeDocument/2006/relationships/hyperlink" Target="tel:09999084862" TargetMode="External"/><Relationship Id="rId82" Type="http://schemas.openxmlformats.org/officeDocument/2006/relationships/hyperlink" Target="https://bhumijplants.com/wp-admin/post.php?post=6107&amp;action=edit" TargetMode="External"/><Relationship Id="rId19" Type="http://schemas.openxmlformats.org/officeDocument/2006/relationships/hyperlink" Target="https://bhumijplants.com/wp-admin/post.php?post=2143&amp;action=edit" TargetMode="External"/><Relationship Id="rId14" Type="http://schemas.openxmlformats.org/officeDocument/2006/relationships/hyperlink" Target="https://bhumijplants.com/wp-admin/post.php?post=1939&amp;action=edit" TargetMode="External"/><Relationship Id="rId22" Type="http://schemas.openxmlformats.org/officeDocument/2006/relationships/hyperlink" Target="tel:8076627270" TargetMode="External"/><Relationship Id="rId27" Type="http://schemas.openxmlformats.org/officeDocument/2006/relationships/hyperlink" Target="https://bhumijplants.com/wp-admin/post.php?post=1545&amp;action=edit" TargetMode="External"/><Relationship Id="rId30" Type="http://schemas.openxmlformats.org/officeDocument/2006/relationships/hyperlink" Target="https://bhumijplants.com/wp-admin/post.php?post=1829&amp;action=edit" TargetMode="External"/><Relationship Id="rId35" Type="http://schemas.openxmlformats.org/officeDocument/2006/relationships/hyperlink" Target="https://bhumijplants.com/wp-admin/post.php?post=1900&amp;action=edit" TargetMode="External"/><Relationship Id="rId43" Type="http://schemas.openxmlformats.org/officeDocument/2006/relationships/hyperlink" Target="https://bhumijplants.com/wp-admin/post.php?post=1891&amp;action=edit" TargetMode="External"/><Relationship Id="rId48" Type="http://schemas.openxmlformats.org/officeDocument/2006/relationships/hyperlink" Target="https://bhumijplants.com/wp-admin/post.php?post=1949&amp;action=edit" TargetMode="External"/><Relationship Id="rId56" Type="http://schemas.openxmlformats.org/officeDocument/2006/relationships/hyperlink" Target="https://bhumijplants.com/wp-admin/post.php?post=4986&amp;action=edit" TargetMode="External"/><Relationship Id="rId64" Type="http://schemas.openxmlformats.org/officeDocument/2006/relationships/hyperlink" Target="https://bhumijplants.com/wp-admin/post.php?post=1699&amp;action=edit" TargetMode="External"/><Relationship Id="rId69" Type="http://schemas.openxmlformats.org/officeDocument/2006/relationships/hyperlink" Target="tel:09999084862" TargetMode="External"/><Relationship Id="rId77" Type="http://schemas.openxmlformats.org/officeDocument/2006/relationships/hyperlink" Target="https://bhumijplants.com/wp-admin/post.php?post=1820&amp;action=edit" TargetMode="External"/><Relationship Id="rId8" Type="http://schemas.openxmlformats.org/officeDocument/2006/relationships/hyperlink" Target="https://bhumijplants.com/wp-admin/post.php?post=3861&amp;action=edit" TargetMode="External"/><Relationship Id="rId51" Type="http://schemas.openxmlformats.org/officeDocument/2006/relationships/hyperlink" Target="https://bhumijplants.com/wp-admin/post.php?post=1532&amp;action=edit" TargetMode="External"/><Relationship Id="rId72" Type="http://schemas.openxmlformats.org/officeDocument/2006/relationships/hyperlink" Target="https://bhumijplants.com/wp-admin/post.php?post=3956&amp;action=edit" TargetMode="External"/><Relationship Id="rId80" Type="http://schemas.openxmlformats.org/officeDocument/2006/relationships/hyperlink" Target="https://bhumijplants.com/wp-admin/post.php?post=6132&amp;action=edit" TargetMode="External"/><Relationship Id="rId3" Type="http://schemas.openxmlformats.org/officeDocument/2006/relationships/hyperlink" Target="https://bhumijplants.com/wp-admin/post.php?post=1784&amp;action=edit" TargetMode="External"/><Relationship Id="rId12" Type="http://schemas.openxmlformats.org/officeDocument/2006/relationships/hyperlink" Target="https://bhumijplants.com/wp-admin/post.php?post=1903&amp;action=edit" TargetMode="External"/><Relationship Id="rId17" Type="http://schemas.openxmlformats.org/officeDocument/2006/relationships/hyperlink" Target="https://bhumijplants.com/wp-admin/post.php?post=1883&amp;action=edit" TargetMode="External"/><Relationship Id="rId25" Type="http://schemas.openxmlformats.org/officeDocument/2006/relationships/hyperlink" Target="https://bhumijplants.com/wp-admin/post.php?post=5035&amp;action=edit" TargetMode="External"/><Relationship Id="rId33" Type="http://schemas.openxmlformats.org/officeDocument/2006/relationships/hyperlink" Target="https://bhumijplants.com/wp-admin/post.php?post=1903&amp;action=edit" TargetMode="External"/><Relationship Id="rId38" Type="http://schemas.openxmlformats.org/officeDocument/2006/relationships/hyperlink" Target="https://bhumijplants.com/wp-admin/post.php?post=1821&amp;action=edit" TargetMode="External"/><Relationship Id="rId46" Type="http://schemas.openxmlformats.org/officeDocument/2006/relationships/hyperlink" Target="https://bhumijplants.com/wp-admin/post.php?post=1948&amp;action=edit" TargetMode="External"/><Relationship Id="rId59" Type="http://schemas.openxmlformats.org/officeDocument/2006/relationships/hyperlink" Target="tel:8077130393" TargetMode="External"/><Relationship Id="rId67" Type="http://schemas.openxmlformats.org/officeDocument/2006/relationships/hyperlink" Target="https://bhumijplants.com/wp-admin/post.php?post=2183&amp;action=edit" TargetMode="External"/><Relationship Id="rId20" Type="http://schemas.openxmlformats.org/officeDocument/2006/relationships/hyperlink" Target="https://bhumijplants.com/wp-admin/post.php?post=1890&amp;action=edit" TargetMode="External"/><Relationship Id="rId41" Type="http://schemas.openxmlformats.org/officeDocument/2006/relationships/hyperlink" Target="https://bhumijplants.com/wp-admin/post.php?post=2127&amp;action=edit" TargetMode="External"/><Relationship Id="rId54" Type="http://schemas.openxmlformats.org/officeDocument/2006/relationships/hyperlink" Target="https://bhumijplants.com/wp-admin/post.php?post=1784&amp;action=edit" TargetMode="External"/><Relationship Id="rId62" Type="http://schemas.openxmlformats.org/officeDocument/2006/relationships/hyperlink" Target="tel:9557072731" TargetMode="External"/><Relationship Id="rId70" Type="http://schemas.openxmlformats.org/officeDocument/2006/relationships/hyperlink" Target="tel:9765534411" TargetMode="External"/><Relationship Id="rId75" Type="http://schemas.openxmlformats.org/officeDocument/2006/relationships/hyperlink" Target="tel:7048954940" TargetMode="External"/><Relationship Id="rId83" Type="http://schemas.openxmlformats.org/officeDocument/2006/relationships/hyperlink" Target="https://bhumijplants.com/wp-admin/post.php?post=1589&amp;action=edit" TargetMode="External"/><Relationship Id="rId1" Type="http://schemas.openxmlformats.org/officeDocument/2006/relationships/hyperlink" Target="tel:9557072731" TargetMode="External"/><Relationship Id="rId6" Type="http://schemas.openxmlformats.org/officeDocument/2006/relationships/hyperlink" Target="https://bhumijplants.com/wp-admin/post.php?post=2137&amp;action=edit" TargetMode="External"/><Relationship Id="rId15" Type="http://schemas.openxmlformats.org/officeDocument/2006/relationships/hyperlink" Target="https://bhumijplants.com/wp-admin/post.php?post=1653&amp;action=edit" TargetMode="External"/><Relationship Id="rId23" Type="http://schemas.openxmlformats.org/officeDocument/2006/relationships/hyperlink" Target="https://bhumijplants.com/wp-admin/post.php?post=2143&amp;action=edit" TargetMode="External"/><Relationship Id="rId28" Type="http://schemas.openxmlformats.org/officeDocument/2006/relationships/hyperlink" Target="https://bhumijplants.com/wp-admin/post.php?post=2180&amp;action=edit" TargetMode="External"/><Relationship Id="rId36" Type="http://schemas.openxmlformats.org/officeDocument/2006/relationships/hyperlink" Target="https://bhumijplants.com/wp-admin/post.php?post=4986&amp;action=edit" TargetMode="External"/><Relationship Id="rId49" Type="http://schemas.openxmlformats.org/officeDocument/2006/relationships/hyperlink" Target="https://bhumijplants.com/wp-admin/post.php?post=1531&amp;action=edit" TargetMode="External"/><Relationship Id="rId57" Type="http://schemas.openxmlformats.org/officeDocument/2006/relationships/hyperlink" Target="https://bhumijplants.com/wp-admin/post.php?post=1821&amp;action=edit" TargetMode="External"/><Relationship Id="rId10" Type="http://schemas.openxmlformats.org/officeDocument/2006/relationships/hyperlink" Target="tel:9811104784" TargetMode="External"/><Relationship Id="rId31" Type="http://schemas.openxmlformats.org/officeDocument/2006/relationships/hyperlink" Target="https://bhumijplants.com/wp-admin/post.php?post=1883&amp;action=edit" TargetMode="External"/><Relationship Id="rId44" Type="http://schemas.openxmlformats.org/officeDocument/2006/relationships/hyperlink" Target="https://bhumijplants.com/wp-admin/post.php?post=1943&amp;action=edit" TargetMode="External"/><Relationship Id="rId52" Type="http://schemas.openxmlformats.org/officeDocument/2006/relationships/hyperlink" Target="https://bhumijplants.com/wp-admin/post.php?post=1653&amp;action=edit" TargetMode="External"/><Relationship Id="rId60" Type="http://schemas.openxmlformats.org/officeDocument/2006/relationships/hyperlink" Target="https://bhumijplants.com/wp-admin/post.php?post=2183&amp;action=edit" TargetMode="External"/><Relationship Id="rId65" Type="http://schemas.openxmlformats.org/officeDocument/2006/relationships/hyperlink" Target="https://bhumijplants.com/wp-admin/post.php?post=4982&amp;action=edit" TargetMode="External"/><Relationship Id="rId73" Type="http://schemas.openxmlformats.org/officeDocument/2006/relationships/hyperlink" Target="https://bhumijplants.com/wp-admin/post.php?post=3789&amp;action=edit" TargetMode="External"/><Relationship Id="rId78" Type="http://schemas.openxmlformats.org/officeDocument/2006/relationships/hyperlink" Target="https://bhumijplants.com/wp-admin/post.php?post=1537&amp;action=edit" TargetMode="External"/><Relationship Id="rId81" Type="http://schemas.openxmlformats.org/officeDocument/2006/relationships/hyperlink" Target="https://bhumijplants.com/wp-admin/post.php?post=6118&amp;action=edit" TargetMode="External"/><Relationship Id="rId4" Type="http://schemas.openxmlformats.org/officeDocument/2006/relationships/hyperlink" Target="https://bhumijplants.com/wp-admin/post.php?post=2142&amp;action=edit" TargetMode="External"/><Relationship Id="rId9" Type="http://schemas.openxmlformats.org/officeDocument/2006/relationships/hyperlink" Target="https://bhumijplants.com/wp-admin/post.php?post=2183&amp;action=edit" TargetMode="External"/><Relationship Id="rId13" Type="http://schemas.openxmlformats.org/officeDocument/2006/relationships/hyperlink" Target="https://bhumijplants.com/wp-admin/post.php?post=1884&amp;action=edit" TargetMode="External"/><Relationship Id="rId18" Type="http://schemas.openxmlformats.org/officeDocument/2006/relationships/hyperlink" Target="https://bhumijplants.com/wp-admin/post.php?post=1710&amp;action=edit" TargetMode="External"/><Relationship Id="rId39" Type="http://schemas.openxmlformats.org/officeDocument/2006/relationships/hyperlink" Target="https://bhumijplants.com/wp-admin/post.php?post=2137&amp;action=edit" TargetMode="External"/><Relationship Id="rId34" Type="http://schemas.openxmlformats.org/officeDocument/2006/relationships/hyperlink" Target="https://bhumijplants.com/wp-admin/post.php?post=3859&amp;action=edit" TargetMode="External"/><Relationship Id="rId50" Type="http://schemas.openxmlformats.org/officeDocument/2006/relationships/hyperlink" Target="https://bhumijplants.com/wp-admin/post.php?post=1718&amp;action=edit" TargetMode="External"/><Relationship Id="rId55" Type="http://schemas.openxmlformats.org/officeDocument/2006/relationships/hyperlink" Target="https://bhumijplants.com/wp-admin/post.php?post=1785&amp;action=edit" TargetMode="External"/><Relationship Id="rId76" Type="http://schemas.openxmlformats.org/officeDocument/2006/relationships/hyperlink" Target="https://bhumijplants.com/wp-admin/post.php?post=2137&amp;action=edit" TargetMode="External"/><Relationship Id="rId7" Type="http://schemas.openxmlformats.org/officeDocument/2006/relationships/hyperlink" Target="https://bhumijplants.com/wp-admin/post.php?post=2143&amp;action=edit" TargetMode="External"/><Relationship Id="rId71" Type="http://schemas.openxmlformats.org/officeDocument/2006/relationships/hyperlink" Target="https://bhumijplants.com/wp-admin/post.php?post=3954&amp;action=edit" TargetMode="External"/><Relationship Id="rId2" Type="http://schemas.openxmlformats.org/officeDocument/2006/relationships/hyperlink" Target="https://bhumijplants.com/wp-admin/post.php?post=3861&amp;action=edit" TargetMode="External"/><Relationship Id="rId29" Type="http://schemas.openxmlformats.org/officeDocument/2006/relationships/hyperlink" Target="https://bhumijplants.com/wp-admin/post.php?post=2084&amp;action=edit" TargetMode="External"/><Relationship Id="rId24" Type="http://schemas.openxmlformats.org/officeDocument/2006/relationships/hyperlink" Target="https://bhumijplants.com/wp-admin/post.php?post=2137&amp;action=edit" TargetMode="External"/><Relationship Id="rId40" Type="http://schemas.openxmlformats.org/officeDocument/2006/relationships/hyperlink" Target="https://bhumijplants.com/wp-admin/post.php?post=1825&amp;action=edit" TargetMode="External"/><Relationship Id="rId45" Type="http://schemas.openxmlformats.org/officeDocument/2006/relationships/hyperlink" Target="https://bhumijplants.com/wp-admin/post.php?post=1946&amp;action=edit" TargetMode="External"/><Relationship Id="rId66" Type="http://schemas.openxmlformats.org/officeDocument/2006/relationships/hyperlink" Target="https://bhumijplants.com/wp-admin/post.php?post=4984&amp;action=edi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bhumijplants.com/wp-admin/post.php?post=2137&amp;action=edit" TargetMode="External"/><Relationship Id="rId18" Type="http://schemas.openxmlformats.org/officeDocument/2006/relationships/hyperlink" Target="https://bhumijplants.com/wp-admin/post.php?post=1883&amp;action=edit" TargetMode="External"/><Relationship Id="rId26" Type="http://schemas.openxmlformats.org/officeDocument/2006/relationships/hyperlink" Target="https://bhumijplants.com/wp-admin/post.php?post=1532&amp;action=edit" TargetMode="External"/><Relationship Id="rId39" Type="http://schemas.openxmlformats.org/officeDocument/2006/relationships/hyperlink" Target="https://bhumijplants.com/wp-admin/post.php?post=3956&amp;action=edit" TargetMode="External"/><Relationship Id="rId21" Type="http://schemas.openxmlformats.org/officeDocument/2006/relationships/hyperlink" Target="https://bhumijplants.com/wp-admin/post.php?post=2137&amp;action=edit" TargetMode="External"/><Relationship Id="rId34" Type="http://schemas.openxmlformats.org/officeDocument/2006/relationships/hyperlink" Target="https://bhumijplants.com/wp-admin/post.php?post=2183&amp;action=edit" TargetMode="External"/><Relationship Id="rId42" Type="http://schemas.openxmlformats.org/officeDocument/2006/relationships/hyperlink" Target="https://bhumijplants.com/wp-admin/post.php?post=3954&amp;action=edit" TargetMode="External"/><Relationship Id="rId47" Type="http://schemas.openxmlformats.org/officeDocument/2006/relationships/hyperlink" Target="https://bhumijplants.com/wp-admin/post.php?post=1589&amp;action=edit" TargetMode="External"/><Relationship Id="rId7" Type="http://schemas.openxmlformats.org/officeDocument/2006/relationships/hyperlink" Target="https://bhumijplants.com/wp-admin/post.php?post=2183&amp;action=edit" TargetMode="External"/><Relationship Id="rId2" Type="http://schemas.openxmlformats.org/officeDocument/2006/relationships/hyperlink" Target="https://bhumijplants.com/wp-admin/post.php?post=2142&amp;action=edit" TargetMode="External"/><Relationship Id="rId16" Type="http://schemas.openxmlformats.org/officeDocument/2006/relationships/hyperlink" Target="https://bhumijplants.com/wp-admin/post.php?post=2180&amp;action=edit" TargetMode="External"/><Relationship Id="rId29" Type="http://schemas.openxmlformats.org/officeDocument/2006/relationships/hyperlink" Target="https://bhumijplants.com/wp-admin/post.php?post=1785&amp;action=edit" TargetMode="External"/><Relationship Id="rId1" Type="http://schemas.openxmlformats.org/officeDocument/2006/relationships/hyperlink" Target="https://bhumijplants.com/wp-admin/post.php?post=1784&amp;action=edit" TargetMode="External"/><Relationship Id="rId6" Type="http://schemas.openxmlformats.org/officeDocument/2006/relationships/hyperlink" Target="https://bhumijplants.com/wp-admin/post.php?post=3861&amp;action=edit" TargetMode="External"/><Relationship Id="rId11" Type="http://schemas.openxmlformats.org/officeDocument/2006/relationships/hyperlink" Target="https://bhumijplants.com/wp-admin/post.php?post=1785&amp;action=edit" TargetMode="External"/><Relationship Id="rId24" Type="http://schemas.openxmlformats.org/officeDocument/2006/relationships/hyperlink" Target="https://bhumijplants.com/wp-admin/post.php?post=1531&amp;action=edit" TargetMode="External"/><Relationship Id="rId32" Type="http://schemas.openxmlformats.org/officeDocument/2006/relationships/hyperlink" Target="https://bhumijplants.com/wp-admin/post.php?post=2143&amp;action=edit" TargetMode="External"/><Relationship Id="rId37" Type="http://schemas.openxmlformats.org/officeDocument/2006/relationships/hyperlink" Target="https://bhumijplants.com/wp-admin/post.php?post=1820&amp;action=edit" TargetMode="External"/><Relationship Id="rId40" Type="http://schemas.openxmlformats.org/officeDocument/2006/relationships/hyperlink" Target="https://bhumijplants.com/wp-admin/post.php?post=3789&amp;action=edit" TargetMode="External"/><Relationship Id="rId45" Type="http://schemas.openxmlformats.org/officeDocument/2006/relationships/hyperlink" Target="https://bhumijplants.com/wp-admin/post.php?post=6118&amp;action=edit" TargetMode="External"/><Relationship Id="rId5" Type="http://schemas.openxmlformats.org/officeDocument/2006/relationships/hyperlink" Target="https://bhumijplants.com/wp-admin/post.php?post=3861&amp;action=edit" TargetMode="External"/><Relationship Id="rId15" Type="http://schemas.openxmlformats.org/officeDocument/2006/relationships/hyperlink" Target="https://bhumijplants.com/wp-admin/post.php?post=1545&amp;action=edit" TargetMode="External"/><Relationship Id="rId23" Type="http://schemas.openxmlformats.org/officeDocument/2006/relationships/hyperlink" Target="https://bhumijplants.com/wp-admin/post.php?post=1784&amp;action=edit" TargetMode="External"/><Relationship Id="rId28" Type="http://schemas.openxmlformats.org/officeDocument/2006/relationships/hyperlink" Target="https://bhumijplants.com/wp-admin/post.php?post=1784&amp;action=edit" TargetMode="External"/><Relationship Id="rId36" Type="http://schemas.openxmlformats.org/officeDocument/2006/relationships/hyperlink" Target="https://bhumijplants.com/wp-admin/post.php?post=2137&amp;action=edit" TargetMode="External"/><Relationship Id="rId10" Type="http://schemas.openxmlformats.org/officeDocument/2006/relationships/hyperlink" Target="https://bhumijplants.com/wp-admin/post.php?post=1890&amp;action=edit" TargetMode="External"/><Relationship Id="rId19" Type="http://schemas.openxmlformats.org/officeDocument/2006/relationships/hyperlink" Target="https://bhumijplants.com/wp-admin/post.php?post=4986&amp;action=edit" TargetMode="External"/><Relationship Id="rId31" Type="http://schemas.openxmlformats.org/officeDocument/2006/relationships/hyperlink" Target="https://bhumijplants.com/wp-admin/post.php?post=1821&amp;action=edit" TargetMode="External"/><Relationship Id="rId44" Type="http://schemas.openxmlformats.org/officeDocument/2006/relationships/hyperlink" Target="https://bhumijplants.com/wp-admin/post.php?post=6132&amp;action=edit" TargetMode="External"/><Relationship Id="rId4" Type="http://schemas.openxmlformats.org/officeDocument/2006/relationships/hyperlink" Target="https://bhumijplants.com/wp-admin/post.php?post=2143&amp;action=edit" TargetMode="External"/><Relationship Id="rId9" Type="http://schemas.openxmlformats.org/officeDocument/2006/relationships/hyperlink" Target="https://bhumijplants.com/wp-admin/post.php?post=2143&amp;action=edit" TargetMode="External"/><Relationship Id="rId14" Type="http://schemas.openxmlformats.org/officeDocument/2006/relationships/hyperlink" Target="https://bhumijplants.com/wp-admin/post.php?post=5035&amp;action=edit" TargetMode="External"/><Relationship Id="rId22" Type="http://schemas.openxmlformats.org/officeDocument/2006/relationships/hyperlink" Target="https://bhumijplants.com/wp-admin/post.php?post=1825&amp;action=edit" TargetMode="External"/><Relationship Id="rId27" Type="http://schemas.openxmlformats.org/officeDocument/2006/relationships/hyperlink" Target="https://bhumijplants.com/wp-admin/post.php?post=1653&amp;action=edit" TargetMode="External"/><Relationship Id="rId30" Type="http://schemas.openxmlformats.org/officeDocument/2006/relationships/hyperlink" Target="https://bhumijplants.com/wp-admin/post.php?post=4986&amp;action=edit" TargetMode="External"/><Relationship Id="rId35" Type="http://schemas.openxmlformats.org/officeDocument/2006/relationships/hyperlink" Target="https://bhumijplants.com/wp-admin/post.php?post=2183&amp;action=edit" TargetMode="External"/><Relationship Id="rId43" Type="http://schemas.openxmlformats.org/officeDocument/2006/relationships/hyperlink" Target="https://bhumijplants.com/wp-admin/post.php?post=1537&amp;action=edit" TargetMode="External"/><Relationship Id="rId8" Type="http://schemas.openxmlformats.org/officeDocument/2006/relationships/hyperlink" Target="https://bhumijplants.com/wp-admin/post.php?post=1710&amp;action=edit" TargetMode="External"/><Relationship Id="rId3" Type="http://schemas.openxmlformats.org/officeDocument/2006/relationships/hyperlink" Target="https://bhumijplants.com/wp-admin/post.php?post=2137&amp;action=edit" TargetMode="External"/><Relationship Id="rId12" Type="http://schemas.openxmlformats.org/officeDocument/2006/relationships/hyperlink" Target="https://bhumijplants.com/wp-admin/post.php?post=2143&amp;action=edit" TargetMode="External"/><Relationship Id="rId17" Type="http://schemas.openxmlformats.org/officeDocument/2006/relationships/hyperlink" Target="https://bhumijplants.com/wp-admin/post.php?post=2084&amp;action=edit" TargetMode="External"/><Relationship Id="rId25" Type="http://schemas.openxmlformats.org/officeDocument/2006/relationships/hyperlink" Target="https://bhumijplants.com/wp-admin/post.php?post=1718&amp;action=edit" TargetMode="External"/><Relationship Id="rId33" Type="http://schemas.openxmlformats.org/officeDocument/2006/relationships/hyperlink" Target="https://bhumijplants.com/wp-admin/post.php?post=1699&amp;action=edit" TargetMode="External"/><Relationship Id="rId38" Type="http://schemas.openxmlformats.org/officeDocument/2006/relationships/hyperlink" Target="https://bhumijplants.com/wp-admin/post.php?post=3954&amp;action=edit" TargetMode="External"/><Relationship Id="rId46" Type="http://schemas.openxmlformats.org/officeDocument/2006/relationships/hyperlink" Target="https://bhumijplants.com/wp-admin/post.php?post=6107&amp;action=edit" TargetMode="External"/><Relationship Id="rId20" Type="http://schemas.openxmlformats.org/officeDocument/2006/relationships/hyperlink" Target="https://bhumijplants.com/wp-admin/post.php?post=1821&amp;action=edit" TargetMode="External"/><Relationship Id="rId41" Type="http://schemas.openxmlformats.org/officeDocument/2006/relationships/hyperlink" Target="https://bhumijplants.com/wp-admin/post.php?post=3950&amp;action=ed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D893-BA2C-4767-A169-30AFFA0785AB}">
  <sheetPr filterMode="1"/>
  <dimension ref="A1:Y487"/>
  <sheetViews>
    <sheetView tabSelected="1" zoomScale="97" workbookViewId="0">
      <pane xSplit="5" ySplit="2" topLeftCell="F3" activePane="bottomRight" state="frozen"/>
      <selection pane="topRight" activeCell="D1" sqref="D1"/>
      <selection pane="bottomLeft" activeCell="A3" sqref="A3"/>
      <selection pane="bottomRight" activeCell="C501" sqref="C501"/>
    </sheetView>
  </sheetViews>
  <sheetFormatPr defaultColWidth="8.90625" defaultRowHeight="14.5" x14ac:dyDescent="0.35"/>
  <cols>
    <col min="1" max="1" width="8.90625" style="9"/>
    <col min="2" max="2" width="10.36328125" style="9" customWidth="1"/>
    <col min="3" max="3" width="14.36328125" style="10" customWidth="1"/>
    <col min="4" max="4" width="46.1796875" style="18" customWidth="1"/>
    <col min="5" max="5" width="14.453125" style="10" customWidth="1"/>
    <col min="6" max="6" width="9.54296875" style="10" hidden="1" customWidth="1"/>
    <col min="7" max="9" width="10" style="10" hidden="1" customWidth="1"/>
    <col min="10" max="10" width="9.81640625" style="10" customWidth="1"/>
    <col min="11" max="11" width="9.90625" style="10" customWidth="1"/>
    <col min="12" max="12" width="11.81640625" style="10" customWidth="1"/>
    <col min="13" max="13" width="10.6328125" style="10" customWidth="1"/>
    <col min="14" max="14" width="10.36328125" style="10" customWidth="1"/>
    <col min="15" max="17" width="10.81640625" style="10" customWidth="1"/>
    <col min="18" max="18" width="11.36328125" style="10" customWidth="1"/>
    <col min="19" max="19" width="8.90625" style="7"/>
    <col min="20" max="20" width="9.81640625" style="7" bestFit="1" customWidth="1"/>
    <col min="21" max="21" width="14.08984375" style="7" bestFit="1" customWidth="1"/>
    <col min="22" max="16384" width="8.90625" style="7"/>
  </cols>
  <sheetData>
    <row r="1" spans="1:25" x14ac:dyDescent="0.35">
      <c r="A1" s="421" t="s">
        <v>0</v>
      </c>
      <c r="B1" s="421" t="s">
        <v>1494</v>
      </c>
      <c r="C1" s="421" t="s">
        <v>411</v>
      </c>
      <c r="D1" s="423" t="s">
        <v>358</v>
      </c>
      <c r="E1" s="421" t="s">
        <v>352</v>
      </c>
      <c r="F1" s="419" t="s">
        <v>357</v>
      </c>
      <c r="G1" s="420"/>
      <c r="H1" s="420"/>
      <c r="I1" s="420"/>
      <c r="J1" s="425" t="s">
        <v>242</v>
      </c>
      <c r="K1" s="426"/>
      <c r="L1" s="427"/>
      <c r="M1" s="425" t="s">
        <v>243</v>
      </c>
      <c r="N1" s="426"/>
      <c r="O1" s="427"/>
      <c r="P1" s="417" t="s">
        <v>278</v>
      </c>
      <c r="Q1" s="16"/>
    </row>
    <row r="2" spans="1:25" ht="22.25" customHeight="1" x14ac:dyDescent="0.35">
      <c r="A2" s="422"/>
      <c r="B2" s="422"/>
      <c r="C2" s="422"/>
      <c r="D2" s="424"/>
      <c r="E2" s="422"/>
      <c r="F2" s="6" t="s">
        <v>353</v>
      </c>
      <c r="G2" s="6" t="s">
        <v>354</v>
      </c>
      <c r="H2" s="6" t="s">
        <v>355</v>
      </c>
      <c r="I2" s="6" t="s">
        <v>356</v>
      </c>
      <c r="J2" s="12" t="s">
        <v>100</v>
      </c>
      <c r="K2" s="12" t="s">
        <v>101</v>
      </c>
      <c r="L2" s="12" t="s">
        <v>102</v>
      </c>
      <c r="M2" s="12" t="s">
        <v>100</v>
      </c>
      <c r="N2" s="12" t="s">
        <v>101</v>
      </c>
      <c r="O2" s="12" t="s">
        <v>241</v>
      </c>
      <c r="P2" s="418"/>
      <c r="Q2" s="17"/>
      <c r="R2" s="6" t="s">
        <v>234</v>
      </c>
      <c r="T2" s="8" t="s">
        <v>235</v>
      </c>
      <c r="U2" s="8" t="s">
        <v>236</v>
      </c>
      <c r="V2" s="8" t="s">
        <v>237</v>
      </c>
      <c r="W2" s="8" t="s">
        <v>238</v>
      </c>
      <c r="X2" s="8" t="s">
        <v>239</v>
      </c>
      <c r="Y2" s="8" t="s">
        <v>240</v>
      </c>
    </row>
    <row r="3" spans="1:25" hidden="1" x14ac:dyDescent="0.35">
      <c r="A3" s="9">
        <v>1</v>
      </c>
      <c r="C3" s="11" t="s">
        <v>442</v>
      </c>
      <c r="D3" s="46" t="s">
        <v>854</v>
      </c>
      <c r="J3" s="10" t="s">
        <v>109</v>
      </c>
      <c r="K3" s="10">
        <v>6</v>
      </c>
      <c r="L3" s="10">
        <v>100</v>
      </c>
      <c r="M3" s="11"/>
      <c r="N3" s="11"/>
      <c r="O3" s="11"/>
      <c r="P3" s="11">
        <v>191</v>
      </c>
      <c r="Q3" s="19">
        <f>((P3-L3)/L3)*100</f>
        <v>91</v>
      </c>
      <c r="R3" s="10">
        <v>159</v>
      </c>
    </row>
    <row r="4" spans="1:25" ht="13.25" hidden="1" customHeight="1" x14ac:dyDescent="0.35">
      <c r="A4" s="9">
        <v>2</v>
      </c>
      <c r="C4" s="10" t="s">
        <v>443</v>
      </c>
      <c r="D4" s="18" t="s">
        <v>404</v>
      </c>
      <c r="M4" s="10" t="s">
        <v>109</v>
      </c>
      <c r="N4" s="10">
        <v>4</v>
      </c>
      <c r="O4" s="10">
        <v>80</v>
      </c>
      <c r="P4" s="10">
        <v>151</v>
      </c>
      <c r="Q4" s="19">
        <f>((P4-O4)/O4)*100</f>
        <v>88.75</v>
      </c>
    </row>
    <row r="5" spans="1:25" hidden="1" x14ac:dyDescent="0.35">
      <c r="A5" s="9">
        <v>3</v>
      </c>
      <c r="C5" s="10" t="s">
        <v>444</v>
      </c>
      <c r="D5" s="18" t="s">
        <v>163</v>
      </c>
      <c r="J5" s="10" t="s">
        <v>109</v>
      </c>
      <c r="K5" s="10">
        <v>6</v>
      </c>
      <c r="L5" s="10">
        <v>100</v>
      </c>
      <c r="M5" s="11"/>
      <c r="N5" s="11"/>
      <c r="O5" s="11"/>
      <c r="P5" s="11">
        <v>151</v>
      </c>
      <c r="Q5" s="19">
        <f t="shared" ref="Q5:Q10" si="0">((P5-L5)/L5)*100</f>
        <v>51</v>
      </c>
      <c r="R5" s="10">
        <v>159</v>
      </c>
    </row>
    <row r="6" spans="1:25" hidden="1" x14ac:dyDescent="0.35">
      <c r="A6" s="9">
        <v>4</v>
      </c>
      <c r="C6" s="10" t="s">
        <v>445</v>
      </c>
      <c r="D6" s="18" t="s">
        <v>413</v>
      </c>
      <c r="J6" s="10" t="s">
        <v>109</v>
      </c>
      <c r="K6" s="10">
        <v>6</v>
      </c>
      <c r="L6" s="10">
        <v>70</v>
      </c>
      <c r="M6" s="11"/>
      <c r="N6" s="11"/>
      <c r="O6" s="11"/>
      <c r="P6" s="11">
        <v>141</v>
      </c>
      <c r="Q6" s="19">
        <f t="shared" si="0"/>
        <v>101.42857142857142</v>
      </c>
      <c r="R6" s="10">
        <v>149</v>
      </c>
      <c r="T6" s="7" t="s">
        <v>115</v>
      </c>
    </row>
    <row r="7" spans="1:25" hidden="1" x14ac:dyDescent="0.35">
      <c r="A7" s="9">
        <v>5</v>
      </c>
      <c r="C7" s="10" t="s">
        <v>446</v>
      </c>
      <c r="D7" s="18" t="s">
        <v>350</v>
      </c>
      <c r="J7" s="10" t="s">
        <v>147</v>
      </c>
      <c r="K7" s="10">
        <v>6</v>
      </c>
      <c r="L7" s="10">
        <v>120</v>
      </c>
      <c r="P7" s="10">
        <v>231</v>
      </c>
      <c r="Q7" s="19">
        <f t="shared" si="0"/>
        <v>92.5</v>
      </c>
    </row>
    <row r="8" spans="1:25" hidden="1" x14ac:dyDescent="0.35">
      <c r="A8" s="9">
        <v>6</v>
      </c>
      <c r="C8" s="10" t="s">
        <v>447</v>
      </c>
      <c r="D8" s="18" t="s">
        <v>351</v>
      </c>
      <c r="J8" s="10" t="s">
        <v>109</v>
      </c>
      <c r="K8" s="10">
        <v>6</v>
      </c>
      <c r="L8" s="10">
        <v>70</v>
      </c>
      <c r="P8" s="10">
        <v>141</v>
      </c>
      <c r="Q8" s="19">
        <f t="shared" si="0"/>
        <v>101.42857142857142</v>
      </c>
      <c r="R8" s="10">
        <v>149</v>
      </c>
      <c r="T8" s="7" t="s">
        <v>115</v>
      </c>
    </row>
    <row r="9" spans="1:25" hidden="1" x14ac:dyDescent="0.35">
      <c r="A9" s="9">
        <v>7</v>
      </c>
      <c r="C9" s="10" t="s">
        <v>448</v>
      </c>
      <c r="D9" s="18" t="s">
        <v>128</v>
      </c>
      <c r="J9" s="10" t="s">
        <v>109</v>
      </c>
      <c r="K9" s="10">
        <v>4</v>
      </c>
      <c r="L9" s="10">
        <v>80</v>
      </c>
      <c r="P9" s="10">
        <v>141</v>
      </c>
      <c r="Q9" s="19">
        <f t="shared" si="0"/>
        <v>76.25</v>
      </c>
      <c r="R9" s="10">
        <v>149</v>
      </c>
      <c r="T9" s="7" t="s">
        <v>115</v>
      </c>
    </row>
    <row r="10" spans="1:25" hidden="1" x14ac:dyDescent="0.35">
      <c r="A10" s="9">
        <v>8</v>
      </c>
      <c r="C10" s="10" t="s">
        <v>449</v>
      </c>
      <c r="D10" s="18" t="s">
        <v>128</v>
      </c>
      <c r="J10" s="10" t="s">
        <v>109</v>
      </c>
      <c r="K10" s="10">
        <v>6</v>
      </c>
      <c r="L10" s="10">
        <v>150</v>
      </c>
      <c r="P10" s="10">
        <v>251</v>
      </c>
      <c r="Q10" s="19">
        <f t="shared" si="0"/>
        <v>67.333333333333329</v>
      </c>
      <c r="R10" s="10">
        <v>299</v>
      </c>
      <c r="T10" s="7" t="s">
        <v>115</v>
      </c>
    </row>
    <row r="11" spans="1:25" hidden="1" x14ac:dyDescent="0.35">
      <c r="A11" s="9">
        <v>9</v>
      </c>
      <c r="B11" s="9" t="s">
        <v>1495</v>
      </c>
      <c r="C11" s="10" t="s">
        <v>450</v>
      </c>
      <c r="D11" s="53" t="s">
        <v>384</v>
      </c>
      <c r="M11" s="10" t="s">
        <v>109</v>
      </c>
      <c r="N11" s="10">
        <v>5</v>
      </c>
      <c r="O11" s="10">
        <v>80</v>
      </c>
      <c r="P11" s="10">
        <v>151</v>
      </c>
      <c r="Q11" s="19">
        <f>((P11-O11)/O11)*100</f>
        <v>88.75</v>
      </c>
      <c r="S11" s="375">
        <f>O11*1.7</f>
        <v>136</v>
      </c>
      <c r="T11" s="376">
        <f t="shared" ref="T11:T13" si="1">S11/0.45</f>
        <v>302.22222222222223</v>
      </c>
    </row>
    <row r="12" spans="1:25" hidden="1" x14ac:dyDescent="0.35">
      <c r="A12" s="9">
        <v>10</v>
      </c>
      <c r="C12" s="15" t="s">
        <v>451</v>
      </c>
      <c r="D12" s="18" t="s">
        <v>149</v>
      </c>
      <c r="J12" s="10" t="s">
        <v>109</v>
      </c>
      <c r="K12" s="10">
        <v>4</v>
      </c>
      <c r="L12" s="10">
        <v>80</v>
      </c>
      <c r="P12" s="10">
        <v>141</v>
      </c>
      <c r="Q12" s="19">
        <f t="shared" ref="Q12:Q18" si="2">((P12-L12)/L12)*100</f>
        <v>76.25</v>
      </c>
      <c r="R12" s="10">
        <v>159</v>
      </c>
      <c r="S12" s="375">
        <f t="shared" ref="S12:S13" si="3">L12*1.7</f>
        <v>136</v>
      </c>
      <c r="T12" s="376">
        <f t="shared" si="1"/>
        <v>302.22222222222223</v>
      </c>
    </row>
    <row r="13" spans="1:25" hidden="1" x14ac:dyDescent="0.35">
      <c r="A13" s="9">
        <v>11</v>
      </c>
      <c r="B13" s="9" t="s">
        <v>1495</v>
      </c>
      <c r="C13" s="10" t="s">
        <v>452</v>
      </c>
      <c r="D13" s="47" t="s">
        <v>12</v>
      </c>
      <c r="J13" s="10" t="s">
        <v>147</v>
      </c>
      <c r="K13" s="10">
        <v>4</v>
      </c>
      <c r="L13" s="10">
        <v>80</v>
      </c>
      <c r="M13" s="10" t="s">
        <v>147</v>
      </c>
      <c r="N13" s="10">
        <v>4</v>
      </c>
      <c r="O13" s="10">
        <v>80</v>
      </c>
      <c r="P13" s="10">
        <v>151</v>
      </c>
      <c r="Q13" s="19">
        <f t="shared" si="2"/>
        <v>88.75</v>
      </c>
      <c r="S13" s="375">
        <f t="shared" si="3"/>
        <v>136</v>
      </c>
      <c r="T13" s="376">
        <f t="shared" si="1"/>
        <v>302.22222222222223</v>
      </c>
    </row>
    <row r="14" spans="1:25" hidden="1" x14ac:dyDescent="0.35">
      <c r="A14" s="9">
        <v>12</v>
      </c>
      <c r="C14" s="10" t="s">
        <v>453</v>
      </c>
      <c r="D14" s="18" t="s">
        <v>129</v>
      </c>
      <c r="J14" s="10" t="s">
        <v>109</v>
      </c>
      <c r="K14" s="10">
        <v>6</v>
      </c>
      <c r="L14" s="10">
        <v>40</v>
      </c>
      <c r="P14" s="10">
        <v>71</v>
      </c>
      <c r="Q14" s="19">
        <f t="shared" si="2"/>
        <v>77.5</v>
      </c>
      <c r="R14" s="10">
        <v>79</v>
      </c>
    </row>
    <row r="15" spans="1:25" hidden="1" x14ac:dyDescent="0.35">
      <c r="A15" s="9">
        <v>13</v>
      </c>
      <c r="C15" s="10" t="s">
        <v>454</v>
      </c>
      <c r="D15" s="18" t="s">
        <v>190</v>
      </c>
      <c r="J15" s="10" t="s">
        <v>147</v>
      </c>
      <c r="K15" s="10">
        <v>4</v>
      </c>
      <c r="L15" s="10">
        <v>30</v>
      </c>
      <c r="P15" s="10">
        <v>41</v>
      </c>
      <c r="Q15" s="19">
        <f t="shared" si="2"/>
        <v>36.666666666666664</v>
      </c>
    </row>
    <row r="16" spans="1:25" hidden="1" x14ac:dyDescent="0.35">
      <c r="A16" s="9">
        <v>14</v>
      </c>
      <c r="C16" s="10" t="s">
        <v>455</v>
      </c>
      <c r="D16" s="18" t="s">
        <v>126</v>
      </c>
      <c r="J16" s="10" t="s">
        <v>109</v>
      </c>
      <c r="K16" s="10">
        <v>6</v>
      </c>
      <c r="L16" s="10">
        <v>80</v>
      </c>
      <c r="P16" s="10">
        <v>141</v>
      </c>
      <c r="Q16" s="19">
        <f t="shared" si="2"/>
        <v>76.25</v>
      </c>
      <c r="R16" s="10">
        <v>139</v>
      </c>
    </row>
    <row r="17" spans="1:20" hidden="1" x14ac:dyDescent="0.35">
      <c r="A17" s="9">
        <v>15</v>
      </c>
      <c r="C17" s="10" t="s">
        <v>456</v>
      </c>
      <c r="D17" s="18" t="s">
        <v>167</v>
      </c>
      <c r="J17" s="10" t="s">
        <v>109</v>
      </c>
      <c r="K17" s="10">
        <v>6</v>
      </c>
      <c r="L17" s="10">
        <v>100</v>
      </c>
      <c r="P17" s="10">
        <v>191</v>
      </c>
      <c r="Q17" s="19">
        <f t="shared" si="2"/>
        <v>91</v>
      </c>
    </row>
    <row r="18" spans="1:20" hidden="1" x14ac:dyDescent="0.35">
      <c r="A18" s="9">
        <v>16</v>
      </c>
      <c r="C18" s="10" t="s">
        <v>457</v>
      </c>
      <c r="D18" s="18" t="s">
        <v>153</v>
      </c>
      <c r="J18" s="10" t="s">
        <v>107</v>
      </c>
      <c r="K18" s="10">
        <v>4</v>
      </c>
      <c r="L18" s="10">
        <v>30</v>
      </c>
      <c r="P18" s="10">
        <v>55</v>
      </c>
      <c r="Q18" s="19">
        <f t="shared" si="2"/>
        <v>83.333333333333343</v>
      </c>
      <c r="R18" s="10">
        <v>59</v>
      </c>
    </row>
    <row r="19" spans="1:20" hidden="1" x14ac:dyDescent="0.35">
      <c r="A19" s="9">
        <v>17</v>
      </c>
      <c r="C19" s="10" t="s">
        <v>458</v>
      </c>
      <c r="D19" s="18" t="s">
        <v>390</v>
      </c>
      <c r="M19" s="10" t="s">
        <v>109</v>
      </c>
      <c r="N19" s="10">
        <v>4</v>
      </c>
      <c r="O19" s="15">
        <v>40</v>
      </c>
      <c r="P19" s="10">
        <v>55</v>
      </c>
      <c r="Q19" s="19">
        <f>((P19-O19)/O19)*100</f>
        <v>37.5</v>
      </c>
    </row>
    <row r="20" spans="1:20" hidden="1" x14ac:dyDescent="0.35">
      <c r="A20" s="9">
        <v>18</v>
      </c>
      <c r="C20" s="10" t="s">
        <v>459</v>
      </c>
      <c r="D20" s="18" t="s">
        <v>17</v>
      </c>
      <c r="J20" s="10" t="s">
        <v>109</v>
      </c>
      <c r="K20" s="10">
        <v>4</v>
      </c>
      <c r="L20" s="10">
        <v>40</v>
      </c>
      <c r="M20" s="10" t="s">
        <v>109</v>
      </c>
      <c r="N20" s="10">
        <v>4</v>
      </c>
      <c r="O20" s="10">
        <v>45</v>
      </c>
      <c r="P20" s="10">
        <v>81</v>
      </c>
      <c r="Q20" s="19">
        <f>((P20-L20)/L20)*100</f>
        <v>102.49999999999999</v>
      </c>
      <c r="R20" s="10">
        <v>79</v>
      </c>
    </row>
    <row r="21" spans="1:20" hidden="1" x14ac:dyDescent="0.35">
      <c r="A21" s="9">
        <v>19</v>
      </c>
      <c r="C21" s="10" t="s">
        <v>460</v>
      </c>
      <c r="D21" s="18" t="s">
        <v>105</v>
      </c>
      <c r="J21" s="10" t="s">
        <v>104</v>
      </c>
      <c r="K21" s="10">
        <v>6</v>
      </c>
      <c r="L21" s="10">
        <v>80</v>
      </c>
      <c r="M21" s="10" t="s">
        <v>109</v>
      </c>
      <c r="N21" s="10">
        <v>6</v>
      </c>
      <c r="O21" s="10">
        <v>70</v>
      </c>
      <c r="P21" s="10">
        <v>151</v>
      </c>
      <c r="Q21" s="19">
        <f>((P21-L21)/L21)*100</f>
        <v>88.75</v>
      </c>
      <c r="R21" s="10">
        <v>149</v>
      </c>
    </row>
    <row r="22" spans="1:20" hidden="1" x14ac:dyDescent="0.35">
      <c r="A22" s="9">
        <v>20</v>
      </c>
      <c r="C22" s="10" t="s">
        <v>461</v>
      </c>
      <c r="D22" s="18" t="s">
        <v>103</v>
      </c>
      <c r="J22" s="10" t="s">
        <v>104</v>
      </c>
      <c r="K22" s="10">
        <v>6</v>
      </c>
      <c r="L22" s="10">
        <v>80</v>
      </c>
      <c r="P22" s="10">
        <v>151</v>
      </c>
      <c r="Q22" s="19">
        <f>((P22-L22)/L22)*100</f>
        <v>88.75</v>
      </c>
      <c r="R22" s="10">
        <v>159</v>
      </c>
    </row>
    <row r="23" spans="1:20" hidden="1" x14ac:dyDescent="0.35">
      <c r="A23" s="9">
        <v>21</v>
      </c>
      <c r="C23" s="10" t="s">
        <v>462</v>
      </c>
      <c r="D23" s="18" t="s">
        <v>125</v>
      </c>
      <c r="J23" s="10" t="s">
        <v>109</v>
      </c>
      <c r="K23" s="10">
        <v>6</v>
      </c>
      <c r="L23" s="10">
        <v>40</v>
      </c>
      <c r="P23" s="10">
        <v>81</v>
      </c>
      <c r="Q23" s="19">
        <f>((P23-L23)/L23)*100</f>
        <v>102.49999999999999</v>
      </c>
      <c r="R23" s="10">
        <v>79</v>
      </c>
    </row>
    <row r="24" spans="1:20" hidden="1" x14ac:dyDescent="0.35">
      <c r="A24" s="9">
        <v>22</v>
      </c>
      <c r="C24" s="10" t="s">
        <v>463</v>
      </c>
      <c r="D24" s="18" t="s">
        <v>117</v>
      </c>
      <c r="J24" s="10" t="s">
        <v>107</v>
      </c>
      <c r="K24" s="10">
        <v>4</v>
      </c>
      <c r="L24" s="10">
        <v>40</v>
      </c>
      <c r="P24" s="10">
        <v>81</v>
      </c>
      <c r="Q24" s="19">
        <f>((P24-L24)/L24)*100</f>
        <v>102.49999999999999</v>
      </c>
      <c r="R24" s="10">
        <v>99</v>
      </c>
      <c r="T24" s="7" t="s">
        <v>115</v>
      </c>
    </row>
    <row r="25" spans="1:20" hidden="1" x14ac:dyDescent="0.35">
      <c r="A25" s="9">
        <v>23</v>
      </c>
      <c r="C25" s="10" t="s">
        <v>464</v>
      </c>
      <c r="D25" s="18" t="s">
        <v>383</v>
      </c>
      <c r="M25" s="10" t="s">
        <v>109</v>
      </c>
      <c r="N25" s="10">
        <v>4</v>
      </c>
      <c r="O25" s="15">
        <v>70</v>
      </c>
      <c r="P25" s="10">
        <v>99</v>
      </c>
      <c r="Q25" s="19">
        <f>((P25-O25)/O25)*100</f>
        <v>41.428571428571431</v>
      </c>
    </row>
    <row r="26" spans="1:20" hidden="1" x14ac:dyDescent="0.35">
      <c r="A26" s="9">
        <v>24</v>
      </c>
      <c r="C26" s="10" t="s">
        <v>465</v>
      </c>
      <c r="D26" s="18" t="s">
        <v>157</v>
      </c>
      <c r="J26" s="10" t="s">
        <v>109</v>
      </c>
      <c r="K26" s="10">
        <v>4</v>
      </c>
      <c r="L26" s="10">
        <v>40</v>
      </c>
      <c r="P26" s="10">
        <v>99</v>
      </c>
      <c r="Q26" s="19">
        <f t="shared" ref="Q26:Q32" si="4">((P26-L26)/L26)*100</f>
        <v>147.5</v>
      </c>
      <c r="R26" s="10">
        <v>99</v>
      </c>
    </row>
    <row r="27" spans="1:20" hidden="1" x14ac:dyDescent="0.35">
      <c r="A27" s="9">
        <v>25</v>
      </c>
      <c r="C27" s="10" t="s">
        <v>466</v>
      </c>
      <c r="D27" s="18" t="s">
        <v>172</v>
      </c>
      <c r="J27" s="10" t="s">
        <v>107</v>
      </c>
      <c r="K27" s="10">
        <v>6</v>
      </c>
      <c r="L27" s="10">
        <v>40</v>
      </c>
      <c r="M27" s="10" t="s">
        <v>109</v>
      </c>
      <c r="N27" s="10">
        <v>6</v>
      </c>
      <c r="O27" s="10">
        <v>80</v>
      </c>
      <c r="P27" s="10">
        <v>81</v>
      </c>
      <c r="Q27" s="19">
        <f t="shared" si="4"/>
        <v>102.49999999999999</v>
      </c>
      <c r="T27" s="7" t="s">
        <v>115</v>
      </c>
    </row>
    <row r="28" spans="1:20" hidden="1" x14ac:dyDescent="0.35">
      <c r="A28" s="9">
        <v>26</v>
      </c>
      <c r="C28" s="10" t="s">
        <v>467</v>
      </c>
      <c r="D28" s="18" t="s">
        <v>122</v>
      </c>
      <c r="J28" s="10" t="s">
        <v>104</v>
      </c>
      <c r="K28" s="10">
        <v>6</v>
      </c>
      <c r="L28" s="10">
        <v>70</v>
      </c>
      <c r="P28" s="10">
        <v>141</v>
      </c>
      <c r="Q28" s="19">
        <f t="shared" si="4"/>
        <v>101.42857142857142</v>
      </c>
      <c r="R28" s="10">
        <v>149</v>
      </c>
    </row>
    <row r="29" spans="1:20" hidden="1" x14ac:dyDescent="0.35">
      <c r="A29" s="9">
        <v>27</v>
      </c>
      <c r="C29" s="10" t="s">
        <v>468</v>
      </c>
      <c r="D29" s="18" t="s">
        <v>5</v>
      </c>
      <c r="J29" s="10" t="s">
        <v>109</v>
      </c>
      <c r="K29" s="10">
        <v>6</v>
      </c>
      <c r="L29" s="10">
        <v>80</v>
      </c>
      <c r="P29" s="10">
        <v>151</v>
      </c>
      <c r="Q29" s="19">
        <f t="shared" si="4"/>
        <v>88.75</v>
      </c>
      <c r="R29" s="10">
        <v>159</v>
      </c>
    </row>
    <row r="30" spans="1:20" hidden="1" x14ac:dyDescent="0.35">
      <c r="A30" s="9">
        <v>28</v>
      </c>
      <c r="C30" s="10" t="s">
        <v>469</v>
      </c>
      <c r="D30" s="18" t="s">
        <v>5</v>
      </c>
      <c r="J30" s="10" t="s">
        <v>104</v>
      </c>
      <c r="K30" s="10">
        <v>4</v>
      </c>
      <c r="L30" s="10">
        <v>40</v>
      </c>
      <c r="P30" s="10">
        <v>81</v>
      </c>
      <c r="Q30" s="19">
        <f t="shared" si="4"/>
        <v>102.49999999999999</v>
      </c>
    </row>
    <row r="31" spans="1:20" hidden="1" x14ac:dyDescent="0.35">
      <c r="A31" s="9">
        <v>29</v>
      </c>
      <c r="C31" s="10" t="s">
        <v>470</v>
      </c>
      <c r="D31" s="18" t="s">
        <v>908</v>
      </c>
      <c r="J31" s="10" t="s">
        <v>109</v>
      </c>
      <c r="K31" s="10">
        <v>6</v>
      </c>
      <c r="L31" s="10">
        <v>150</v>
      </c>
      <c r="P31" s="10">
        <v>251</v>
      </c>
      <c r="Q31" s="19">
        <f t="shared" si="4"/>
        <v>67.333333333333329</v>
      </c>
    </row>
    <row r="32" spans="1:20" hidden="1" x14ac:dyDescent="0.35">
      <c r="A32" s="9">
        <v>30</v>
      </c>
      <c r="B32" s="9" t="s">
        <v>1495</v>
      </c>
      <c r="C32" s="10" t="s">
        <v>471</v>
      </c>
      <c r="D32" s="18" t="s">
        <v>907</v>
      </c>
      <c r="J32" s="10" t="s">
        <v>109</v>
      </c>
      <c r="K32" s="10">
        <v>4</v>
      </c>
      <c r="L32" s="10">
        <v>70</v>
      </c>
      <c r="M32" s="10" t="s">
        <v>109</v>
      </c>
      <c r="N32" s="10">
        <v>4</v>
      </c>
      <c r="O32" s="15">
        <v>100</v>
      </c>
      <c r="P32" s="10">
        <v>151</v>
      </c>
      <c r="Q32" s="19">
        <f t="shared" si="4"/>
        <v>115.71428571428572</v>
      </c>
      <c r="S32" s="375">
        <f t="shared" ref="S32:S33" si="5">L32*1.7</f>
        <v>119</v>
      </c>
      <c r="T32" s="376">
        <f t="shared" ref="T32:T33" si="6">S32/0.45</f>
        <v>264.44444444444446</v>
      </c>
    </row>
    <row r="33" spans="1:20" hidden="1" x14ac:dyDescent="0.35">
      <c r="A33" s="9">
        <v>31</v>
      </c>
      <c r="B33" s="9" t="s">
        <v>1495</v>
      </c>
      <c r="C33" s="10" t="s">
        <v>472</v>
      </c>
      <c r="D33" s="18" t="s">
        <v>156</v>
      </c>
      <c r="J33" s="10" t="s">
        <v>109</v>
      </c>
      <c r="K33" s="10">
        <v>4</v>
      </c>
      <c r="L33" s="10">
        <v>40</v>
      </c>
      <c r="M33" s="10" t="s">
        <v>109</v>
      </c>
      <c r="N33" s="10">
        <v>4</v>
      </c>
      <c r="O33" s="15">
        <v>50</v>
      </c>
      <c r="P33" s="10">
        <v>81</v>
      </c>
      <c r="Q33" s="19">
        <f>((P33-O33)/O33)*100</f>
        <v>62</v>
      </c>
      <c r="R33" s="10">
        <v>79</v>
      </c>
      <c r="S33" s="375">
        <f t="shared" si="5"/>
        <v>68</v>
      </c>
      <c r="T33" s="376">
        <f t="shared" si="6"/>
        <v>151.11111111111111</v>
      </c>
    </row>
    <row r="34" spans="1:20" hidden="1" x14ac:dyDescent="0.35">
      <c r="A34" s="9">
        <v>32</v>
      </c>
      <c r="C34" s="10" t="s">
        <v>473</v>
      </c>
      <c r="D34" s="18" t="s">
        <v>156</v>
      </c>
      <c r="J34" s="10" t="s">
        <v>107</v>
      </c>
      <c r="K34" s="10">
        <v>6</v>
      </c>
      <c r="L34" s="10">
        <v>70</v>
      </c>
      <c r="P34" s="10">
        <v>151</v>
      </c>
      <c r="Q34" s="19">
        <f>((P34-L34)/L34)*100</f>
        <v>115.71428571428572</v>
      </c>
    </row>
    <row r="35" spans="1:20" hidden="1" x14ac:dyDescent="0.35">
      <c r="A35" s="9">
        <v>33</v>
      </c>
      <c r="C35" s="10" t="s">
        <v>474</v>
      </c>
      <c r="D35" s="18" t="s">
        <v>180</v>
      </c>
      <c r="J35" s="10" t="s">
        <v>109</v>
      </c>
      <c r="K35" s="10">
        <v>6</v>
      </c>
      <c r="L35" s="10">
        <v>70</v>
      </c>
      <c r="P35" s="10">
        <v>151</v>
      </c>
      <c r="Q35" s="19">
        <f>((P35-L35)/L35)*100</f>
        <v>115.71428571428572</v>
      </c>
    </row>
    <row r="36" spans="1:20" hidden="1" x14ac:dyDescent="0.35">
      <c r="A36" s="9">
        <v>34</v>
      </c>
      <c r="C36" s="10" t="s">
        <v>475</v>
      </c>
      <c r="D36" s="18" t="s">
        <v>385</v>
      </c>
      <c r="M36" s="10" t="s">
        <v>109</v>
      </c>
      <c r="N36" s="10">
        <v>4</v>
      </c>
      <c r="O36" s="10">
        <v>60</v>
      </c>
      <c r="P36" s="10">
        <v>121</v>
      </c>
      <c r="Q36" s="19">
        <f>((P36-O36)/O36)*100</f>
        <v>101.66666666666666</v>
      </c>
    </row>
    <row r="37" spans="1:20" hidden="1" x14ac:dyDescent="0.35">
      <c r="A37" s="9">
        <v>35</v>
      </c>
      <c r="C37" s="10" t="s">
        <v>476</v>
      </c>
      <c r="D37" s="18" t="s">
        <v>386</v>
      </c>
      <c r="M37" s="10" t="s">
        <v>109</v>
      </c>
      <c r="N37" s="10">
        <v>4</v>
      </c>
      <c r="O37" s="10">
        <v>50</v>
      </c>
      <c r="P37" s="10">
        <v>121</v>
      </c>
      <c r="Q37" s="19">
        <f>((P37-O37)/O37)*100</f>
        <v>142</v>
      </c>
      <c r="S37" s="7" t="s">
        <v>904</v>
      </c>
    </row>
    <row r="38" spans="1:20" hidden="1" x14ac:dyDescent="0.35">
      <c r="A38" s="9">
        <v>36</v>
      </c>
      <c r="C38" s="10" t="s">
        <v>477</v>
      </c>
      <c r="D38" s="18" t="s">
        <v>171</v>
      </c>
      <c r="J38" s="10" t="s">
        <v>107</v>
      </c>
      <c r="K38" s="10">
        <v>6</v>
      </c>
      <c r="L38" s="10">
        <v>70</v>
      </c>
      <c r="M38" s="10" t="s">
        <v>109</v>
      </c>
      <c r="N38" s="10">
        <v>4</v>
      </c>
      <c r="O38" s="10">
        <v>60</v>
      </c>
      <c r="P38" s="10">
        <v>121</v>
      </c>
      <c r="Q38" s="19">
        <f>((P38-L38)/L38)*100</f>
        <v>72.857142857142847</v>
      </c>
    </row>
    <row r="39" spans="1:20" hidden="1" x14ac:dyDescent="0.35">
      <c r="A39" s="9">
        <v>37</v>
      </c>
      <c r="C39" s="10" t="s">
        <v>478</v>
      </c>
      <c r="D39" s="18" t="s">
        <v>359</v>
      </c>
      <c r="M39" s="10" t="s">
        <v>109</v>
      </c>
      <c r="N39" s="10">
        <v>4</v>
      </c>
      <c r="O39" s="10">
        <v>70</v>
      </c>
      <c r="P39" s="10">
        <v>141</v>
      </c>
      <c r="Q39" s="19">
        <f>((P39-O39)/O39)*100</f>
        <v>101.42857142857142</v>
      </c>
    </row>
    <row r="40" spans="1:20" hidden="1" x14ac:dyDescent="0.35">
      <c r="A40" s="9">
        <v>38</v>
      </c>
      <c r="C40" s="10" t="s">
        <v>479</v>
      </c>
      <c r="D40" s="18" t="s">
        <v>154</v>
      </c>
      <c r="J40" s="10" t="s">
        <v>109</v>
      </c>
      <c r="K40" s="10">
        <v>4</v>
      </c>
      <c r="L40" s="10">
        <v>40</v>
      </c>
      <c r="P40" s="10">
        <v>81</v>
      </c>
      <c r="Q40" s="19">
        <f>((P40-L40)/L40)*100</f>
        <v>102.49999999999999</v>
      </c>
      <c r="R40" s="10">
        <v>79</v>
      </c>
    </row>
    <row r="41" spans="1:20" hidden="1" x14ac:dyDescent="0.35">
      <c r="A41" s="9">
        <v>39</v>
      </c>
      <c r="C41" s="10" t="s">
        <v>480</v>
      </c>
      <c r="D41" s="18" t="s">
        <v>19</v>
      </c>
      <c r="J41" s="10" t="s">
        <v>109</v>
      </c>
      <c r="K41" s="10">
        <v>6</v>
      </c>
      <c r="L41" s="10">
        <v>80</v>
      </c>
      <c r="P41" s="10">
        <v>151</v>
      </c>
      <c r="Q41" s="19">
        <f>((P41-L41)/L41)*100</f>
        <v>88.75</v>
      </c>
      <c r="R41" s="10">
        <v>159</v>
      </c>
    </row>
    <row r="42" spans="1:20" hidden="1" x14ac:dyDescent="0.35">
      <c r="A42" s="9">
        <v>40</v>
      </c>
      <c r="C42" s="10" t="s">
        <v>481</v>
      </c>
      <c r="D42" s="18" t="s">
        <v>19</v>
      </c>
      <c r="J42" s="10" t="s">
        <v>104</v>
      </c>
      <c r="K42" s="10">
        <v>8</v>
      </c>
      <c r="L42" s="10">
        <v>150</v>
      </c>
      <c r="P42" s="10">
        <v>251</v>
      </c>
      <c r="Q42" s="19">
        <f>((P42-L42)/L42)*100</f>
        <v>67.333333333333329</v>
      </c>
    </row>
    <row r="43" spans="1:20" hidden="1" x14ac:dyDescent="0.35">
      <c r="A43" s="9">
        <v>41</v>
      </c>
      <c r="C43" s="10" t="s">
        <v>482</v>
      </c>
      <c r="D43" s="18" t="s">
        <v>391</v>
      </c>
      <c r="M43" s="10" t="s">
        <v>109</v>
      </c>
      <c r="N43" s="10">
        <v>6</v>
      </c>
      <c r="O43" s="10">
        <v>80</v>
      </c>
      <c r="P43" s="10">
        <v>151</v>
      </c>
      <c r="Q43" s="19">
        <f>((P43-O43)/O43)*100</f>
        <v>88.75</v>
      </c>
    </row>
    <row r="44" spans="1:20" hidden="1" x14ac:dyDescent="0.35">
      <c r="A44" s="9">
        <v>42</v>
      </c>
      <c r="C44" s="10" t="s">
        <v>483</v>
      </c>
      <c r="D44" s="18" t="s">
        <v>155</v>
      </c>
      <c r="J44" s="10" t="s">
        <v>109</v>
      </c>
      <c r="K44" s="10">
        <v>4</v>
      </c>
      <c r="L44" s="10">
        <v>40</v>
      </c>
      <c r="P44" s="10">
        <v>81</v>
      </c>
      <c r="Q44" s="19">
        <f t="shared" ref="Q44:Q61" si="7">((P44-L44)/L44)*100</f>
        <v>102.49999999999999</v>
      </c>
      <c r="R44" s="10">
        <v>79</v>
      </c>
    </row>
    <row r="45" spans="1:20" hidden="1" x14ac:dyDescent="0.35">
      <c r="A45" s="9">
        <v>43</v>
      </c>
      <c r="C45" s="10" t="s">
        <v>484</v>
      </c>
      <c r="D45" s="18" t="s">
        <v>136</v>
      </c>
      <c r="J45" s="10" t="s">
        <v>109</v>
      </c>
      <c r="K45" s="10">
        <v>6</v>
      </c>
      <c r="L45" s="10">
        <v>40</v>
      </c>
      <c r="M45" s="10" t="s">
        <v>109</v>
      </c>
      <c r="N45" s="10">
        <v>6</v>
      </c>
      <c r="O45" s="15">
        <v>80</v>
      </c>
      <c r="P45" s="15">
        <v>81</v>
      </c>
      <c r="Q45" s="19">
        <f t="shared" si="7"/>
        <v>102.49999999999999</v>
      </c>
      <c r="R45" s="10">
        <v>79</v>
      </c>
      <c r="T45" s="7" t="s">
        <v>115</v>
      </c>
    </row>
    <row r="46" spans="1:20" hidden="1" x14ac:dyDescent="0.35">
      <c r="A46" s="9">
        <v>44</v>
      </c>
      <c r="C46" s="10" t="s">
        <v>485</v>
      </c>
      <c r="D46" s="18" t="s">
        <v>8</v>
      </c>
      <c r="J46" s="10" t="s">
        <v>109</v>
      </c>
      <c r="K46" s="10">
        <v>4</v>
      </c>
      <c r="L46" s="10">
        <v>40</v>
      </c>
      <c r="M46" s="10" t="s">
        <v>109</v>
      </c>
      <c r="N46" s="10">
        <v>4</v>
      </c>
      <c r="O46" s="15">
        <v>80</v>
      </c>
      <c r="P46" s="10">
        <v>81</v>
      </c>
      <c r="Q46" s="19">
        <f t="shared" si="7"/>
        <v>102.49999999999999</v>
      </c>
      <c r="R46" s="10">
        <v>79</v>
      </c>
    </row>
    <row r="47" spans="1:20" hidden="1" x14ac:dyDescent="0.35">
      <c r="A47" s="9">
        <v>45</v>
      </c>
      <c r="C47" s="10" t="s">
        <v>486</v>
      </c>
      <c r="D47" s="388" t="s">
        <v>158</v>
      </c>
      <c r="J47" s="10" t="s">
        <v>109</v>
      </c>
      <c r="K47" s="10">
        <v>4</v>
      </c>
      <c r="L47" s="10">
        <v>40</v>
      </c>
      <c r="M47" s="10" t="s">
        <v>109</v>
      </c>
      <c r="N47" s="10">
        <v>4</v>
      </c>
      <c r="O47" s="10">
        <v>50</v>
      </c>
      <c r="P47" s="10">
        <v>81</v>
      </c>
      <c r="Q47" s="19">
        <f t="shared" si="7"/>
        <v>102.49999999999999</v>
      </c>
      <c r="R47" s="10">
        <v>79</v>
      </c>
    </row>
    <row r="48" spans="1:20" hidden="1" x14ac:dyDescent="0.35">
      <c r="A48" s="9">
        <v>46</v>
      </c>
      <c r="C48" s="10" t="s">
        <v>487</v>
      </c>
      <c r="D48" s="18" t="s">
        <v>175</v>
      </c>
      <c r="J48" s="10" t="s">
        <v>109</v>
      </c>
      <c r="K48" s="10">
        <v>4</v>
      </c>
      <c r="L48" s="10">
        <v>40</v>
      </c>
      <c r="M48" s="10" t="s">
        <v>109</v>
      </c>
      <c r="N48" s="10">
        <v>4</v>
      </c>
      <c r="O48" s="10">
        <v>80</v>
      </c>
      <c r="P48" s="10">
        <v>99</v>
      </c>
      <c r="Q48" s="19">
        <f t="shared" si="7"/>
        <v>147.5</v>
      </c>
    </row>
    <row r="49" spans="1:20" hidden="1" x14ac:dyDescent="0.35">
      <c r="A49" s="9">
        <v>47</v>
      </c>
      <c r="C49" s="10" t="s">
        <v>488</v>
      </c>
      <c r="D49" s="18" t="s">
        <v>174</v>
      </c>
      <c r="J49" s="10" t="s">
        <v>107</v>
      </c>
      <c r="K49" s="10">
        <v>6</v>
      </c>
      <c r="L49" s="10">
        <v>70</v>
      </c>
      <c r="M49" s="9" t="s">
        <v>109</v>
      </c>
      <c r="N49" s="9">
        <v>4</v>
      </c>
      <c r="O49" s="9">
        <v>80</v>
      </c>
      <c r="P49" s="9">
        <v>151</v>
      </c>
      <c r="Q49" s="19">
        <f t="shared" si="7"/>
        <v>115.71428571428572</v>
      </c>
    </row>
    <row r="50" spans="1:20" hidden="1" x14ac:dyDescent="0.35">
      <c r="A50" s="9">
        <v>48</v>
      </c>
      <c r="C50" s="10" t="s">
        <v>489</v>
      </c>
      <c r="D50" s="18" t="s">
        <v>144</v>
      </c>
      <c r="J50" s="10" t="s">
        <v>109</v>
      </c>
      <c r="K50" s="10">
        <v>6</v>
      </c>
      <c r="L50" s="10">
        <v>80</v>
      </c>
      <c r="P50" s="10">
        <v>151</v>
      </c>
      <c r="Q50" s="19">
        <f t="shared" si="7"/>
        <v>88.75</v>
      </c>
      <c r="R50" s="10">
        <v>159</v>
      </c>
    </row>
    <row r="51" spans="1:20" hidden="1" x14ac:dyDescent="0.35">
      <c r="A51" s="9">
        <v>49</v>
      </c>
      <c r="C51" s="10" t="s">
        <v>490</v>
      </c>
      <c r="D51" s="18" t="s">
        <v>106</v>
      </c>
      <c r="J51" s="10" t="s">
        <v>107</v>
      </c>
      <c r="K51" s="10">
        <v>6</v>
      </c>
      <c r="L51" s="10">
        <v>70</v>
      </c>
      <c r="P51" s="10">
        <v>141</v>
      </c>
      <c r="Q51" s="19">
        <f t="shared" si="7"/>
        <v>101.42857142857142</v>
      </c>
      <c r="R51" s="10">
        <v>149</v>
      </c>
    </row>
    <row r="52" spans="1:20" hidden="1" x14ac:dyDescent="0.35">
      <c r="A52" s="9">
        <v>50</v>
      </c>
      <c r="C52" s="10" t="s">
        <v>491</v>
      </c>
      <c r="D52" s="18" t="s">
        <v>165</v>
      </c>
      <c r="J52" s="10" t="s">
        <v>109</v>
      </c>
      <c r="K52" s="10">
        <v>6</v>
      </c>
      <c r="L52" s="10">
        <v>70</v>
      </c>
      <c r="P52" s="10">
        <v>141</v>
      </c>
      <c r="Q52" s="19">
        <f t="shared" si="7"/>
        <v>101.42857142857142</v>
      </c>
    </row>
    <row r="53" spans="1:20" hidden="1" x14ac:dyDescent="0.35">
      <c r="A53" s="9">
        <v>51</v>
      </c>
      <c r="C53" s="10" t="s">
        <v>492</v>
      </c>
      <c r="D53" s="18" t="s">
        <v>140</v>
      </c>
      <c r="J53" s="10" t="s">
        <v>109</v>
      </c>
      <c r="K53" s="10">
        <v>6</v>
      </c>
      <c r="L53" s="10">
        <v>70</v>
      </c>
      <c r="P53" s="10">
        <v>141</v>
      </c>
      <c r="Q53" s="19">
        <f t="shared" si="7"/>
        <v>101.42857142857142</v>
      </c>
      <c r="R53" s="10">
        <v>149</v>
      </c>
    </row>
    <row r="54" spans="1:20" hidden="1" x14ac:dyDescent="0.35">
      <c r="A54" s="9">
        <v>52</v>
      </c>
      <c r="B54" s="9" t="s">
        <v>1495</v>
      </c>
      <c r="C54" s="10" t="s">
        <v>493</v>
      </c>
      <c r="D54" s="18" t="s">
        <v>162</v>
      </c>
      <c r="J54" s="10" t="s">
        <v>147</v>
      </c>
      <c r="K54" s="10">
        <v>6</v>
      </c>
      <c r="L54" s="10">
        <v>70</v>
      </c>
      <c r="M54" s="9" t="s">
        <v>147</v>
      </c>
      <c r="N54" s="10">
        <v>6</v>
      </c>
      <c r="O54" s="10">
        <v>90</v>
      </c>
      <c r="P54" s="10">
        <v>151</v>
      </c>
      <c r="Q54" s="19">
        <f t="shared" si="7"/>
        <v>115.71428571428572</v>
      </c>
      <c r="R54" s="10">
        <v>149</v>
      </c>
      <c r="S54" s="375">
        <f t="shared" ref="S54:S55" si="8">L54*1.7</f>
        <v>119</v>
      </c>
      <c r="T54" s="376">
        <f t="shared" ref="T54:T55" si="9">S54/0.45</f>
        <v>264.44444444444446</v>
      </c>
    </row>
    <row r="55" spans="1:20" hidden="1" x14ac:dyDescent="0.35">
      <c r="A55" s="9">
        <v>53</v>
      </c>
      <c r="B55" s="9" t="s">
        <v>1495</v>
      </c>
      <c r="C55" s="10" t="s">
        <v>494</v>
      </c>
      <c r="D55" s="18" t="s">
        <v>15</v>
      </c>
      <c r="J55" s="10" t="s">
        <v>147</v>
      </c>
      <c r="K55" s="10">
        <v>4</v>
      </c>
      <c r="L55" s="10">
        <v>50</v>
      </c>
      <c r="M55" s="10" t="s">
        <v>147</v>
      </c>
      <c r="N55" s="10">
        <v>4</v>
      </c>
      <c r="O55" s="10">
        <v>65</v>
      </c>
      <c r="P55" s="10">
        <v>151</v>
      </c>
      <c r="Q55" s="19">
        <f t="shared" si="7"/>
        <v>202</v>
      </c>
      <c r="R55" s="10">
        <v>150</v>
      </c>
      <c r="S55" s="375">
        <f t="shared" si="8"/>
        <v>85</v>
      </c>
      <c r="T55" s="376">
        <f t="shared" si="9"/>
        <v>188.88888888888889</v>
      </c>
    </row>
    <row r="56" spans="1:20" hidden="1" x14ac:dyDescent="0.35">
      <c r="A56" s="9">
        <v>54</v>
      </c>
      <c r="C56" s="10" t="s">
        <v>495</v>
      </c>
      <c r="D56" s="18" t="s">
        <v>112</v>
      </c>
      <c r="J56" s="10" t="s">
        <v>109</v>
      </c>
      <c r="K56" s="10">
        <v>6</v>
      </c>
      <c r="L56" s="10">
        <v>70</v>
      </c>
      <c r="P56" s="10">
        <v>151</v>
      </c>
      <c r="Q56" s="19">
        <f t="shared" si="7"/>
        <v>115.71428571428572</v>
      </c>
      <c r="R56" s="10">
        <v>159</v>
      </c>
      <c r="T56" s="7" t="s">
        <v>115</v>
      </c>
    </row>
    <row r="57" spans="1:20" hidden="1" x14ac:dyDescent="0.35">
      <c r="A57" s="9">
        <v>55</v>
      </c>
      <c r="C57" s="10" t="s">
        <v>496</v>
      </c>
      <c r="D57" s="24" t="s">
        <v>187</v>
      </c>
      <c r="J57" s="10" t="s">
        <v>147</v>
      </c>
      <c r="K57" s="10">
        <v>4</v>
      </c>
      <c r="L57" s="10">
        <v>60</v>
      </c>
      <c r="P57" s="10">
        <v>131</v>
      </c>
      <c r="Q57" s="19">
        <f t="shared" si="7"/>
        <v>118.33333333333333</v>
      </c>
      <c r="R57" s="10">
        <v>149</v>
      </c>
    </row>
    <row r="58" spans="1:20" hidden="1" x14ac:dyDescent="0.35">
      <c r="A58" s="9">
        <v>56</v>
      </c>
      <c r="B58" s="9" t="s">
        <v>1495</v>
      </c>
      <c r="C58" s="10" t="s">
        <v>497</v>
      </c>
      <c r="D58" s="18" t="s">
        <v>863</v>
      </c>
      <c r="J58" s="10" t="s">
        <v>147</v>
      </c>
      <c r="K58" s="10">
        <v>4</v>
      </c>
      <c r="L58" s="10">
        <v>60</v>
      </c>
      <c r="M58" s="10" t="s">
        <v>147</v>
      </c>
      <c r="N58" s="10">
        <v>4</v>
      </c>
      <c r="O58" s="10">
        <v>50</v>
      </c>
      <c r="P58" s="10">
        <v>99</v>
      </c>
      <c r="Q58" s="19">
        <f t="shared" si="7"/>
        <v>65</v>
      </c>
      <c r="S58" s="375">
        <f>L58*1.7</f>
        <v>102</v>
      </c>
      <c r="T58" s="376">
        <f>S58/0.45</f>
        <v>226.66666666666666</v>
      </c>
    </row>
    <row r="59" spans="1:20" hidden="1" x14ac:dyDescent="0.35">
      <c r="A59" s="9">
        <v>57</v>
      </c>
      <c r="C59" s="10" t="s">
        <v>498</v>
      </c>
      <c r="D59" s="18" t="s">
        <v>132</v>
      </c>
      <c r="J59" s="10" t="s">
        <v>109</v>
      </c>
      <c r="K59" s="10">
        <v>4</v>
      </c>
      <c r="L59" s="10">
        <v>75</v>
      </c>
      <c r="P59" s="10">
        <v>141</v>
      </c>
      <c r="Q59" s="19">
        <f t="shared" si="7"/>
        <v>88</v>
      </c>
    </row>
    <row r="60" spans="1:20" hidden="1" x14ac:dyDescent="0.35">
      <c r="A60" s="9">
        <v>58</v>
      </c>
      <c r="C60" s="10" t="s">
        <v>499</v>
      </c>
      <c r="D60" s="18" t="s">
        <v>135</v>
      </c>
      <c r="J60" s="10" t="s">
        <v>109</v>
      </c>
      <c r="K60" s="10">
        <v>6</v>
      </c>
      <c r="L60" s="10">
        <v>40</v>
      </c>
      <c r="P60" s="10">
        <v>81</v>
      </c>
      <c r="Q60" s="19">
        <f t="shared" si="7"/>
        <v>102.49999999999999</v>
      </c>
      <c r="R60" s="10">
        <v>79</v>
      </c>
      <c r="T60" s="7" t="s">
        <v>115</v>
      </c>
    </row>
    <row r="61" spans="1:20" hidden="1" x14ac:dyDescent="0.35">
      <c r="A61" s="9">
        <v>59</v>
      </c>
      <c r="C61" s="10" t="s">
        <v>500</v>
      </c>
      <c r="D61" s="18" t="s">
        <v>121</v>
      </c>
      <c r="J61" s="10" t="s">
        <v>109</v>
      </c>
      <c r="K61" s="10">
        <v>6</v>
      </c>
      <c r="L61" s="10">
        <v>40</v>
      </c>
      <c r="P61" s="10">
        <v>81</v>
      </c>
      <c r="Q61" s="19">
        <f t="shared" si="7"/>
        <v>102.49999999999999</v>
      </c>
      <c r="R61" s="10">
        <v>79</v>
      </c>
      <c r="T61" s="7" t="s">
        <v>115</v>
      </c>
    </row>
    <row r="62" spans="1:20" hidden="1" x14ac:dyDescent="0.35">
      <c r="A62" s="9">
        <v>60</v>
      </c>
      <c r="C62" s="10" t="s">
        <v>501</v>
      </c>
      <c r="D62" s="18" t="s">
        <v>142</v>
      </c>
      <c r="M62" s="10" t="s">
        <v>109</v>
      </c>
      <c r="N62" s="10">
        <v>4</v>
      </c>
      <c r="O62" s="10">
        <v>40</v>
      </c>
      <c r="P62" s="10">
        <v>81</v>
      </c>
      <c r="Q62" s="19">
        <f>((P62-O62)/O62)*100</f>
        <v>102.49999999999999</v>
      </c>
    </row>
    <row r="63" spans="1:20" hidden="1" x14ac:dyDescent="0.35">
      <c r="A63" s="9">
        <v>61</v>
      </c>
      <c r="C63" s="10" t="s">
        <v>502</v>
      </c>
      <c r="D63" s="18" t="s">
        <v>363</v>
      </c>
      <c r="M63" s="10" t="s">
        <v>109</v>
      </c>
      <c r="N63" s="10">
        <v>4</v>
      </c>
      <c r="O63" s="10">
        <v>40</v>
      </c>
      <c r="P63" s="10">
        <v>81</v>
      </c>
      <c r="Q63" s="19">
        <f>((P63-O63)/O63)*100</f>
        <v>102.49999999999999</v>
      </c>
    </row>
    <row r="64" spans="1:20" hidden="1" x14ac:dyDescent="0.35">
      <c r="A64" s="9">
        <v>62</v>
      </c>
      <c r="C64" s="10" t="s">
        <v>503</v>
      </c>
      <c r="D64" s="47" t="s">
        <v>118</v>
      </c>
      <c r="J64" s="10" t="s">
        <v>109</v>
      </c>
      <c r="K64" s="10">
        <v>6</v>
      </c>
      <c r="L64" s="10">
        <v>30</v>
      </c>
      <c r="P64" s="10">
        <v>81</v>
      </c>
      <c r="Q64" s="19">
        <f>((P64-L64)/L64)*100</f>
        <v>170</v>
      </c>
      <c r="R64" s="10">
        <v>79</v>
      </c>
    </row>
    <row r="65" spans="1:20" hidden="1" x14ac:dyDescent="0.35">
      <c r="A65" s="9">
        <v>63</v>
      </c>
      <c r="C65" s="10" t="s">
        <v>504</v>
      </c>
      <c r="D65" s="18" t="s">
        <v>143</v>
      </c>
      <c r="J65" s="10" t="s">
        <v>109</v>
      </c>
      <c r="K65" s="10">
        <v>6</v>
      </c>
      <c r="L65" s="10">
        <v>40</v>
      </c>
      <c r="P65" s="10">
        <v>81</v>
      </c>
      <c r="Q65" s="19">
        <f>((P65-L65)/L65)*100</f>
        <v>102.49999999999999</v>
      </c>
      <c r="R65" s="10">
        <v>79</v>
      </c>
    </row>
    <row r="66" spans="1:20" hidden="1" x14ac:dyDescent="0.35">
      <c r="A66" s="9">
        <v>64</v>
      </c>
      <c r="C66" s="10" t="s">
        <v>505</v>
      </c>
      <c r="D66" s="47" t="s">
        <v>405</v>
      </c>
      <c r="M66" s="10" t="s">
        <v>109</v>
      </c>
      <c r="N66" s="10">
        <v>4</v>
      </c>
      <c r="O66" s="10">
        <v>40</v>
      </c>
      <c r="P66" s="10">
        <v>81</v>
      </c>
      <c r="Q66" s="19">
        <f>((P66-O66)/O66)*100</f>
        <v>102.49999999999999</v>
      </c>
    </row>
    <row r="67" spans="1:20" hidden="1" x14ac:dyDescent="0.35">
      <c r="A67" s="9">
        <v>65</v>
      </c>
      <c r="C67" s="10" t="s">
        <v>506</v>
      </c>
      <c r="D67" s="18" t="s">
        <v>142</v>
      </c>
      <c r="J67" s="10" t="s">
        <v>109</v>
      </c>
      <c r="K67" s="10">
        <v>6</v>
      </c>
      <c r="L67" s="10">
        <v>40</v>
      </c>
      <c r="P67" s="10">
        <v>81</v>
      </c>
      <c r="Q67" s="19">
        <f>((P67-L67)/L67)*100</f>
        <v>102.49999999999999</v>
      </c>
      <c r="R67" s="10">
        <v>79</v>
      </c>
    </row>
    <row r="68" spans="1:20" hidden="1" x14ac:dyDescent="0.35">
      <c r="A68" s="9">
        <v>66</v>
      </c>
      <c r="C68" s="10" t="s">
        <v>507</v>
      </c>
      <c r="D68" s="18" t="s">
        <v>274</v>
      </c>
      <c r="M68" s="10" t="s">
        <v>109</v>
      </c>
      <c r="N68" s="10">
        <v>6</v>
      </c>
      <c r="O68" s="10">
        <v>70</v>
      </c>
      <c r="P68" s="10">
        <v>141</v>
      </c>
      <c r="Q68" s="19">
        <f>((P68-O68)/O68)*100</f>
        <v>101.42857142857142</v>
      </c>
      <c r="S68" s="7" t="s">
        <v>868</v>
      </c>
    </row>
    <row r="69" spans="1:20" hidden="1" x14ac:dyDescent="0.35">
      <c r="A69" s="9">
        <v>67</v>
      </c>
      <c r="C69" s="10" t="s">
        <v>508</v>
      </c>
      <c r="D69" s="18" t="s">
        <v>168</v>
      </c>
      <c r="J69" s="10" t="s">
        <v>109</v>
      </c>
      <c r="K69" s="10">
        <v>6</v>
      </c>
      <c r="L69" s="10">
        <v>40</v>
      </c>
      <c r="P69" s="10">
        <v>81</v>
      </c>
      <c r="Q69" s="19">
        <f>((P69-L69)/L69)*100</f>
        <v>102.49999999999999</v>
      </c>
      <c r="T69" s="7" t="s">
        <v>115</v>
      </c>
    </row>
    <row r="70" spans="1:20" hidden="1" x14ac:dyDescent="0.35">
      <c r="A70" s="9">
        <v>68</v>
      </c>
      <c r="C70" s="10" t="s">
        <v>509</v>
      </c>
      <c r="D70" s="18" t="s">
        <v>116</v>
      </c>
      <c r="J70" s="10" t="s">
        <v>107</v>
      </c>
      <c r="K70" s="10">
        <v>6</v>
      </c>
      <c r="L70" s="10">
        <v>70</v>
      </c>
      <c r="M70" s="10" t="s">
        <v>109</v>
      </c>
      <c r="N70" s="10">
        <v>6</v>
      </c>
      <c r="O70" s="10">
        <v>50</v>
      </c>
      <c r="P70" s="10">
        <v>151</v>
      </c>
      <c r="Q70" s="19">
        <f>((P70-L70)/L70)*100</f>
        <v>115.71428571428572</v>
      </c>
      <c r="R70" s="10">
        <v>149</v>
      </c>
      <c r="T70" s="7" t="s">
        <v>115</v>
      </c>
    </row>
    <row r="71" spans="1:20" hidden="1" x14ac:dyDescent="0.35">
      <c r="A71" s="9">
        <v>69</v>
      </c>
      <c r="C71" s="10" t="s">
        <v>510</v>
      </c>
      <c r="D71" s="18" t="s">
        <v>116</v>
      </c>
      <c r="J71" s="10" t="s">
        <v>107</v>
      </c>
      <c r="K71" s="10">
        <v>4</v>
      </c>
      <c r="L71" s="10">
        <v>40</v>
      </c>
      <c r="P71" s="10">
        <v>91</v>
      </c>
      <c r="Q71" s="19">
        <f>((P71-L71)/L71)*100</f>
        <v>127.49999999999999</v>
      </c>
      <c r="R71" s="10">
        <v>139</v>
      </c>
      <c r="T71" s="7" t="s">
        <v>115</v>
      </c>
    </row>
    <row r="72" spans="1:20" hidden="1" x14ac:dyDescent="0.35">
      <c r="A72" s="9">
        <v>70</v>
      </c>
      <c r="C72" s="10" t="s">
        <v>511</v>
      </c>
      <c r="D72" s="18" t="s">
        <v>179</v>
      </c>
      <c r="J72" s="10" t="s">
        <v>104</v>
      </c>
      <c r="K72" s="10">
        <v>6</v>
      </c>
      <c r="L72" s="10">
        <v>60</v>
      </c>
      <c r="P72" s="10">
        <v>131</v>
      </c>
      <c r="Q72" s="19">
        <f>((P72-L72)/L72)*100</f>
        <v>118.33333333333333</v>
      </c>
    </row>
    <row r="73" spans="1:20" hidden="1" x14ac:dyDescent="0.35">
      <c r="A73" s="9">
        <v>71</v>
      </c>
      <c r="C73" s="10" t="s">
        <v>512</v>
      </c>
      <c r="D73" s="23" t="s">
        <v>861</v>
      </c>
      <c r="J73" s="10" t="s">
        <v>109</v>
      </c>
      <c r="K73" s="10">
        <v>6</v>
      </c>
      <c r="L73" s="10">
        <v>70</v>
      </c>
      <c r="P73" s="10">
        <v>141</v>
      </c>
      <c r="Q73" s="19">
        <f>((P73-L73)/L73)*100</f>
        <v>101.42857142857142</v>
      </c>
      <c r="R73" s="10">
        <v>149</v>
      </c>
      <c r="T73" s="7" t="s">
        <v>115</v>
      </c>
    </row>
    <row r="74" spans="1:20" hidden="1" x14ac:dyDescent="0.35">
      <c r="A74" s="9">
        <v>72</v>
      </c>
      <c r="C74" s="10" t="s">
        <v>513</v>
      </c>
      <c r="D74" s="18" t="s">
        <v>860</v>
      </c>
      <c r="M74" s="10" t="s">
        <v>109</v>
      </c>
      <c r="N74" s="10">
        <v>4</v>
      </c>
      <c r="O74" s="10">
        <v>60</v>
      </c>
      <c r="P74" s="10">
        <v>121</v>
      </c>
      <c r="Q74" s="19">
        <f>((P74-O74)/O74)*100</f>
        <v>101.66666666666666</v>
      </c>
    </row>
    <row r="75" spans="1:20" hidden="1" x14ac:dyDescent="0.35">
      <c r="A75" s="9">
        <v>73</v>
      </c>
      <c r="C75" s="10" t="s">
        <v>514</v>
      </c>
      <c r="D75" s="18" t="s">
        <v>859</v>
      </c>
      <c r="J75" s="10" t="s">
        <v>109</v>
      </c>
      <c r="K75" s="10">
        <v>3</v>
      </c>
      <c r="L75" s="10">
        <v>30</v>
      </c>
      <c r="P75" s="10">
        <v>91</v>
      </c>
      <c r="Q75" s="19">
        <f t="shared" ref="Q75:Q87" si="10">((P75-L75)/L75)*100</f>
        <v>203.33333333333331</v>
      </c>
    </row>
    <row r="76" spans="1:20" hidden="1" x14ac:dyDescent="0.35">
      <c r="A76" s="9">
        <v>74</v>
      </c>
      <c r="C76" s="10" t="s">
        <v>515</v>
      </c>
      <c r="D76" s="18" t="s">
        <v>114</v>
      </c>
      <c r="J76" s="10" t="s">
        <v>107</v>
      </c>
      <c r="K76" s="10">
        <v>6</v>
      </c>
      <c r="L76" s="10">
        <v>70</v>
      </c>
      <c r="P76" s="10">
        <v>141</v>
      </c>
      <c r="Q76" s="19">
        <f t="shared" si="10"/>
        <v>101.42857142857142</v>
      </c>
      <c r="R76" s="10">
        <v>149</v>
      </c>
      <c r="T76" s="7" t="s">
        <v>115</v>
      </c>
    </row>
    <row r="77" spans="1:20" hidden="1" x14ac:dyDescent="0.35">
      <c r="A77" s="9">
        <v>75</v>
      </c>
      <c r="C77" s="10" t="s">
        <v>516</v>
      </c>
      <c r="D77" s="18" t="s">
        <v>131</v>
      </c>
      <c r="J77" s="10" t="s">
        <v>109</v>
      </c>
      <c r="K77" s="10">
        <v>3</v>
      </c>
      <c r="L77" s="10">
        <v>30</v>
      </c>
      <c r="P77" s="10">
        <v>51</v>
      </c>
      <c r="Q77" s="19">
        <f t="shared" si="10"/>
        <v>70</v>
      </c>
      <c r="T77" s="7" t="s">
        <v>115</v>
      </c>
    </row>
    <row r="78" spans="1:20" hidden="1" x14ac:dyDescent="0.35">
      <c r="A78" s="9">
        <v>76</v>
      </c>
      <c r="C78" s="10" t="s">
        <v>517</v>
      </c>
      <c r="D78" s="18" t="s">
        <v>164</v>
      </c>
      <c r="J78" s="10" t="s">
        <v>109</v>
      </c>
      <c r="K78" s="10">
        <v>6</v>
      </c>
      <c r="L78" s="10">
        <v>80</v>
      </c>
      <c r="P78" s="10">
        <v>151</v>
      </c>
      <c r="Q78" s="19">
        <f t="shared" si="10"/>
        <v>88.75</v>
      </c>
    </row>
    <row r="79" spans="1:20" hidden="1" x14ac:dyDescent="0.35">
      <c r="A79" s="9">
        <v>77</v>
      </c>
      <c r="C79" s="10" t="s">
        <v>518</v>
      </c>
      <c r="D79" s="18" t="s">
        <v>150</v>
      </c>
      <c r="J79" s="10" t="s">
        <v>109</v>
      </c>
      <c r="K79" s="10">
        <v>4</v>
      </c>
      <c r="L79" s="10">
        <v>30</v>
      </c>
      <c r="P79" s="10">
        <v>71</v>
      </c>
      <c r="Q79" s="19">
        <f t="shared" si="10"/>
        <v>136.66666666666666</v>
      </c>
      <c r="R79" s="10">
        <v>99</v>
      </c>
    </row>
    <row r="80" spans="1:20" hidden="1" x14ac:dyDescent="0.35">
      <c r="A80" s="9">
        <v>78</v>
      </c>
      <c r="C80" s="10" t="s">
        <v>519</v>
      </c>
      <c r="D80" s="18" t="s">
        <v>857</v>
      </c>
      <c r="J80" s="10" t="s">
        <v>109</v>
      </c>
      <c r="K80" s="10">
        <v>6</v>
      </c>
      <c r="L80" s="10">
        <v>40</v>
      </c>
      <c r="M80" s="10" t="s">
        <v>109</v>
      </c>
      <c r="N80" s="10">
        <v>6</v>
      </c>
      <c r="O80" s="10">
        <v>40</v>
      </c>
      <c r="P80" s="10">
        <v>91</v>
      </c>
      <c r="Q80" s="19">
        <f t="shared" si="10"/>
        <v>127.49999999999999</v>
      </c>
    </row>
    <row r="81" spans="1:21" hidden="1" x14ac:dyDescent="0.35">
      <c r="A81" s="9">
        <v>79</v>
      </c>
      <c r="C81" s="10" t="s">
        <v>520</v>
      </c>
      <c r="D81" s="18" t="s">
        <v>858</v>
      </c>
      <c r="J81" s="10" t="s">
        <v>109</v>
      </c>
      <c r="K81" s="10">
        <v>3</v>
      </c>
      <c r="L81" s="10">
        <v>30</v>
      </c>
      <c r="P81" s="10">
        <v>65</v>
      </c>
      <c r="Q81" s="19">
        <f t="shared" si="10"/>
        <v>116.66666666666667</v>
      </c>
    </row>
    <row r="82" spans="1:21" hidden="1" x14ac:dyDescent="0.35">
      <c r="A82" s="9">
        <v>80</v>
      </c>
      <c r="C82" s="10" t="s">
        <v>521</v>
      </c>
      <c r="D82" s="18" t="s">
        <v>184</v>
      </c>
      <c r="J82" s="10" t="s">
        <v>109</v>
      </c>
      <c r="K82" s="10">
        <v>6</v>
      </c>
      <c r="L82" s="10">
        <v>120</v>
      </c>
      <c r="P82" s="10">
        <v>241</v>
      </c>
      <c r="Q82" s="19">
        <f t="shared" si="10"/>
        <v>100.83333333333333</v>
      </c>
    </row>
    <row r="83" spans="1:21" hidden="1" x14ac:dyDescent="0.35">
      <c r="A83" s="9">
        <v>81</v>
      </c>
      <c r="C83" s="10" t="s">
        <v>522</v>
      </c>
      <c r="D83" s="18" t="s">
        <v>152</v>
      </c>
      <c r="J83" s="10" t="s">
        <v>109</v>
      </c>
      <c r="K83" s="10">
        <v>4</v>
      </c>
      <c r="L83" s="10">
        <v>40</v>
      </c>
      <c r="M83" s="10" t="s">
        <v>109</v>
      </c>
      <c r="N83" s="10">
        <v>4</v>
      </c>
      <c r="O83" s="10">
        <v>70</v>
      </c>
      <c r="P83" s="10">
        <v>99</v>
      </c>
      <c r="Q83" s="19">
        <f t="shared" si="10"/>
        <v>147.5</v>
      </c>
      <c r="R83" s="10">
        <v>99</v>
      </c>
    </row>
    <row r="84" spans="1:21" hidden="1" x14ac:dyDescent="0.35">
      <c r="A84" s="9">
        <v>82</v>
      </c>
      <c r="C84" s="10" t="s">
        <v>523</v>
      </c>
      <c r="D84" s="18" t="s">
        <v>160</v>
      </c>
      <c r="J84" s="10" t="s">
        <v>109</v>
      </c>
      <c r="K84" s="10">
        <v>6</v>
      </c>
      <c r="L84" s="10">
        <v>70</v>
      </c>
      <c r="M84" s="10" t="s">
        <v>109</v>
      </c>
      <c r="N84" s="10">
        <v>6</v>
      </c>
      <c r="O84" s="10">
        <v>100</v>
      </c>
      <c r="P84" s="10">
        <v>199</v>
      </c>
      <c r="Q84" s="19">
        <f t="shared" si="10"/>
        <v>184.28571428571428</v>
      </c>
      <c r="R84" s="10">
        <v>199</v>
      </c>
      <c r="T84" s="7" t="s">
        <v>115</v>
      </c>
    </row>
    <row r="85" spans="1:21" hidden="1" x14ac:dyDescent="0.35">
      <c r="A85" s="9">
        <v>83</v>
      </c>
      <c r="C85" s="10" t="s">
        <v>524</v>
      </c>
      <c r="D85" s="18" t="s">
        <v>137</v>
      </c>
      <c r="J85" s="10" t="s">
        <v>109</v>
      </c>
      <c r="K85" s="10">
        <v>6</v>
      </c>
      <c r="L85" s="10">
        <v>70</v>
      </c>
      <c r="P85" s="10">
        <v>141</v>
      </c>
      <c r="Q85" s="19">
        <f t="shared" si="10"/>
        <v>101.42857142857142</v>
      </c>
      <c r="R85" s="10">
        <v>159</v>
      </c>
      <c r="T85" s="7" t="s">
        <v>115</v>
      </c>
      <c r="U85" s="7" t="s">
        <v>138</v>
      </c>
    </row>
    <row r="86" spans="1:21" hidden="1" x14ac:dyDescent="0.35">
      <c r="A86" s="9">
        <v>84</v>
      </c>
      <c r="C86" s="10" t="s">
        <v>525</v>
      </c>
      <c r="D86" s="18" t="s">
        <v>414</v>
      </c>
      <c r="J86" s="10" t="s">
        <v>109</v>
      </c>
      <c r="K86" s="10">
        <v>6</v>
      </c>
      <c r="L86" s="10">
        <v>170</v>
      </c>
      <c r="P86" s="10">
        <v>351</v>
      </c>
      <c r="Q86" s="19">
        <f t="shared" si="10"/>
        <v>106.47058823529412</v>
      </c>
      <c r="R86" s="10">
        <v>499</v>
      </c>
    </row>
    <row r="87" spans="1:21" hidden="1" x14ac:dyDescent="0.35">
      <c r="A87" s="9">
        <v>85</v>
      </c>
      <c r="C87" s="10" t="s">
        <v>526</v>
      </c>
      <c r="D87" s="18" t="s">
        <v>113</v>
      </c>
      <c r="J87" s="10" t="s">
        <v>107</v>
      </c>
      <c r="K87" s="10">
        <v>6</v>
      </c>
      <c r="L87" s="10">
        <v>40</v>
      </c>
      <c r="M87" s="10" t="s">
        <v>109</v>
      </c>
      <c r="N87" s="10">
        <v>6</v>
      </c>
      <c r="O87" s="10">
        <v>40</v>
      </c>
      <c r="P87" s="10">
        <v>75</v>
      </c>
      <c r="Q87" s="19">
        <f t="shared" si="10"/>
        <v>87.5</v>
      </c>
      <c r="R87" s="10">
        <v>159</v>
      </c>
      <c r="T87" s="7" t="s">
        <v>115</v>
      </c>
    </row>
    <row r="88" spans="1:21" hidden="1" x14ac:dyDescent="0.35">
      <c r="A88" s="9">
        <v>86</v>
      </c>
      <c r="C88" s="10" t="s">
        <v>527</v>
      </c>
      <c r="D88" s="18" t="s">
        <v>415</v>
      </c>
      <c r="M88" s="10" t="s">
        <v>109</v>
      </c>
      <c r="N88" s="10">
        <v>8</v>
      </c>
      <c r="O88" s="10">
        <v>150</v>
      </c>
      <c r="P88" s="10">
        <v>271</v>
      </c>
      <c r="Q88" s="19">
        <f>((P88-O88)/O88)*100</f>
        <v>80.666666666666657</v>
      </c>
      <c r="T88" s="7" t="s">
        <v>275</v>
      </c>
    </row>
    <row r="89" spans="1:21" hidden="1" x14ac:dyDescent="0.35">
      <c r="A89" s="9">
        <v>87</v>
      </c>
      <c r="B89" s="9" t="s">
        <v>1495</v>
      </c>
      <c r="C89" s="10" t="s">
        <v>528</v>
      </c>
      <c r="D89" s="18" t="s">
        <v>186</v>
      </c>
      <c r="J89" s="10" t="s">
        <v>104</v>
      </c>
      <c r="K89" s="10">
        <v>4</v>
      </c>
      <c r="L89" s="10">
        <v>60</v>
      </c>
      <c r="M89" s="10" t="s">
        <v>147</v>
      </c>
      <c r="N89" s="10">
        <v>4</v>
      </c>
      <c r="O89" s="10">
        <v>50</v>
      </c>
      <c r="P89" s="10">
        <v>121</v>
      </c>
      <c r="Q89" s="19">
        <f>((P89-L89)/L89)*100</f>
        <v>101.66666666666666</v>
      </c>
      <c r="S89" s="375">
        <f>L89*1.7</f>
        <v>102</v>
      </c>
      <c r="T89" s="376">
        <f>S89/0.45</f>
        <v>226.66666666666666</v>
      </c>
    </row>
    <row r="90" spans="1:21" hidden="1" x14ac:dyDescent="0.35">
      <c r="A90" s="9">
        <v>88</v>
      </c>
      <c r="C90" s="10" t="s">
        <v>529</v>
      </c>
      <c r="D90" s="32" t="s">
        <v>365</v>
      </c>
      <c r="J90" s="10" t="s">
        <v>109</v>
      </c>
      <c r="K90" s="10">
        <v>6</v>
      </c>
      <c r="L90" s="10">
        <v>40</v>
      </c>
      <c r="M90" s="10" t="s">
        <v>109</v>
      </c>
      <c r="N90" s="10">
        <v>6</v>
      </c>
      <c r="O90" s="15">
        <v>100</v>
      </c>
      <c r="P90" s="10">
        <v>81</v>
      </c>
      <c r="Q90" s="19">
        <f>((P90-O90)/O90)*100</f>
        <v>-19</v>
      </c>
    </row>
    <row r="91" spans="1:21" hidden="1" x14ac:dyDescent="0.35">
      <c r="A91" s="9">
        <v>89</v>
      </c>
      <c r="C91" s="10" t="s">
        <v>530</v>
      </c>
      <c r="D91" s="18" t="s">
        <v>161</v>
      </c>
      <c r="J91" s="10" t="s">
        <v>109</v>
      </c>
      <c r="K91" s="10">
        <v>6</v>
      </c>
      <c r="L91" s="10">
        <v>70</v>
      </c>
      <c r="P91" s="10">
        <v>141</v>
      </c>
      <c r="Q91" s="19">
        <f>((P91-L91)/L91)*100</f>
        <v>101.42857142857142</v>
      </c>
      <c r="R91" s="10">
        <v>149</v>
      </c>
    </row>
    <row r="92" spans="1:21" hidden="1" x14ac:dyDescent="0.35">
      <c r="A92" s="9">
        <v>90</v>
      </c>
      <c r="C92" s="10" t="s">
        <v>531</v>
      </c>
      <c r="D92" s="23" t="s">
        <v>10</v>
      </c>
      <c r="J92" s="10" t="s">
        <v>109</v>
      </c>
      <c r="K92" s="10">
        <v>4</v>
      </c>
      <c r="L92" s="10">
        <v>50</v>
      </c>
      <c r="P92" s="10">
        <v>101</v>
      </c>
      <c r="Q92" s="19">
        <f>((P92-L92)/L92)*100</f>
        <v>102</v>
      </c>
      <c r="R92" s="10">
        <v>99</v>
      </c>
      <c r="T92" s="7" t="s">
        <v>115</v>
      </c>
    </row>
    <row r="93" spans="1:21" hidden="1" x14ac:dyDescent="0.35">
      <c r="A93" s="9">
        <v>91</v>
      </c>
      <c r="C93" s="10" t="s">
        <v>532</v>
      </c>
      <c r="D93" s="18" t="s">
        <v>416</v>
      </c>
      <c r="M93" s="10" t="s">
        <v>109</v>
      </c>
      <c r="N93" s="10">
        <v>8</v>
      </c>
      <c r="O93" s="10">
        <v>200</v>
      </c>
      <c r="P93" s="10">
        <v>359</v>
      </c>
      <c r="Q93" s="19">
        <f>((P93-O93)/O93)*100</f>
        <v>79.5</v>
      </c>
      <c r="S93" s="7" t="s">
        <v>869</v>
      </c>
    </row>
    <row r="94" spans="1:21" hidden="1" x14ac:dyDescent="0.35">
      <c r="A94" s="9">
        <v>92</v>
      </c>
      <c r="C94" s="10" t="s">
        <v>533</v>
      </c>
      <c r="D94" s="18" t="s">
        <v>181</v>
      </c>
      <c r="J94" s="10" t="s">
        <v>109</v>
      </c>
      <c r="K94" s="10">
        <v>6</v>
      </c>
      <c r="L94" s="10">
        <v>120</v>
      </c>
      <c r="M94" s="10" t="s">
        <v>109</v>
      </c>
      <c r="N94" s="10">
        <v>6</v>
      </c>
      <c r="O94" s="10">
        <v>150</v>
      </c>
      <c r="P94" s="10">
        <v>241</v>
      </c>
      <c r="Q94" s="19">
        <f>((P94-L94)/L94)*100</f>
        <v>100.83333333333333</v>
      </c>
    </row>
    <row r="95" spans="1:21" hidden="1" x14ac:dyDescent="0.35">
      <c r="A95" s="9">
        <v>93</v>
      </c>
      <c r="C95" s="10" t="s">
        <v>534</v>
      </c>
      <c r="D95" s="18" t="s">
        <v>366</v>
      </c>
      <c r="M95" s="10" t="s">
        <v>109</v>
      </c>
      <c r="N95" s="10">
        <v>6</v>
      </c>
      <c r="O95" s="10">
        <v>80</v>
      </c>
      <c r="P95" s="10">
        <v>151</v>
      </c>
      <c r="Q95" s="19">
        <f>((P95-O95)/O95)*100</f>
        <v>88.75</v>
      </c>
    </row>
    <row r="96" spans="1:21" hidden="1" x14ac:dyDescent="0.35">
      <c r="A96" s="9">
        <v>94</v>
      </c>
      <c r="B96" s="9" t="s">
        <v>1495</v>
      </c>
      <c r="C96" s="10" t="s">
        <v>535</v>
      </c>
      <c r="D96" s="18" t="s">
        <v>270</v>
      </c>
      <c r="J96" s="10" t="s">
        <v>107</v>
      </c>
      <c r="K96" s="10">
        <v>4</v>
      </c>
      <c r="L96" s="10">
        <v>40</v>
      </c>
      <c r="M96" s="10" t="s">
        <v>109</v>
      </c>
      <c r="N96" s="10">
        <v>4</v>
      </c>
      <c r="O96" s="10">
        <v>40</v>
      </c>
      <c r="P96" s="10">
        <v>81</v>
      </c>
      <c r="Q96" s="19">
        <f>((P96-L96)/L96)*100</f>
        <v>102.49999999999999</v>
      </c>
      <c r="S96" s="375">
        <f>L96*1.7</f>
        <v>68</v>
      </c>
      <c r="T96" s="376">
        <f>S96/0.45</f>
        <v>151.11111111111111</v>
      </c>
    </row>
    <row r="97" spans="1:20" hidden="1" x14ac:dyDescent="0.35">
      <c r="A97" s="9">
        <v>95</v>
      </c>
      <c r="C97" s="10" t="s">
        <v>536</v>
      </c>
      <c r="D97" s="18" t="s">
        <v>268</v>
      </c>
      <c r="M97" s="10" t="s">
        <v>109</v>
      </c>
      <c r="N97" s="10">
        <v>6</v>
      </c>
      <c r="O97" s="10">
        <v>50</v>
      </c>
      <c r="P97" s="10">
        <v>101</v>
      </c>
      <c r="Q97" s="19">
        <f>((P97-O97)/O97)*100</f>
        <v>102</v>
      </c>
      <c r="S97" s="7" t="s">
        <v>904</v>
      </c>
    </row>
    <row r="98" spans="1:20" hidden="1" x14ac:dyDescent="0.35">
      <c r="A98" s="9">
        <v>96</v>
      </c>
      <c r="B98" s="9" t="s">
        <v>1495</v>
      </c>
      <c r="C98" s="10" t="s">
        <v>537</v>
      </c>
      <c r="D98" s="18" t="s">
        <v>417</v>
      </c>
      <c r="J98" s="10" t="s">
        <v>194</v>
      </c>
      <c r="K98" s="10">
        <v>4</v>
      </c>
      <c r="L98" s="10">
        <v>100</v>
      </c>
      <c r="M98" s="9"/>
      <c r="N98" s="9"/>
      <c r="O98" s="9"/>
      <c r="P98" s="10">
        <v>181</v>
      </c>
      <c r="Q98" s="19">
        <f>((P98-L98)/L98)*100</f>
        <v>81</v>
      </c>
      <c r="S98" s="375">
        <f>L98*1.7</f>
        <v>170</v>
      </c>
      <c r="T98" s="376">
        <f>S98/0.45</f>
        <v>377.77777777777777</v>
      </c>
    </row>
    <row r="99" spans="1:20" hidden="1" x14ac:dyDescent="0.35">
      <c r="A99" s="9">
        <v>97</v>
      </c>
      <c r="C99" s="10" t="s">
        <v>538</v>
      </c>
      <c r="D99" s="18" t="s">
        <v>193</v>
      </c>
      <c r="M99" s="10" t="s">
        <v>109</v>
      </c>
      <c r="N99" s="10">
        <v>4</v>
      </c>
      <c r="O99" s="10">
        <v>60</v>
      </c>
      <c r="P99" s="10">
        <v>121</v>
      </c>
      <c r="Q99" s="19">
        <f>((P99-O99)/O99)*100</f>
        <v>101.66666666666666</v>
      </c>
    </row>
    <row r="100" spans="1:20" hidden="1" x14ac:dyDescent="0.35">
      <c r="A100" s="9">
        <v>98</v>
      </c>
      <c r="C100" s="10" t="s">
        <v>539</v>
      </c>
      <c r="D100" s="18" t="s">
        <v>418</v>
      </c>
      <c r="J100" s="10" t="s">
        <v>109</v>
      </c>
      <c r="K100" s="10">
        <v>6</v>
      </c>
      <c r="L100" s="10">
        <v>70</v>
      </c>
      <c r="M100" s="9"/>
      <c r="N100" s="9"/>
      <c r="O100" s="9"/>
      <c r="P100" s="10">
        <v>131</v>
      </c>
      <c r="Q100" s="19">
        <f>((P100-L100)/L100)*100</f>
        <v>87.142857142857139</v>
      </c>
    </row>
    <row r="101" spans="1:20" hidden="1" x14ac:dyDescent="0.35">
      <c r="A101" s="9">
        <v>99</v>
      </c>
      <c r="C101" s="10" t="s">
        <v>540</v>
      </c>
      <c r="D101" s="18" t="s">
        <v>419</v>
      </c>
      <c r="M101" s="10" t="s">
        <v>109</v>
      </c>
      <c r="N101" s="10">
        <v>6</v>
      </c>
      <c r="O101" s="10">
        <v>150</v>
      </c>
      <c r="P101" s="10">
        <v>299</v>
      </c>
      <c r="Q101" s="19">
        <f>((P101-O101)/O101)*100</f>
        <v>99.333333333333329</v>
      </c>
    </row>
    <row r="102" spans="1:20" hidden="1" x14ac:dyDescent="0.35">
      <c r="A102" s="9">
        <v>100</v>
      </c>
      <c r="B102" s="9" t="s">
        <v>1495</v>
      </c>
      <c r="C102" s="10" t="s">
        <v>541</v>
      </c>
      <c r="D102" s="18" t="s">
        <v>420</v>
      </c>
      <c r="J102" s="10" t="s">
        <v>107</v>
      </c>
      <c r="K102" s="10">
        <v>4</v>
      </c>
      <c r="L102" s="10">
        <v>50</v>
      </c>
      <c r="M102" s="9"/>
      <c r="N102" s="9"/>
      <c r="O102" s="9"/>
      <c r="P102" s="10">
        <v>101</v>
      </c>
      <c r="Q102" s="19">
        <f>((P102-L102)/L102)*100</f>
        <v>102</v>
      </c>
      <c r="S102" s="375">
        <f>L102*1.7</f>
        <v>85</v>
      </c>
      <c r="T102" s="376">
        <f>S102/0.45</f>
        <v>188.88888888888889</v>
      </c>
    </row>
    <row r="103" spans="1:20" hidden="1" x14ac:dyDescent="0.35">
      <c r="A103" s="9">
        <v>101</v>
      </c>
      <c r="C103" s="10" t="s">
        <v>542</v>
      </c>
      <c r="D103" s="18" t="s">
        <v>422</v>
      </c>
      <c r="M103" s="10" t="s">
        <v>109</v>
      </c>
      <c r="N103" s="10">
        <v>4</v>
      </c>
      <c r="O103" s="10">
        <v>80</v>
      </c>
      <c r="P103" s="10">
        <v>151</v>
      </c>
      <c r="Q103" s="19">
        <f>((P103-O103)/O103)*100</f>
        <v>88.75</v>
      </c>
    </row>
    <row r="104" spans="1:20" hidden="1" x14ac:dyDescent="0.35">
      <c r="A104" s="9">
        <v>102</v>
      </c>
      <c r="C104" s="10" t="s">
        <v>543</v>
      </c>
      <c r="D104" s="18" t="s">
        <v>421</v>
      </c>
      <c r="J104" s="10" t="s">
        <v>109</v>
      </c>
      <c r="K104" s="10">
        <v>6</v>
      </c>
      <c r="L104" s="10">
        <v>120</v>
      </c>
      <c r="M104" s="22"/>
      <c r="P104" s="10">
        <v>241</v>
      </c>
      <c r="Q104" s="19">
        <f>((P104-L104)/L104)*100</f>
        <v>100.83333333333333</v>
      </c>
    </row>
    <row r="105" spans="1:20" hidden="1" x14ac:dyDescent="0.35">
      <c r="A105" s="9">
        <v>103</v>
      </c>
      <c r="C105" s="10" t="s">
        <v>544</v>
      </c>
      <c r="D105" s="18" t="s">
        <v>269</v>
      </c>
      <c r="M105" s="10" t="s">
        <v>109</v>
      </c>
      <c r="N105" s="10">
        <v>4</v>
      </c>
      <c r="O105" s="10">
        <v>130</v>
      </c>
      <c r="P105" s="10">
        <v>251</v>
      </c>
      <c r="Q105" s="19">
        <f>((P105-O105)/O105)*100</f>
        <v>93.07692307692308</v>
      </c>
    </row>
    <row r="106" spans="1:20" hidden="1" x14ac:dyDescent="0.35">
      <c r="A106" s="9">
        <v>104</v>
      </c>
      <c r="B106" s="9" t="s">
        <v>1495</v>
      </c>
      <c r="C106" s="10" t="s">
        <v>545</v>
      </c>
      <c r="D106" s="18" t="s">
        <v>424</v>
      </c>
      <c r="J106" s="10" t="s">
        <v>109</v>
      </c>
      <c r="K106" s="10">
        <v>4</v>
      </c>
      <c r="L106" s="10">
        <v>30</v>
      </c>
      <c r="M106" s="11" t="s">
        <v>109</v>
      </c>
      <c r="N106" s="11">
        <v>4</v>
      </c>
      <c r="O106" s="11">
        <v>60</v>
      </c>
      <c r="P106" s="11">
        <v>55</v>
      </c>
      <c r="Q106" s="19">
        <f t="shared" ref="Q106:Q111" si="11">((P106-L106)/L106)*100</f>
        <v>83.333333333333343</v>
      </c>
      <c r="S106" s="375">
        <f t="shared" ref="S106:S108" si="12">L106*1.7</f>
        <v>51</v>
      </c>
      <c r="T106" s="376">
        <f t="shared" ref="T106:T108" si="13">S106/0.45</f>
        <v>113.33333333333333</v>
      </c>
    </row>
    <row r="107" spans="1:20" hidden="1" x14ac:dyDescent="0.35">
      <c r="A107" s="9">
        <v>105</v>
      </c>
      <c r="B107" s="9" t="s">
        <v>1495</v>
      </c>
      <c r="C107" s="10" t="s">
        <v>546</v>
      </c>
      <c r="D107" s="18" t="s">
        <v>173</v>
      </c>
      <c r="J107" s="10" t="s">
        <v>109</v>
      </c>
      <c r="K107" s="10">
        <v>4</v>
      </c>
      <c r="L107" s="10">
        <v>50</v>
      </c>
      <c r="P107" s="10">
        <v>101</v>
      </c>
      <c r="Q107" s="19">
        <f t="shared" si="11"/>
        <v>102</v>
      </c>
      <c r="S107" s="375">
        <f t="shared" si="12"/>
        <v>85</v>
      </c>
      <c r="T107" s="376">
        <f t="shared" si="13"/>
        <v>188.88888888888889</v>
      </c>
    </row>
    <row r="108" spans="1:20" hidden="1" x14ac:dyDescent="0.35">
      <c r="A108" s="9">
        <v>106</v>
      </c>
      <c r="B108" s="9" t="s">
        <v>1495</v>
      </c>
      <c r="C108" s="10" t="s">
        <v>547</v>
      </c>
      <c r="D108" s="32" t="s">
        <v>4</v>
      </c>
      <c r="J108" s="10" t="s">
        <v>147</v>
      </c>
      <c r="K108" s="10">
        <v>6</v>
      </c>
      <c r="L108" s="10">
        <v>120</v>
      </c>
      <c r="P108" s="10">
        <v>241</v>
      </c>
      <c r="Q108" s="19">
        <f t="shared" si="11"/>
        <v>100.83333333333333</v>
      </c>
      <c r="S108" s="375">
        <f t="shared" si="12"/>
        <v>204</v>
      </c>
      <c r="T108" s="376">
        <f t="shared" si="13"/>
        <v>453.33333333333331</v>
      </c>
    </row>
    <row r="109" spans="1:20" hidden="1" x14ac:dyDescent="0.35">
      <c r="A109" s="9">
        <v>107</v>
      </c>
      <c r="C109" s="10" t="s">
        <v>548</v>
      </c>
      <c r="D109" s="32" t="s">
        <v>409</v>
      </c>
      <c r="M109" s="10" t="s">
        <v>147</v>
      </c>
      <c r="N109" s="10">
        <v>4</v>
      </c>
      <c r="O109" s="10">
        <v>110</v>
      </c>
      <c r="Q109" s="19" t="e">
        <f t="shared" si="11"/>
        <v>#DIV/0!</v>
      </c>
    </row>
    <row r="110" spans="1:20" hidden="1" x14ac:dyDescent="0.35">
      <c r="A110" s="9">
        <v>108</v>
      </c>
      <c r="C110" s="10" t="s">
        <v>549</v>
      </c>
      <c r="D110" s="18" t="s">
        <v>426</v>
      </c>
      <c r="J110" s="10" t="s">
        <v>147</v>
      </c>
      <c r="K110" s="10">
        <v>6</v>
      </c>
      <c r="L110" s="10">
        <v>80</v>
      </c>
      <c r="P110" s="10">
        <v>161</v>
      </c>
      <c r="Q110" s="19">
        <f t="shared" si="11"/>
        <v>101.25</v>
      </c>
      <c r="R110" s="10">
        <v>159</v>
      </c>
    </row>
    <row r="111" spans="1:20" hidden="1" x14ac:dyDescent="0.35">
      <c r="A111" s="9">
        <v>109</v>
      </c>
      <c r="C111" s="10" t="s">
        <v>550</v>
      </c>
      <c r="D111" s="18" t="s">
        <v>427</v>
      </c>
      <c r="J111" s="10" t="s">
        <v>147</v>
      </c>
      <c r="K111" s="10">
        <v>4</v>
      </c>
      <c r="L111" s="10">
        <v>60</v>
      </c>
      <c r="P111" s="10">
        <v>131</v>
      </c>
      <c r="Q111" s="19">
        <f t="shared" si="11"/>
        <v>118.33333333333333</v>
      </c>
    </row>
    <row r="112" spans="1:20" hidden="1" x14ac:dyDescent="0.35">
      <c r="A112" s="9">
        <v>110</v>
      </c>
      <c r="C112" s="10" t="s">
        <v>551</v>
      </c>
      <c r="D112" s="18" t="s">
        <v>367</v>
      </c>
      <c r="M112" s="10" t="s">
        <v>147</v>
      </c>
      <c r="N112" s="10">
        <v>4</v>
      </c>
      <c r="O112" s="10">
        <v>110</v>
      </c>
      <c r="P112" s="10">
        <v>199</v>
      </c>
      <c r="Q112" s="19">
        <f>((P112-O112)/O112)*100</f>
        <v>80.909090909090907</v>
      </c>
    </row>
    <row r="113" spans="1:20" hidden="1" x14ac:dyDescent="0.35">
      <c r="A113" s="9">
        <v>111</v>
      </c>
      <c r="C113" s="10" t="s">
        <v>552</v>
      </c>
      <c r="D113" s="18" t="s">
        <v>368</v>
      </c>
      <c r="M113" s="10" t="s">
        <v>147</v>
      </c>
      <c r="N113" s="10">
        <v>4</v>
      </c>
      <c r="O113" s="10">
        <v>110</v>
      </c>
      <c r="P113" s="10">
        <v>199</v>
      </c>
      <c r="Q113" s="19">
        <f>((P113-O113)/O113)*100</f>
        <v>80.909090909090907</v>
      </c>
    </row>
    <row r="114" spans="1:20" hidden="1" x14ac:dyDescent="0.35">
      <c r="A114" s="9">
        <v>112</v>
      </c>
      <c r="C114" s="10" t="s">
        <v>553</v>
      </c>
      <c r="D114" s="18" t="s">
        <v>134</v>
      </c>
      <c r="J114" s="10" t="s">
        <v>109</v>
      </c>
      <c r="K114" s="10">
        <v>6</v>
      </c>
      <c r="L114" s="10">
        <v>40</v>
      </c>
      <c r="M114" s="10" t="s">
        <v>109</v>
      </c>
      <c r="N114" s="10">
        <v>6</v>
      </c>
      <c r="O114" s="10">
        <v>50</v>
      </c>
      <c r="P114" s="10">
        <v>81</v>
      </c>
      <c r="Q114" s="19">
        <f>((P114-L114)/L114)*100</f>
        <v>102.49999999999999</v>
      </c>
      <c r="R114" s="10">
        <v>79</v>
      </c>
    </row>
    <row r="115" spans="1:20" hidden="1" x14ac:dyDescent="0.35">
      <c r="A115" s="9">
        <v>113</v>
      </c>
      <c r="C115" s="10" t="s">
        <v>554</v>
      </c>
      <c r="D115" s="23" t="s">
        <v>170</v>
      </c>
      <c r="J115" s="10" t="s">
        <v>109</v>
      </c>
      <c r="K115" s="10">
        <v>4</v>
      </c>
      <c r="L115" s="10">
        <v>30</v>
      </c>
      <c r="P115" s="10">
        <v>51</v>
      </c>
      <c r="Q115" s="19">
        <f>((P115-L115)/L115)*100</f>
        <v>70</v>
      </c>
      <c r="T115" s="7" t="s">
        <v>115</v>
      </c>
    </row>
    <row r="116" spans="1:20" hidden="1" x14ac:dyDescent="0.35">
      <c r="A116" s="9">
        <v>114</v>
      </c>
      <c r="C116" s="10" t="s">
        <v>555</v>
      </c>
      <c r="D116" s="18" t="s">
        <v>182</v>
      </c>
      <c r="J116" s="10" t="s">
        <v>109</v>
      </c>
      <c r="K116" s="10">
        <v>6</v>
      </c>
      <c r="L116" s="10">
        <v>70</v>
      </c>
      <c r="P116" s="10">
        <v>131</v>
      </c>
      <c r="Q116" s="19">
        <f>((P116-L116)/L116)*100</f>
        <v>87.142857142857139</v>
      </c>
    </row>
    <row r="117" spans="1:20" hidden="1" x14ac:dyDescent="0.35">
      <c r="A117" s="9">
        <v>115</v>
      </c>
      <c r="B117" s="9" t="s">
        <v>1495</v>
      </c>
      <c r="C117" s="10" t="s">
        <v>556</v>
      </c>
      <c r="D117" s="18" t="s">
        <v>159</v>
      </c>
      <c r="J117" s="10" t="s">
        <v>147</v>
      </c>
      <c r="K117" s="10">
        <v>6</v>
      </c>
      <c r="L117" s="10">
        <v>100</v>
      </c>
      <c r="P117" s="10">
        <v>201</v>
      </c>
      <c r="Q117" s="19">
        <f>((P117-L117)/L117)*100</f>
        <v>101</v>
      </c>
      <c r="R117" s="10">
        <v>199</v>
      </c>
      <c r="S117" s="375">
        <f>L117*1.7</f>
        <v>170</v>
      </c>
      <c r="T117" s="376">
        <f>S117/0.45</f>
        <v>377.77777777777777</v>
      </c>
    </row>
    <row r="118" spans="1:20" hidden="1" x14ac:dyDescent="0.35">
      <c r="A118" s="9">
        <v>116</v>
      </c>
      <c r="C118" s="10" t="s">
        <v>557</v>
      </c>
      <c r="D118" s="18" t="s">
        <v>408</v>
      </c>
      <c r="M118" s="10" t="s">
        <v>147</v>
      </c>
      <c r="N118" s="10">
        <v>4</v>
      </c>
      <c r="O118" s="10">
        <v>100</v>
      </c>
      <c r="P118" s="10">
        <v>221</v>
      </c>
      <c r="Q118" s="19">
        <f>((P118-O118)/O118)*100</f>
        <v>121</v>
      </c>
    </row>
    <row r="119" spans="1:20" hidden="1" x14ac:dyDescent="0.35">
      <c r="A119" s="9">
        <v>117</v>
      </c>
      <c r="C119" s="10" t="s">
        <v>558</v>
      </c>
      <c r="D119" s="18" t="s">
        <v>428</v>
      </c>
      <c r="J119" s="10" t="s">
        <v>109</v>
      </c>
      <c r="K119" s="10">
        <v>4</v>
      </c>
      <c r="L119" s="10">
        <v>30</v>
      </c>
      <c r="M119" s="10" t="s">
        <v>109</v>
      </c>
      <c r="N119" s="10">
        <v>4</v>
      </c>
      <c r="O119" s="10">
        <v>50</v>
      </c>
      <c r="P119" s="10">
        <v>61</v>
      </c>
      <c r="Q119" s="19">
        <f>((P119-L119)/L119)*100</f>
        <v>103.33333333333334</v>
      </c>
      <c r="R119" s="10">
        <v>79</v>
      </c>
    </row>
    <row r="120" spans="1:20" hidden="1" x14ac:dyDescent="0.35">
      <c r="A120" s="9">
        <v>118</v>
      </c>
      <c r="B120" s="9" t="s">
        <v>1495</v>
      </c>
      <c r="C120" s="10" t="s">
        <v>559</v>
      </c>
      <c r="D120" s="18" t="s">
        <v>429</v>
      </c>
      <c r="J120" s="10" t="s">
        <v>107</v>
      </c>
      <c r="K120" s="10">
        <v>6</v>
      </c>
      <c r="L120" s="10">
        <v>70</v>
      </c>
      <c r="P120" s="10">
        <v>141</v>
      </c>
      <c r="Q120" s="19">
        <f>((P120-L120)/L120)*100</f>
        <v>101.42857142857142</v>
      </c>
      <c r="S120" s="375">
        <f>L120*1.7</f>
        <v>119</v>
      </c>
      <c r="T120" s="376">
        <f>S120/0.45</f>
        <v>264.44444444444446</v>
      </c>
    </row>
    <row r="121" spans="1:20" hidden="1" x14ac:dyDescent="0.35">
      <c r="A121" s="9">
        <v>119</v>
      </c>
      <c r="C121" s="10" t="s">
        <v>560</v>
      </c>
      <c r="D121" s="18" t="s">
        <v>370</v>
      </c>
      <c r="M121" s="10" t="s">
        <v>147</v>
      </c>
      <c r="N121" s="10">
        <v>8</v>
      </c>
      <c r="O121" s="10">
        <v>150</v>
      </c>
      <c r="P121" s="10">
        <v>301</v>
      </c>
      <c r="Q121" s="19">
        <f>((P121-O121)/O121)*100</f>
        <v>100.66666666666666</v>
      </c>
      <c r="S121" s="7" t="s">
        <v>904</v>
      </c>
    </row>
    <row r="122" spans="1:20" hidden="1" x14ac:dyDescent="0.35">
      <c r="A122" s="9">
        <v>120</v>
      </c>
      <c r="B122" s="9" t="s">
        <v>1495</v>
      </c>
      <c r="C122" s="10" t="s">
        <v>561</v>
      </c>
      <c r="D122" s="18" t="s">
        <v>856</v>
      </c>
      <c r="J122" s="10" t="s">
        <v>104</v>
      </c>
      <c r="K122" s="10">
        <v>6</v>
      </c>
      <c r="L122" s="10">
        <v>40</v>
      </c>
      <c r="P122" s="10">
        <v>81</v>
      </c>
      <c r="Q122" s="19">
        <f t="shared" ref="Q122:Q127" si="14">((P122-L122)/L122)*100</f>
        <v>102.49999999999999</v>
      </c>
      <c r="S122" s="375">
        <f>L122*1.7</f>
        <v>68</v>
      </c>
      <c r="T122" s="376">
        <f>S122/0.45</f>
        <v>151.11111111111111</v>
      </c>
    </row>
    <row r="123" spans="1:20" hidden="1" x14ac:dyDescent="0.35">
      <c r="A123" s="9">
        <v>121</v>
      </c>
      <c r="C123" s="10" t="s">
        <v>562</v>
      </c>
      <c r="D123" s="18" t="s">
        <v>139</v>
      </c>
      <c r="J123" s="10" t="s">
        <v>109</v>
      </c>
      <c r="K123" s="10">
        <v>6</v>
      </c>
      <c r="L123" s="10">
        <v>40</v>
      </c>
      <c r="M123" s="22"/>
      <c r="N123" s="22"/>
      <c r="O123" s="22"/>
      <c r="P123" s="10">
        <v>81</v>
      </c>
      <c r="Q123" s="19">
        <f t="shared" si="14"/>
        <v>102.49999999999999</v>
      </c>
      <c r="R123" s="10">
        <v>79</v>
      </c>
      <c r="T123" s="7" t="s">
        <v>115</v>
      </c>
    </row>
    <row r="124" spans="1:20" hidden="1" x14ac:dyDescent="0.35">
      <c r="A124" s="9">
        <v>122</v>
      </c>
      <c r="B124" s="9" t="s">
        <v>1495</v>
      </c>
      <c r="C124" s="10" t="s">
        <v>563</v>
      </c>
      <c r="D124" s="18" t="s">
        <v>191</v>
      </c>
      <c r="J124" s="10" t="s">
        <v>147</v>
      </c>
      <c r="K124" s="10">
        <v>6</v>
      </c>
      <c r="L124" s="10">
        <v>80</v>
      </c>
      <c r="P124" s="10">
        <v>161</v>
      </c>
      <c r="Q124" s="19">
        <f t="shared" si="14"/>
        <v>101.25</v>
      </c>
      <c r="S124" s="375">
        <f t="shared" ref="S124:S125" si="15">L124*1.7</f>
        <v>136</v>
      </c>
      <c r="T124" s="376">
        <f t="shared" ref="T124:T125" si="16">S124/0.45</f>
        <v>302.22222222222223</v>
      </c>
    </row>
    <row r="125" spans="1:20" hidden="1" x14ac:dyDescent="0.35">
      <c r="A125" s="9">
        <v>123</v>
      </c>
      <c r="B125" s="9" t="s">
        <v>1495</v>
      </c>
      <c r="C125" s="10" t="s">
        <v>564</v>
      </c>
      <c r="D125" s="18" t="s">
        <v>189</v>
      </c>
      <c r="J125" s="10" t="s">
        <v>104</v>
      </c>
      <c r="K125" s="10">
        <v>6</v>
      </c>
      <c r="L125" s="10">
        <v>100</v>
      </c>
      <c r="M125" s="10" t="s">
        <v>147</v>
      </c>
      <c r="N125" s="10">
        <v>6</v>
      </c>
      <c r="O125" s="22">
        <v>100</v>
      </c>
      <c r="P125" s="10">
        <v>191</v>
      </c>
      <c r="Q125" s="19">
        <f t="shared" si="14"/>
        <v>91</v>
      </c>
      <c r="S125" s="375">
        <f t="shared" si="15"/>
        <v>170</v>
      </c>
      <c r="T125" s="376">
        <f t="shared" si="16"/>
        <v>377.77777777777777</v>
      </c>
    </row>
    <row r="126" spans="1:20" hidden="1" x14ac:dyDescent="0.35">
      <c r="A126" s="9">
        <v>124</v>
      </c>
      <c r="C126" s="10" t="s">
        <v>565</v>
      </c>
      <c r="D126" s="18" t="s">
        <v>6</v>
      </c>
      <c r="J126" s="10" t="s">
        <v>109</v>
      </c>
      <c r="K126" s="10">
        <v>6</v>
      </c>
      <c r="L126" s="10">
        <v>70</v>
      </c>
      <c r="P126" s="10">
        <v>141</v>
      </c>
      <c r="Q126" s="19">
        <f t="shared" si="14"/>
        <v>101.42857142857142</v>
      </c>
      <c r="R126" s="10">
        <v>149</v>
      </c>
    </row>
    <row r="127" spans="1:20" hidden="1" x14ac:dyDescent="0.35">
      <c r="A127" s="9">
        <v>125</v>
      </c>
      <c r="B127" s="9" t="s">
        <v>1495</v>
      </c>
      <c r="C127" s="10" t="s">
        <v>566</v>
      </c>
      <c r="D127" s="18" t="s">
        <v>18</v>
      </c>
      <c r="J127" s="10" t="s">
        <v>109</v>
      </c>
      <c r="K127" s="10">
        <v>4</v>
      </c>
      <c r="L127" s="10">
        <v>40</v>
      </c>
      <c r="M127" s="22" t="s">
        <v>109</v>
      </c>
      <c r="N127" s="22">
        <v>4</v>
      </c>
      <c r="O127" s="22">
        <v>40</v>
      </c>
      <c r="P127" s="10">
        <v>81</v>
      </c>
      <c r="Q127" s="19">
        <f t="shared" si="14"/>
        <v>102.49999999999999</v>
      </c>
      <c r="R127" s="10">
        <v>79</v>
      </c>
      <c r="S127" s="375">
        <f>L127*1.7</f>
        <v>68</v>
      </c>
      <c r="T127" s="376">
        <f>S127/0.45</f>
        <v>151.11111111111111</v>
      </c>
    </row>
    <row r="128" spans="1:20" hidden="1" x14ac:dyDescent="0.35">
      <c r="A128" s="9">
        <v>126</v>
      </c>
      <c r="C128" s="10" t="s">
        <v>567</v>
      </c>
      <c r="D128" s="18" t="s">
        <v>410</v>
      </c>
      <c r="M128" s="10" t="s">
        <v>109</v>
      </c>
      <c r="N128" s="10">
        <v>4</v>
      </c>
      <c r="O128" s="15">
        <v>100</v>
      </c>
      <c r="P128" s="10">
        <v>181</v>
      </c>
      <c r="Q128" s="19">
        <f>((P128-O128)/O128)*100</f>
        <v>81</v>
      </c>
    </row>
    <row r="129" spans="1:21" hidden="1" x14ac:dyDescent="0.35">
      <c r="A129" s="9">
        <v>127</v>
      </c>
      <c r="B129" s="9" t="s">
        <v>1495</v>
      </c>
      <c r="C129" s="10" t="s">
        <v>568</v>
      </c>
      <c r="D129" s="18" t="s">
        <v>130</v>
      </c>
      <c r="J129" s="10" t="s">
        <v>109</v>
      </c>
      <c r="K129" s="10">
        <v>6</v>
      </c>
      <c r="L129" s="10">
        <v>50</v>
      </c>
      <c r="P129" s="10">
        <v>101</v>
      </c>
      <c r="Q129" s="19">
        <f>((P129-L129)/L129)*100</f>
        <v>102</v>
      </c>
      <c r="R129" s="10">
        <v>139</v>
      </c>
      <c r="S129" s="375">
        <f>L129*1.7</f>
        <v>85</v>
      </c>
      <c r="T129" s="376">
        <f>S129/0.45</f>
        <v>188.88888888888889</v>
      </c>
    </row>
    <row r="130" spans="1:21" hidden="1" x14ac:dyDescent="0.35">
      <c r="A130" s="9">
        <v>128</v>
      </c>
      <c r="C130" s="10" t="s">
        <v>569</v>
      </c>
      <c r="D130" s="18" t="s">
        <v>430</v>
      </c>
      <c r="J130" s="10" t="s">
        <v>109</v>
      </c>
      <c r="K130" s="10">
        <v>3</v>
      </c>
      <c r="L130" s="10">
        <v>30</v>
      </c>
      <c r="M130" s="9"/>
      <c r="N130" s="9"/>
      <c r="O130" s="9"/>
      <c r="P130" s="10">
        <v>61</v>
      </c>
      <c r="Q130" s="19">
        <f>((P130-L130)/L130)*100</f>
        <v>103.33333333333334</v>
      </c>
      <c r="R130" s="10">
        <v>59</v>
      </c>
    </row>
    <row r="131" spans="1:21" ht="16.75" hidden="1" customHeight="1" x14ac:dyDescent="0.35">
      <c r="A131" s="9">
        <v>129</v>
      </c>
      <c r="C131" s="10" t="s">
        <v>570</v>
      </c>
      <c r="D131" s="18" t="s">
        <v>431</v>
      </c>
      <c r="M131" s="10" t="s">
        <v>109</v>
      </c>
      <c r="N131" s="10">
        <v>4</v>
      </c>
      <c r="O131" s="10">
        <v>40</v>
      </c>
      <c r="P131" s="10">
        <v>81</v>
      </c>
      <c r="Q131" s="19"/>
    </row>
    <row r="132" spans="1:21" ht="18.649999999999999" hidden="1" customHeight="1" x14ac:dyDescent="0.35">
      <c r="A132" s="9">
        <v>130</v>
      </c>
      <c r="C132" s="10" t="s">
        <v>571</v>
      </c>
      <c r="D132" s="18" t="s">
        <v>119</v>
      </c>
      <c r="J132" s="10" t="s">
        <v>109</v>
      </c>
      <c r="K132" s="10">
        <v>6</v>
      </c>
      <c r="L132" s="10">
        <v>30</v>
      </c>
      <c r="P132" s="10">
        <v>71</v>
      </c>
      <c r="Q132" s="19">
        <f>((P132-L132)/L132)*100</f>
        <v>136.66666666666666</v>
      </c>
      <c r="R132" s="10">
        <v>199</v>
      </c>
      <c r="U132" s="7" t="s">
        <v>120</v>
      </c>
    </row>
    <row r="133" spans="1:21" hidden="1" x14ac:dyDescent="0.35">
      <c r="A133" s="9">
        <v>131</v>
      </c>
      <c r="B133" s="9" t="s">
        <v>1495</v>
      </c>
      <c r="C133" s="10" t="s">
        <v>572</v>
      </c>
      <c r="D133" s="18" t="s">
        <v>188</v>
      </c>
      <c r="J133" s="10" t="s">
        <v>147</v>
      </c>
      <c r="K133" s="10">
        <v>4</v>
      </c>
      <c r="L133" s="10">
        <v>40</v>
      </c>
      <c r="P133" s="10">
        <v>81</v>
      </c>
      <c r="Q133" s="19">
        <f>((P133-L133)/L133)*100</f>
        <v>102.49999999999999</v>
      </c>
      <c r="R133" s="10">
        <v>79</v>
      </c>
      <c r="S133" s="375">
        <f t="shared" ref="S133:S134" si="17">L133*1.7</f>
        <v>68</v>
      </c>
      <c r="T133" s="376">
        <f t="shared" ref="T133:T134" si="18">S133/0.45</f>
        <v>151.11111111111111</v>
      </c>
    </row>
    <row r="134" spans="1:21" hidden="1" x14ac:dyDescent="0.35">
      <c r="A134" s="9">
        <v>132</v>
      </c>
      <c r="B134" s="9" t="s">
        <v>1495</v>
      </c>
      <c r="C134" s="10" t="s">
        <v>573</v>
      </c>
      <c r="D134" s="18" t="s">
        <v>432</v>
      </c>
      <c r="J134" s="10" t="s">
        <v>147</v>
      </c>
      <c r="K134" s="10">
        <v>4</v>
      </c>
      <c r="L134" s="10">
        <v>40</v>
      </c>
      <c r="P134" s="10">
        <v>81</v>
      </c>
      <c r="Q134" s="19">
        <f>((P134-L134)/L134)*100</f>
        <v>102.49999999999999</v>
      </c>
      <c r="S134" s="375">
        <f t="shared" si="17"/>
        <v>68</v>
      </c>
      <c r="T134" s="376">
        <f t="shared" si="18"/>
        <v>151.11111111111111</v>
      </c>
    </row>
    <row r="135" spans="1:21" hidden="1" x14ac:dyDescent="0.35">
      <c r="A135" s="9">
        <v>133</v>
      </c>
      <c r="C135" s="10" t="s">
        <v>574</v>
      </c>
      <c r="D135" s="18" t="s">
        <v>433</v>
      </c>
      <c r="M135" s="10" t="s">
        <v>109</v>
      </c>
      <c r="N135" s="10">
        <v>4</v>
      </c>
      <c r="O135" s="10">
        <v>30</v>
      </c>
      <c r="P135" s="10">
        <v>71</v>
      </c>
      <c r="Q135" s="19">
        <f>((P135-O135)/O135)*100</f>
        <v>136.66666666666666</v>
      </c>
    </row>
    <row r="136" spans="1:21" hidden="1" x14ac:dyDescent="0.35">
      <c r="A136" s="9">
        <v>134</v>
      </c>
      <c r="C136" s="10" t="s">
        <v>575</v>
      </c>
      <c r="D136" s="18" t="s">
        <v>434</v>
      </c>
      <c r="J136" s="10" t="s">
        <v>109</v>
      </c>
      <c r="K136" s="10">
        <v>4</v>
      </c>
      <c r="L136" s="10">
        <v>30</v>
      </c>
      <c r="P136" s="10">
        <v>71</v>
      </c>
      <c r="Q136" s="19">
        <f>((P136-L136)/L136)*100</f>
        <v>136.66666666666666</v>
      </c>
    </row>
    <row r="137" spans="1:21" hidden="1" x14ac:dyDescent="0.35">
      <c r="A137" s="9">
        <v>135</v>
      </c>
      <c r="B137" s="9" t="s">
        <v>1495</v>
      </c>
      <c r="C137" s="10" t="s">
        <v>576</v>
      </c>
      <c r="D137" s="18" t="s">
        <v>435</v>
      </c>
      <c r="J137" s="10" t="s">
        <v>104</v>
      </c>
      <c r="K137" s="10">
        <v>6</v>
      </c>
      <c r="L137" s="10">
        <v>50</v>
      </c>
      <c r="P137" s="10">
        <v>101</v>
      </c>
      <c r="Q137" s="19">
        <f>((P137-L137)/L137)*100</f>
        <v>102</v>
      </c>
      <c r="S137" s="375">
        <f>L137*1.7</f>
        <v>85</v>
      </c>
      <c r="T137" s="376">
        <f>S137/0.45</f>
        <v>188.88888888888889</v>
      </c>
    </row>
    <row r="138" spans="1:21" hidden="1" x14ac:dyDescent="0.35">
      <c r="A138" s="9">
        <v>136</v>
      </c>
      <c r="C138" s="10" t="s">
        <v>577</v>
      </c>
      <c r="D138" s="18" t="s">
        <v>14</v>
      </c>
      <c r="J138" s="10" t="s">
        <v>147</v>
      </c>
      <c r="K138" s="10">
        <v>4</v>
      </c>
      <c r="L138" s="10">
        <v>40</v>
      </c>
      <c r="P138" s="10">
        <v>81</v>
      </c>
      <c r="Q138" s="19">
        <f>((P138-L138)/L138)*100</f>
        <v>102.49999999999999</v>
      </c>
      <c r="R138" s="10">
        <v>79</v>
      </c>
    </row>
    <row r="139" spans="1:21" hidden="1" x14ac:dyDescent="0.35">
      <c r="A139" s="9">
        <v>137</v>
      </c>
      <c r="B139" s="9" t="s">
        <v>1495</v>
      </c>
      <c r="C139" s="10" t="s">
        <v>578</v>
      </c>
      <c r="D139" s="18" t="s">
        <v>371</v>
      </c>
      <c r="M139" s="10" t="s">
        <v>147</v>
      </c>
      <c r="N139" s="10">
        <v>4</v>
      </c>
      <c r="O139" s="10">
        <v>50</v>
      </c>
      <c r="P139" s="10">
        <v>101</v>
      </c>
      <c r="Q139" s="19">
        <f>((P139-O139)/O139)*100</f>
        <v>102</v>
      </c>
      <c r="S139" s="375">
        <f>O139*1.7</f>
        <v>85</v>
      </c>
      <c r="T139" s="376">
        <f t="shared" ref="T139:T140" si="19">S139/0.45</f>
        <v>188.88888888888889</v>
      </c>
    </row>
    <row r="140" spans="1:21" hidden="1" x14ac:dyDescent="0.35">
      <c r="A140" s="9">
        <v>138</v>
      </c>
      <c r="B140" s="9" t="s">
        <v>1495</v>
      </c>
      <c r="C140" s="10" t="s">
        <v>579</v>
      </c>
      <c r="D140" s="18" t="s">
        <v>146</v>
      </c>
      <c r="J140" s="10" t="s">
        <v>147</v>
      </c>
      <c r="K140" s="10">
        <v>4</v>
      </c>
      <c r="L140" s="10">
        <v>40</v>
      </c>
      <c r="P140" s="10">
        <v>81</v>
      </c>
      <c r="Q140" s="19">
        <f>((P140-L140)/L140)*100</f>
        <v>102.49999999999999</v>
      </c>
      <c r="R140" s="10">
        <v>79</v>
      </c>
      <c r="S140" s="375">
        <f t="shared" ref="S140" si="20">L140*1.7</f>
        <v>68</v>
      </c>
      <c r="T140" s="376">
        <f t="shared" si="19"/>
        <v>151.11111111111111</v>
      </c>
    </row>
    <row r="141" spans="1:21" hidden="1" x14ac:dyDescent="0.35">
      <c r="A141" s="9">
        <v>139</v>
      </c>
      <c r="C141" s="10" t="s">
        <v>580</v>
      </c>
      <c r="D141" s="18" t="s">
        <v>272</v>
      </c>
      <c r="M141" s="10" t="s">
        <v>109</v>
      </c>
      <c r="N141" s="10">
        <v>4</v>
      </c>
      <c r="O141" s="10">
        <v>30</v>
      </c>
      <c r="P141" s="10">
        <v>61</v>
      </c>
      <c r="Q141" s="19">
        <f>((P141-O141)/O141)*100</f>
        <v>103.33333333333334</v>
      </c>
      <c r="R141" s="10">
        <v>79</v>
      </c>
    </row>
    <row r="142" spans="1:21" hidden="1" x14ac:dyDescent="0.35">
      <c r="A142" s="9">
        <v>140</v>
      </c>
      <c r="B142" s="9" t="s">
        <v>1495</v>
      </c>
      <c r="C142" s="10" t="s">
        <v>581</v>
      </c>
      <c r="D142" s="18" t="s">
        <v>392</v>
      </c>
      <c r="J142" s="10" t="s">
        <v>147</v>
      </c>
      <c r="K142" s="10">
        <v>4</v>
      </c>
      <c r="L142" s="10">
        <v>50</v>
      </c>
      <c r="M142" s="10" t="s">
        <v>147</v>
      </c>
      <c r="N142" s="10">
        <v>4</v>
      </c>
      <c r="O142" s="10">
        <v>50</v>
      </c>
      <c r="P142" s="10">
        <v>101</v>
      </c>
      <c r="Q142" s="19">
        <f>((P142-O141)/O141)*100</f>
        <v>236.66666666666666</v>
      </c>
      <c r="S142" s="375">
        <f>L142*1.7</f>
        <v>85</v>
      </c>
      <c r="T142" s="376">
        <f>S142/0.45</f>
        <v>188.88888888888889</v>
      </c>
    </row>
    <row r="143" spans="1:21" hidden="1" x14ac:dyDescent="0.35">
      <c r="A143" s="9">
        <v>141</v>
      </c>
      <c r="C143" s="10" t="s">
        <v>582</v>
      </c>
      <c r="D143" s="18" t="s">
        <v>13</v>
      </c>
      <c r="M143" s="10" t="s">
        <v>147</v>
      </c>
      <c r="N143" s="10">
        <v>4</v>
      </c>
      <c r="O143" s="10">
        <v>50</v>
      </c>
      <c r="P143" s="10">
        <v>101</v>
      </c>
      <c r="Q143" s="19">
        <f>((P143-L144)/L144)*100</f>
        <v>152.5</v>
      </c>
      <c r="R143" s="10">
        <v>79</v>
      </c>
    </row>
    <row r="144" spans="1:21" hidden="1" x14ac:dyDescent="0.35">
      <c r="A144" s="9">
        <v>142</v>
      </c>
      <c r="C144" s="10" t="s">
        <v>583</v>
      </c>
      <c r="D144" s="18" t="s">
        <v>13</v>
      </c>
      <c r="J144" s="10" t="s">
        <v>147</v>
      </c>
      <c r="K144" s="10">
        <v>4</v>
      </c>
      <c r="L144" s="10">
        <v>40</v>
      </c>
      <c r="P144" s="10">
        <v>81</v>
      </c>
      <c r="Q144" s="19" t="e">
        <f>((P144-O144)/O144)*100</f>
        <v>#DIV/0!</v>
      </c>
    </row>
    <row r="145" spans="1:20" hidden="1" x14ac:dyDescent="0.35">
      <c r="A145" s="9">
        <v>143</v>
      </c>
      <c r="C145" s="10" t="s">
        <v>584</v>
      </c>
      <c r="D145" s="18" t="s">
        <v>145</v>
      </c>
      <c r="J145" s="10" t="s">
        <v>147</v>
      </c>
      <c r="K145" s="10">
        <v>4</v>
      </c>
      <c r="L145" s="10">
        <v>40</v>
      </c>
      <c r="P145" s="10">
        <v>81</v>
      </c>
      <c r="Q145" s="19">
        <f t="shared" ref="Q145:Q150" si="21">((P145-L145)/L145)*100</f>
        <v>102.49999999999999</v>
      </c>
      <c r="R145" s="10">
        <v>79</v>
      </c>
    </row>
    <row r="146" spans="1:20" hidden="1" x14ac:dyDescent="0.35">
      <c r="A146" s="9">
        <v>144</v>
      </c>
      <c r="C146" s="10" t="s">
        <v>585</v>
      </c>
      <c r="D146" s="18" t="s">
        <v>436</v>
      </c>
      <c r="J146" s="10" t="s">
        <v>109</v>
      </c>
      <c r="K146" s="10">
        <v>6</v>
      </c>
      <c r="L146" s="10">
        <v>70</v>
      </c>
      <c r="P146" s="10">
        <v>141</v>
      </c>
      <c r="Q146" s="19">
        <f t="shared" si="21"/>
        <v>101.42857142857142</v>
      </c>
      <c r="R146" s="10">
        <v>159</v>
      </c>
      <c r="T146" s="7" t="s">
        <v>115</v>
      </c>
    </row>
    <row r="147" spans="1:20" hidden="1" x14ac:dyDescent="0.35">
      <c r="A147" s="9">
        <v>145</v>
      </c>
      <c r="C147" s="10" t="s">
        <v>586</v>
      </c>
      <c r="D147" s="18" t="s">
        <v>183</v>
      </c>
      <c r="J147" s="10" t="s">
        <v>109</v>
      </c>
      <c r="K147" s="10">
        <v>6</v>
      </c>
      <c r="L147" s="10">
        <v>70</v>
      </c>
      <c r="P147" s="10">
        <v>141</v>
      </c>
      <c r="Q147" s="19">
        <f t="shared" si="21"/>
        <v>101.42857142857142</v>
      </c>
    </row>
    <row r="148" spans="1:20" hidden="1" x14ac:dyDescent="0.35">
      <c r="A148" s="9">
        <v>146</v>
      </c>
      <c r="C148" s="10" t="s">
        <v>587</v>
      </c>
      <c r="D148" s="18" t="s">
        <v>166</v>
      </c>
      <c r="J148" s="10" t="s">
        <v>109</v>
      </c>
      <c r="K148" s="10">
        <v>6</v>
      </c>
      <c r="L148" s="10">
        <v>70</v>
      </c>
      <c r="P148" s="10">
        <v>141</v>
      </c>
      <c r="Q148" s="19">
        <f t="shared" si="21"/>
        <v>101.42857142857142</v>
      </c>
      <c r="R148" s="10">
        <v>149</v>
      </c>
    </row>
    <row r="149" spans="1:20" hidden="1" x14ac:dyDescent="0.35">
      <c r="A149" s="9">
        <v>147</v>
      </c>
      <c r="C149" s="10" t="s">
        <v>588</v>
      </c>
      <c r="D149" s="18" t="s">
        <v>177</v>
      </c>
      <c r="J149" s="10" t="s">
        <v>104</v>
      </c>
      <c r="K149" s="11">
        <v>4</v>
      </c>
      <c r="L149" s="10">
        <v>30</v>
      </c>
      <c r="N149" s="9"/>
      <c r="O149" s="9"/>
      <c r="P149" s="10">
        <v>55</v>
      </c>
      <c r="Q149" s="19">
        <f t="shared" si="21"/>
        <v>83.333333333333343</v>
      </c>
    </row>
    <row r="150" spans="1:20" hidden="1" x14ac:dyDescent="0.35">
      <c r="A150" s="9">
        <v>148</v>
      </c>
      <c r="C150" s="10" t="s">
        <v>589</v>
      </c>
      <c r="D150" s="18" t="s">
        <v>178</v>
      </c>
      <c r="J150" s="10" t="s">
        <v>109</v>
      </c>
      <c r="K150" s="11">
        <v>4</v>
      </c>
      <c r="L150" s="10">
        <v>15</v>
      </c>
      <c r="N150" s="9"/>
      <c r="O150" s="9"/>
      <c r="P150" s="10">
        <v>31</v>
      </c>
      <c r="Q150" s="19">
        <f t="shared" si="21"/>
        <v>106.66666666666667</v>
      </c>
    </row>
    <row r="151" spans="1:20" hidden="1" x14ac:dyDescent="0.35">
      <c r="A151" s="9">
        <v>149</v>
      </c>
      <c r="C151" s="10" t="s">
        <v>590</v>
      </c>
      <c r="D151" s="18" t="s">
        <v>437</v>
      </c>
      <c r="K151" s="11"/>
      <c r="M151" s="10" t="s">
        <v>109</v>
      </c>
      <c r="N151" s="10">
        <v>4</v>
      </c>
      <c r="O151" s="10">
        <v>20</v>
      </c>
      <c r="P151" s="10">
        <v>31</v>
      </c>
      <c r="Q151" s="19">
        <f>((P151-O151)/O151)*100</f>
        <v>55.000000000000007</v>
      </c>
    </row>
    <row r="152" spans="1:20" hidden="1" x14ac:dyDescent="0.35">
      <c r="A152" s="9">
        <v>150</v>
      </c>
      <c r="C152" s="10" t="s">
        <v>591</v>
      </c>
      <c r="D152" s="18" t="s">
        <v>438</v>
      </c>
      <c r="K152" s="11"/>
      <c r="M152" s="10" t="s">
        <v>109</v>
      </c>
      <c r="N152" s="10">
        <v>4</v>
      </c>
      <c r="O152" s="10">
        <v>15</v>
      </c>
      <c r="P152" s="10">
        <v>31</v>
      </c>
      <c r="Q152" s="19">
        <f>((P152-O152)/O152)*100</f>
        <v>106.66666666666667</v>
      </c>
    </row>
    <row r="153" spans="1:20" hidden="1" x14ac:dyDescent="0.35">
      <c r="A153" s="9">
        <v>151</v>
      </c>
      <c r="C153" s="10" t="s">
        <v>592</v>
      </c>
      <c r="D153" s="18" t="s">
        <v>141</v>
      </c>
      <c r="J153" s="10" t="s">
        <v>109</v>
      </c>
      <c r="K153" s="10">
        <v>6</v>
      </c>
      <c r="L153" s="10">
        <v>70</v>
      </c>
      <c r="P153" s="10">
        <v>141</v>
      </c>
      <c r="Q153" s="19">
        <f>((P153-L153)/L153)*100</f>
        <v>101.42857142857142</v>
      </c>
      <c r="R153" s="10">
        <v>159</v>
      </c>
    </row>
    <row r="154" spans="1:20" hidden="1" x14ac:dyDescent="0.35">
      <c r="A154" s="9">
        <v>152</v>
      </c>
      <c r="B154" s="9" t="s">
        <v>1495</v>
      </c>
      <c r="C154" s="10" t="s">
        <v>593</v>
      </c>
      <c r="D154" s="18" t="s">
        <v>16</v>
      </c>
      <c r="J154" s="10" t="s">
        <v>147</v>
      </c>
      <c r="K154" s="10">
        <v>4</v>
      </c>
      <c r="L154" s="10">
        <v>60</v>
      </c>
      <c r="M154" s="10" t="s">
        <v>147</v>
      </c>
      <c r="N154" s="10">
        <v>4</v>
      </c>
      <c r="O154" s="10">
        <v>70</v>
      </c>
      <c r="P154" s="10">
        <v>131</v>
      </c>
      <c r="Q154" s="19">
        <f>((P154-L154)/L154)*100</f>
        <v>118.33333333333333</v>
      </c>
      <c r="R154" s="10">
        <v>99</v>
      </c>
      <c r="S154" s="375">
        <f>L154*1.7</f>
        <v>102</v>
      </c>
      <c r="T154" s="376">
        <f>S154/0.45</f>
        <v>226.66666666666666</v>
      </c>
    </row>
    <row r="155" spans="1:20" hidden="1" x14ac:dyDescent="0.35">
      <c r="A155" s="9">
        <v>153</v>
      </c>
      <c r="C155" s="10" t="s">
        <v>594</v>
      </c>
      <c r="D155" s="18" t="s">
        <v>192</v>
      </c>
      <c r="J155" s="10" t="s">
        <v>147</v>
      </c>
      <c r="K155" s="10">
        <v>6</v>
      </c>
      <c r="L155" s="10">
        <v>180</v>
      </c>
      <c r="P155" s="10">
        <v>361</v>
      </c>
      <c r="Q155" s="19">
        <f>((P155-L155)/L155)*100</f>
        <v>100.55555555555556</v>
      </c>
    </row>
    <row r="156" spans="1:20" hidden="1" x14ac:dyDescent="0.35">
      <c r="A156" s="9">
        <v>154</v>
      </c>
      <c r="C156" s="10" t="s">
        <v>595</v>
      </c>
      <c r="D156" s="18" t="s">
        <v>372</v>
      </c>
      <c r="M156" s="10" t="s">
        <v>273</v>
      </c>
      <c r="N156" s="10">
        <v>4</v>
      </c>
      <c r="O156" s="10">
        <v>70</v>
      </c>
      <c r="P156" s="10">
        <v>191</v>
      </c>
      <c r="Q156" s="19">
        <f>((P156-O156)/O156)*100</f>
        <v>172.85714285714286</v>
      </c>
    </row>
    <row r="157" spans="1:20" hidden="1" x14ac:dyDescent="0.35">
      <c r="A157" s="9">
        <v>155</v>
      </c>
      <c r="C157" s="10" t="s">
        <v>596</v>
      </c>
      <c r="D157" s="33" t="s">
        <v>9</v>
      </c>
      <c r="J157" s="10" t="s">
        <v>109</v>
      </c>
      <c r="K157" s="10">
        <v>4</v>
      </c>
      <c r="L157" s="10">
        <v>60</v>
      </c>
      <c r="M157" s="10" t="s">
        <v>109</v>
      </c>
      <c r="N157" s="10">
        <v>4</v>
      </c>
      <c r="O157" s="10">
        <v>50</v>
      </c>
      <c r="P157" s="10">
        <v>101</v>
      </c>
      <c r="Q157" s="19">
        <f t="shared" ref="Q157:Q162" si="22">((P157-L157)/L157)*100</f>
        <v>68.333333333333329</v>
      </c>
    </row>
    <row r="158" spans="1:20" hidden="1" x14ac:dyDescent="0.35">
      <c r="A158" s="9">
        <v>156</v>
      </c>
      <c r="C158" s="10" t="s">
        <v>597</v>
      </c>
      <c r="D158" s="291" t="s">
        <v>276</v>
      </c>
      <c r="J158" s="10" t="s">
        <v>109</v>
      </c>
      <c r="K158" s="10">
        <v>4</v>
      </c>
      <c r="L158" s="10">
        <v>20</v>
      </c>
      <c r="M158" s="10" t="s">
        <v>109</v>
      </c>
      <c r="N158" s="10">
        <v>4</v>
      </c>
      <c r="O158" s="10">
        <v>15</v>
      </c>
      <c r="P158" s="10">
        <v>39</v>
      </c>
      <c r="Q158" s="19">
        <f t="shared" si="22"/>
        <v>95</v>
      </c>
    </row>
    <row r="159" spans="1:20" hidden="1" x14ac:dyDescent="0.35">
      <c r="A159" s="9">
        <v>157</v>
      </c>
      <c r="B159" s="9" t="s">
        <v>1495</v>
      </c>
      <c r="C159" s="10" t="s">
        <v>598</v>
      </c>
      <c r="D159" s="18" t="s">
        <v>195</v>
      </c>
      <c r="J159" s="10" t="s">
        <v>147</v>
      </c>
      <c r="K159" s="10">
        <v>6</v>
      </c>
      <c r="L159" s="10">
        <v>70</v>
      </c>
      <c r="P159" s="10">
        <v>141</v>
      </c>
      <c r="Q159" s="19">
        <f t="shared" si="22"/>
        <v>101.42857142857142</v>
      </c>
      <c r="S159" s="375">
        <f>L159*1.7</f>
        <v>119</v>
      </c>
      <c r="T159" s="376">
        <f>S159/0.45</f>
        <v>264.44444444444446</v>
      </c>
    </row>
    <row r="160" spans="1:20" hidden="1" x14ac:dyDescent="0.35">
      <c r="A160" s="9">
        <v>158</v>
      </c>
      <c r="C160" s="10" t="s">
        <v>599</v>
      </c>
      <c r="D160" s="18" t="s">
        <v>196</v>
      </c>
      <c r="J160" s="10" t="s">
        <v>109</v>
      </c>
      <c r="K160" s="10">
        <v>6</v>
      </c>
      <c r="L160" s="10">
        <v>40</v>
      </c>
      <c r="M160" s="22"/>
      <c r="N160" s="22"/>
      <c r="O160" s="22"/>
      <c r="P160" s="10">
        <v>101</v>
      </c>
      <c r="Q160" s="19">
        <f t="shared" si="22"/>
        <v>152.5</v>
      </c>
    </row>
    <row r="161" spans="1:21" hidden="1" x14ac:dyDescent="0.35">
      <c r="A161" s="9">
        <v>159</v>
      </c>
      <c r="C161" s="10" t="s">
        <v>600</v>
      </c>
      <c r="D161" s="18" t="s">
        <v>425</v>
      </c>
      <c r="J161" s="10" t="s">
        <v>109</v>
      </c>
      <c r="K161" s="10">
        <v>6</v>
      </c>
      <c r="L161" s="10">
        <v>40</v>
      </c>
      <c r="P161" s="10">
        <v>81</v>
      </c>
      <c r="Q161" s="19">
        <f t="shared" si="22"/>
        <v>102.49999999999999</v>
      </c>
    </row>
    <row r="162" spans="1:21" hidden="1" x14ac:dyDescent="0.35">
      <c r="A162" s="9">
        <v>160</v>
      </c>
      <c r="C162" s="10" t="s">
        <v>601</v>
      </c>
      <c r="D162" s="18" t="s">
        <v>7</v>
      </c>
      <c r="J162" s="10" t="s">
        <v>104</v>
      </c>
      <c r="K162" s="10">
        <v>4</v>
      </c>
      <c r="L162" s="10">
        <v>30</v>
      </c>
      <c r="M162" s="9"/>
      <c r="N162" s="9"/>
      <c r="O162" s="9"/>
      <c r="P162" s="9">
        <v>71</v>
      </c>
      <c r="Q162" s="19">
        <f t="shared" si="22"/>
        <v>136.66666666666666</v>
      </c>
    </row>
    <row r="163" spans="1:21" hidden="1" x14ac:dyDescent="0.35">
      <c r="A163" s="9">
        <v>161</v>
      </c>
      <c r="C163" s="10" t="s">
        <v>602</v>
      </c>
      <c r="D163" s="18" t="s">
        <v>277</v>
      </c>
      <c r="M163" s="10" t="s">
        <v>147</v>
      </c>
      <c r="N163" s="10">
        <v>5</v>
      </c>
      <c r="O163" s="10">
        <v>50</v>
      </c>
      <c r="P163" s="10">
        <v>91</v>
      </c>
      <c r="Q163" s="19">
        <f>((P163-O163)/O163)*100</f>
        <v>82</v>
      </c>
    </row>
    <row r="164" spans="1:21" hidden="1" x14ac:dyDescent="0.35">
      <c r="A164" s="9">
        <v>162</v>
      </c>
      <c r="B164" s="9" t="s">
        <v>1495</v>
      </c>
      <c r="C164" s="10" t="s">
        <v>603</v>
      </c>
      <c r="D164" s="18" t="s">
        <v>271</v>
      </c>
      <c r="J164" s="10" t="s">
        <v>147</v>
      </c>
      <c r="K164" s="10">
        <v>6</v>
      </c>
      <c r="L164" s="10">
        <v>225</v>
      </c>
      <c r="M164" s="10" t="s">
        <v>147</v>
      </c>
      <c r="N164" s="10">
        <v>6</v>
      </c>
      <c r="O164" s="10">
        <v>150</v>
      </c>
      <c r="P164" s="10">
        <v>399</v>
      </c>
      <c r="Q164" s="19">
        <f>((P164-O164)/O164)*100</f>
        <v>166</v>
      </c>
      <c r="S164" s="375">
        <f>L164*1.7</f>
        <v>382.5</v>
      </c>
      <c r="T164" s="376">
        <f>S164/0.45</f>
        <v>850</v>
      </c>
    </row>
    <row r="165" spans="1:21" hidden="1" x14ac:dyDescent="0.35">
      <c r="A165" s="9">
        <v>163</v>
      </c>
      <c r="C165" s="10" t="s">
        <v>604</v>
      </c>
      <c r="D165" s="18" t="s">
        <v>373</v>
      </c>
      <c r="M165" s="10" t="s">
        <v>147</v>
      </c>
      <c r="N165" s="10">
        <v>6</v>
      </c>
      <c r="O165" s="10">
        <v>160</v>
      </c>
      <c r="P165" s="10">
        <v>311</v>
      </c>
      <c r="Q165" s="19">
        <f>((P165-O165)/O165)*100</f>
        <v>94.375</v>
      </c>
    </row>
    <row r="166" spans="1:21" hidden="1" x14ac:dyDescent="0.35">
      <c r="A166" s="9">
        <v>164</v>
      </c>
      <c r="C166" s="10" t="s">
        <v>605</v>
      </c>
      <c r="D166" s="18" t="s">
        <v>197</v>
      </c>
      <c r="J166" s="10" t="s">
        <v>147</v>
      </c>
      <c r="K166" s="10">
        <v>4</v>
      </c>
      <c r="L166" s="10">
        <v>25</v>
      </c>
      <c r="P166" s="10">
        <v>51</v>
      </c>
      <c r="Q166" s="19">
        <f t="shared" ref="Q166:Q172" si="23">((P166-L166)/L166)*100</f>
        <v>104</v>
      </c>
    </row>
    <row r="167" spans="1:21" hidden="1" x14ac:dyDescent="0.35">
      <c r="A167" s="9">
        <v>165</v>
      </c>
      <c r="C167" s="10" t="s">
        <v>606</v>
      </c>
      <c r="D167" s="18" t="s">
        <v>198</v>
      </c>
      <c r="J167" s="10" t="s">
        <v>147</v>
      </c>
      <c r="K167" s="10">
        <v>8</v>
      </c>
      <c r="L167" s="10">
        <v>200</v>
      </c>
      <c r="P167" s="10">
        <v>501</v>
      </c>
      <c r="Q167" s="19">
        <f t="shared" si="23"/>
        <v>150.5</v>
      </c>
    </row>
    <row r="168" spans="1:21" hidden="1" x14ac:dyDescent="0.35">
      <c r="A168" s="9">
        <v>166</v>
      </c>
      <c r="C168" s="10" t="s">
        <v>607</v>
      </c>
      <c r="D168" s="18" t="s">
        <v>199</v>
      </c>
      <c r="J168" s="10" t="s">
        <v>147</v>
      </c>
      <c r="K168" s="10">
        <v>6</v>
      </c>
      <c r="L168" s="10">
        <v>50</v>
      </c>
      <c r="P168" s="10">
        <v>101</v>
      </c>
      <c r="Q168" s="19">
        <f t="shared" si="23"/>
        <v>102</v>
      </c>
    </row>
    <row r="169" spans="1:21" hidden="1" x14ac:dyDescent="0.35">
      <c r="A169" s="9">
        <v>167</v>
      </c>
      <c r="C169" s="10" t="s">
        <v>608</v>
      </c>
      <c r="D169" s="18" t="s">
        <v>201</v>
      </c>
      <c r="J169" s="10" t="s">
        <v>109</v>
      </c>
      <c r="K169" s="10">
        <v>4</v>
      </c>
      <c r="L169" s="10">
        <v>25</v>
      </c>
      <c r="P169" s="10">
        <v>35</v>
      </c>
      <c r="Q169" s="19">
        <f t="shared" si="23"/>
        <v>40</v>
      </c>
      <c r="R169" s="10">
        <v>39</v>
      </c>
      <c r="U169" s="7" t="s">
        <v>202</v>
      </c>
    </row>
    <row r="170" spans="1:21" hidden="1" x14ac:dyDescent="0.35">
      <c r="A170" s="9">
        <v>168</v>
      </c>
      <c r="C170" s="10" t="s">
        <v>609</v>
      </c>
      <c r="D170" s="18" t="s">
        <v>203</v>
      </c>
      <c r="J170" s="10" t="s">
        <v>109</v>
      </c>
      <c r="K170" s="10">
        <v>4</v>
      </c>
      <c r="L170" s="10">
        <v>25</v>
      </c>
      <c r="P170" s="10">
        <v>51</v>
      </c>
      <c r="Q170" s="19">
        <f t="shared" si="23"/>
        <v>104</v>
      </c>
    </row>
    <row r="171" spans="1:21" hidden="1" x14ac:dyDescent="0.35">
      <c r="A171" s="9">
        <v>169</v>
      </c>
      <c r="C171" s="10" t="s">
        <v>610</v>
      </c>
      <c r="D171" s="18" t="s">
        <v>204</v>
      </c>
      <c r="J171" s="10" t="s">
        <v>109</v>
      </c>
      <c r="K171" s="10">
        <v>4</v>
      </c>
      <c r="L171" s="10">
        <v>25</v>
      </c>
      <c r="M171" s="22"/>
      <c r="N171" s="22"/>
      <c r="O171" s="22"/>
      <c r="P171" s="22">
        <v>51</v>
      </c>
      <c r="Q171" s="19">
        <f t="shared" si="23"/>
        <v>104</v>
      </c>
    </row>
    <row r="172" spans="1:21" hidden="1" x14ac:dyDescent="0.35">
      <c r="A172" s="9">
        <v>170</v>
      </c>
      <c r="B172" s="9" t="s">
        <v>1495</v>
      </c>
      <c r="C172" s="10" t="s">
        <v>611</v>
      </c>
      <c r="D172" s="18" t="s">
        <v>20</v>
      </c>
      <c r="J172" s="10" t="s">
        <v>109</v>
      </c>
      <c r="K172" s="10">
        <v>4</v>
      </c>
      <c r="L172" s="10">
        <v>40</v>
      </c>
      <c r="M172" s="10" t="s">
        <v>109</v>
      </c>
      <c r="N172" s="10">
        <v>4</v>
      </c>
      <c r="O172" s="10">
        <v>40</v>
      </c>
      <c r="P172" s="10">
        <v>81</v>
      </c>
      <c r="Q172" s="19">
        <f t="shared" si="23"/>
        <v>102.49999999999999</v>
      </c>
      <c r="S172" s="375">
        <f>L172*1.7</f>
        <v>68</v>
      </c>
      <c r="T172" s="376">
        <f>S172/0.45</f>
        <v>151.11111111111111</v>
      </c>
    </row>
    <row r="173" spans="1:21" hidden="1" x14ac:dyDescent="0.35">
      <c r="A173" s="9">
        <v>171</v>
      </c>
      <c r="C173" s="10" t="s">
        <v>612</v>
      </c>
      <c r="D173" s="30" t="s">
        <v>375</v>
      </c>
      <c r="M173" s="10" t="s">
        <v>147</v>
      </c>
      <c r="N173" s="10">
        <v>6</v>
      </c>
      <c r="O173" s="10">
        <v>80</v>
      </c>
      <c r="P173" s="10">
        <v>151</v>
      </c>
      <c r="Q173" s="19">
        <f>((P173-O173)/O173)*100</f>
        <v>88.75</v>
      </c>
    </row>
    <row r="174" spans="1:21" hidden="1" x14ac:dyDescent="0.35">
      <c r="A174" s="9">
        <v>172</v>
      </c>
      <c r="C174" s="10" t="s">
        <v>613</v>
      </c>
      <c r="D174" s="30" t="s">
        <v>376</v>
      </c>
      <c r="M174" s="10" t="s">
        <v>147</v>
      </c>
      <c r="N174" s="10">
        <v>8</v>
      </c>
      <c r="O174" s="10">
        <v>110</v>
      </c>
      <c r="P174" s="10">
        <v>211</v>
      </c>
      <c r="Q174" s="19">
        <f>((P174-O174)/O174)*100</f>
        <v>91.818181818181827</v>
      </c>
    </row>
    <row r="175" spans="1:21" hidden="1" x14ac:dyDescent="0.35">
      <c r="A175" s="9">
        <v>173</v>
      </c>
      <c r="C175" s="10" t="s">
        <v>614</v>
      </c>
      <c r="D175" s="18" t="s">
        <v>206</v>
      </c>
      <c r="J175" s="10" t="s">
        <v>109</v>
      </c>
      <c r="K175" s="10">
        <v>6</v>
      </c>
      <c r="L175" s="10">
        <v>100</v>
      </c>
      <c r="P175" s="10">
        <v>201</v>
      </c>
      <c r="Q175" s="19">
        <f t="shared" ref="Q175:Q215" si="24">((P175-L175)/L175)*100</f>
        <v>101</v>
      </c>
    </row>
    <row r="176" spans="1:21" hidden="1" x14ac:dyDescent="0.35">
      <c r="A176" s="9">
        <v>174</v>
      </c>
      <c r="B176" s="9" t="s">
        <v>1495</v>
      </c>
      <c r="C176" s="10" t="s">
        <v>615</v>
      </c>
      <c r="D176" s="18" t="s">
        <v>207</v>
      </c>
      <c r="J176" s="10" t="s">
        <v>109</v>
      </c>
      <c r="K176" s="10">
        <v>4</v>
      </c>
      <c r="L176" s="10">
        <v>70</v>
      </c>
      <c r="M176" s="10" t="s">
        <v>109</v>
      </c>
      <c r="N176" s="10">
        <v>4</v>
      </c>
      <c r="O176" s="10">
        <v>40</v>
      </c>
      <c r="P176" s="10">
        <v>71</v>
      </c>
      <c r="Q176" s="19">
        <f t="shared" si="24"/>
        <v>1.4285714285714286</v>
      </c>
      <c r="R176" s="10">
        <v>179</v>
      </c>
      <c r="S176" s="375">
        <f>L176*1.7</f>
        <v>119</v>
      </c>
      <c r="T176" s="376">
        <f>S176/0.45</f>
        <v>264.44444444444446</v>
      </c>
    </row>
    <row r="177" spans="1:25" hidden="1" x14ac:dyDescent="0.35">
      <c r="A177" s="9">
        <v>175</v>
      </c>
      <c r="C177" s="10" t="s">
        <v>616</v>
      </c>
      <c r="D177" s="18" t="s">
        <v>208</v>
      </c>
      <c r="J177" s="10" t="s">
        <v>147</v>
      </c>
      <c r="K177" s="10">
        <v>6</v>
      </c>
      <c r="L177" s="10">
        <v>50</v>
      </c>
      <c r="P177" s="10">
        <v>101</v>
      </c>
      <c r="Q177" s="19">
        <f t="shared" si="24"/>
        <v>102</v>
      </c>
    </row>
    <row r="178" spans="1:25" hidden="1" x14ac:dyDescent="0.35">
      <c r="A178" s="9">
        <v>176</v>
      </c>
      <c r="B178" s="9" t="s">
        <v>1495</v>
      </c>
      <c r="C178" s="10" t="s">
        <v>617</v>
      </c>
      <c r="D178" s="18" t="s">
        <v>209</v>
      </c>
      <c r="J178" s="10" t="s">
        <v>147</v>
      </c>
      <c r="K178" s="10">
        <v>6</v>
      </c>
      <c r="L178" s="10">
        <v>80</v>
      </c>
      <c r="M178" s="10" t="s">
        <v>147</v>
      </c>
      <c r="N178" s="10">
        <v>6</v>
      </c>
      <c r="O178" s="10">
        <v>50</v>
      </c>
      <c r="P178" s="10">
        <v>161</v>
      </c>
      <c r="Q178" s="19">
        <f t="shared" si="24"/>
        <v>101.25</v>
      </c>
      <c r="S178" s="375">
        <f>O178*1.7</f>
        <v>85</v>
      </c>
      <c r="T178" s="376">
        <f>S178/0.45</f>
        <v>188.88888888888889</v>
      </c>
    </row>
    <row r="179" spans="1:25" hidden="1" x14ac:dyDescent="0.35">
      <c r="A179" s="9">
        <v>177</v>
      </c>
      <c r="C179" s="10" t="s">
        <v>618</v>
      </c>
      <c r="D179" s="34" t="s">
        <v>210</v>
      </c>
      <c r="J179" s="10" t="s">
        <v>109</v>
      </c>
      <c r="K179" s="10">
        <v>6</v>
      </c>
      <c r="L179" s="10">
        <v>80</v>
      </c>
      <c r="P179" s="10">
        <v>151</v>
      </c>
      <c r="Q179" s="19">
        <f t="shared" si="24"/>
        <v>88.75</v>
      </c>
    </row>
    <row r="180" spans="1:25" hidden="1" x14ac:dyDescent="0.35">
      <c r="A180" s="9">
        <v>178</v>
      </c>
      <c r="B180" s="9" t="s">
        <v>1495</v>
      </c>
      <c r="C180" s="10" t="s">
        <v>619</v>
      </c>
      <c r="D180" s="34" t="s">
        <v>377</v>
      </c>
      <c r="M180" s="10" t="s">
        <v>109</v>
      </c>
      <c r="N180" s="10">
        <v>4</v>
      </c>
      <c r="O180" s="10">
        <v>40</v>
      </c>
      <c r="P180" s="10">
        <v>81</v>
      </c>
      <c r="Q180" s="19" t="e">
        <f t="shared" si="24"/>
        <v>#DIV/0!</v>
      </c>
      <c r="S180" s="375">
        <f>O180*1.7</f>
        <v>68</v>
      </c>
      <c r="T180" s="376">
        <f>S180/0.45</f>
        <v>151.11111111111111</v>
      </c>
    </row>
    <row r="181" spans="1:25" hidden="1" x14ac:dyDescent="0.35">
      <c r="A181" s="9">
        <v>179</v>
      </c>
      <c r="C181" s="10" t="s">
        <v>620</v>
      </c>
      <c r="D181" s="34" t="s">
        <v>407</v>
      </c>
      <c r="M181" s="10" t="s">
        <v>109</v>
      </c>
      <c r="N181" s="10">
        <v>4</v>
      </c>
      <c r="O181" s="10">
        <v>40</v>
      </c>
      <c r="P181" s="10">
        <v>81</v>
      </c>
      <c r="Q181" s="19" t="e">
        <f t="shared" si="24"/>
        <v>#DIV/0!</v>
      </c>
    </row>
    <row r="182" spans="1:25" hidden="1" x14ac:dyDescent="0.35">
      <c r="A182" s="9">
        <v>180</v>
      </c>
      <c r="C182" s="10" t="s">
        <v>621</v>
      </c>
      <c r="D182" s="18" t="s">
        <v>211</v>
      </c>
      <c r="J182" s="10" t="s">
        <v>147</v>
      </c>
      <c r="K182" s="10">
        <v>4</v>
      </c>
      <c r="L182" s="10">
        <v>30</v>
      </c>
      <c r="M182" s="10" t="s">
        <v>147</v>
      </c>
      <c r="N182" s="10">
        <v>4</v>
      </c>
      <c r="O182" s="10">
        <v>50</v>
      </c>
      <c r="P182" s="10">
        <v>101</v>
      </c>
      <c r="Q182" s="19">
        <f t="shared" si="24"/>
        <v>236.66666666666666</v>
      </c>
    </row>
    <row r="183" spans="1:25" hidden="1" x14ac:dyDescent="0.35">
      <c r="A183" s="9">
        <v>181</v>
      </c>
      <c r="B183" s="9" t="s">
        <v>1495</v>
      </c>
      <c r="C183" s="10" t="s">
        <v>622</v>
      </c>
      <c r="D183" s="18" t="s">
        <v>212</v>
      </c>
      <c r="J183" s="10" t="s">
        <v>109</v>
      </c>
      <c r="K183" s="10">
        <v>4</v>
      </c>
      <c r="L183" s="10">
        <v>40</v>
      </c>
      <c r="M183" s="10" t="s">
        <v>1373</v>
      </c>
      <c r="N183" s="10">
        <v>4</v>
      </c>
      <c r="O183" s="10">
        <v>50</v>
      </c>
      <c r="P183" s="10">
        <v>75</v>
      </c>
      <c r="Q183" s="19">
        <f t="shared" si="24"/>
        <v>87.5</v>
      </c>
      <c r="S183" s="375">
        <f>L183*1.7</f>
        <v>68</v>
      </c>
      <c r="T183" s="376">
        <f>S183/0.45</f>
        <v>151.11111111111111</v>
      </c>
    </row>
    <row r="184" spans="1:25" ht="29" hidden="1" x14ac:dyDescent="0.35">
      <c r="A184" s="9">
        <v>182</v>
      </c>
      <c r="C184" s="10" t="s">
        <v>623</v>
      </c>
      <c r="D184" s="18" t="s">
        <v>213</v>
      </c>
      <c r="E184" s="6"/>
      <c r="F184" s="6"/>
      <c r="G184" s="6"/>
      <c r="H184" s="6"/>
      <c r="I184" s="6"/>
      <c r="J184" s="13" t="s">
        <v>214</v>
      </c>
      <c r="K184" s="6">
        <v>8</v>
      </c>
      <c r="L184" s="6">
        <v>200</v>
      </c>
      <c r="M184" s="6"/>
      <c r="N184" s="6"/>
      <c r="O184" s="6"/>
      <c r="P184" s="6">
        <v>391</v>
      </c>
      <c r="Q184" s="19">
        <f t="shared" si="24"/>
        <v>95.5</v>
      </c>
      <c r="R184" s="6"/>
      <c r="S184" s="14"/>
      <c r="T184" s="14"/>
      <c r="U184" s="14"/>
      <c r="V184" s="14"/>
      <c r="W184" s="14"/>
      <c r="X184" s="14"/>
      <c r="Y184" s="14"/>
    </row>
    <row r="185" spans="1:25" hidden="1" x14ac:dyDescent="0.35">
      <c r="A185" s="9">
        <v>183</v>
      </c>
      <c r="C185" s="10" t="s">
        <v>624</v>
      </c>
      <c r="D185" s="18" t="s">
        <v>186</v>
      </c>
      <c r="E185" s="6"/>
      <c r="F185" s="6"/>
      <c r="G185" s="6"/>
      <c r="H185" s="6"/>
      <c r="I185" s="6"/>
      <c r="J185" s="13"/>
      <c r="K185" s="6"/>
      <c r="L185" s="6"/>
      <c r="M185" s="6" t="s">
        <v>147</v>
      </c>
      <c r="N185" s="6">
        <v>4</v>
      </c>
      <c r="O185" s="6">
        <v>50</v>
      </c>
      <c r="P185" s="6">
        <v>101</v>
      </c>
      <c r="Q185" s="19" t="e">
        <f t="shared" si="24"/>
        <v>#DIV/0!</v>
      </c>
      <c r="R185" s="6"/>
      <c r="S185" s="14"/>
      <c r="T185" s="14"/>
      <c r="U185" s="14"/>
      <c r="V185" s="14"/>
      <c r="W185" s="14"/>
      <c r="X185" s="14"/>
      <c r="Y185" s="14"/>
    </row>
    <row r="186" spans="1:25" hidden="1" x14ac:dyDescent="0.35">
      <c r="A186" s="9">
        <v>184</v>
      </c>
      <c r="C186" s="10" t="s">
        <v>625</v>
      </c>
      <c r="D186" s="18" t="s">
        <v>378</v>
      </c>
      <c r="E186" s="6"/>
      <c r="F186" s="6"/>
      <c r="G186" s="6"/>
      <c r="H186" s="6"/>
      <c r="I186" s="6"/>
      <c r="J186" s="13"/>
      <c r="K186" s="6"/>
      <c r="L186" s="6"/>
      <c r="M186" s="6" t="s">
        <v>147</v>
      </c>
      <c r="N186" s="6">
        <v>4</v>
      </c>
      <c r="O186" s="6">
        <v>50</v>
      </c>
      <c r="P186" s="6">
        <v>101</v>
      </c>
      <c r="Q186" s="19" t="e">
        <f t="shared" si="24"/>
        <v>#DIV/0!</v>
      </c>
      <c r="R186" s="6"/>
      <c r="S186" s="14"/>
      <c r="T186" s="14"/>
      <c r="U186" s="14"/>
      <c r="V186" s="14"/>
      <c r="W186" s="14"/>
      <c r="X186" s="14"/>
      <c r="Y186" s="14"/>
    </row>
    <row r="187" spans="1:25" hidden="1" x14ac:dyDescent="0.35">
      <c r="A187" s="9">
        <v>185</v>
      </c>
      <c r="C187" s="10" t="s">
        <v>626</v>
      </c>
      <c r="D187" s="23" t="s">
        <v>215</v>
      </c>
      <c r="J187" s="10" t="s">
        <v>109</v>
      </c>
      <c r="K187" s="10">
        <v>4</v>
      </c>
      <c r="L187" s="10">
        <v>30</v>
      </c>
      <c r="P187" s="10">
        <v>71</v>
      </c>
      <c r="Q187" s="19">
        <f t="shared" si="24"/>
        <v>136.66666666666666</v>
      </c>
    </row>
    <row r="188" spans="1:25" hidden="1" x14ac:dyDescent="0.35">
      <c r="A188" s="9">
        <v>186</v>
      </c>
      <c r="B188" s="9" t="s">
        <v>1495</v>
      </c>
      <c r="C188" s="10" t="s">
        <v>627</v>
      </c>
      <c r="D188" s="24" t="s">
        <v>216</v>
      </c>
      <c r="J188" s="10" t="s">
        <v>147</v>
      </c>
      <c r="K188" s="10">
        <v>4</v>
      </c>
      <c r="L188" s="10">
        <v>70</v>
      </c>
      <c r="P188" s="10">
        <v>181</v>
      </c>
      <c r="Q188" s="19">
        <f t="shared" si="24"/>
        <v>158.57142857142856</v>
      </c>
      <c r="S188" s="375">
        <f>L188*1.7</f>
        <v>119</v>
      </c>
      <c r="T188" s="376">
        <f>S188/0.45</f>
        <v>264.44444444444446</v>
      </c>
    </row>
    <row r="189" spans="1:25" hidden="1" x14ac:dyDescent="0.35">
      <c r="A189" s="9">
        <v>187</v>
      </c>
      <c r="C189" s="10" t="s">
        <v>628</v>
      </c>
      <c r="D189" s="18" t="s">
        <v>219</v>
      </c>
      <c r="J189" s="10" t="s">
        <v>109</v>
      </c>
      <c r="K189" s="10">
        <v>6</v>
      </c>
      <c r="L189" s="10">
        <v>60</v>
      </c>
      <c r="M189" s="11" t="s">
        <v>109</v>
      </c>
      <c r="N189" s="11">
        <v>6</v>
      </c>
      <c r="O189" s="11">
        <v>60</v>
      </c>
      <c r="P189" s="11">
        <v>121</v>
      </c>
      <c r="Q189" s="19">
        <f t="shared" si="24"/>
        <v>101.66666666666666</v>
      </c>
    </row>
    <row r="190" spans="1:25" hidden="1" x14ac:dyDescent="0.35">
      <c r="A190" s="9">
        <v>188</v>
      </c>
      <c r="C190" s="10" t="s">
        <v>629</v>
      </c>
      <c r="D190" s="18" t="s">
        <v>220</v>
      </c>
      <c r="J190" s="10" t="s">
        <v>109</v>
      </c>
      <c r="K190" s="10">
        <v>4</v>
      </c>
      <c r="L190" s="10">
        <v>30</v>
      </c>
      <c r="P190" s="10">
        <v>51</v>
      </c>
      <c r="Q190" s="19">
        <f t="shared" si="24"/>
        <v>70</v>
      </c>
    </row>
    <row r="191" spans="1:25" hidden="1" x14ac:dyDescent="0.35">
      <c r="A191" s="9">
        <v>189</v>
      </c>
      <c r="C191" s="10" t="s">
        <v>630</v>
      </c>
      <c r="D191" s="18" t="s">
        <v>245</v>
      </c>
      <c r="M191" s="10" t="s">
        <v>109</v>
      </c>
      <c r="N191" s="10">
        <v>4</v>
      </c>
      <c r="O191" s="10">
        <v>30</v>
      </c>
      <c r="P191" s="10">
        <v>51</v>
      </c>
      <c r="Q191" s="19" t="e">
        <f t="shared" si="24"/>
        <v>#DIV/0!</v>
      </c>
    </row>
    <row r="192" spans="1:25" hidden="1" x14ac:dyDescent="0.35">
      <c r="A192" s="9">
        <v>190</v>
      </c>
      <c r="C192" s="10" t="s">
        <v>631</v>
      </c>
      <c r="D192" s="18" t="s">
        <v>246</v>
      </c>
      <c r="M192" s="10" t="s">
        <v>109</v>
      </c>
      <c r="N192" s="10">
        <v>4</v>
      </c>
      <c r="O192" s="10">
        <v>30</v>
      </c>
      <c r="P192" s="10">
        <v>51</v>
      </c>
      <c r="Q192" s="19" t="e">
        <f t="shared" si="24"/>
        <v>#DIV/0!</v>
      </c>
    </row>
    <row r="193" spans="1:20" hidden="1" x14ac:dyDescent="0.35">
      <c r="A193" s="9">
        <v>191</v>
      </c>
      <c r="C193" s="10" t="s">
        <v>632</v>
      </c>
      <c r="D193" s="18" t="s">
        <v>247</v>
      </c>
      <c r="M193" s="10" t="s">
        <v>109</v>
      </c>
      <c r="N193" s="10">
        <v>4</v>
      </c>
      <c r="O193" s="10">
        <v>30</v>
      </c>
      <c r="P193" s="10">
        <v>51</v>
      </c>
      <c r="Q193" s="19" t="e">
        <f t="shared" si="24"/>
        <v>#DIV/0!</v>
      </c>
    </row>
    <row r="194" spans="1:20" hidden="1" x14ac:dyDescent="0.35">
      <c r="A194" s="9">
        <v>192</v>
      </c>
      <c r="C194" s="10" t="s">
        <v>633</v>
      </c>
      <c r="D194" s="18" t="s">
        <v>261</v>
      </c>
      <c r="E194" s="10" t="s">
        <v>265</v>
      </c>
      <c r="J194" s="9"/>
      <c r="K194" s="10" t="s">
        <v>222</v>
      </c>
      <c r="L194" s="10">
        <v>80</v>
      </c>
      <c r="P194" s="10">
        <v>161</v>
      </c>
      <c r="Q194" s="19">
        <f t="shared" si="24"/>
        <v>101.25</v>
      </c>
    </row>
    <row r="195" spans="1:20" hidden="1" x14ac:dyDescent="0.35">
      <c r="A195" s="49">
        <v>193</v>
      </c>
      <c r="B195" s="49"/>
      <c r="C195" s="50" t="s">
        <v>634</v>
      </c>
      <c r="D195" s="52" t="s">
        <v>255</v>
      </c>
      <c r="E195" s="50" t="s">
        <v>265</v>
      </c>
      <c r="J195" s="49"/>
      <c r="K195" s="50" t="s">
        <v>223</v>
      </c>
      <c r="L195" s="50">
        <v>60</v>
      </c>
      <c r="M195" s="50"/>
      <c r="N195" s="50"/>
      <c r="O195" s="50">
        <v>60</v>
      </c>
      <c r="P195" s="50">
        <v>121</v>
      </c>
      <c r="Q195" s="51">
        <f t="shared" si="24"/>
        <v>101.66666666666666</v>
      </c>
      <c r="R195" s="10" t="s">
        <v>875</v>
      </c>
    </row>
    <row r="196" spans="1:20" hidden="1" x14ac:dyDescent="0.35">
      <c r="A196" s="9">
        <v>194</v>
      </c>
      <c r="C196" s="10" t="s">
        <v>635</v>
      </c>
      <c r="D196" s="18" t="s">
        <v>224</v>
      </c>
      <c r="E196" s="10" t="s">
        <v>265</v>
      </c>
      <c r="J196" s="9"/>
      <c r="K196" s="10" t="s">
        <v>223</v>
      </c>
      <c r="L196" s="10">
        <v>60</v>
      </c>
      <c r="P196" s="10">
        <v>121</v>
      </c>
      <c r="Q196" s="19">
        <f t="shared" si="24"/>
        <v>101.66666666666666</v>
      </c>
    </row>
    <row r="197" spans="1:20" hidden="1" x14ac:dyDescent="0.35">
      <c r="A197" s="9">
        <v>195</v>
      </c>
      <c r="C197" s="10" t="s">
        <v>636</v>
      </c>
      <c r="D197" s="18" t="s">
        <v>251</v>
      </c>
      <c r="E197" s="10" t="s">
        <v>265</v>
      </c>
      <c r="J197" s="9"/>
      <c r="K197" s="10" t="s">
        <v>223</v>
      </c>
      <c r="L197" s="10">
        <v>30</v>
      </c>
      <c r="N197" s="10" t="s">
        <v>250</v>
      </c>
      <c r="O197" s="10">
        <v>30</v>
      </c>
      <c r="P197" s="10">
        <v>70</v>
      </c>
      <c r="Q197" s="19">
        <f t="shared" si="24"/>
        <v>133.33333333333331</v>
      </c>
    </row>
    <row r="198" spans="1:20" hidden="1" x14ac:dyDescent="0.35">
      <c r="A198" s="9">
        <v>196</v>
      </c>
      <c r="C198" s="10" t="s">
        <v>637</v>
      </c>
      <c r="D198" s="18" t="s">
        <v>873</v>
      </c>
      <c r="E198" s="10" t="s">
        <v>265</v>
      </c>
      <c r="J198" s="9"/>
      <c r="N198" s="10" t="s">
        <v>250</v>
      </c>
      <c r="O198" s="10">
        <v>30</v>
      </c>
      <c r="P198" s="10">
        <v>60</v>
      </c>
      <c r="Q198" s="19" t="e">
        <f t="shared" si="24"/>
        <v>#DIV/0!</v>
      </c>
    </row>
    <row r="199" spans="1:20" hidden="1" x14ac:dyDescent="0.35">
      <c r="A199" s="9">
        <v>197</v>
      </c>
      <c r="C199" s="10" t="s">
        <v>638</v>
      </c>
      <c r="D199" s="18" t="s">
        <v>225</v>
      </c>
      <c r="E199" s="10" t="s">
        <v>265</v>
      </c>
      <c r="J199" s="9"/>
      <c r="K199" s="10" t="s">
        <v>223</v>
      </c>
      <c r="L199" s="10">
        <v>80</v>
      </c>
      <c r="P199" s="10">
        <v>161</v>
      </c>
      <c r="Q199" s="19">
        <f t="shared" si="24"/>
        <v>101.25</v>
      </c>
    </row>
    <row r="200" spans="1:20" hidden="1" x14ac:dyDescent="0.35">
      <c r="A200" s="9">
        <v>198</v>
      </c>
      <c r="C200" s="10" t="s">
        <v>639</v>
      </c>
      <c r="D200" s="18" t="s">
        <v>226</v>
      </c>
      <c r="E200" s="10" t="s">
        <v>265</v>
      </c>
      <c r="J200" s="9"/>
      <c r="K200" s="10" t="s">
        <v>223</v>
      </c>
      <c r="L200" s="10">
        <v>60</v>
      </c>
      <c r="P200" s="10">
        <v>121</v>
      </c>
      <c r="Q200" s="19">
        <f t="shared" si="24"/>
        <v>101.66666666666666</v>
      </c>
    </row>
    <row r="201" spans="1:20" hidden="1" x14ac:dyDescent="0.35">
      <c r="A201" s="9">
        <v>199</v>
      </c>
      <c r="C201" s="10" t="s">
        <v>640</v>
      </c>
      <c r="D201" s="18" t="s">
        <v>440</v>
      </c>
      <c r="E201" s="10" t="s">
        <v>265</v>
      </c>
      <c r="J201" s="9"/>
      <c r="K201" s="10" t="s">
        <v>441</v>
      </c>
      <c r="L201" s="10">
        <v>40</v>
      </c>
      <c r="P201" s="10">
        <v>81</v>
      </c>
      <c r="Q201" s="19">
        <f t="shared" si="24"/>
        <v>102.49999999999999</v>
      </c>
    </row>
    <row r="202" spans="1:20" hidden="1" x14ac:dyDescent="0.35">
      <c r="A202" s="9">
        <v>200</v>
      </c>
      <c r="C202" s="10" t="s">
        <v>641</v>
      </c>
      <c r="D202" s="18" t="s">
        <v>229</v>
      </c>
      <c r="E202" s="10" t="s">
        <v>265</v>
      </c>
      <c r="J202" s="9"/>
      <c r="K202" s="10" t="s">
        <v>230</v>
      </c>
      <c r="L202" s="10">
        <v>60</v>
      </c>
      <c r="P202" s="10">
        <v>121</v>
      </c>
      <c r="Q202" s="19">
        <f t="shared" si="24"/>
        <v>101.66666666666666</v>
      </c>
    </row>
    <row r="203" spans="1:20" hidden="1" x14ac:dyDescent="0.35">
      <c r="A203" s="9">
        <v>201</v>
      </c>
      <c r="B203" s="9" t="s">
        <v>1495</v>
      </c>
      <c r="C203" s="10" t="s">
        <v>642</v>
      </c>
      <c r="D203" s="18" t="s">
        <v>874</v>
      </c>
      <c r="E203" s="10" t="s">
        <v>265</v>
      </c>
      <c r="J203" s="9"/>
      <c r="N203" s="10" t="s">
        <v>252</v>
      </c>
      <c r="O203" s="10">
        <v>100</v>
      </c>
      <c r="P203" s="10">
        <v>281</v>
      </c>
      <c r="Q203" s="19" t="e">
        <f t="shared" si="24"/>
        <v>#DIV/0!</v>
      </c>
      <c r="S203" s="375">
        <f>O203*1.7</f>
        <v>170</v>
      </c>
      <c r="T203" s="376">
        <f>S203/0.45</f>
        <v>377.77777777777777</v>
      </c>
    </row>
    <row r="204" spans="1:20" hidden="1" x14ac:dyDescent="0.35">
      <c r="A204" s="9">
        <v>202</v>
      </c>
      <c r="C204" s="10" t="s">
        <v>643</v>
      </c>
      <c r="D204" s="18" t="s">
        <v>231</v>
      </c>
      <c r="E204" s="10" t="s">
        <v>265</v>
      </c>
      <c r="J204" s="9"/>
      <c r="L204" s="10">
        <v>60</v>
      </c>
      <c r="P204" s="10">
        <v>141</v>
      </c>
      <c r="Q204" s="19">
        <f t="shared" si="24"/>
        <v>135</v>
      </c>
    </row>
    <row r="205" spans="1:20" hidden="1" x14ac:dyDescent="0.35">
      <c r="A205" s="9">
        <v>203</v>
      </c>
      <c r="C205" s="10" t="s">
        <v>644</v>
      </c>
      <c r="D205" s="18" t="s">
        <v>232</v>
      </c>
      <c r="E205" s="10" t="s">
        <v>265</v>
      </c>
      <c r="J205" s="9"/>
      <c r="L205" s="10">
        <v>70</v>
      </c>
      <c r="P205" s="10">
        <v>161</v>
      </c>
      <c r="Q205" s="19">
        <f t="shared" si="24"/>
        <v>130</v>
      </c>
    </row>
    <row r="206" spans="1:20" hidden="1" x14ac:dyDescent="0.35">
      <c r="A206" s="9">
        <v>204</v>
      </c>
      <c r="C206" s="10" t="s">
        <v>645</v>
      </c>
      <c r="D206" s="18" t="s">
        <v>233</v>
      </c>
      <c r="E206" s="10" t="s">
        <v>265</v>
      </c>
      <c r="J206" s="9"/>
      <c r="L206" s="10">
        <v>120</v>
      </c>
      <c r="P206" s="10">
        <v>251</v>
      </c>
      <c r="Q206" s="19">
        <f t="shared" si="24"/>
        <v>109.16666666666666</v>
      </c>
    </row>
    <row r="207" spans="1:20" hidden="1" x14ac:dyDescent="0.35">
      <c r="A207" s="9">
        <v>205</v>
      </c>
      <c r="C207" s="10" t="s">
        <v>646</v>
      </c>
      <c r="D207" s="18" t="s">
        <v>253</v>
      </c>
      <c r="E207" s="10" t="s">
        <v>265</v>
      </c>
      <c r="J207" s="9"/>
      <c r="N207" s="10" t="s">
        <v>254</v>
      </c>
      <c r="O207" s="10">
        <v>25</v>
      </c>
      <c r="P207" s="10">
        <v>51</v>
      </c>
      <c r="Q207" s="19" t="e">
        <f t="shared" si="24"/>
        <v>#DIV/0!</v>
      </c>
    </row>
    <row r="208" spans="1:20" hidden="1" x14ac:dyDescent="0.35">
      <c r="A208" s="9">
        <v>206</v>
      </c>
      <c r="C208" s="10" t="s">
        <v>647</v>
      </c>
      <c r="D208" s="23" t="s">
        <v>255</v>
      </c>
      <c r="E208" s="10" t="s">
        <v>265</v>
      </c>
      <c r="J208" s="9"/>
      <c r="K208" s="10" t="s">
        <v>254</v>
      </c>
      <c r="L208" s="10">
        <v>60</v>
      </c>
      <c r="N208" s="10" t="s">
        <v>254</v>
      </c>
      <c r="O208" s="10">
        <v>60</v>
      </c>
      <c r="P208" s="10">
        <v>131</v>
      </c>
      <c r="Q208" s="19">
        <f t="shared" si="24"/>
        <v>118.33333333333333</v>
      </c>
    </row>
    <row r="209" spans="1:25" hidden="1" x14ac:dyDescent="0.35">
      <c r="A209" s="9">
        <v>207</v>
      </c>
      <c r="B209" s="9" t="s">
        <v>1495</v>
      </c>
      <c r="C209" s="10" t="s">
        <v>648</v>
      </c>
      <c r="D209" s="35" t="s">
        <v>256</v>
      </c>
      <c r="E209" s="10" t="s">
        <v>265</v>
      </c>
      <c r="J209" s="9"/>
      <c r="N209" s="26" t="s">
        <v>24</v>
      </c>
      <c r="O209" s="26">
        <v>75</v>
      </c>
      <c r="P209" s="20">
        <v>141</v>
      </c>
      <c r="Q209" s="19" t="e">
        <f t="shared" si="24"/>
        <v>#DIV/0!</v>
      </c>
      <c r="S209" s="375">
        <f>O209*1.7</f>
        <v>127.5</v>
      </c>
      <c r="T209" s="376">
        <f>S209/0.45</f>
        <v>283.33333333333331</v>
      </c>
    </row>
    <row r="210" spans="1:25" hidden="1" x14ac:dyDescent="0.35">
      <c r="A210" s="9">
        <v>208</v>
      </c>
      <c r="C210" s="10" t="s">
        <v>649</v>
      </c>
      <c r="D210" s="36" t="s">
        <v>257</v>
      </c>
      <c r="E210" s="10" t="s">
        <v>265</v>
      </c>
      <c r="J210" s="9"/>
      <c r="N210" s="26" t="s">
        <v>23</v>
      </c>
      <c r="O210" s="26">
        <v>75</v>
      </c>
      <c r="P210" s="20">
        <v>141</v>
      </c>
      <c r="Q210" s="19" t="e">
        <f t="shared" si="24"/>
        <v>#DIV/0!</v>
      </c>
      <c r="R210" s="10" t="s">
        <v>872</v>
      </c>
    </row>
    <row r="211" spans="1:25" hidden="1" x14ac:dyDescent="0.35">
      <c r="A211" s="9">
        <v>209</v>
      </c>
      <c r="C211" s="10" t="s">
        <v>650</v>
      </c>
      <c r="D211" s="36" t="s">
        <v>258</v>
      </c>
      <c r="E211" s="10" t="s">
        <v>265</v>
      </c>
      <c r="J211" s="9"/>
      <c r="N211" s="28" t="s">
        <v>25</v>
      </c>
      <c r="O211" s="28">
        <v>150</v>
      </c>
      <c r="P211" s="21">
        <v>301</v>
      </c>
      <c r="Q211" s="19" t="e">
        <f t="shared" si="24"/>
        <v>#DIV/0!</v>
      </c>
      <c r="R211" s="10" t="s">
        <v>872</v>
      </c>
    </row>
    <row r="212" spans="1:25" hidden="1" x14ac:dyDescent="0.35">
      <c r="A212" s="9">
        <v>210</v>
      </c>
      <c r="C212" s="10" t="s">
        <v>651</v>
      </c>
      <c r="D212" s="18" t="s">
        <v>259</v>
      </c>
      <c r="E212" s="10" t="s">
        <v>265</v>
      </c>
      <c r="J212" s="9"/>
      <c r="N212" s="26" t="s">
        <v>252</v>
      </c>
      <c r="O212" s="26">
        <v>170</v>
      </c>
      <c r="P212" s="20">
        <v>351</v>
      </c>
      <c r="Q212" s="19" t="e">
        <f t="shared" si="24"/>
        <v>#DIV/0!</v>
      </c>
    </row>
    <row r="213" spans="1:25" hidden="1" x14ac:dyDescent="0.35">
      <c r="A213" s="9">
        <v>211</v>
      </c>
      <c r="C213" s="10" t="s">
        <v>652</v>
      </c>
      <c r="D213" s="18" t="s">
        <v>260</v>
      </c>
      <c r="E213" s="10" t="s">
        <v>265</v>
      </c>
      <c r="J213" s="9"/>
      <c r="N213" s="10" t="s">
        <v>254</v>
      </c>
      <c r="O213" s="10">
        <v>70</v>
      </c>
      <c r="P213" s="10">
        <v>141</v>
      </c>
      <c r="Q213" s="19" t="e">
        <f t="shared" si="24"/>
        <v>#DIV/0!</v>
      </c>
    </row>
    <row r="214" spans="1:25" hidden="1" x14ac:dyDescent="0.35">
      <c r="A214" s="9">
        <v>212</v>
      </c>
      <c r="C214" s="10" t="s">
        <v>653</v>
      </c>
      <c r="D214" s="30" t="s">
        <v>262</v>
      </c>
      <c r="E214" s="10" t="s">
        <v>265</v>
      </c>
      <c r="J214" s="9"/>
      <c r="N214" s="10" t="s">
        <v>252</v>
      </c>
      <c r="O214" s="10">
        <v>40</v>
      </c>
      <c r="P214" s="10">
        <v>91</v>
      </c>
      <c r="Q214" s="19" t="e">
        <f t="shared" si="24"/>
        <v>#DIV/0!</v>
      </c>
    </row>
    <row r="215" spans="1:25" hidden="1" x14ac:dyDescent="0.35">
      <c r="A215" s="9">
        <v>213</v>
      </c>
      <c r="C215" s="10" t="s">
        <v>654</v>
      </c>
      <c r="D215" s="30" t="s">
        <v>263</v>
      </c>
      <c r="E215" s="10" t="s">
        <v>265</v>
      </c>
      <c r="J215" s="9"/>
      <c r="N215" s="10" t="s">
        <v>264</v>
      </c>
      <c r="O215" s="10">
        <v>20</v>
      </c>
      <c r="P215" s="10">
        <v>41</v>
      </c>
      <c r="Q215" s="19" t="e">
        <f t="shared" si="24"/>
        <v>#DIV/0!</v>
      </c>
    </row>
    <row r="216" spans="1:25" hidden="1" x14ac:dyDescent="0.35">
      <c r="A216" s="9">
        <v>214</v>
      </c>
      <c r="C216" s="10" t="s">
        <v>655</v>
      </c>
      <c r="D216" s="37" t="s">
        <v>283</v>
      </c>
      <c r="E216" s="10" t="s">
        <v>248</v>
      </c>
      <c r="O216" s="10">
        <v>13</v>
      </c>
      <c r="P216" s="10">
        <v>21</v>
      </c>
      <c r="Q216" s="19">
        <f>((P216-O216)/O216)*100</f>
        <v>61.53846153846154</v>
      </c>
    </row>
    <row r="217" spans="1:25" hidden="1" x14ac:dyDescent="0.35">
      <c r="A217" s="9">
        <v>215</v>
      </c>
      <c r="C217" s="10" t="s">
        <v>656</v>
      </c>
      <c r="D217" s="37" t="s">
        <v>284</v>
      </c>
      <c r="E217" s="10" t="s">
        <v>248</v>
      </c>
      <c r="O217" s="10">
        <v>13</v>
      </c>
      <c r="P217" s="10">
        <v>21</v>
      </c>
      <c r="Q217" s="19" t="e">
        <f t="shared" ref="Q217:Q248" si="25">((P217-L217)/L217)*100</f>
        <v>#DIV/0!</v>
      </c>
    </row>
    <row r="218" spans="1:25" hidden="1" x14ac:dyDescent="0.35">
      <c r="A218" s="9">
        <v>216</v>
      </c>
      <c r="C218" s="10" t="s">
        <v>657</v>
      </c>
      <c r="D218" s="37" t="s">
        <v>285</v>
      </c>
      <c r="E218" s="10" t="s">
        <v>248</v>
      </c>
      <c r="O218" s="10">
        <v>13</v>
      </c>
      <c r="P218" s="10">
        <v>21</v>
      </c>
      <c r="Q218" s="19" t="e">
        <f t="shared" si="25"/>
        <v>#DIV/0!</v>
      </c>
    </row>
    <row r="219" spans="1:25" hidden="1" x14ac:dyDescent="0.35">
      <c r="A219" s="9">
        <v>217</v>
      </c>
      <c r="C219" s="10" t="s">
        <v>658</v>
      </c>
      <c r="D219" s="37" t="s">
        <v>286</v>
      </c>
      <c r="E219" s="10" t="s">
        <v>248</v>
      </c>
      <c r="O219" s="10">
        <v>13</v>
      </c>
      <c r="P219" s="10">
        <v>21</v>
      </c>
      <c r="Q219" s="19" t="e">
        <f t="shared" si="25"/>
        <v>#DIV/0!</v>
      </c>
    </row>
    <row r="220" spans="1:25" s="14" customFormat="1" hidden="1" x14ac:dyDescent="0.35">
      <c r="A220" s="9">
        <v>218</v>
      </c>
      <c r="B220" s="9"/>
      <c r="C220" s="10" t="s">
        <v>659</v>
      </c>
      <c r="D220" s="37" t="s">
        <v>287</v>
      </c>
      <c r="E220" s="10" t="s">
        <v>248</v>
      </c>
      <c r="F220" s="10"/>
      <c r="G220" s="10"/>
      <c r="H220" s="10"/>
      <c r="I220" s="10"/>
      <c r="J220" s="10"/>
      <c r="K220" s="10"/>
      <c r="L220" s="10"/>
      <c r="M220" s="10"/>
      <c r="N220" s="10"/>
      <c r="O220" s="10">
        <v>13</v>
      </c>
      <c r="P220" s="10">
        <v>21</v>
      </c>
      <c r="Q220" s="19" t="e">
        <f t="shared" si="25"/>
        <v>#DIV/0!</v>
      </c>
      <c r="R220" s="10"/>
      <c r="S220" s="7"/>
      <c r="T220" s="7"/>
      <c r="U220" s="7"/>
      <c r="V220" s="7"/>
      <c r="W220" s="7"/>
      <c r="X220" s="7"/>
      <c r="Y220" s="7"/>
    </row>
    <row r="221" spans="1:25" s="14" customFormat="1" hidden="1" x14ac:dyDescent="0.35">
      <c r="A221" s="9">
        <v>219</v>
      </c>
      <c r="B221" s="9"/>
      <c r="C221" s="10" t="s">
        <v>660</v>
      </c>
      <c r="D221" s="37" t="s">
        <v>288</v>
      </c>
      <c r="E221" s="10" t="s">
        <v>248</v>
      </c>
      <c r="F221" s="10"/>
      <c r="G221" s="10"/>
      <c r="H221" s="10"/>
      <c r="I221" s="10"/>
      <c r="J221" s="10"/>
      <c r="K221" s="10"/>
      <c r="L221" s="10"/>
      <c r="M221" s="10"/>
      <c r="N221" s="10"/>
      <c r="O221" s="10">
        <v>13</v>
      </c>
      <c r="P221" s="10">
        <v>21</v>
      </c>
      <c r="Q221" s="19" t="e">
        <f t="shared" si="25"/>
        <v>#DIV/0!</v>
      </c>
      <c r="R221" s="10"/>
      <c r="S221" s="7"/>
      <c r="T221" s="7"/>
      <c r="U221" s="7"/>
      <c r="V221" s="7"/>
      <c r="W221" s="7"/>
      <c r="X221" s="7"/>
      <c r="Y221" s="7"/>
    </row>
    <row r="222" spans="1:25" s="14" customFormat="1" hidden="1" x14ac:dyDescent="0.35">
      <c r="A222" s="9">
        <v>220</v>
      </c>
      <c r="B222" s="9"/>
      <c r="C222" s="10" t="s">
        <v>661</v>
      </c>
      <c r="D222" s="37" t="s">
        <v>289</v>
      </c>
      <c r="E222" s="10" t="s">
        <v>248</v>
      </c>
      <c r="F222" s="10"/>
      <c r="G222" s="10"/>
      <c r="H222" s="10"/>
      <c r="I222" s="10"/>
      <c r="J222" s="10"/>
      <c r="K222" s="10"/>
      <c r="L222" s="10"/>
      <c r="M222" s="10"/>
      <c r="N222" s="10"/>
      <c r="O222" s="10">
        <v>13</v>
      </c>
      <c r="P222" s="10">
        <v>21</v>
      </c>
      <c r="Q222" s="19" t="e">
        <f t="shared" si="25"/>
        <v>#DIV/0!</v>
      </c>
      <c r="R222" s="10"/>
      <c r="S222" s="7"/>
      <c r="T222" s="7"/>
      <c r="U222" s="7"/>
      <c r="V222" s="7"/>
      <c r="W222" s="7"/>
      <c r="X222" s="7"/>
      <c r="Y222" s="7"/>
    </row>
    <row r="223" spans="1:25" hidden="1" x14ac:dyDescent="0.35">
      <c r="A223" s="9">
        <v>221</v>
      </c>
      <c r="C223" s="10" t="s">
        <v>662</v>
      </c>
      <c r="D223" s="37" t="s">
        <v>290</v>
      </c>
      <c r="E223" s="10" t="s">
        <v>248</v>
      </c>
      <c r="O223" s="10">
        <v>13</v>
      </c>
      <c r="P223" s="10">
        <v>21</v>
      </c>
      <c r="Q223" s="19" t="e">
        <f t="shared" si="25"/>
        <v>#DIV/0!</v>
      </c>
    </row>
    <row r="224" spans="1:25" hidden="1" x14ac:dyDescent="0.35">
      <c r="A224" s="9">
        <v>222</v>
      </c>
      <c r="C224" s="10" t="s">
        <v>663</v>
      </c>
      <c r="D224" s="37" t="s">
        <v>291</v>
      </c>
      <c r="E224" s="10" t="s">
        <v>248</v>
      </c>
      <c r="O224" s="10">
        <v>13</v>
      </c>
      <c r="P224" s="10">
        <v>21</v>
      </c>
      <c r="Q224" s="19" t="e">
        <f t="shared" si="25"/>
        <v>#DIV/0!</v>
      </c>
    </row>
    <row r="225" spans="1:17" hidden="1" x14ac:dyDescent="0.35">
      <c r="A225" s="9">
        <v>223</v>
      </c>
      <c r="C225" s="10" t="s">
        <v>664</v>
      </c>
      <c r="D225" s="37" t="s">
        <v>292</v>
      </c>
      <c r="E225" s="10" t="s">
        <v>248</v>
      </c>
      <c r="O225" s="10">
        <v>13</v>
      </c>
      <c r="P225" s="10">
        <v>21</v>
      </c>
      <c r="Q225" s="19" t="e">
        <f t="shared" si="25"/>
        <v>#DIV/0!</v>
      </c>
    </row>
    <row r="226" spans="1:17" hidden="1" x14ac:dyDescent="0.35">
      <c r="A226" s="9">
        <v>224</v>
      </c>
      <c r="C226" s="10" t="s">
        <v>665</v>
      </c>
      <c r="D226" s="37" t="s">
        <v>293</v>
      </c>
      <c r="E226" s="10" t="s">
        <v>248</v>
      </c>
      <c r="O226" s="10">
        <v>13</v>
      </c>
      <c r="P226" s="10">
        <v>21</v>
      </c>
      <c r="Q226" s="19" t="e">
        <f t="shared" si="25"/>
        <v>#DIV/0!</v>
      </c>
    </row>
    <row r="227" spans="1:17" hidden="1" x14ac:dyDescent="0.35">
      <c r="A227" s="9">
        <v>225</v>
      </c>
      <c r="C227" s="10" t="s">
        <v>666</v>
      </c>
      <c r="D227" s="37" t="s">
        <v>294</v>
      </c>
      <c r="E227" s="10" t="s">
        <v>248</v>
      </c>
      <c r="O227" s="10">
        <v>13</v>
      </c>
      <c r="P227" s="10">
        <v>21</v>
      </c>
      <c r="Q227" s="19" t="e">
        <f t="shared" si="25"/>
        <v>#DIV/0!</v>
      </c>
    </row>
    <row r="228" spans="1:17" hidden="1" x14ac:dyDescent="0.35">
      <c r="A228" s="9">
        <v>226</v>
      </c>
      <c r="C228" s="10" t="s">
        <v>667</v>
      </c>
      <c r="D228" s="37" t="s">
        <v>295</v>
      </c>
      <c r="E228" s="10" t="s">
        <v>248</v>
      </c>
      <c r="O228" s="10">
        <v>13</v>
      </c>
      <c r="P228" s="10">
        <v>21</v>
      </c>
      <c r="Q228" s="19" t="e">
        <f t="shared" si="25"/>
        <v>#DIV/0!</v>
      </c>
    </row>
    <row r="229" spans="1:17" hidden="1" x14ac:dyDescent="0.35">
      <c r="A229" s="9">
        <v>227</v>
      </c>
      <c r="C229" s="10" t="s">
        <v>668</v>
      </c>
      <c r="D229" s="37" t="s">
        <v>296</v>
      </c>
      <c r="E229" s="10" t="s">
        <v>248</v>
      </c>
      <c r="O229" s="10">
        <v>13</v>
      </c>
      <c r="P229" s="10">
        <v>21</v>
      </c>
      <c r="Q229" s="19" t="e">
        <f t="shared" si="25"/>
        <v>#DIV/0!</v>
      </c>
    </row>
    <row r="230" spans="1:17" hidden="1" x14ac:dyDescent="0.35">
      <c r="A230" s="9">
        <v>228</v>
      </c>
      <c r="C230" s="10" t="s">
        <v>669</v>
      </c>
      <c r="D230" s="37" t="s">
        <v>297</v>
      </c>
      <c r="E230" s="10" t="s">
        <v>248</v>
      </c>
      <c r="O230" s="10">
        <v>13</v>
      </c>
      <c r="P230" s="10">
        <v>21</v>
      </c>
      <c r="Q230" s="19" t="e">
        <f t="shared" si="25"/>
        <v>#DIV/0!</v>
      </c>
    </row>
    <row r="231" spans="1:17" hidden="1" x14ac:dyDescent="0.35">
      <c r="A231" s="9">
        <v>229</v>
      </c>
      <c r="C231" s="10" t="s">
        <v>670</v>
      </c>
      <c r="D231" s="37" t="s">
        <v>298</v>
      </c>
      <c r="E231" s="10" t="s">
        <v>248</v>
      </c>
      <c r="O231" s="10">
        <v>13</v>
      </c>
      <c r="P231" s="10">
        <v>21</v>
      </c>
      <c r="Q231" s="19" t="e">
        <f t="shared" si="25"/>
        <v>#DIV/0!</v>
      </c>
    </row>
    <row r="232" spans="1:17" hidden="1" x14ac:dyDescent="0.35">
      <c r="A232" s="9">
        <v>230</v>
      </c>
      <c r="C232" s="10" t="s">
        <v>671</v>
      </c>
      <c r="D232" s="37" t="s">
        <v>299</v>
      </c>
      <c r="E232" s="10" t="s">
        <v>248</v>
      </c>
      <c r="O232" s="10">
        <v>13</v>
      </c>
      <c r="P232" s="10">
        <v>21</v>
      </c>
      <c r="Q232" s="19" t="e">
        <f t="shared" si="25"/>
        <v>#DIV/0!</v>
      </c>
    </row>
    <row r="233" spans="1:17" hidden="1" x14ac:dyDescent="0.35">
      <c r="A233" s="9">
        <v>231</v>
      </c>
      <c r="C233" s="10" t="s">
        <v>672</v>
      </c>
      <c r="D233" s="37" t="s">
        <v>300</v>
      </c>
      <c r="E233" s="10" t="s">
        <v>248</v>
      </c>
      <c r="O233" s="10">
        <v>13</v>
      </c>
      <c r="P233" s="10">
        <v>21</v>
      </c>
      <c r="Q233" s="19" t="e">
        <f t="shared" si="25"/>
        <v>#DIV/0!</v>
      </c>
    </row>
    <row r="234" spans="1:17" hidden="1" x14ac:dyDescent="0.35">
      <c r="A234" s="9">
        <v>232</v>
      </c>
      <c r="C234" s="10" t="s">
        <v>673</v>
      </c>
      <c r="D234" s="37" t="s">
        <v>301</v>
      </c>
      <c r="E234" s="10" t="s">
        <v>248</v>
      </c>
      <c r="O234" s="10">
        <v>13</v>
      </c>
      <c r="P234" s="10">
        <v>21</v>
      </c>
      <c r="Q234" s="19" t="e">
        <f t="shared" si="25"/>
        <v>#DIV/0!</v>
      </c>
    </row>
    <row r="235" spans="1:17" hidden="1" x14ac:dyDescent="0.35">
      <c r="A235" s="9">
        <v>233</v>
      </c>
      <c r="C235" s="10" t="s">
        <v>674</v>
      </c>
      <c r="D235" s="37" t="s">
        <v>302</v>
      </c>
      <c r="E235" s="10" t="s">
        <v>248</v>
      </c>
      <c r="O235" s="10">
        <v>13</v>
      </c>
      <c r="P235" s="10">
        <v>21</v>
      </c>
      <c r="Q235" s="19" t="e">
        <f t="shared" si="25"/>
        <v>#DIV/0!</v>
      </c>
    </row>
    <row r="236" spans="1:17" hidden="1" x14ac:dyDescent="0.35">
      <c r="A236" s="9">
        <v>234</v>
      </c>
      <c r="C236" s="10" t="s">
        <v>675</v>
      </c>
      <c r="D236" s="37" t="s">
        <v>303</v>
      </c>
      <c r="E236" s="10" t="s">
        <v>248</v>
      </c>
      <c r="O236" s="10">
        <v>13</v>
      </c>
      <c r="P236" s="10">
        <v>21</v>
      </c>
      <c r="Q236" s="19" t="e">
        <f t="shared" si="25"/>
        <v>#DIV/0!</v>
      </c>
    </row>
    <row r="237" spans="1:17" hidden="1" x14ac:dyDescent="0.35">
      <c r="A237" s="9">
        <v>235</v>
      </c>
      <c r="C237" s="10" t="s">
        <v>676</v>
      </c>
      <c r="D237" s="37" t="s">
        <v>304</v>
      </c>
      <c r="E237" s="10" t="s">
        <v>248</v>
      </c>
      <c r="O237" s="10">
        <v>13</v>
      </c>
      <c r="P237" s="10">
        <v>21</v>
      </c>
      <c r="Q237" s="19" t="e">
        <f t="shared" si="25"/>
        <v>#DIV/0!</v>
      </c>
    </row>
    <row r="238" spans="1:17" hidden="1" x14ac:dyDescent="0.35">
      <c r="A238" s="9">
        <v>236</v>
      </c>
      <c r="C238" s="10" t="s">
        <v>677</v>
      </c>
      <c r="D238" s="37" t="s">
        <v>305</v>
      </c>
      <c r="E238" s="10" t="s">
        <v>248</v>
      </c>
      <c r="O238" s="10">
        <v>13</v>
      </c>
      <c r="P238" s="10">
        <v>21</v>
      </c>
      <c r="Q238" s="19" t="e">
        <f t="shared" si="25"/>
        <v>#DIV/0!</v>
      </c>
    </row>
    <row r="239" spans="1:17" hidden="1" x14ac:dyDescent="0.35">
      <c r="A239" s="9">
        <v>237</v>
      </c>
      <c r="C239" s="10" t="s">
        <v>678</v>
      </c>
      <c r="D239" s="37" t="s">
        <v>306</v>
      </c>
      <c r="E239" s="10" t="s">
        <v>248</v>
      </c>
      <c r="O239" s="10">
        <v>13</v>
      </c>
      <c r="P239" s="10">
        <v>21</v>
      </c>
      <c r="Q239" s="19" t="e">
        <f t="shared" si="25"/>
        <v>#DIV/0!</v>
      </c>
    </row>
    <row r="240" spans="1:17" hidden="1" x14ac:dyDescent="0.35">
      <c r="A240" s="9">
        <v>238</v>
      </c>
      <c r="C240" s="10" t="s">
        <v>679</v>
      </c>
      <c r="D240" s="37" t="s">
        <v>307</v>
      </c>
      <c r="E240" s="10" t="s">
        <v>248</v>
      </c>
      <c r="O240" s="10">
        <v>13</v>
      </c>
      <c r="P240" s="10">
        <v>21</v>
      </c>
      <c r="Q240" s="19" t="e">
        <f t="shared" si="25"/>
        <v>#DIV/0!</v>
      </c>
    </row>
    <row r="241" spans="1:17" hidden="1" x14ac:dyDescent="0.35">
      <c r="A241" s="9">
        <v>239</v>
      </c>
      <c r="C241" s="10" t="s">
        <v>680</v>
      </c>
      <c r="D241" s="37" t="s">
        <v>308</v>
      </c>
      <c r="E241" s="10" t="s">
        <v>248</v>
      </c>
      <c r="O241" s="10">
        <v>13</v>
      </c>
      <c r="P241" s="10">
        <v>21</v>
      </c>
      <c r="Q241" s="19" t="e">
        <f t="shared" si="25"/>
        <v>#DIV/0!</v>
      </c>
    </row>
    <row r="242" spans="1:17" hidden="1" x14ac:dyDescent="0.35">
      <c r="A242" s="9">
        <v>240</v>
      </c>
      <c r="C242" s="10" t="s">
        <v>681</v>
      </c>
      <c r="D242" s="37" t="s">
        <v>309</v>
      </c>
      <c r="E242" s="10" t="s">
        <v>248</v>
      </c>
      <c r="O242" s="10">
        <v>13</v>
      </c>
      <c r="P242" s="10">
        <v>21</v>
      </c>
      <c r="Q242" s="19" t="e">
        <f t="shared" si="25"/>
        <v>#DIV/0!</v>
      </c>
    </row>
    <row r="243" spans="1:17" hidden="1" x14ac:dyDescent="0.35">
      <c r="A243" s="9">
        <v>241</v>
      </c>
      <c r="C243" s="10" t="s">
        <v>682</v>
      </c>
      <c r="D243" s="37" t="s">
        <v>310</v>
      </c>
      <c r="E243" s="10" t="s">
        <v>248</v>
      </c>
      <c r="O243" s="10">
        <v>13</v>
      </c>
      <c r="P243" s="10">
        <v>21</v>
      </c>
      <c r="Q243" s="19" t="e">
        <f t="shared" si="25"/>
        <v>#DIV/0!</v>
      </c>
    </row>
    <row r="244" spans="1:17" hidden="1" x14ac:dyDescent="0.35">
      <c r="A244" s="9">
        <v>242</v>
      </c>
      <c r="C244" s="10" t="s">
        <v>683</v>
      </c>
      <c r="D244" s="37" t="s">
        <v>311</v>
      </c>
      <c r="E244" s="10" t="s">
        <v>248</v>
      </c>
      <c r="O244" s="10">
        <v>13</v>
      </c>
      <c r="P244" s="10">
        <v>21</v>
      </c>
      <c r="Q244" s="19" t="e">
        <f t="shared" si="25"/>
        <v>#DIV/0!</v>
      </c>
    </row>
    <row r="245" spans="1:17" hidden="1" x14ac:dyDescent="0.35">
      <c r="A245" s="9">
        <v>243</v>
      </c>
      <c r="C245" s="10" t="s">
        <v>684</v>
      </c>
      <c r="D245" s="37" t="s">
        <v>312</v>
      </c>
      <c r="E245" s="10" t="s">
        <v>248</v>
      </c>
      <c r="O245" s="10">
        <v>13</v>
      </c>
      <c r="P245" s="10">
        <v>21</v>
      </c>
      <c r="Q245" s="19" t="e">
        <f t="shared" si="25"/>
        <v>#DIV/0!</v>
      </c>
    </row>
    <row r="246" spans="1:17" hidden="1" x14ac:dyDescent="0.35">
      <c r="A246" s="9">
        <v>244</v>
      </c>
      <c r="C246" s="10" t="s">
        <v>685</v>
      </c>
      <c r="D246" s="37" t="s">
        <v>313</v>
      </c>
      <c r="E246" s="10" t="s">
        <v>248</v>
      </c>
      <c r="O246" s="10">
        <v>13</v>
      </c>
      <c r="P246" s="10">
        <v>21</v>
      </c>
      <c r="Q246" s="19" t="e">
        <f t="shared" si="25"/>
        <v>#DIV/0!</v>
      </c>
    </row>
    <row r="247" spans="1:17" hidden="1" x14ac:dyDescent="0.35">
      <c r="A247" s="9">
        <v>245</v>
      </c>
      <c r="C247" s="10" t="s">
        <v>686</v>
      </c>
      <c r="D247" s="37" t="s">
        <v>314</v>
      </c>
      <c r="E247" s="10" t="s">
        <v>248</v>
      </c>
      <c r="O247" s="10">
        <v>13</v>
      </c>
      <c r="P247" s="10">
        <v>21</v>
      </c>
      <c r="Q247" s="19" t="e">
        <f t="shared" si="25"/>
        <v>#DIV/0!</v>
      </c>
    </row>
    <row r="248" spans="1:17" hidden="1" x14ac:dyDescent="0.35">
      <c r="A248" s="9">
        <v>246</v>
      </c>
      <c r="C248" s="10" t="s">
        <v>687</v>
      </c>
      <c r="D248" s="37" t="s">
        <v>315</v>
      </c>
      <c r="E248" s="10" t="s">
        <v>248</v>
      </c>
      <c r="O248" s="10">
        <v>13</v>
      </c>
      <c r="P248" s="10">
        <v>21</v>
      </c>
      <c r="Q248" s="19" t="e">
        <f t="shared" si="25"/>
        <v>#DIV/0!</v>
      </c>
    </row>
    <row r="249" spans="1:17" hidden="1" x14ac:dyDescent="0.35">
      <c r="A249" s="9">
        <v>247</v>
      </c>
      <c r="C249" s="10" t="s">
        <v>688</v>
      </c>
      <c r="D249" s="37" t="s">
        <v>316</v>
      </c>
      <c r="E249" s="10" t="s">
        <v>248</v>
      </c>
      <c r="O249" s="10">
        <v>13</v>
      </c>
      <c r="P249" s="10">
        <v>21</v>
      </c>
      <c r="Q249" s="19" t="e">
        <f t="shared" ref="Q249:Q280" si="26">((P249-L249)/L249)*100</f>
        <v>#DIV/0!</v>
      </c>
    </row>
    <row r="250" spans="1:17" hidden="1" x14ac:dyDescent="0.35">
      <c r="A250" s="9">
        <v>248</v>
      </c>
      <c r="C250" s="10" t="s">
        <v>689</v>
      </c>
      <c r="D250" s="38" t="s">
        <v>279</v>
      </c>
      <c r="E250" s="10" t="s">
        <v>248</v>
      </c>
      <c r="O250" s="10">
        <v>13</v>
      </c>
      <c r="P250" s="10">
        <v>21</v>
      </c>
      <c r="Q250" s="19" t="e">
        <f t="shared" si="26"/>
        <v>#DIV/0!</v>
      </c>
    </row>
    <row r="251" spans="1:17" hidden="1" x14ac:dyDescent="0.35">
      <c r="A251" s="9">
        <v>249</v>
      </c>
      <c r="C251" s="10" t="s">
        <v>690</v>
      </c>
      <c r="D251" s="38" t="s">
        <v>280</v>
      </c>
      <c r="E251" s="10" t="s">
        <v>248</v>
      </c>
      <c r="O251" s="10">
        <v>13</v>
      </c>
      <c r="P251" s="10">
        <v>21</v>
      </c>
      <c r="Q251" s="19" t="e">
        <f t="shared" si="26"/>
        <v>#DIV/0!</v>
      </c>
    </row>
    <row r="252" spans="1:17" hidden="1" x14ac:dyDescent="0.35">
      <c r="A252" s="9">
        <v>250</v>
      </c>
      <c r="C252" s="10" t="s">
        <v>691</v>
      </c>
      <c r="D252" s="37" t="s">
        <v>281</v>
      </c>
      <c r="E252" s="10" t="s">
        <v>248</v>
      </c>
      <c r="O252" s="10">
        <v>13</v>
      </c>
      <c r="P252" s="10">
        <v>21</v>
      </c>
      <c r="Q252" s="19" t="e">
        <f t="shared" si="26"/>
        <v>#DIV/0!</v>
      </c>
    </row>
    <row r="253" spans="1:17" hidden="1" x14ac:dyDescent="0.35">
      <c r="A253" s="9">
        <v>251</v>
      </c>
      <c r="C253" s="10" t="s">
        <v>692</v>
      </c>
      <c r="D253" s="38" t="s">
        <v>282</v>
      </c>
      <c r="E253" s="10" t="s">
        <v>248</v>
      </c>
      <c r="O253" s="10">
        <v>13</v>
      </c>
      <c r="P253" s="10">
        <v>21</v>
      </c>
      <c r="Q253" s="19" t="e">
        <f t="shared" si="26"/>
        <v>#DIV/0!</v>
      </c>
    </row>
    <row r="254" spans="1:17" hidden="1" x14ac:dyDescent="0.35">
      <c r="A254" s="9">
        <v>252</v>
      </c>
      <c r="C254" s="10" t="s">
        <v>693</v>
      </c>
      <c r="D254" s="37" t="s">
        <v>317</v>
      </c>
      <c r="E254" s="10" t="s">
        <v>248</v>
      </c>
      <c r="O254" s="10">
        <v>13</v>
      </c>
      <c r="P254" s="10">
        <v>21</v>
      </c>
      <c r="Q254" s="19" t="e">
        <f t="shared" si="26"/>
        <v>#DIV/0!</v>
      </c>
    </row>
    <row r="255" spans="1:17" hidden="1" x14ac:dyDescent="0.35">
      <c r="A255" s="9">
        <v>253</v>
      </c>
      <c r="C255" s="10" t="s">
        <v>694</v>
      </c>
      <c r="D255" s="38" t="s">
        <v>318</v>
      </c>
      <c r="E255" s="10" t="s">
        <v>248</v>
      </c>
      <c r="O255" s="10">
        <v>13</v>
      </c>
      <c r="P255" s="10">
        <v>21</v>
      </c>
      <c r="Q255" s="19" t="e">
        <f t="shared" si="26"/>
        <v>#DIV/0!</v>
      </c>
    </row>
    <row r="256" spans="1:17" hidden="1" x14ac:dyDescent="0.35">
      <c r="A256" s="9">
        <v>254</v>
      </c>
      <c r="C256" s="10" t="s">
        <v>695</v>
      </c>
      <c r="D256" s="39" t="s">
        <v>319</v>
      </c>
      <c r="E256" s="10" t="s">
        <v>248</v>
      </c>
      <c r="N256" s="27"/>
      <c r="O256" s="29">
        <v>13</v>
      </c>
      <c r="P256" s="10">
        <v>21</v>
      </c>
      <c r="Q256" s="19" t="e">
        <f t="shared" si="26"/>
        <v>#DIV/0!</v>
      </c>
    </row>
    <row r="257" spans="1:17" hidden="1" x14ac:dyDescent="0.35">
      <c r="A257" s="9">
        <v>255</v>
      </c>
      <c r="C257" s="10" t="s">
        <v>696</v>
      </c>
      <c r="D257" s="39" t="s">
        <v>320</v>
      </c>
      <c r="E257" s="10" t="s">
        <v>248</v>
      </c>
      <c r="N257" s="27"/>
      <c r="O257" s="29">
        <v>13</v>
      </c>
      <c r="P257" s="10">
        <v>21</v>
      </c>
      <c r="Q257" s="19" t="e">
        <f t="shared" si="26"/>
        <v>#DIV/0!</v>
      </c>
    </row>
    <row r="258" spans="1:17" hidden="1" x14ac:dyDescent="0.35">
      <c r="A258" s="9">
        <v>256</v>
      </c>
      <c r="C258" s="10" t="s">
        <v>697</v>
      </c>
      <c r="D258" s="39" t="s">
        <v>321</v>
      </c>
      <c r="E258" s="10" t="s">
        <v>248</v>
      </c>
      <c r="N258" s="27"/>
      <c r="O258" s="29">
        <v>13</v>
      </c>
      <c r="P258" s="10">
        <v>21</v>
      </c>
      <c r="Q258" s="19" t="e">
        <f t="shared" si="26"/>
        <v>#DIV/0!</v>
      </c>
    </row>
    <row r="259" spans="1:17" hidden="1" x14ac:dyDescent="0.35">
      <c r="A259" s="9">
        <v>257</v>
      </c>
      <c r="C259" s="10" t="s">
        <v>698</v>
      </c>
      <c r="D259" s="38" t="s">
        <v>322</v>
      </c>
      <c r="E259" s="10" t="s">
        <v>248</v>
      </c>
      <c r="N259" s="27"/>
      <c r="O259" s="29">
        <v>13</v>
      </c>
      <c r="P259" s="10">
        <v>21</v>
      </c>
      <c r="Q259" s="19" t="e">
        <f t="shared" si="26"/>
        <v>#DIV/0!</v>
      </c>
    </row>
    <row r="260" spans="1:17" hidden="1" x14ac:dyDescent="0.35">
      <c r="A260" s="9">
        <v>258</v>
      </c>
      <c r="C260" s="10" t="s">
        <v>699</v>
      </c>
      <c r="D260" s="38" t="s">
        <v>323</v>
      </c>
      <c r="E260" s="10" t="s">
        <v>248</v>
      </c>
      <c r="O260" s="10">
        <v>13</v>
      </c>
      <c r="P260" s="10">
        <v>21</v>
      </c>
      <c r="Q260" s="19" t="e">
        <f t="shared" si="26"/>
        <v>#DIV/0!</v>
      </c>
    </row>
    <row r="261" spans="1:17" hidden="1" x14ac:dyDescent="0.35">
      <c r="A261" s="9">
        <v>259</v>
      </c>
      <c r="C261" s="10" t="s">
        <v>700</v>
      </c>
      <c r="D261" s="39" t="s">
        <v>324</v>
      </c>
      <c r="E261" s="10" t="s">
        <v>248</v>
      </c>
      <c r="O261" s="10">
        <v>13</v>
      </c>
      <c r="P261" s="10">
        <v>21</v>
      </c>
      <c r="Q261" s="19" t="e">
        <f t="shared" si="26"/>
        <v>#DIV/0!</v>
      </c>
    </row>
    <row r="262" spans="1:17" hidden="1" x14ac:dyDescent="0.35">
      <c r="A262" s="9">
        <v>260</v>
      </c>
      <c r="C262" s="10" t="s">
        <v>701</v>
      </c>
      <c r="D262" s="39" t="s">
        <v>325</v>
      </c>
      <c r="E262" s="10" t="s">
        <v>248</v>
      </c>
      <c r="O262" s="10">
        <v>13</v>
      </c>
      <c r="P262" s="10">
        <v>21</v>
      </c>
      <c r="Q262" s="19" t="e">
        <f t="shared" si="26"/>
        <v>#DIV/0!</v>
      </c>
    </row>
    <row r="263" spans="1:17" hidden="1" x14ac:dyDescent="0.35">
      <c r="A263" s="9">
        <v>261</v>
      </c>
      <c r="C263" s="10" t="s">
        <v>702</v>
      </c>
      <c r="D263" s="40" t="s">
        <v>326</v>
      </c>
      <c r="E263" s="10" t="s">
        <v>248</v>
      </c>
      <c r="O263" s="10">
        <v>13</v>
      </c>
      <c r="P263" s="10">
        <v>21</v>
      </c>
      <c r="Q263" s="19" t="e">
        <f t="shared" si="26"/>
        <v>#DIV/0!</v>
      </c>
    </row>
    <row r="264" spans="1:17" hidden="1" x14ac:dyDescent="0.35">
      <c r="A264" s="9">
        <v>262</v>
      </c>
      <c r="C264" s="10" t="s">
        <v>703</v>
      </c>
      <c r="D264" s="39" t="s">
        <v>327</v>
      </c>
      <c r="E264" s="10" t="s">
        <v>248</v>
      </c>
      <c r="O264" s="10">
        <v>13</v>
      </c>
      <c r="P264" s="10">
        <v>21</v>
      </c>
      <c r="Q264" s="19" t="e">
        <f t="shared" si="26"/>
        <v>#DIV/0!</v>
      </c>
    </row>
    <row r="265" spans="1:17" hidden="1" x14ac:dyDescent="0.35">
      <c r="A265" s="9">
        <v>263</v>
      </c>
      <c r="C265" s="10" t="s">
        <v>704</v>
      </c>
      <c r="D265" s="39" t="s">
        <v>328</v>
      </c>
      <c r="E265" s="10" t="s">
        <v>248</v>
      </c>
      <c r="O265" s="10">
        <v>13</v>
      </c>
      <c r="P265" s="10">
        <v>21</v>
      </c>
      <c r="Q265" s="19" t="e">
        <f t="shared" si="26"/>
        <v>#DIV/0!</v>
      </c>
    </row>
    <row r="266" spans="1:17" hidden="1" x14ac:dyDescent="0.35">
      <c r="A266" s="9">
        <v>264</v>
      </c>
      <c r="C266" s="10" t="s">
        <v>705</v>
      </c>
      <c r="D266" s="39" t="s">
        <v>329</v>
      </c>
      <c r="E266" s="10" t="s">
        <v>248</v>
      </c>
      <c r="O266" s="10">
        <v>13</v>
      </c>
      <c r="P266" s="10">
        <v>21</v>
      </c>
      <c r="Q266" s="19" t="e">
        <f t="shared" si="26"/>
        <v>#DIV/0!</v>
      </c>
    </row>
    <row r="267" spans="1:17" hidden="1" x14ac:dyDescent="0.35">
      <c r="A267" s="9">
        <v>265</v>
      </c>
      <c r="C267" s="10" t="s">
        <v>706</v>
      </c>
      <c r="D267" s="39" t="s">
        <v>330</v>
      </c>
      <c r="E267" s="10" t="s">
        <v>248</v>
      </c>
      <c r="O267" s="10">
        <v>13</v>
      </c>
      <c r="P267" s="10">
        <v>21</v>
      </c>
      <c r="Q267" s="19" t="e">
        <f t="shared" si="26"/>
        <v>#DIV/0!</v>
      </c>
    </row>
    <row r="268" spans="1:17" hidden="1" x14ac:dyDescent="0.35">
      <c r="A268" s="9">
        <v>266</v>
      </c>
      <c r="C268" s="10" t="s">
        <v>707</v>
      </c>
      <c r="D268" s="41" t="s">
        <v>331</v>
      </c>
      <c r="E268" s="10" t="s">
        <v>248</v>
      </c>
      <c r="O268" s="10">
        <v>13</v>
      </c>
      <c r="P268" s="10">
        <v>21</v>
      </c>
      <c r="Q268" s="19" t="e">
        <f t="shared" si="26"/>
        <v>#DIV/0!</v>
      </c>
    </row>
    <row r="269" spans="1:17" hidden="1" x14ac:dyDescent="0.35">
      <c r="A269" s="9">
        <v>267</v>
      </c>
      <c r="C269" s="10" t="s">
        <v>708</v>
      </c>
      <c r="D269" s="39" t="s">
        <v>332</v>
      </c>
      <c r="E269" s="10" t="s">
        <v>248</v>
      </c>
      <c r="O269" s="10">
        <v>13</v>
      </c>
      <c r="P269" s="10">
        <v>21</v>
      </c>
      <c r="Q269" s="19" t="e">
        <f t="shared" si="26"/>
        <v>#DIV/0!</v>
      </c>
    </row>
    <row r="270" spans="1:17" hidden="1" x14ac:dyDescent="0.35">
      <c r="A270" s="9">
        <v>268</v>
      </c>
      <c r="C270" s="10" t="s">
        <v>709</v>
      </c>
      <c r="D270" s="41" t="s">
        <v>333</v>
      </c>
      <c r="E270" s="10" t="s">
        <v>248</v>
      </c>
      <c r="O270" s="10">
        <v>13</v>
      </c>
      <c r="P270" s="10">
        <v>21</v>
      </c>
      <c r="Q270" s="19" t="e">
        <f t="shared" si="26"/>
        <v>#DIV/0!</v>
      </c>
    </row>
    <row r="271" spans="1:17" hidden="1" x14ac:dyDescent="0.35">
      <c r="A271" s="9">
        <v>269</v>
      </c>
      <c r="C271" s="10" t="s">
        <v>710</v>
      </c>
      <c r="D271" s="39" t="s">
        <v>334</v>
      </c>
      <c r="E271" s="10" t="s">
        <v>248</v>
      </c>
      <c r="O271" s="10">
        <v>13</v>
      </c>
      <c r="P271" s="10">
        <v>21</v>
      </c>
      <c r="Q271" s="19" t="e">
        <f t="shared" si="26"/>
        <v>#DIV/0!</v>
      </c>
    </row>
    <row r="272" spans="1:17" hidden="1" x14ac:dyDescent="0.35">
      <c r="A272" s="9">
        <v>270</v>
      </c>
      <c r="C272" s="10" t="s">
        <v>711</v>
      </c>
      <c r="D272" s="39" t="s">
        <v>335</v>
      </c>
      <c r="E272" s="10" t="s">
        <v>248</v>
      </c>
      <c r="O272" s="10">
        <v>13</v>
      </c>
      <c r="P272" s="10">
        <v>21</v>
      </c>
      <c r="Q272" s="19" t="e">
        <f t="shared" si="26"/>
        <v>#DIV/0!</v>
      </c>
    </row>
    <row r="273" spans="1:17" hidden="1" x14ac:dyDescent="0.35">
      <c r="A273" s="9">
        <v>271</v>
      </c>
      <c r="C273" s="10" t="s">
        <v>712</v>
      </c>
      <c r="D273" s="39" t="s">
        <v>336</v>
      </c>
      <c r="E273" s="10" t="s">
        <v>248</v>
      </c>
      <c r="O273" s="10">
        <v>13</v>
      </c>
      <c r="P273" s="10">
        <v>21</v>
      </c>
      <c r="Q273" s="19" t="e">
        <f t="shared" si="26"/>
        <v>#DIV/0!</v>
      </c>
    </row>
    <row r="274" spans="1:17" hidden="1" x14ac:dyDescent="0.35">
      <c r="A274" s="9">
        <v>272</v>
      </c>
      <c r="C274" s="10" t="s">
        <v>713</v>
      </c>
      <c r="D274" s="41" t="s">
        <v>337</v>
      </c>
      <c r="E274" s="10" t="s">
        <v>248</v>
      </c>
      <c r="O274" s="10">
        <v>13</v>
      </c>
      <c r="P274" s="10">
        <v>21</v>
      </c>
      <c r="Q274" s="19" t="e">
        <f t="shared" si="26"/>
        <v>#DIV/0!</v>
      </c>
    </row>
    <row r="275" spans="1:17" hidden="1" x14ac:dyDescent="0.35">
      <c r="A275" s="9">
        <v>273</v>
      </c>
      <c r="C275" s="10" t="s">
        <v>714</v>
      </c>
      <c r="D275" s="41" t="s">
        <v>338</v>
      </c>
      <c r="E275" s="10" t="s">
        <v>248</v>
      </c>
      <c r="O275" s="10">
        <v>13</v>
      </c>
      <c r="P275" s="10">
        <v>21</v>
      </c>
      <c r="Q275" s="19" t="e">
        <f t="shared" si="26"/>
        <v>#DIV/0!</v>
      </c>
    </row>
    <row r="276" spans="1:17" hidden="1" x14ac:dyDescent="0.35">
      <c r="A276" s="9">
        <v>274</v>
      </c>
      <c r="C276" s="10" t="s">
        <v>715</v>
      </c>
      <c r="D276" s="39" t="s">
        <v>339</v>
      </c>
      <c r="E276" s="10" t="s">
        <v>248</v>
      </c>
      <c r="O276" s="10">
        <v>13</v>
      </c>
      <c r="P276" s="10">
        <v>21</v>
      </c>
      <c r="Q276" s="19" t="e">
        <f t="shared" si="26"/>
        <v>#DIV/0!</v>
      </c>
    </row>
    <row r="277" spans="1:17" hidden="1" x14ac:dyDescent="0.35">
      <c r="A277" s="9">
        <v>275</v>
      </c>
      <c r="C277" s="10" t="s">
        <v>716</v>
      </c>
      <c r="D277" s="41" t="s">
        <v>340</v>
      </c>
      <c r="E277" s="10" t="s">
        <v>248</v>
      </c>
      <c r="O277" s="10">
        <v>13</v>
      </c>
      <c r="P277" s="10">
        <v>21</v>
      </c>
      <c r="Q277" s="19" t="e">
        <f t="shared" si="26"/>
        <v>#DIV/0!</v>
      </c>
    </row>
    <row r="278" spans="1:17" hidden="1" x14ac:dyDescent="0.35">
      <c r="A278" s="9">
        <v>276</v>
      </c>
      <c r="C278" s="10" t="s">
        <v>717</v>
      </c>
      <c r="D278" s="41" t="s">
        <v>341</v>
      </c>
      <c r="E278" s="10" t="s">
        <v>248</v>
      </c>
      <c r="O278" s="10">
        <v>13</v>
      </c>
      <c r="P278" s="10">
        <v>21</v>
      </c>
      <c r="Q278" s="19" t="e">
        <f t="shared" si="26"/>
        <v>#DIV/0!</v>
      </c>
    </row>
    <row r="279" spans="1:17" hidden="1" x14ac:dyDescent="0.35">
      <c r="A279" s="9">
        <v>277</v>
      </c>
      <c r="C279" s="10" t="s">
        <v>718</v>
      </c>
      <c r="D279" s="41" t="s">
        <v>342</v>
      </c>
      <c r="E279" s="10" t="s">
        <v>248</v>
      </c>
      <c r="O279" s="10">
        <v>13</v>
      </c>
      <c r="P279" s="10">
        <v>21</v>
      </c>
      <c r="Q279" s="19" t="e">
        <f t="shared" si="26"/>
        <v>#DIV/0!</v>
      </c>
    </row>
    <row r="280" spans="1:17" hidden="1" x14ac:dyDescent="0.35">
      <c r="A280" s="9">
        <v>278</v>
      </c>
      <c r="C280" s="10" t="s">
        <v>719</v>
      </c>
      <c r="D280" s="41" t="s">
        <v>343</v>
      </c>
      <c r="E280" s="10" t="s">
        <v>248</v>
      </c>
      <c r="O280" s="10">
        <v>13</v>
      </c>
      <c r="P280" s="10">
        <v>21</v>
      </c>
      <c r="Q280" s="19" t="e">
        <f t="shared" si="26"/>
        <v>#DIV/0!</v>
      </c>
    </row>
    <row r="281" spans="1:17" hidden="1" x14ac:dyDescent="0.35">
      <c r="A281" s="9">
        <v>279</v>
      </c>
      <c r="C281" s="10" t="s">
        <v>720</v>
      </c>
      <c r="D281" s="41" t="s">
        <v>344</v>
      </c>
      <c r="E281" s="10" t="s">
        <v>248</v>
      </c>
      <c r="O281" s="10">
        <v>13</v>
      </c>
      <c r="P281" s="10">
        <v>21</v>
      </c>
      <c r="Q281" s="19" t="e">
        <f t="shared" ref="Q281:Q308" si="27">((P281-L281)/L281)*100</f>
        <v>#DIV/0!</v>
      </c>
    </row>
    <row r="282" spans="1:17" hidden="1" x14ac:dyDescent="0.35">
      <c r="A282" s="9">
        <v>280</v>
      </c>
      <c r="C282" s="10" t="s">
        <v>721</v>
      </c>
      <c r="D282" s="41" t="s">
        <v>345</v>
      </c>
      <c r="E282" s="10" t="s">
        <v>248</v>
      </c>
      <c r="O282" s="10">
        <v>13</v>
      </c>
      <c r="P282" s="10">
        <v>21</v>
      </c>
      <c r="Q282" s="19" t="e">
        <f t="shared" si="27"/>
        <v>#DIV/0!</v>
      </c>
    </row>
    <row r="283" spans="1:17" hidden="1" x14ac:dyDescent="0.35">
      <c r="A283" s="9">
        <v>281</v>
      </c>
      <c r="C283" s="10" t="s">
        <v>722</v>
      </c>
      <c r="D283" s="41" t="s">
        <v>346</v>
      </c>
      <c r="E283" s="10" t="s">
        <v>248</v>
      </c>
      <c r="O283" s="10">
        <v>13</v>
      </c>
      <c r="P283" s="10">
        <v>21</v>
      </c>
      <c r="Q283" s="19" t="e">
        <f t="shared" si="27"/>
        <v>#DIV/0!</v>
      </c>
    </row>
    <row r="284" spans="1:17" hidden="1" x14ac:dyDescent="0.35">
      <c r="A284" s="9">
        <v>282</v>
      </c>
      <c r="C284" s="10" t="s">
        <v>723</v>
      </c>
      <c r="D284" s="41" t="s">
        <v>347</v>
      </c>
      <c r="E284" s="10" t="s">
        <v>248</v>
      </c>
      <c r="O284" s="10">
        <v>13</v>
      </c>
      <c r="P284" s="10">
        <v>21</v>
      </c>
      <c r="Q284" s="19" t="e">
        <f t="shared" si="27"/>
        <v>#DIV/0!</v>
      </c>
    </row>
    <row r="285" spans="1:17" hidden="1" x14ac:dyDescent="0.35">
      <c r="A285" s="9">
        <v>283</v>
      </c>
      <c r="C285" s="10" t="s">
        <v>724</v>
      </c>
      <c r="D285" s="41" t="s">
        <v>348</v>
      </c>
      <c r="E285" s="10" t="s">
        <v>248</v>
      </c>
      <c r="O285" s="10">
        <v>13</v>
      </c>
      <c r="P285" s="10">
        <v>21</v>
      </c>
      <c r="Q285" s="19" t="e">
        <f t="shared" si="27"/>
        <v>#DIV/0!</v>
      </c>
    </row>
    <row r="286" spans="1:17" hidden="1" x14ac:dyDescent="0.35">
      <c r="A286" s="9">
        <v>284</v>
      </c>
      <c r="C286" s="10" t="s">
        <v>725</v>
      </c>
      <c r="D286" s="41" t="s">
        <v>349</v>
      </c>
      <c r="E286" s="10" t="s">
        <v>248</v>
      </c>
      <c r="O286" s="10">
        <v>13</v>
      </c>
      <c r="P286" s="10">
        <v>21</v>
      </c>
      <c r="Q286" s="19" t="e">
        <f t="shared" si="27"/>
        <v>#DIV/0!</v>
      </c>
    </row>
    <row r="287" spans="1:17" hidden="1" x14ac:dyDescent="0.35">
      <c r="A287" s="9">
        <v>285</v>
      </c>
      <c r="C287" s="10" t="s">
        <v>726</v>
      </c>
      <c r="D287" s="33" t="s">
        <v>380</v>
      </c>
      <c r="E287" s="10" t="s">
        <v>249</v>
      </c>
      <c r="O287" s="10">
        <v>80</v>
      </c>
      <c r="P287" s="10">
        <v>151</v>
      </c>
      <c r="Q287" s="19" t="e">
        <f t="shared" si="27"/>
        <v>#DIV/0!</v>
      </c>
    </row>
    <row r="288" spans="1:17" hidden="1" x14ac:dyDescent="0.35">
      <c r="A288" s="9">
        <v>286</v>
      </c>
      <c r="C288" s="10" t="s">
        <v>727</v>
      </c>
      <c r="D288" s="42" t="s">
        <v>381</v>
      </c>
      <c r="E288" s="10" t="s">
        <v>249</v>
      </c>
      <c r="O288" s="10">
        <v>150</v>
      </c>
      <c r="P288" s="10">
        <v>291</v>
      </c>
      <c r="Q288" s="19" t="e">
        <f t="shared" si="27"/>
        <v>#DIV/0!</v>
      </c>
    </row>
    <row r="289" spans="1:21" hidden="1" x14ac:dyDescent="0.35">
      <c r="A289" s="9">
        <v>287</v>
      </c>
      <c r="C289" s="10" t="s">
        <v>728</v>
      </c>
      <c r="D289" s="33" t="s">
        <v>393</v>
      </c>
      <c r="E289" s="10" t="s">
        <v>249</v>
      </c>
      <c r="O289" s="10">
        <v>30</v>
      </c>
      <c r="P289" s="10">
        <v>71</v>
      </c>
      <c r="Q289" s="19" t="e">
        <f t="shared" si="27"/>
        <v>#DIV/0!</v>
      </c>
    </row>
    <row r="290" spans="1:21" hidden="1" x14ac:dyDescent="0.35">
      <c r="A290" s="9">
        <v>288</v>
      </c>
      <c r="C290" s="10" t="s">
        <v>729</v>
      </c>
      <c r="D290" s="33" t="s">
        <v>394</v>
      </c>
      <c r="E290" s="10" t="s">
        <v>249</v>
      </c>
      <c r="O290" s="10">
        <v>50</v>
      </c>
      <c r="P290" s="10">
        <v>101</v>
      </c>
      <c r="Q290" s="19" t="e">
        <f t="shared" si="27"/>
        <v>#DIV/0!</v>
      </c>
    </row>
    <row r="291" spans="1:21" hidden="1" x14ac:dyDescent="0.35">
      <c r="A291" s="9">
        <v>289</v>
      </c>
      <c r="C291" s="10" t="s">
        <v>730</v>
      </c>
      <c r="D291" s="33" t="s">
        <v>395</v>
      </c>
      <c r="E291" s="10" t="s">
        <v>249</v>
      </c>
      <c r="O291" s="10">
        <v>60</v>
      </c>
      <c r="P291" s="10">
        <v>121</v>
      </c>
      <c r="Q291" s="19" t="e">
        <f t="shared" si="27"/>
        <v>#DIV/0!</v>
      </c>
    </row>
    <row r="292" spans="1:21" hidden="1" x14ac:dyDescent="0.35">
      <c r="A292" s="9">
        <v>290</v>
      </c>
      <c r="C292" s="10" t="s">
        <v>731</v>
      </c>
      <c r="D292" s="33" t="s">
        <v>396</v>
      </c>
      <c r="E292" s="10" t="s">
        <v>249</v>
      </c>
      <c r="O292" s="10">
        <v>30</v>
      </c>
      <c r="P292" s="10">
        <v>71</v>
      </c>
      <c r="Q292" s="19" t="e">
        <f t="shared" si="27"/>
        <v>#DIV/0!</v>
      </c>
    </row>
    <row r="293" spans="1:21" hidden="1" x14ac:dyDescent="0.35">
      <c r="A293" s="9">
        <v>291</v>
      </c>
      <c r="C293" s="10" t="s">
        <v>732</v>
      </c>
      <c r="D293" s="33" t="s">
        <v>397</v>
      </c>
      <c r="E293" s="10" t="s">
        <v>249</v>
      </c>
      <c r="O293" s="10">
        <v>50</v>
      </c>
      <c r="P293" s="10">
        <v>101</v>
      </c>
      <c r="Q293" s="19" t="e">
        <f t="shared" si="27"/>
        <v>#DIV/0!</v>
      </c>
    </row>
    <row r="294" spans="1:21" hidden="1" x14ac:dyDescent="0.35">
      <c r="A294" s="9">
        <v>292</v>
      </c>
      <c r="C294" s="10" t="s">
        <v>733</v>
      </c>
      <c r="D294" s="33" t="s">
        <v>398</v>
      </c>
      <c r="E294" s="10" t="s">
        <v>249</v>
      </c>
      <c r="O294" s="10">
        <v>60</v>
      </c>
      <c r="P294" s="10">
        <v>121</v>
      </c>
      <c r="Q294" s="19" t="e">
        <f t="shared" si="27"/>
        <v>#DIV/0!</v>
      </c>
    </row>
    <row r="295" spans="1:21" hidden="1" x14ac:dyDescent="0.35">
      <c r="A295" s="9">
        <v>293</v>
      </c>
      <c r="C295" s="10" t="s">
        <v>734</v>
      </c>
      <c r="D295" s="33" t="s">
        <v>382</v>
      </c>
      <c r="E295" s="10" t="s">
        <v>249</v>
      </c>
      <c r="O295" s="10">
        <v>50</v>
      </c>
      <c r="P295" s="10">
        <v>101</v>
      </c>
      <c r="Q295" s="19" t="e">
        <f t="shared" si="27"/>
        <v>#DIV/0!</v>
      </c>
    </row>
    <row r="296" spans="1:21" hidden="1" x14ac:dyDescent="0.35">
      <c r="A296" s="9">
        <v>294</v>
      </c>
      <c r="C296" s="10" t="s">
        <v>735</v>
      </c>
      <c r="D296" s="33" t="s">
        <v>399</v>
      </c>
      <c r="E296" s="10" t="s">
        <v>249</v>
      </c>
      <c r="O296" s="15">
        <v>80</v>
      </c>
      <c r="P296" s="10">
        <v>161</v>
      </c>
      <c r="Q296" s="19" t="e">
        <f t="shared" si="27"/>
        <v>#DIV/0!</v>
      </c>
    </row>
    <row r="297" spans="1:21" hidden="1" x14ac:dyDescent="0.35">
      <c r="A297" s="9">
        <v>295</v>
      </c>
      <c r="C297" s="10" t="s">
        <v>736</v>
      </c>
      <c r="D297" s="33" t="s">
        <v>400</v>
      </c>
      <c r="E297" s="10" t="s">
        <v>249</v>
      </c>
      <c r="L297" s="10">
        <v>45</v>
      </c>
      <c r="O297" s="10">
        <v>40</v>
      </c>
      <c r="P297" s="10">
        <v>71</v>
      </c>
      <c r="Q297" s="19">
        <f t="shared" si="27"/>
        <v>57.777777777777771</v>
      </c>
    </row>
    <row r="298" spans="1:21" hidden="1" x14ac:dyDescent="0.35">
      <c r="A298" s="9">
        <v>296</v>
      </c>
      <c r="C298" s="10" t="s">
        <v>737</v>
      </c>
      <c r="D298" s="33" t="s">
        <v>401</v>
      </c>
      <c r="E298" s="10" t="s">
        <v>249</v>
      </c>
      <c r="O298" s="10">
        <v>60</v>
      </c>
      <c r="P298" s="10">
        <v>91</v>
      </c>
      <c r="Q298" s="19" t="e">
        <f t="shared" si="27"/>
        <v>#DIV/0!</v>
      </c>
    </row>
    <row r="299" spans="1:21" hidden="1" x14ac:dyDescent="0.35">
      <c r="A299" s="9">
        <v>297</v>
      </c>
      <c r="C299" s="10" t="s">
        <v>738</v>
      </c>
      <c r="D299" s="33" t="s">
        <v>402</v>
      </c>
      <c r="E299" s="10" t="s">
        <v>249</v>
      </c>
      <c r="O299" s="10">
        <v>80</v>
      </c>
      <c r="P299" s="10">
        <v>121</v>
      </c>
      <c r="Q299" s="19" t="e">
        <f t="shared" si="27"/>
        <v>#DIV/0!</v>
      </c>
    </row>
    <row r="300" spans="1:21" ht="29" hidden="1" x14ac:dyDescent="0.35">
      <c r="A300" s="9">
        <v>298</v>
      </c>
      <c r="C300" s="10" t="s">
        <v>739</v>
      </c>
      <c r="D300" s="25" t="s">
        <v>403</v>
      </c>
      <c r="E300" s="10" t="s">
        <v>249</v>
      </c>
      <c r="O300" s="15">
        <v>60</v>
      </c>
      <c r="P300" s="10">
        <v>121</v>
      </c>
      <c r="Q300" s="19" t="e">
        <f t="shared" si="27"/>
        <v>#DIV/0!</v>
      </c>
    </row>
    <row r="301" spans="1:21" hidden="1" x14ac:dyDescent="0.35">
      <c r="A301" s="9">
        <v>299</v>
      </c>
      <c r="C301" s="10" t="s">
        <v>740</v>
      </c>
      <c r="D301" s="23" t="s">
        <v>169</v>
      </c>
      <c r="J301" s="10" t="s">
        <v>109</v>
      </c>
      <c r="K301" s="10">
        <v>3</v>
      </c>
      <c r="L301" s="11">
        <v>30</v>
      </c>
      <c r="M301" s="11"/>
      <c r="N301" s="11"/>
      <c r="O301" s="11"/>
      <c r="P301" s="11">
        <v>45</v>
      </c>
      <c r="Q301" s="19">
        <f t="shared" si="27"/>
        <v>50</v>
      </c>
      <c r="S301" s="7">
        <f>30*1.6</f>
        <v>48</v>
      </c>
      <c r="T301" s="7" t="s">
        <v>115</v>
      </c>
    </row>
    <row r="302" spans="1:21" hidden="1" x14ac:dyDescent="0.35">
      <c r="A302" s="9">
        <v>300</v>
      </c>
      <c r="C302" s="15" t="s">
        <v>741</v>
      </c>
      <c r="D302" s="23" t="s">
        <v>12</v>
      </c>
      <c r="J302" s="10" t="s">
        <v>109</v>
      </c>
      <c r="K302" s="10">
        <v>4</v>
      </c>
      <c r="L302" s="11">
        <v>60</v>
      </c>
      <c r="P302" s="11">
        <v>141</v>
      </c>
      <c r="Q302" s="19">
        <f>((P302-L302)/L302)*100</f>
        <v>135</v>
      </c>
      <c r="R302" s="10">
        <v>119</v>
      </c>
      <c r="S302" s="375">
        <f t="shared" ref="S302:S303" si="28">L302*1.7</f>
        <v>102</v>
      </c>
      <c r="T302" s="376">
        <f t="shared" ref="T302:T303" si="29">S302/0.45</f>
        <v>226.66666666666666</v>
      </c>
    </row>
    <row r="303" spans="1:21" x14ac:dyDescent="0.35">
      <c r="A303" s="9">
        <v>301</v>
      </c>
      <c r="B303" s="9" t="s">
        <v>1495</v>
      </c>
      <c r="C303" s="10" t="s">
        <v>742</v>
      </c>
      <c r="D303" s="23" t="s">
        <v>11</v>
      </c>
      <c r="E303" s="10" t="s">
        <v>865</v>
      </c>
      <c r="J303" s="10" t="s">
        <v>147</v>
      </c>
      <c r="K303" s="10">
        <v>4</v>
      </c>
      <c r="L303" s="11">
        <v>80</v>
      </c>
      <c r="M303" s="11" t="s">
        <v>147</v>
      </c>
      <c r="N303" s="11">
        <v>4</v>
      </c>
      <c r="O303" s="11">
        <v>80</v>
      </c>
      <c r="P303" s="11">
        <v>151</v>
      </c>
      <c r="Q303" s="19">
        <f t="shared" si="27"/>
        <v>88.75</v>
      </c>
      <c r="S303" s="375">
        <f t="shared" si="28"/>
        <v>136</v>
      </c>
      <c r="T303" s="376">
        <f t="shared" si="29"/>
        <v>302.22222222222223</v>
      </c>
    </row>
    <row r="304" spans="1:21" hidden="1" x14ac:dyDescent="0.35">
      <c r="A304" s="9">
        <v>302</v>
      </c>
      <c r="C304" s="10" t="s">
        <v>743</v>
      </c>
      <c r="D304" s="23" t="s">
        <v>123</v>
      </c>
      <c r="J304" s="10" t="s">
        <v>109</v>
      </c>
      <c r="K304" s="10">
        <v>6</v>
      </c>
      <c r="L304" s="11">
        <v>70</v>
      </c>
      <c r="M304" s="11"/>
      <c r="N304" s="11"/>
      <c r="O304" s="11"/>
      <c r="P304" s="11">
        <v>141</v>
      </c>
      <c r="Q304" s="19">
        <f t="shared" si="27"/>
        <v>101.42857142857142</v>
      </c>
      <c r="R304" s="10">
        <v>149</v>
      </c>
      <c r="T304" s="7" t="s">
        <v>115</v>
      </c>
      <c r="U304" s="7" t="s">
        <v>124</v>
      </c>
    </row>
    <row r="305" spans="1:20" hidden="1" x14ac:dyDescent="0.35">
      <c r="A305" s="9">
        <v>303</v>
      </c>
      <c r="C305" s="10" t="s">
        <v>744</v>
      </c>
      <c r="D305" s="23" t="s">
        <v>103</v>
      </c>
      <c r="J305" s="10" t="s">
        <v>109</v>
      </c>
      <c r="K305" s="10">
        <v>4</v>
      </c>
      <c r="L305" s="11">
        <v>60</v>
      </c>
      <c r="M305" s="11"/>
      <c r="N305" s="11"/>
      <c r="O305" s="11"/>
      <c r="P305" s="11">
        <v>91</v>
      </c>
      <c r="Q305" s="19">
        <f t="shared" si="27"/>
        <v>51.666666666666671</v>
      </c>
      <c r="R305" s="10">
        <v>99</v>
      </c>
    </row>
    <row r="306" spans="1:20" hidden="1" x14ac:dyDescent="0.35">
      <c r="A306" s="9">
        <v>304</v>
      </c>
      <c r="C306" s="10" t="s">
        <v>745</v>
      </c>
      <c r="D306" s="23" t="s">
        <v>111</v>
      </c>
      <c r="J306" s="10" t="s">
        <v>109</v>
      </c>
      <c r="K306" s="10">
        <v>6</v>
      </c>
      <c r="L306" s="11">
        <v>60</v>
      </c>
      <c r="M306" s="11"/>
      <c r="N306" s="11"/>
      <c r="O306" s="11"/>
      <c r="P306" s="11">
        <v>99</v>
      </c>
      <c r="Q306" s="19">
        <f t="shared" si="27"/>
        <v>65</v>
      </c>
      <c r="R306" s="10">
        <v>99</v>
      </c>
      <c r="T306" s="7" t="s">
        <v>115</v>
      </c>
    </row>
    <row r="307" spans="1:20" hidden="1" x14ac:dyDescent="0.35">
      <c r="A307" s="9">
        <v>305</v>
      </c>
      <c r="C307" s="10" t="s">
        <v>746</v>
      </c>
      <c r="D307" s="23" t="s">
        <v>108</v>
      </c>
      <c r="J307" s="10" t="s">
        <v>109</v>
      </c>
      <c r="K307" s="10">
        <v>6</v>
      </c>
      <c r="L307" s="11">
        <v>60</v>
      </c>
      <c r="M307" s="11"/>
      <c r="N307" s="11"/>
      <c r="O307" s="11"/>
      <c r="P307" s="11">
        <v>99</v>
      </c>
      <c r="Q307" s="19">
        <f t="shared" si="27"/>
        <v>65</v>
      </c>
      <c r="R307" s="10">
        <v>99</v>
      </c>
      <c r="T307" s="7" t="s">
        <v>115</v>
      </c>
    </row>
    <row r="308" spans="1:20" hidden="1" x14ac:dyDescent="0.35">
      <c r="A308" s="9">
        <v>306</v>
      </c>
      <c r="C308" s="10" t="s">
        <v>747</v>
      </c>
      <c r="D308" s="23" t="s">
        <v>110</v>
      </c>
      <c r="J308" s="10" t="s">
        <v>109</v>
      </c>
      <c r="K308" s="10">
        <v>6</v>
      </c>
      <c r="L308" s="11">
        <v>60</v>
      </c>
      <c r="M308" s="11"/>
      <c r="N308" s="11"/>
      <c r="O308" s="11"/>
      <c r="P308" s="11">
        <v>99</v>
      </c>
      <c r="Q308" s="19">
        <f t="shared" si="27"/>
        <v>65</v>
      </c>
      <c r="R308" s="10">
        <v>99</v>
      </c>
      <c r="T308" s="7" t="s">
        <v>115</v>
      </c>
    </row>
    <row r="309" spans="1:20" hidden="1" x14ac:dyDescent="0.35">
      <c r="A309" s="9">
        <v>307</v>
      </c>
      <c r="C309" s="10" t="s">
        <v>748</v>
      </c>
      <c r="D309" s="23" t="s">
        <v>906</v>
      </c>
      <c r="J309" s="11"/>
      <c r="K309" s="11"/>
      <c r="L309" s="11"/>
      <c r="M309" s="11" t="s">
        <v>109</v>
      </c>
      <c r="N309" s="11">
        <v>8</v>
      </c>
      <c r="O309" s="15">
        <v>200</v>
      </c>
      <c r="P309" s="11">
        <v>401</v>
      </c>
      <c r="Q309" s="19">
        <f>((P309-O309)/O309)*100</f>
        <v>100.49999999999999</v>
      </c>
      <c r="R309" s="11"/>
    </row>
    <row r="310" spans="1:20" hidden="1" x14ac:dyDescent="0.35">
      <c r="A310" s="9">
        <v>308</v>
      </c>
      <c r="C310" s="10" t="s">
        <v>749</v>
      </c>
      <c r="D310" s="23" t="s">
        <v>909</v>
      </c>
      <c r="L310" s="11"/>
      <c r="M310" s="11" t="s">
        <v>109</v>
      </c>
      <c r="N310" s="11">
        <v>6</v>
      </c>
      <c r="O310" s="11">
        <f>80+50</f>
        <v>130</v>
      </c>
      <c r="P310" s="11">
        <v>211</v>
      </c>
      <c r="Q310" s="19">
        <f>((P310-O310)/O310)*100</f>
        <v>62.307692307692307</v>
      </c>
    </row>
    <row r="311" spans="1:20" hidden="1" x14ac:dyDescent="0.35">
      <c r="A311" s="9">
        <v>309</v>
      </c>
      <c r="C311" s="10" t="s">
        <v>750</v>
      </c>
      <c r="D311" s="23" t="s">
        <v>387</v>
      </c>
      <c r="L311" s="11"/>
      <c r="M311" s="11" t="s">
        <v>109</v>
      </c>
      <c r="N311" s="11">
        <v>4</v>
      </c>
      <c r="O311" s="11">
        <v>50</v>
      </c>
      <c r="P311" s="11">
        <v>91</v>
      </c>
      <c r="Q311" s="19">
        <f>((P311-O311)/O311)*100</f>
        <v>82</v>
      </c>
      <c r="S311" s="7" t="s">
        <v>903</v>
      </c>
    </row>
    <row r="312" spans="1:20" hidden="1" x14ac:dyDescent="0.35">
      <c r="A312" s="9">
        <v>310</v>
      </c>
      <c r="C312" s="10" t="s">
        <v>751</v>
      </c>
      <c r="D312" s="23" t="s">
        <v>388</v>
      </c>
      <c r="L312" s="11"/>
      <c r="M312" s="11" t="s">
        <v>109</v>
      </c>
      <c r="N312" s="11">
        <v>4</v>
      </c>
      <c r="O312" s="11">
        <v>50</v>
      </c>
      <c r="P312" s="11">
        <v>91</v>
      </c>
      <c r="Q312" s="19">
        <f>((P312-O312)/O312)*100</f>
        <v>82</v>
      </c>
      <c r="S312" s="7" t="s">
        <v>903</v>
      </c>
    </row>
    <row r="313" spans="1:20" hidden="1" x14ac:dyDescent="0.35">
      <c r="A313" s="9">
        <v>311</v>
      </c>
      <c r="C313" s="10" t="s">
        <v>752</v>
      </c>
      <c r="D313" s="23" t="s">
        <v>389</v>
      </c>
      <c r="L313" s="11"/>
      <c r="M313" s="11" t="s">
        <v>104</v>
      </c>
      <c r="N313" s="11">
        <v>4</v>
      </c>
      <c r="O313" s="11">
        <v>80</v>
      </c>
      <c r="P313" s="11">
        <v>151</v>
      </c>
      <c r="Q313" s="19">
        <f>((P313-O313)/O313)*100</f>
        <v>88.75</v>
      </c>
      <c r="S313" s="7" t="s">
        <v>903</v>
      </c>
    </row>
    <row r="314" spans="1:20" hidden="1" x14ac:dyDescent="0.35">
      <c r="A314" s="9">
        <v>312</v>
      </c>
      <c r="C314" s="10" t="s">
        <v>753</v>
      </c>
      <c r="D314" s="23" t="s">
        <v>360</v>
      </c>
      <c r="J314" s="10" t="s">
        <v>109</v>
      </c>
      <c r="K314" s="10">
        <v>6</v>
      </c>
      <c r="L314" s="11">
        <v>40</v>
      </c>
      <c r="M314" s="11" t="s">
        <v>109</v>
      </c>
      <c r="N314" s="11">
        <v>4</v>
      </c>
      <c r="O314" s="11">
        <v>30</v>
      </c>
      <c r="P314" s="11">
        <v>55</v>
      </c>
      <c r="Q314" s="19">
        <f>((P314-L314)/L314)*100</f>
        <v>37.5</v>
      </c>
      <c r="R314" s="10">
        <v>59</v>
      </c>
    </row>
    <row r="315" spans="1:20" hidden="1" x14ac:dyDescent="0.35">
      <c r="A315" s="9">
        <v>313</v>
      </c>
      <c r="C315" s="10" t="s">
        <v>754</v>
      </c>
      <c r="D315" s="23" t="s">
        <v>361</v>
      </c>
      <c r="L315" s="11"/>
      <c r="M315" s="11" t="s">
        <v>109</v>
      </c>
      <c r="N315" s="11">
        <v>4</v>
      </c>
      <c r="O315" s="11">
        <v>50</v>
      </c>
      <c r="P315" s="11">
        <v>101</v>
      </c>
      <c r="Q315" s="19">
        <f>((P315-O315)/O315)*100</f>
        <v>102</v>
      </c>
    </row>
    <row r="316" spans="1:20" hidden="1" x14ac:dyDescent="0.35">
      <c r="A316" s="9">
        <v>314</v>
      </c>
      <c r="C316" s="10" t="s">
        <v>755</v>
      </c>
      <c r="D316" s="23" t="s">
        <v>362</v>
      </c>
      <c r="L316" s="11"/>
      <c r="M316" s="11" t="s">
        <v>109</v>
      </c>
      <c r="N316" s="11">
        <v>4</v>
      </c>
      <c r="O316" s="11">
        <v>60</v>
      </c>
      <c r="P316" s="11">
        <v>121</v>
      </c>
      <c r="Q316" s="19">
        <f>((P316-O316)/O316)*100</f>
        <v>101.66666666666666</v>
      </c>
      <c r="S316" s="7" t="s">
        <v>904</v>
      </c>
    </row>
    <row r="317" spans="1:20" hidden="1" x14ac:dyDescent="0.35">
      <c r="A317" s="9">
        <v>315</v>
      </c>
      <c r="C317" s="10" t="s">
        <v>756</v>
      </c>
      <c r="D317" s="23" t="s">
        <v>21</v>
      </c>
      <c r="J317" s="10" t="s">
        <v>109</v>
      </c>
      <c r="K317" s="10">
        <v>6</v>
      </c>
      <c r="L317" s="11">
        <v>70</v>
      </c>
      <c r="M317" s="11"/>
      <c r="N317" s="11"/>
      <c r="O317" s="11"/>
      <c r="P317" s="11">
        <v>141</v>
      </c>
      <c r="Q317" s="19">
        <f>((P317-L317)/L317)*100</f>
        <v>101.42857142857142</v>
      </c>
      <c r="R317" s="10">
        <v>159</v>
      </c>
    </row>
    <row r="318" spans="1:20" hidden="1" x14ac:dyDescent="0.35">
      <c r="A318" s="9">
        <v>316</v>
      </c>
      <c r="C318" s="10" t="s">
        <v>757</v>
      </c>
      <c r="D318" s="23" t="s">
        <v>21</v>
      </c>
      <c r="L318" s="11"/>
      <c r="M318" s="11" t="s">
        <v>109</v>
      </c>
      <c r="N318" s="11">
        <v>4</v>
      </c>
      <c r="O318" s="11">
        <v>100</v>
      </c>
      <c r="P318" s="11">
        <v>199</v>
      </c>
      <c r="Q318" s="19">
        <f>((P318-O318)/O318)*100</f>
        <v>99</v>
      </c>
      <c r="S318" s="7" t="s">
        <v>905</v>
      </c>
    </row>
    <row r="319" spans="1:20" hidden="1" x14ac:dyDescent="0.35">
      <c r="A319" s="9">
        <v>317</v>
      </c>
      <c r="B319" s="9" t="s">
        <v>1495</v>
      </c>
      <c r="C319" s="10" t="s">
        <v>758</v>
      </c>
      <c r="D319" s="23" t="s">
        <v>862</v>
      </c>
      <c r="J319" s="10" t="s">
        <v>109</v>
      </c>
      <c r="K319" s="10">
        <v>6</v>
      </c>
      <c r="L319" s="11">
        <v>120</v>
      </c>
      <c r="M319" s="11" t="s">
        <v>109</v>
      </c>
      <c r="N319" s="11">
        <v>6</v>
      </c>
      <c r="O319" s="11">
        <v>100</v>
      </c>
      <c r="P319" s="11">
        <v>199</v>
      </c>
      <c r="Q319" s="19">
        <f>((P319-L319)/L319)*100</f>
        <v>65.833333333333329</v>
      </c>
      <c r="R319" s="10">
        <v>239</v>
      </c>
      <c r="S319" s="375">
        <f>L319*1.7</f>
        <v>204</v>
      </c>
      <c r="T319" s="376">
        <f>S319/0.45</f>
        <v>453.33333333333331</v>
      </c>
    </row>
    <row r="320" spans="1:20" hidden="1" x14ac:dyDescent="0.35">
      <c r="A320" s="9">
        <v>318</v>
      </c>
      <c r="C320" s="10" t="s">
        <v>759</v>
      </c>
      <c r="D320" s="23" t="s">
        <v>151</v>
      </c>
      <c r="J320" s="10" t="s">
        <v>109</v>
      </c>
      <c r="K320" s="10">
        <v>4</v>
      </c>
      <c r="L320" s="11">
        <v>60</v>
      </c>
      <c r="M320" s="11" t="s">
        <v>109</v>
      </c>
      <c r="N320" s="11">
        <v>4</v>
      </c>
      <c r="O320" s="11">
        <v>50</v>
      </c>
      <c r="P320" s="11">
        <v>111</v>
      </c>
      <c r="Q320" s="19">
        <f>((P320-L320)/L320)*100</f>
        <v>85</v>
      </c>
      <c r="R320" s="10">
        <v>99</v>
      </c>
    </row>
    <row r="321" spans="1:20" hidden="1" x14ac:dyDescent="0.35">
      <c r="A321" s="9">
        <v>319</v>
      </c>
      <c r="C321" s="10" t="s">
        <v>760</v>
      </c>
      <c r="D321" s="23" t="s">
        <v>439</v>
      </c>
      <c r="L321" s="11"/>
      <c r="M321" s="11" t="s">
        <v>109</v>
      </c>
      <c r="N321" s="11">
        <v>4</v>
      </c>
      <c r="O321" s="11">
        <v>50</v>
      </c>
      <c r="P321" s="11">
        <v>91</v>
      </c>
      <c r="Q321" s="19">
        <f>((P321-O321)/O321)*100</f>
        <v>82</v>
      </c>
      <c r="S321" s="7" t="s">
        <v>875</v>
      </c>
    </row>
    <row r="322" spans="1:20" hidden="1" x14ac:dyDescent="0.35">
      <c r="A322" s="9">
        <v>320</v>
      </c>
      <c r="C322" s="10" t="s">
        <v>761</v>
      </c>
      <c r="D322" s="33" t="s">
        <v>364</v>
      </c>
      <c r="L322" s="11"/>
      <c r="M322" s="11" t="s">
        <v>109</v>
      </c>
      <c r="N322" s="11">
        <v>4</v>
      </c>
      <c r="O322" s="11">
        <v>65</v>
      </c>
      <c r="P322" s="11">
        <v>131</v>
      </c>
      <c r="Q322" s="19">
        <f>((P322-O322)/O322)*100</f>
        <v>101.53846153846153</v>
      </c>
    </row>
    <row r="323" spans="1:20" hidden="1" x14ac:dyDescent="0.35">
      <c r="A323" s="9">
        <v>321</v>
      </c>
      <c r="C323" s="10" t="s">
        <v>762</v>
      </c>
      <c r="D323" s="23" t="s">
        <v>148</v>
      </c>
      <c r="J323" s="10" t="s">
        <v>109</v>
      </c>
      <c r="K323" s="10">
        <v>4</v>
      </c>
      <c r="L323" s="11">
        <v>30</v>
      </c>
      <c r="M323" s="11"/>
      <c r="N323" s="11"/>
      <c r="O323" s="11"/>
      <c r="P323" s="11">
        <v>51</v>
      </c>
      <c r="Q323" s="19">
        <f>((P323-L323)/L323)*100</f>
        <v>70</v>
      </c>
    </row>
    <row r="324" spans="1:20" hidden="1" x14ac:dyDescent="0.35">
      <c r="A324" s="9">
        <v>322</v>
      </c>
      <c r="C324" s="10" t="s">
        <v>763</v>
      </c>
      <c r="D324" s="23" t="s">
        <v>133</v>
      </c>
      <c r="J324" s="10" t="s">
        <v>109</v>
      </c>
      <c r="K324" s="10">
        <v>4</v>
      </c>
      <c r="L324" s="11">
        <v>30</v>
      </c>
      <c r="M324" s="11"/>
      <c r="N324" s="11"/>
      <c r="O324" s="11"/>
      <c r="P324" s="11">
        <v>51</v>
      </c>
      <c r="Q324" s="19">
        <f>((P324-L324)/L324)*100</f>
        <v>70</v>
      </c>
      <c r="T324" s="7" t="s">
        <v>115</v>
      </c>
    </row>
    <row r="325" spans="1:20" hidden="1" x14ac:dyDescent="0.35">
      <c r="A325" s="9">
        <v>323</v>
      </c>
      <c r="C325" s="10" t="s">
        <v>764</v>
      </c>
      <c r="D325" s="23" t="s">
        <v>412</v>
      </c>
      <c r="L325" s="11"/>
      <c r="M325" s="11" t="s">
        <v>109</v>
      </c>
      <c r="N325" s="11">
        <v>4</v>
      </c>
      <c r="O325" s="11">
        <v>40</v>
      </c>
      <c r="P325" s="11">
        <v>81</v>
      </c>
      <c r="Q325" s="19">
        <f>((P325-O325)/O325)*100</f>
        <v>102.49999999999999</v>
      </c>
    </row>
    <row r="326" spans="1:20" hidden="1" x14ac:dyDescent="0.35">
      <c r="A326" s="9">
        <v>324</v>
      </c>
      <c r="C326" s="10" t="s">
        <v>765</v>
      </c>
      <c r="D326" s="23" t="s">
        <v>423</v>
      </c>
      <c r="J326" s="10" t="s">
        <v>104</v>
      </c>
      <c r="K326" s="10">
        <v>6</v>
      </c>
      <c r="L326" s="11">
        <v>80</v>
      </c>
      <c r="M326" s="11"/>
      <c r="N326" s="11"/>
      <c r="O326" s="11"/>
      <c r="P326" s="11">
        <v>151</v>
      </c>
      <c r="Q326" s="19">
        <f>((P326-L326)/L326)*100</f>
        <v>88.75</v>
      </c>
      <c r="R326" s="10">
        <v>79</v>
      </c>
      <c r="T326" s="7" t="s">
        <v>115</v>
      </c>
    </row>
    <row r="327" spans="1:20" hidden="1" x14ac:dyDescent="0.35">
      <c r="A327" s="9">
        <v>325</v>
      </c>
      <c r="C327" s="10" t="s">
        <v>766</v>
      </c>
      <c r="D327" s="23" t="s">
        <v>369</v>
      </c>
      <c r="L327" s="11"/>
      <c r="M327" s="11" t="s">
        <v>147</v>
      </c>
      <c r="N327" s="11">
        <v>4</v>
      </c>
      <c r="O327" s="11">
        <v>45</v>
      </c>
      <c r="P327" s="11">
        <v>61</v>
      </c>
      <c r="Q327" s="19">
        <f>((P327-O327)/O327)*100</f>
        <v>35.555555555555557</v>
      </c>
    </row>
    <row r="328" spans="1:20" hidden="1" x14ac:dyDescent="0.35">
      <c r="A328" s="9">
        <v>326</v>
      </c>
      <c r="C328" s="10" t="s">
        <v>767</v>
      </c>
      <c r="D328" s="43" t="s">
        <v>127</v>
      </c>
      <c r="E328" s="11"/>
      <c r="F328" s="11"/>
      <c r="G328" s="11"/>
      <c r="H328" s="11"/>
      <c r="I328" s="11"/>
      <c r="J328" s="11" t="s">
        <v>109</v>
      </c>
      <c r="K328" s="11">
        <v>6</v>
      </c>
      <c r="L328" s="11">
        <v>40</v>
      </c>
      <c r="M328" s="11"/>
      <c r="N328" s="11"/>
      <c r="O328" s="11"/>
      <c r="P328" s="11">
        <v>81</v>
      </c>
      <c r="Q328" s="19">
        <f>((P328-L328)/L328)*100</f>
        <v>102.49999999999999</v>
      </c>
      <c r="T328" s="7" t="s">
        <v>115</v>
      </c>
    </row>
    <row r="329" spans="1:20" hidden="1" x14ac:dyDescent="0.35">
      <c r="A329" s="9">
        <v>327</v>
      </c>
      <c r="B329" s="9" t="s">
        <v>1495</v>
      </c>
      <c r="C329" s="10" t="s">
        <v>768</v>
      </c>
      <c r="D329" s="23" t="s">
        <v>185</v>
      </c>
      <c r="J329" s="10" t="s">
        <v>147</v>
      </c>
      <c r="K329" s="10">
        <v>4</v>
      </c>
      <c r="L329" s="11">
        <v>50</v>
      </c>
      <c r="M329" s="11" t="s">
        <v>147</v>
      </c>
      <c r="N329" s="11">
        <v>4</v>
      </c>
      <c r="O329" s="11">
        <v>60</v>
      </c>
      <c r="P329" s="11">
        <v>95</v>
      </c>
      <c r="Q329" s="19">
        <f>((P329-L329)/L329)*100</f>
        <v>90</v>
      </c>
      <c r="S329" s="375">
        <f>L329*1.7</f>
        <v>85</v>
      </c>
      <c r="T329" s="376">
        <f>S329/0.45</f>
        <v>188.88888888888889</v>
      </c>
    </row>
    <row r="330" spans="1:20" hidden="1" x14ac:dyDescent="0.35">
      <c r="A330" s="9">
        <v>328</v>
      </c>
      <c r="C330" s="10" t="s">
        <v>769</v>
      </c>
      <c r="D330" s="23" t="s">
        <v>3</v>
      </c>
      <c r="J330" s="10" t="s">
        <v>109</v>
      </c>
      <c r="K330" s="10">
        <v>4</v>
      </c>
      <c r="L330" s="11">
        <v>30</v>
      </c>
      <c r="M330" s="11" t="s">
        <v>109</v>
      </c>
      <c r="N330" s="11">
        <v>4</v>
      </c>
      <c r="O330" s="11">
        <v>40</v>
      </c>
      <c r="P330" s="11">
        <v>61</v>
      </c>
      <c r="Q330" s="19">
        <f>((P330-L330)/L330)*100</f>
        <v>103.33333333333334</v>
      </c>
      <c r="R330" s="10">
        <v>49</v>
      </c>
    </row>
    <row r="331" spans="1:20" hidden="1" x14ac:dyDescent="0.35">
      <c r="A331" s="9">
        <v>329</v>
      </c>
      <c r="C331" s="10" t="s">
        <v>770</v>
      </c>
      <c r="D331" s="23" t="s">
        <v>176</v>
      </c>
      <c r="J331" s="10" t="s">
        <v>109</v>
      </c>
      <c r="K331" s="10">
        <v>6</v>
      </c>
      <c r="L331" s="11">
        <v>70</v>
      </c>
      <c r="M331" s="11" t="s">
        <v>109</v>
      </c>
      <c r="N331" s="11">
        <v>6</v>
      </c>
      <c r="O331" s="11">
        <v>70</v>
      </c>
      <c r="P331" s="11">
        <v>141</v>
      </c>
      <c r="Q331" s="19">
        <f>((P331-L331)/L331)*100</f>
        <v>101.42857142857142</v>
      </c>
    </row>
    <row r="332" spans="1:20" hidden="1" x14ac:dyDescent="0.35">
      <c r="A332" s="9">
        <v>330</v>
      </c>
      <c r="C332" s="10" t="s">
        <v>771</v>
      </c>
      <c r="D332" s="23" t="s">
        <v>374</v>
      </c>
      <c r="L332" s="11"/>
      <c r="M332" s="11" t="s">
        <v>109</v>
      </c>
      <c r="N332" s="11">
        <v>4</v>
      </c>
      <c r="O332" s="11">
        <v>80</v>
      </c>
      <c r="P332" s="11">
        <v>151</v>
      </c>
      <c r="Q332" s="19">
        <f>((P332-O332)/O332)*100</f>
        <v>88.75</v>
      </c>
    </row>
    <row r="333" spans="1:20" hidden="1" x14ac:dyDescent="0.35">
      <c r="A333" s="9">
        <v>331</v>
      </c>
      <c r="C333" s="10" t="s">
        <v>772</v>
      </c>
      <c r="D333" s="23" t="s">
        <v>406</v>
      </c>
      <c r="L333" s="11"/>
      <c r="M333" s="11" t="s">
        <v>109</v>
      </c>
      <c r="N333" s="11">
        <v>4</v>
      </c>
      <c r="O333" s="11">
        <v>50</v>
      </c>
      <c r="P333" s="11">
        <v>101</v>
      </c>
      <c r="Q333" s="19">
        <f>((P333-O333)/O333)*100</f>
        <v>102</v>
      </c>
    </row>
    <row r="334" spans="1:20" hidden="1" x14ac:dyDescent="0.35">
      <c r="A334" s="9">
        <v>332</v>
      </c>
      <c r="B334" s="9" t="s">
        <v>1495</v>
      </c>
      <c r="C334" s="10" t="s">
        <v>773</v>
      </c>
      <c r="D334" s="44" t="s">
        <v>200</v>
      </c>
      <c r="J334" s="10" t="s">
        <v>147</v>
      </c>
      <c r="K334" s="10">
        <v>6</v>
      </c>
      <c r="L334" s="11">
        <v>80</v>
      </c>
      <c r="M334" s="11"/>
      <c r="N334" s="11"/>
      <c r="O334" s="11"/>
      <c r="P334" s="11">
        <v>161</v>
      </c>
      <c r="Q334" s="19">
        <f>((P334-L334)/L334)*100</f>
        <v>101.25</v>
      </c>
      <c r="S334" s="375">
        <f>L334*1.7</f>
        <v>136</v>
      </c>
      <c r="T334" s="376">
        <f>S334/0.45</f>
        <v>302.22222222222223</v>
      </c>
    </row>
    <row r="335" spans="1:20" hidden="1" x14ac:dyDescent="0.35">
      <c r="A335" s="9">
        <v>333</v>
      </c>
      <c r="C335" s="10" t="s">
        <v>774</v>
      </c>
      <c r="D335" s="23" t="s">
        <v>205</v>
      </c>
      <c r="J335" s="10" t="s">
        <v>109</v>
      </c>
      <c r="K335" s="10">
        <v>6</v>
      </c>
      <c r="L335" s="11">
        <v>70</v>
      </c>
      <c r="M335" s="11" t="s">
        <v>109</v>
      </c>
      <c r="N335" s="11">
        <v>6</v>
      </c>
      <c r="O335" s="11">
        <v>50</v>
      </c>
      <c r="P335" s="11">
        <v>101</v>
      </c>
      <c r="Q335" s="19">
        <f>((P335-O335)/O335)*100</f>
        <v>102</v>
      </c>
    </row>
    <row r="336" spans="1:20" hidden="1" x14ac:dyDescent="0.35">
      <c r="A336" s="9">
        <v>334</v>
      </c>
      <c r="C336" s="10" t="s">
        <v>775</v>
      </c>
      <c r="D336" s="23" t="s">
        <v>864</v>
      </c>
      <c r="J336" s="10" t="s">
        <v>109</v>
      </c>
      <c r="K336" s="10">
        <v>6</v>
      </c>
      <c r="L336" s="11">
        <v>80</v>
      </c>
      <c r="M336" s="11" t="s">
        <v>147</v>
      </c>
      <c r="N336" s="11">
        <v>4</v>
      </c>
      <c r="O336" s="11">
        <v>80</v>
      </c>
      <c r="P336" s="11">
        <v>101</v>
      </c>
      <c r="Q336" s="19">
        <f t="shared" ref="Q336:Q378" si="30">((P336-L336)/L336)*100</f>
        <v>26.25</v>
      </c>
    </row>
    <row r="337" spans="1:21" hidden="1" x14ac:dyDescent="0.35">
      <c r="A337" s="9">
        <v>335</v>
      </c>
      <c r="B337" s="9" t="s">
        <v>1495</v>
      </c>
      <c r="C337" s="10" t="s">
        <v>776</v>
      </c>
      <c r="D337" s="23" t="s">
        <v>217</v>
      </c>
      <c r="J337" s="10" t="s">
        <v>109</v>
      </c>
      <c r="K337" s="10">
        <v>5</v>
      </c>
      <c r="L337" s="11">
        <v>80</v>
      </c>
      <c r="M337" s="10" t="s">
        <v>109</v>
      </c>
      <c r="N337" s="10">
        <v>5</v>
      </c>
      <c r="O337" s="10">
        <v>55</v>
      </c>
      <c r="P337" s="10">
        <v>101</v>
      </c>
      <c r="Q337" s="19">
        <f t="shared" si="30"/>
        <v>26.25</v>
      </c>
      <c r="S337" s="375">
        <f>O337*1.7</f>
        <v>93.5</v>
      </c>
      <c r="T337" s="376">
        <f>S337/0.45</f>
        <v>207.77777777777777</v>
      </c>
    </row>
    <row r="338" spans="1:21" hidden="1" x14ac:dyDescent="0.35">
      <c r="A338" s="9">
        <v>336</v>
      </c>
      <c r="C338" s="10" t="s">
        <v>777</v>
      </c>
      <c r="D338" s="23" t="s">
        <v>218</v>
      </c>
      <c r="J338" s="10" t="s">
        <v>109</v>
      </c>
      <c r="K338" s="10">
        <v>6</v>
      </c>
      <c r="L338" s="11">
        <v>130</v>
      </c>
      <c r="M338" s="11" t="s">
        <v>109</v>
      </c>
      <c r="N338" s="11">
        <v>6</v>
      </c>
      <c r="O338" s="11">
        <v>110</v>
      </c>
      <c r="P338" s="11">
        <v>221</v>
      </c>
      <c r="Q338" s="19">
        <f t="shared" si="30"/>
        <v>70</v>
      </c>
    </row>
    <row r="339" spans="1:21" hidden="1" x14ac:dyDescent="0.35">
      <c r="A339" s="9">
        <v>337</v>
      </c>
      <c r="C339" s="10" t="s">
        <v>778</v>
      </c>
      <c r="D339" s="23" t="s">
        <v>266</v>
      </c>
      <c r="L339" s="11"/>
      <c r="M339" s="11" t="s">
        <v>109</v>
      </c>
      <c r="N339" s="11">
        <v>10</v>
      </c>
      <c r="O339" s="11">
        <v>150</v>
      </c>
      <c r="P339" s="11">
        <v>291</v>
      </c>
      <c r="Q339" s="19" t="e">
        <f t="shared" si="30"/>
        <v>#DIV/0!</v>
      </c>
    </row>
    <row r="340" spans="1:21" hidden="1" x14ac:dyDescent="0.35">
      <c r="A340" s="9">
        <v>338</v>
      </c>
      <c r="B340" s="9" t="s">
        <v>1495</v>
      </c>
      <c r="C340" s="10" t="s">
        <v>779</v>
      </c>
      <c r="D340" s="23" t="s">
        <v>267</v>
      </c>
      <c r="L340" s="11"/>
      <c r="M340" s="11" t="s">
        <v>109</v>
      </c>
      <c r="N340" s="11">
        <v>5</v>
      </c>
      <c r="O340" s="11">
        <v>55</v>
      </c>
      <c r="P340" s="11">
        <v>121</v>
      </c>
      <c r="Q340" s="19" t="e">
        <f t="shared" si="30"/>
        <v>#DIV/0!</v>
      </c>
      <c r="S340" s="375">
        <f>O340*1.7</f>
        <v>93.5</v>
      </c>
      <c r="T340" s="376">
        <f>S340/0.45</f>
        <v>207.77777777777777</v>
      </c>
    </row>
    <row r="341" spans="1:21" hidden="1" x14ac:dyDescent="0.35">
      <c r="A341" s="9">
        <v>339</v>
      </c>
      <c r="C341" s="10" t="s">
        <v>780</v>
      </c>
      <c r="D341" s="23" t="s">
        <v>379</v>
      </c>
      <c r="L341" s="11"/>
      <c r="M341" s="11" t="s">
        <v>109</v>
      </c>
      <c r="N341" s="11">
        <v>6</v>
      </c>
      <c r="O341" s="11">
        <v>60</v>
      </c>
      <c r="P341" s="11">
        <v>191</v>
      </c>
      <c r="Q341" s="19" t="e">
        <f t="shared" si="30"/>
        <v>#DIV/0!</v>
      </c>
    </row>
    <row r="342" spans="1:21" hidden="1" x14ac:dyDescent="0.35">
      <c r="A342" s="9">
        <v>340</v>
      </c>
      <c r="C342" s="10" t="s">
        <v>781</v>
      </c>
      <c r="D342" s="23" t="s">
        <v>221</v>
      </c>
      <c r="J342" s="10" t="s">
        <v>109</v>
      </c>
      <c r="K342" s="10">
        <v>6</v>
      </c>
      <c r="L342" s="11">
        <v>120</v>
      </c>
      <c r="M342" s="11" t="s">
        <v>109</v>
      </c>
      <c r="N342" s="11">
        <v>6</v>
      </c>
      <c r="O342" s="11">
        <v>110</v>
      </c>
      <c r="P342" s="11">
        <v>220</v>
      </c>
      <c r="Q342" s="19">
        <f t="shared" si="30"/>
        <v>83.333333333333343</v>
      </c>
    </row>
    <row r="343" spans="1:21" hidden="1" x14ac:dyDescent="0.35">
      <c r="A343" s="9">
        <v>341</v>
      </c>
      <c r="C343" s="10" t="s">
        <v>782</v>
      </c>
      <c r="D343" s="23" t="s">
        <v>244</v>
      </c>
      <c r="L343" s="11"/>
      <c r="M343" s="11" t="s">
        <v>147</v>
      </c>
      <c r="N343" s="11">
        <v>4</v>
      </c>
      <c r="O343" s="11">
        <v>40</v>
      </c>
      <c r="P343" s="11">
        <v>81</v>
      </c>
      <c r="Q343" s="19" t="e">
        <f t="shared" si="30"/>
        <v>#DIV/0!</v>
      </c>
    </row>
    <row r="344" spans="1:21" hidden="1" x14ac:dyDescent="0.35">
      <c r="A344" s="9">
        <v>342</v>
      </c>
      <c r="C344" s="10" t="s">
        <v>783</v>
      </c>
      <c r="D344" s="23" t="s">
        <v>2</v>
      </c>
      <c r="L344" s="11"/>
      <c r="M344" s="11" t="s">
        <v>109</v>
      </c>
      <c r="N344" s="11">
        <v>6</v>
      </c>
      <c r="O344" s="11">
        <v>80</v>
      </c>
      <c r="P344" s="11">
        <v>161</v>
      </c>
      <c r="Q344" s="19" t="e">
        <f t="shared" si="30"/>
        <v>#DIV/0!</v>
      </c>
    </row>
    <row r="345" spans="1:21" hidden="1" x14ac:dyDescent="0.35">
      <c r="A345" s="9">
        <v>343</v>
      </c>
      <c r="C345" s="10" t="s">
        <v>784</v>
      </c>
      <c r="D345" s="23" t="s">
        <v>22</v>
      </c>
      <c r="L345" s="11"/>
      <c r="M345" s="11" t="s">
        <v>109</v>
      </c>
      <c r="N345" s="11">
        <v>6</v>
      </c>
      <c r="O345" s="11">
        <v>60</v>
      </c>
      <c r="P345" s="11">
        <v>111</v>
      </c>
      <c r="Q345" s="19" t="e">
        <f t="shared" si="30"/>
        <v>#DIV/0!</v>
      </c>
    </row>
    <row r="346" spans="1:21" hidden="1" x14ac:dyDescent="0.35">
      <c r="A346" s="9">
        <v>344</v>
      </c>
      <c r="C346" s="10" t="s">
        <v>785</v>
      </c>
      <c r="D346" s="24" t="s">
        <v>227</v>
      </c>
      <c r="E346" s="10" t="s">
        <v>265</v>
      </c>
      <c r="J346" s="9"/>
      <c r="K346" s="10" t="s">
        <v>99</v>
      </c>
      <c r="L346" s="11">
        <v>160</v>
      </c>
      <c r="M346" s="11"/>
      <c r="N346" s="11"/>
      <c r="O346" s="11"/>
      <c r="P346" s="11">
        <v>301</v>
      </c>
      <c r="Q346" s="19">
        <f t="shared" si="30"/>
        <v>88.125</v>
      </c>
    </row>
    <row r="347" spans="1:21" hidden="1" x14ac:dyDescent="0.35">
      <c r="A347" s="9">
        <v>345</v>
      </c>
      <c r="C347" s="10" t="s">
        <v>786</v>
      </c>
      <c r="D347" s="18" t="s">
        <v>227</v>
      </c>
      <c r="E347" s="10" t="s">
        <v>265</v>
      </c>
      <c r="J347" s="9"/>
      <c r="K347" s="10" t="s">
        <v>228</v>
      </c>
      <c r="L347" s="11">
        <v>100</v>
      </c>
      <c r="M347" s="11"/>
      <c r="N347" s="11"/>
      <c r="O347" s="11"/>
      <c r="P347" s="11">
        <v>201</v>
      </c>
      <c r="Q347" s="19">
        <f t="shared" si="30"/>
        <v>101</v>
      </c>
    </row>
    <row r="348" spans="1:21" ht="29" hidden="1" x14ac:dyDescent="0.35">
      <c r="B348" s="374" t="s">
        <v>1495</v>
      </c>
      <c r="C348" s="10" t="s">
        <v>788</v>
      </c>
      <c r="D348" s="48" t="s">
        <v>834</v>
      </c>
      <c r="E348" s="10" t="s">
        <v>855</v>
      </c>
      <c r="L348" s="10">
        <v>150</v>
      </c>
      <c r="P348" s="10">
        <v>301</v>
      </c>
      <c r="Q348" s="45">
        <f t="shared" si="30"/>
        <v>100.66666666666666</v>
      </c>
      <c r="S348" s="375">
        <f>L348*1.7</f>
        <v>255</v>
      </c>
      <c r="T348" s="376">
        <f>S348/0.45</f>
        <v>566.66666666666663</v>
      </c>
      <c r="U348" s="7">
        <f>T348*0.55</f>
        <v>311.66666666666669</v>
      </c>
    </row>
    <row r="349" spans="1:21" ht="29" hidden="1" x14ac:dyDescent="0.35">
      <c r="B349" s="374" t="s">
        <v>1495</v>
      </c>
      <c r="C349" s="10" t="s">
        <v>789</v>
      </c>
      <c r="D349" s="18" t="s">
        <v>835</v>
      </c>
      <c r="E349" s="10" t="s">
        <v>855</v>
      </c>
      <c r="L349" s="10">
        <v>120</v>
      </c>
      <c r="P349" s="10">
        <v>251</v>
      </c>
      <c r="Q349" s="45">
        <f t="shared" si="30"/>
        <v>109.16666666666666</v>
      </c>
      <c r="S349" s="375">
        <f t="shared" ref="S349:S350" si="31">L349*1.7</f>
        <v>204</v>
      </c>
      <c r="T349" s="376">
        <f t="shared" ref="T349:T350" si="32">S349/0.45</f>
        <v>453.33333333333331</v>
      </c>
    </row>
    <row r="350" spans="1:21" hidden="1" x14ac:dyDescent="0.35">
      <c r="B350" s="373" t="s">
        <v>1495</v>
      </c>
      <c r="C350" s="10" t="s">
        <v>790</v>
      </c>
      <c r="D350" s="18" t="s">
        <v>794</v>
      </c>
      <c r="E350" s="10" t="s">
        <v>855</v>
      </c>
      <c r="L350" s="15">
        <v>100</v>
      </c>
      <c r="P350" s="10">
        <v>91</v>
      </c>
      <c r="Q350" s="45">
        <f t="shared" si="30"/>
        <v>-9</v>
      </c>
      <c r="S350" s="375">
        <f t="shared" si="31"/>
        <v>170</v>
      </c>
      <c r="T350" s="376">
        <f t="shared" si="32"/>
        <v>377.77777777777777</v>
      </c>
    </row>
    <row r="351" spans="1:21" hidden="1" x14ac:dyDescent="0.35">
      <c r="C351" s="10" t="s">
        <v>791</v>
      </c>
      <c r="D351" s="18" t="s">
        <v>795</v>
      </c>
      <c r="E351" s="10" t="s">
        <v>855</v>
      </c>
      <c r="L351" s="10">
        <v>100</v>
      </c>
      <c r="P351" s="10">
        <v>201</v>
      </c>
      <c r="Q351" s="45">
        <f t="shared" si="30"/>
        <v>101</v>
      </c>
    </row>
    <row r="352" spans="1:21" ht="29" hidden="1" x14ac:dyDescent="0.35">
      <c r="B352" s="373" t="s">
        <v>1495</v>
      </c>
      <c r="C352" s="10" t="s">
        <v>792</v>
      </c>
      <c r="D352" s="18" t="s">
        <v>796</v>
      </c>
      <c r="E352" s="10" t="s">
        <v>855</v>
      </c>
      <c r="L352" s="10">
        <v>50</v>
      </c>
      <c r="P352" s="10">
        <v>121</v>
      </c>
      <c r="Q352" s="45">
        <f t="shared" si="30"/>
        <v>142</v>
      </c>
      <c r="S352" s="375">
        <f>L352*1.9</f>
        <v>95</v>
      </c>
      <c r="T352" s="376">
        <f>S352/0.45</f>
        <v>211.11111111111111</v>
      </c>
    </row>
    <row r="353" spans="2:20" hidden="1" x14ac:dyDescent="0.35">
      <c r="C353" s="10" t="s">
        <v>793</v>
      </c>
      <c r="D353" s="18" t="s">
        <v>805</v>
      </c>
      <c r="E353" s="10" t="s">
        <v>855</v>
      </c>
      <c r="L353" s="10">
        <v>100</v>
      </c>
      <c r="P353" s="10">
        <v>201</v>
      </c>
      <c r="Q353" s="45">
        <f t="shared" si="30"/>
        <v>101</v>
      </c>
    </row>
    <row r="354" spans="2:20" ht="29" hidden="1" x14ac:dyDescent="0.35">
      <c r="C354" s="10" t="s">
        <v>797</v>
      </c>
      <c r="D354" s="18" t="s">
        <v>806</v>
      </c>
      <c r="E354" s="10" t="s">
        <v>855</v>
      </c>
      <c r="L354" s="10">
        <v>50</v>
      </c>
      <c r="P354" s="10">
        <v>101</v>
      </c>
      <c r="Q354" s="45">
        <f t="shared" si="30"/>
        <v>102</v>
      </c>
    </row>
    <row r="355" spans="2:20" hidden="1" x14ac:dyDescent="0.35">
      <c r="B355" s="373" t="s">
        <v>1495</v>
      </c>
      <c r="C355" s="10" t="s">
        <v>798</v>
      </c>
      <c r="D355" s="18" t="s">
        <v>807</v>
      </c>
      <c r="E355" s="10" t="s">
        <v>855</v>
      </c>
      <c r="L355" s="10">
        <v>100</v>
      </c>
      <c r="P355" s="10">
        <v>191</v>
      </c>
      <c r="Q355" s="45">
        <f t="shared" si="30"/>
        <v>91</v>
      </c>
      <c r="S355" s="375">
        <f>L355*1.7</f>
        <v>170</v>
      </c>
      <c r="T355" s="376">
        <f>S355/0.45</f>
        <v>377.77777777777777</v>
      </c>
    </row>
    <row r="356" spans="2:20" hidden="1" x14ac:dyDescent="0.35">
      <c r="C356" s="10" t="s">
        <v>799</v>
      </c>
      <c r="D356" s="18" t="s">
        <v>808</v>
      </c>
      <c r="E356" s="10" t="s">
        <v>855</v>
      </c>
      <c r="L356" s="10">
        <v>100</v>
      </c>
      <c r="P356" s="10">
        <v>191</v>
      </c>
      <c r="Q356" s="45">
        <f t="shared" si="30"/>
        <v>91</v>
      </c>
    </row>
    <row r="357" spans="2:20" ht="29" hidden="1" x14ac:dyDescent="0.35">
      <c r="C357" s="10" t="s">
        <v>800</v>
      </c>
      <c r="D357" s="18" t="s">
        <v>811</v>
      </c>
      <c r="E357" s="10" t="s">
        <v>855</v>
      </c>
      <c r="L357" s="10">
        <v>50</v>
      </c>
      <c r="P357" s="10">
        <v>91</v>
      </c>
      <c r="Q357" s="45">
        <f t="shared" si="30"/>
        <v>82</v>
      </c>
    </row>
    <row r="358" spans="2:20" hidden="1" x14ac:dyDescent="0.35">
      <c r="B358" s="373" t="s">
        <v>1495</v>
      </c>
      <c r="C358" s="10" t="s">
        <v>801</v>
      </c>
      <c r="D358" s="18" t="s">
        <v>810</v>
      </c>
      <c r="E358" s="10" t="s">
        <v>855</v>
      </c>
      <c r="L358" s="10">
        <v>50</v>
      </c>
      <c r="P358" s="10">
        <v>121</v>
      </c>
      <c r="Q358" s="45">
        <f t="shared" si="30"/>
        <v>142</v>
      </c>
      <c r="S358" s="375">
        <f t="shared" ref="S358:S359" si="33">L358*1.7</f>
        <v>85</v>
      </c>
      <c r="T358" s="376">
        <f t="shared" ref="T358:T359" si="34">S358/0.45</f>
        <v>188.88888888888889</v>
      </c>
    </row>
    <row r="359" spans="2:20" hidden="1" x14ac:dyDescent="0.35">
      <c r="B359" s="373" t="s">
        <v>1495</v>
      </c>
      <c r="C359" s="10" t="s">
        <v>802</v>
      </c>
      <c r="D359" s="18" t="s">
        <v>809</v>
      </c>
      <c r="E359" s="10" t="s">
        <v>855</v>
      </c>
      <c r="L359" s="10">
        <v>60</v>
      </c>
      <c r="P359" s="10">
        <v>121</v>
      </c>
      <c r="Q359" s="45">
        <f t="shared" si="30"/>
        <v>101.66666666666666</v>
      </c>
      <c r="S359" s="375">
        <f t="shared" si="33"/>
        <v>102</v>
      </c>
      <c r="T359" s="376">
        <f t="shared" si="34"/>
        <v>226.66666666666666</v>
      </c>
    </row>
    <row r="360" spans="2:20" ht="29" hidden="1" x14ac:dyDescent="0.35">
      <c r="C360" s="10" t="s">
        <v>803</v>
      </c>
      <c r="D360" s="18" t="s">
        <v>812</v>
      </c>
      <c r="E360" s="10" t="s">
        <v>855</v>
      </c>
      <c r="L360" s="10">
        <v>120</v>
      </c>
      <c r="P360" s="10">
        <v>241</v>
      </c>
      <c r="Q360" s="45">
        <f t="shared" si="30"/>
        <v>100.83333333333333</v>
      </c>
    </row>
    <row r="361" spans="2:20" ht="29" hidden="1" x14ac:dyDescent="0.35">
      <c r="B361" s="373" t="s">
        <v>1495</v>
      </c>
      <c r="C361" s="10" t="s">
        <v>804</v>
      </c>
      <c r="D361" s="18" t="s">
        <v>821</v>
      </c>
      <c r="E361" s="10" t="s">
        <v>855</v>
      </c>
      <c r="L361" s="10">
        <v>50</v>
      </c>
      <c r="P361" s="10">
        <v>121</v>
      </c>
      <c r="Q361" s="45">
        <f t="shared" si="30"/>
        <v>142</v>
      </c>
      <c r="S361" s="375">
        <f t="shared" ref="S361:S365" si="35">L361*1.7</f>
        <v>85</v>
      </c>
      <c r="T361" s="376">
        <f t="shared" ref="T361:T365" si="36">S361/0.45</f>
        <v>188.88888888888889</v>
      </c>
    </row>
    <row r="362" spans="2:20" hidden="1" x14ac:dyDescent="0.35">
      <c r="B362" s="373" t="s">
        <v>1495</v>
      </c>
      <c r="C362" s="10" t="s">
        <v>813</v>
      </c>
      <c r="D362" s="18" t="s">
        <v>822</v>
      </c>
      <c r="E362" s="10" t="s">
        <v>855</v>
      </c>
      <c r="L362" s="10">
        <v>80</v>
      </c>
      <c r="P362" s="10">
        <v>161</v>
      </c>
      <c r="Q362" s="45">
        <f t="shared" si="30"/>
        <v>101.25</v>
      </c>
      <c r="S362" s="375">
        <f t="shared" si="35"/>
        <v>136</v>
      </c>
      <c r="T362" s="376">
        <f t="shared" si="36"/>
        <v>302.22222222222223</v>
      </c>
    </row>
    <row r="363" spans="2:20" hidden="1" x14ac:dyDescent="0.35">
      <c r="B363" s="373" t="s">
        <v>1495</v>
      </c>
      <c r="C363" s="10" t="s">
        <v>814</v>
      </c>
      <c r="D363" s="18" t="s">
        <v>824</v>
      </c>
      <c r="E363" s="10" t="s">
        <v>855</v>
      </c>
      <c r="L363" s="10">
        <v>40</v>
      </c>
      <c r="P363" s="10">
        <v>71</v>
      </c>
      <c r="Q363" s="45">
        <f t="shared" si="30"/>
        <v>77.5</v>
      </c>
      <c r="S363" s="375">
        <f t="shared" si="35"/>
        <v>68</v>
      </c>
      <c r="T363" s="376">
        <f t="shared" si="36"/>
        <v>151.11111111111111</v>
      </c>
    </row>
    <row r="364" spans="2:20" hidden="1" x14ac:dyDescent="0.35">
      <c r="B364" s="373" t="s">
        <v>1495</v>
      </c>
      <c r="C364" s="10" t="s">
        <v>815</v>
      </c>
      <c r="D364" s="18" t="s">
        <v>823</v>
      </c>
      <c r="E364" s="10" t="s">
        <v>855</v>
      </c>
      <c r="L364" s="10">
        <v>40</v>
      </c>
      <c r="P364" s="10">
        <v>71</v>
      </c>
      <c r="Q364" s="45">
        <f t="shared" si="30"/>
        <v>77.5</v>
      </c>
      <c r="S364" s="375">
        <f t="shared" si="35"/>
        <v>68</v>
      </c>
      <c r="T364" s="376">
        <f t="shared" si="36"/>
        <v>151.11111111111111</v>
      </c>
    </row>
    <row r="365" spans="2:20" hidden="1" x14ac:dyDescent="0.35">
      <c r="B365" s="373" t="s">
        <v>1495</v>
      </c>
      <c r="C365" s="10" t="s">
        <v>816</v>
      </c>
      <c r="D365" s="18" t="s">
        <v>825</v>
      </c>
      <c r="E365" s="10" t="s">
        <v>855</v>
      </c>
      <c r="L365" s="10">
        <v>40</v>
      </c>
      <c r="P365" s="10">
        <v>91</v>
      </c>
      <c r="Q365" s="45">
        <f t="shared" si="30"/>
        <v>127.49999999999999</v>
      </c>
      <c r="S365" s="375">
        <f t="shared" si="35"/>
        <v>68</v>
      </c>
      <c r="T365" s="376">
        <f t="shared" si="36"/>
        <v>151.11111111111111</v>
      </c>
    </row>
    <row r="366" spans="2:20" hidden="1" x14ac:dyDescent="0.35">
      <c r="C366" s="10" t="s">
        <v>817</v>
      </c>
      <c r="D366" s="18" t="s">
        <v>826</v>
      </c>
      <c r="E366" s="10" t="s">
        <v>855</v>
      </c>
      <c r="L366" s="10">
        <v>100</v>
      </c>
      <c r="P366" s="10">
        <v>201</v>
      </c>
      <c r="Q366" s="45">
        <f t="shared" si="30"/>
        <v>101</v>
      </c>
    </row>
    <row r="367" spans="2:20" ht="29" hidden="1" x14ac:dyDescent="0.35">
      <c r="B367" s="373" t="s">
        <v>1495</v>
      </c>
      <c r="C367" s="10" t="s">
        <v>818</v>
      </c>
      <c r="D367" s="18" t="s">
        <v>827</v>
      </c>
      <c r="E367" s="10" t="s">
        <v>855</v>
      </c>
      <c r="L367" s="10">
        <v>80</v>
      </c>
      <c r="P367" s="10">
        <v>161</v>
      </c>
      <c r="Q367" s="45">
        <f t="shared" si="30"/>
        <v>101.25</v>
      </c>
      <c r="S367" s="375">
        <f>L367*1.7</f>
        <v>136</v>
      </c>
      <c r="T367" s="376">
        <f>S367/0.45</f>
        <v>302.22222222222223</v>
      </c>
    </row>
    <row r="368" spans="2:20" ht="29" hidden="1" x14ac:dyDescent="0.35">
      <c r="C368" s="10" t="s">
        <v>819</v>
      </c>
      <c r="D368" s="18" t="s">
        <v>828</v>
      </c>
      <c r="E368" s="10" t="s">
        <v>855</v>
      </c>
      <c r="L368" s="10">
        <v>50</v>
      </c>
      <c r="P368" s="10">
        <v>91</v>
      </c>
      <c r="Q368" s="45">
        <f t="shared" si="30"/>
        <v>82</v>
      </c>
    </row>
    <row r="369" spans="2:20" hidden="1" x14ac:dyDescent="0.35">
      <c r="C369" s="10" t="s">
        <v>820</v>
      </c>
      <c r="D369" s="18" t="s">
        <v>829</v>
      </c>
      <c r="E369" s="10" t="s">
        <v>855</v>
      </c>
      <c r="L369" s="10">
        <v>80</v>
      </c>
      <c r="P369" s="10">
        <v>161</v>
      </c>
      <c r="Q369" s="45">
        <f t="shared" si="30"/>
        <v>101.25</v>
      </c>
    </row>
    <row r="370" spans="2:20" hidden="1" x14ac:dyDescent="0.35">
      <c r="C370" s="10" t="s">
        <v>830</v>
      </c>
      <c r="D370" s="18" t="s">
        <v>833</v>
      </c>
      <c r="E370" s="10" t="s">
        <v>855</v>
      </c>
      <c r="L370" s="10">
        <v>60</v>
      </c>
      <c r="P370" s="10">
        <v>131</v>
      </c>
      <c r="Q370" s="45">
        <f t="shared" si="30"/>
        <v>118.33333333333333</v>
      </c>
    </row>
    <row r="371" spans="2:20" ht="29" hidden="1" x14ac:dyDescent="0.35">
      <c r="B371" s="373" t="s">
        <v>1495</v>
      </c>
      <c r="C371" s="10" t="s">
        <v>831</v>
      </c>
      <c r="D371" s="18" t="s">
        <v>832</v>
      </c>
      <c r="E371" s="10" t="s">
        <v>855</v>
      </c>
      <c r="L371" s="10">
        <v>50</v>
      </c>
      <c r="P371" s="10">
        <v>91</v>
      </c>
      <c r="Q371" s="45">
        <f t="shared" si="30"/>
        <v>82</v>
      </c>
      <c r="S371" s="375">
        <f>L371*1.7</f>
        <v>85</v>
      </c>
      <c r="T371" s="376">
        <f>S371/0.45</f>
        <v>188.88888888888889</v>
      </c>
    </row>
    <row r="372" spans="2:20" hidden="1" x14ac:dyDescent="0.35">
      <c r="C372" s="10" t="s">
        <v>836</v>
      </c>
      <c r="D372" s="48" t="s">
        <v>787</v>
      </c>
      <c r="E372" s="10" t="s">
        <v>855</v>
      </c>
      <c r="L372" s="10">
        <v>50</v>
      </c>
      <c r="P372" s="10">
        <v>91</v>
      </c>
      <c r="Q372" s="45">
        <f t="shared" si="30"/>
        <v>82</v>
      </c>
    </row>
    <row r="373" spans="2:20" hidden="1" x14ac:dyDescent="0.35">
      <c r="C373" s="10" t="s">
        <v>837</v>
      </c>
      <c r="D373" s="18" t="s">
        <v>838</v>
      </c>
      <c r="E373" s="10" t="s">
        <v>855</v>
      </c>
      <c r="L373" s="10">
        <v>40</v>
      </c>
      <c r="P373" s="10">
        <v>81</v>
      </c>
      <c r="Q373" s="45">
        <f t="shared" si="30"/>
        <v>102.49999999999999</v>
      </c>
    </row>
    <row r="374" spans="2:20" hidden="1" x14ac:dyDescent="0.35">
      <c r="C374" s="10" t="s">
        <v>839</v>
      </c>
      <c r="D374" s="61" t="s">
        <v>850</v>
      </c>
      <c r="E374" s="10" t="s">
        <v>849</v>
      </c>
      <c r="L374" s="59">
        <v>75</v>
      </c>
      <c r="P374" s="59">
        <v>121</v>
      </c>
      <c r="Q374" s="10">
        <f t="shared" si="30"/>
        <v>61.333333333333329</v>
      </c>
    </row>
    <row r="375" spans="2:20" hidden="1" x14ac:dyDescent="0.35">
      <c r="C375" s="10" t="s">
        <v>840</v>
      </c>
      <c r="D375" s="61" t="s">
        <v>851</v>
      </c>
      <c r="E375" s="10" t="s">
        <v>849</v>
      </c>
      <c r="L375" s="59">
        <v>35</v>
      </c>
      <c r="P375" s="59">
        <v>71</v>
      </c>
      <c r="Q375" s="10">
        <f t="shared" si="30"/>
        <v>102.85714285714285</v>
      </c>
    </row>
    <row r="376" spans="2:20" hidden="1" x14ac:dyDescent="0.35">
      <c r="C376" s="10" t="s">
        <v>841</v>
      </c>
      <c r="D376" s="61" t="s">
        <v>852</v>
      </c>
      <c r="E376" s="10" t="s">
        <v>849</v>
      </c>
      <c r="K376" s="10" t="s">
        <v>1014</v>
      </c>
      <c r="L376" s="59">
        <v>45</v>
      </c>
      <c r="P376" s="59">
        <v>71</v>
      </c>
      <c r="Q376" s="10">
        <f t="shared" si="30"/>
        <v>57.777777777777771</v>
      </c>
    </row>
    <row r="377" spans="2:20" hidden="1" x14ac:dyDescent="0.35">
      <c r="C377" s="10" t="s">
        <v>842</v>
      </c>
      <c r="D377" s="61" t="s">
        <v>853</v>
      </c>
      <c r="E377" s="10" t="s">
        <v>849</v>
      </c>
      <c r="K377" s="10" t="s">
        <v>1014</v>
      </c>
      <c r="L377" s="59">
        <v>30</v>
      </c>
      <c r="P377" s="59">
        <v>51</v>
      </c>
      <c r="Q377" s="10">
        <f t="shared" si="30"/>
        <v>70</v>
      </c>
    </row>
    <row r="378" spans="2:20" x14ac:dyDescent="0.35">
      <c r="B378" s="9" t="s">
        <v>1495</v>
      </c>
      <c r="C378" s="10" t="s">
        <v>843</v>
      </c>
      <c r="D378" s="18" t="s">
        <v>866</v>
      </c>
      <c r="E378" s="10" t="s">
        <v>865</v>
      </c>
      <c r="J378" s="10" t="s">
        <v>109</v>
      </c>
      <c r="K378" s="10">
        <v>4</v>
      </c>
      <c r="L378" s="10">
        <v>60</v>
      </c>
      <c r="P378" s="10">
        <v>141</v>
      </c>
      <c r="Q378" s="10">
        <f t="shared" si="30"/>
        <v>135</v>
      </c>
      <c r="S378" s="375">
        <f>L378*1.7</f>
        <v>102</v>
      </c>
      <c r="T378" s="376">
        <f>S378/0.45</f>
        <v>226.66666666666666</v>
      </c>
    </row>
    <row r="379" spans="2:20" hidden="1" x14ac:dyDescent="0.35">
      <c r="C379" s="10" t="s">
        <v>844</v>
      </c>
      <c r="D379" s="18" t="s">
        <v>867</v>
      </c>
      <c r="E379" s="10" t="s">
        <v>249</v>
      </c>
      <c r="O379" s="10">
        <v>270</v>
      </c>
      <c r="P379" s="10">
        <v>401</v>
      </c>
    </row>
    <row r="380" spans="2:20" hidden="1" x14ac:dyDescent="0.35">
      <c r="C380" s="10" t="s">
        <v>845</v>
      </c>
      <c r="D380" s="18" t="s">
        <v>870</v>
      </c>
      <c r="E380" s="10" t="s">
        <v>249</v>
      </c>
      <c r="L380" s="10">
        <v>60</v>
      </c>
      <c r="P380" s="10">
        <v>120</v>
      </c>
    </row>
    <row r="381" spans="2:20" hidden="1" x14ac:dyDescent="0.35">
      <c r="C381" s="10" t="s">
        <v>846</v>
      </c>
      <c r="D381" s="18" t="s">
        <v>871</v>
      </c>
      <c r="E381" s="10" t="s">
        <v>249</v>
      </c>
      <c r="O381" s="10">
        <v>100</v>
      </c>
      <c r="P381" s="10">
        <v>201</v>
      </c>
    </row>
    <row r="382" spans="2:20" hidden="1" x14ac:dyDescent="0.35">
      <c r="C382" s="10" t="s">
        <v>847</v>
      </c>
      <c r="D382" s="18" t="s">
        <v>876</v>
      </c>
      <c r="E382" s="10" t="s">
        <v>878</v>
      </c>
      <c r="N382" s="10" t="s">
        <v>252</v>
      </c>
      <c r="O382" s="10">
        <v>70</v>
      </c>
      <c r="P382" s="10">
        <v>141</v>
      </c>
      <c r="R382" s="10" t="s">
        <v>879</v>
      </c>
    </row>
    <row r="383" spans="2:20" hidden="1" x14ac:dyDescent="0.35">
      <c r="C383" s="10" t="s">
        <v>848</v>
      </c>
      <c r="D383" s="18" t="s">
        <v>877</v>
      </c>
      <c r="E383" s="10" t="s">
        <v>878</v>
      </c>
      <c r="N383" s="10" t="s">
        <v>264</v>
      </c>
      <c r="O383" s="10">
        <v>45</v>
      </c>
      <c r="P383" s="10">
        <v>91</v>
      </c>
      <c r="R383" s="10" t="s">
        <v>879</v>
      </c>
    </row>
    <row r="384" spans="2:20" hidden="1" x14ac:dyDescent="0.35">
      <c r="B384" s="9" t="s">
        <v>1495</v>
      </c>
      <c r="C384" s="10" t="s">
        <v>880</v>
      </c>
      <c r="D384" s="18" t="s">
        <v>894</v>
      </c>
      <c r="E384" s="10" t="s">
        <v>895</v>
      </c>
      <c r="N384" s="10" t="s">
        <v>896</v>
      </c>
      <c r="O384" s="10">
        <v>35</v>
      </c>
      <c r="P384" s="10">
        <v>71</v>
      </c>
      <c r="S384" s="375"/>
      <c r="T384" s="376">
        <f>S384/0.45</f>
        <v>0</v>
      </c>
    </row>
    <row r="385" spans="2:20" hidden="1" x14ac:dyDescent="0.35">
      <c r="C385" s="10" t="s">
        <v>881</v>
      </c>
      <c r="D385" s="18" t="s">
        <v>897</v>
      </c>
      <c r="E385" s="10" t="s">
        <v>898</v>
      </c>
      <c r="N385" s="10" t="s">
        <v>896</v>
      </c>
      <c r="O385" s="10">
        <v>25</v>
      </c>
      <c r="P385" s="10">
        <v>51</v>
      </c>
    </row>
    <row r="386" spans="2:20" hidden="1" x14ac:dyDescent="0.35">
      <c r="C386" s="10" t="s">
        <v>882</v>
      </c>
      <c r="D386" s="18" t="s">
        <v>899</v>
      </c>
      <c r="E386" s="10" t="s">
        <v>898</v>
      </c>
      <c r="N386" s="10" t="s">
        <v>250</v>
      </c>
      <c r="O386" s="10">
        <v>55</v>
      </c>
      <c r="P386" s="10">
        <v>101</v>
      </c>
    </row>
    <row r="387" spans="2:20" hidden="1" x14ac:dyDescent="0.35">
      <c r="B387" s="9" t="s">
        <v>1495</v>
      </c>
      <c r="C387" s="10" t="s">
        <v>883</v>
      </c>
      <c r="D387" s="18" t="s">
        <v>900</v>
      </c>
      <c r="E387" s="10" t="s">
        <v>895</v>
      </c>
      <c r="N387" s="10" t="s">
        <v>896</v>
      </c>
      <c r="O387" s="10">
        <v>30</v>
      </c>
      <c r="P387" s="10">
        <v>61</v>
      </c>
      <c r="S387" s="375"/>
      <c r="T387" s="376">
        <f>S387/0.45</f>
        <v>0</v>
      </c>
    </row>
    <row r="388" spans="2:20" hidden="1" x14ac:dyDescent="0.35">
      <c r="C388" s="10" t="s">
        <v>884</v>
      </c>
      <c r="D388" s="18" t="s">
        <v>901</v>
      </c>
      <c r="E388" s="10" t="s">
        <v>895</v>
      </c>
      <c r="N388" s="10" t="s">
        <v>902</v>
      </c>
      <c r="O388" s="10">
        <v>20</v>
      </c>
      <c r="P388" s="10">
        <v>41</v>
      </c>
    </row>
    <row r="389" spans="2:20" hidden="1" x14ac:dyDescent="0.35">
      <c r="B389" s="373" t="s">
        <v>1495</v>
      </c>
      <c r="C389" s="10" t="s">
        <v>885</v>
      </c>
      <c r="D389" s="55" t="s">
        <v>910</v>
      </c>
      <c r="E389" s="10" t="s">
        <v>849</v>
      </c>
      <c r="O389" s="10">
        <v>90</v>
      </c>
      <c r="P389" s="72">
        <v>151</v>
      </c>
      <c r="Q389" s="45" t="e">
        <f t="shared" ref="Q389" si="37">((P389-L389)/L389)*100</f>
        <v>#DIV/0!</v>
      </c>
      <c r="S389" s="375">
        <f>O389*1.7</f>
        <v>153</v>
      </c>
      <c r="T389" s="376">
        <f>S389/0.45</f>
        <v>340</v>
      </c>
    </row>
    <row r="390" spans="2:20" hidden="1" x14ac:dyDescent="0.35">
      <c r="C390" s="10" t="s">
        <v>886</v>
      </c>
      <c r="D390" s="55" t="s">
        <v>911</v>
      </c>
      <c r="E390" s="10" t="s">
        <v>849</v>
      </c>
      <c r="O390" s="11"/>
      <c r="P390" s="11"/>
    </row>
    <row r="391" spans="2:20" hidden="1" x14ac:dyDescent="0.35">
      <c r="C391" s="10" t="s">
        <v>887</v>
      </c>
      <c r="D391" s="70" t="s">
        <v>1028</v>
      </c>
      <c r="E391" s="10" t="s">
        <v>849</v>
      </c>
      <c r="L391" s="59">
        <v>45</v>
      </c>
      <c r="O391" s="59">
        <v>45</v>
      </c>
      <c r="P391" s="72">
        <v>71</v>
      </c>
    </row>
    <row r="392" spans="2:20" hidden="1" x14ac:dyDescent="0.35">
      <c r="C392" s="10" t="s">
        <v>888</v>
      </c>
      <c r="D392" s="55" t="s">
        <v>912</v>
      </c>
      <c r="E392" s="10" t="s">
        <v>849</v>
      </c>
      <c r="O392" s="11"/>
      <c r="P392" s="11"/>
    </row>
    <row r="393" spans="2:20" hidden="1" x14ac:dyDescent="0.35">
      <c r="C393" s="10" t="s">
        <v>889</v>
      </c>
      <c r="D393" s="70" t="s">
        <v>1030</v>
      </c>
      <c r="E393" s="10" t="s">
        <v>849</v>
      </c>
      <c r="L393" s="59">
        <v>35</v>
      </c>
      <c r="O393" s="11"/>
      <c r="P393" s="72">
        <v>51</v>
      </c>
    </row>
    <row r="394" spans="2:20" hidden="1" x14ac:dyDescent="0.35">
      <c r="C394" s="10" t="s">
        <v>890</v>
      </c>
      <c r="D394" s="70" t="s">
        <v>1029</v>
      </c>
      <c r="E394" s="10" t="s">
        <v>849</v>
      </c>
      <c r="K394" s="10" t="s">
        <v>1017</v>
      </c>
      <c r="L394" s="10">
        <v>60</v>
      </c>
      <c r="O394" s="11"/>
      <c r="P394" s="72">
        <v>91</v>
      </c>
    </row>
    <row r="395" spans="2:20" hidden="1" x14ac:dyDescent="0.35">
      <c r="C395" s="10" t="s">
        <v>891</v>
      </c>
      <c r="D395" s="62" t="s">
        <v>984</v>
      </c>
      <c r="E395" s="10" t="s">
        <v>849</v>
      </c>
      <c r="O395" s="11"/>
    </row>
    <row r="396" spans="2:20" hidden="1" x14ac:dyDescent="0.35">
      <c r="C396" s="10" t="s">
        <v>892</v>
      </c>
      <c r="D396" s="63" t="s">
        <v>985</v>
      </c>
      <c r="E396" s="10" t="s">
        <v>849</v>
      </c>
      <c r="K396" s="10" t="s">
        <v>1014</v>
      </c>
      <c r="L396" s="59">
        <v>25</v>
      </c>
      <c r="O396" s="11"/>
      <c r="P396" s="71">
        <v>39</v>
      </c>
    </row>
    <row r="397" spans="2:20" hidden="1" x14ac:dyDescent="0.35">
      <c r="C397" s="10" t="s">
        <v>893</v>
      </c>
      <c r="D397" s="64" t="s">
        <v>913</v>
      </c>
      <c r="E397" s="10" t="s">
        <v>849</v>
      </c>
      <c r="K397" s="10" t="s">
        <v>1014</v>
      </c>
      <c r="L397" s="59">
        <v>17</v>
      </c>
      <c r="O397" s="11"/>
      <c r="P397" s="71">
        <v>25</v>
      </c>
    </row>
    <row r="398" spans="2:20" hidden="1" x14ac:dyDescent="0.35">
      <c r="C398" s="10" t="s">
        <v>917</v>
      </c>
      <c r="D398" s="62" t="s">
        <v>914</v>
      </c>
      <c r="E398" s="10" t="s">
        <v>849</v>
      </c>
      <c r="O398" s="11"/>
      <c r="P398" s="60"/>
    </row>
    <row r="399" spans="2:20" hidden="1" x14ac:dyDescent="0.35">
      <c r="C399" s="10" t="s">
        <v>918</v>
      </c>
      <c r="D399" s="63" t="s">
        <v>915</v>
      </c>
      <c r="E399" s="10" t="s">
        <v>849</v>
      </c>
      <c r="K399" s="10" t="s">
        <v>1015</v>
      </c>
      <c r="L399" s="59">
        <v>10</v>
      </c>
      <c r="O399" s="11"/>
      <c r="P399" s="72">
        <v>15</v>
      </c>
    </row>
    <row r="400" spans="2:20" hidden="1" x14ac:dyDescent="0.35">
      <c r="B400" s="372"/>
      <c r="C400" s="54" t="s">
        <v>919</v>
      </c>
      <c r="D400" s="64" t="s">
        <v>916</v>
      </c>
      <c r="E400" s="10" t="s">
        <v>849</v>
      </c>
      <c r="F400" s="54"/>
      <c r="G400" s="54"/>
      <c r="H400" s="54"/>
      <c r="I400" s="54"/>
      <c r="J400" s="54"/>
      <c r="K400" s="54" t="s">
        <v>1016</v>
      </c>
      <c r="L400" s="65">
        <v>9</v>
      </c>
      <c r="M400" s="54"/>
      <c r="N400" s="54"/>
      <c r="O400" s="57"/>
      <c r="P400" s="73">
        <v>13</v>
      </c>
    </row>
    <row r="401" spans="2:20" ht="29" hidden="1" x14ac:dyDescent="0.35">
      <c r="C401" s="55" t="s">
        <v>920</v>
      </c>
      <c r="D401" s="31" t="s">
        <v>921</v>
      </c>
      <c r="E401" s="58" t="s">
        <v>953</v>
      </c>
      <c r="F401" s="55">
        <v>399</v>
      </c>
      <c r="L401" s="56">
        <v>321</v>
      </c>
      <c r="P401" s="55">
        <v>399</v>
      </c>
    </row>
    <row r="402" spans="2:20" hidden="1" x14ac:dyDescent="0.35">
      <c r="C402" s="55" t="s">
        <v>922</v>
      </c>
      <c r="D402" s="31" t="s">
        <v>923</v>
      </c>
      <c r="E402" s="58" t="s">
        <v>953</v>
      </c>
      <c r="F402" s="55"/>
      <c r="L402" s="56"/>
      <c r="P402" s="55"/>
    </row>
    <row r="403" spans="2:20" hidden="1" x14ac:dyDescent="0.35">
      <c r="C403" s="55" t="s">
        <v>924</v>
      </c>
      <c r="D403" s="31" t="s">
        <v>925</v>
      </c>
      <c r="E403" s="58" t="s">
        <v>953</v>
      </c>
      <c r="F403" s="55">
        <v>399</v>
      </c>
      <c r="L403" s="56">
        <v>350</v>
      </c>
      <c r="P403" s="55">
        <v>399</v>
      </c>
    </row>
    <row r="404" spans="2:20" hidden="1" x14ac:dyDescent="0.35">
      <c r="C404" s="55" t="s">
        <v>926</v>
      </c>
      <c r="D404" s="31" t="s">
        <v>927</v>
      </c>
      <c r="E404" s="58" t="s">
        <v>953</v>
      </c>
      <c r="F404" s="55">
        <v>249</v>
      </c>
      <c r="L404" s="56">
        <v>231</v>
      </c>
      <c r="P404" s="55">
        <v>249</v>
      </c>
    </row>
    <row r="405" spans="2:20" ht="29" hidden="1" x14ac:dyDescent="0.35">
      <c r="B405" s="9" t="s">
        <v>1495</v>
      </c>
      <c r="C405" s="55" t="s">
        <v>928</v>
      </c>
      <c r="D405" s="31" t="s">
        <v>929</v>
      </c>
      <c r="E405" s="58" t="s">
        <v>953</v>
      </c>
      <c r="F405" s="55">
        <v>599</v>
      </c>
      <c r="L405" s="56">
        <v>471</v>
      </c>
      <c r="P405" s="55">
        <v>599</v>
      </c>
      <c r="S405" s="375">
        <f t="shared" ref="S405:S409" si="38">L405*1.7</f>
        <v>800.69999999999993</v>
      </c>
      <c r="T405" s="376">
        <f t="shared" ref="T405:T409" si="39">S405/0.45</f>
        <v>1779.333333333333</v>
      </c>
    </row>
    <row r="406" spans="2:20" ht="29" hidden="1" x14ac:dyDescent="0.35">
      <c r="B406" s="9" t="s">
        <v>1495</v>
      </c>
      <c r="C406" s="55" t="s">
        <v>930</v>
      </c>
      <c r="D406" s="31" t="s">
        <v>931</v>
      </c>
      <c r="E406" s="58" t="s">
        <v>953</v>
      </c>
      <c r="F406" s="55">
        <v>699</v>
      </c>
      <c r="L406" s="56">
        <v>581</v>
      </c>
      <c r="P406" s="55">
        <v>699</v>
      </c>
      <c r="S406" s="375">
        <f t="shared" si="38"/>
        <v>987.69999999999993</v>
      </c>
      <c r="T406" s="376">
        <f t="shared" si="39"/>
        <v>2194.8888888888887</v>
      </c>
    </row>
    <row r="407" spans="2:20" hidden="1" x14ac:dyDescent="0.35">
      <c r="B407" s="9" t="s">
        <v>1495</v>
      </c>
      <c r="C407" s="55" t="s">
        <v>932</v>
      </c>
      <c r="D407" s="31" t="s">
        <v>933</v>
      </c>
      <c r="E407" s="58" t="s">
        <v>953</v>
      </c>
      <c r="F407" s="55">
        <v>299</v>
      </c>
      <c r="L407" s="56">
        <v>199</v>
      </c>
      <c r="P407" s="55">
        <v>299</v>
      </c>
      <c r="S407" s="375">
        <f t="shared" si="38"/>
        <v>338.3</v>
      </c>
      <c r="T407" s="376">
        <f t="shared" si="39"/>
        <v>751.77777777777783</v>
      </c>
    </row>
    <row r="408" spans="2:20" hidden="1" x14ac:dyDescent="0.35">
      <c r="B408" s="373" t="s">
        <v>1495</v>
      </c>
      <c r="C408" s="55" t="s">
        <v>934</v>
      </c>
      <c r="D408" s="31" t="s">
        <v>935</v>
      </c>
      <c r="E408" s="10" t="s">
        <v>849</v>
      </c>
      <c r="F408" s="55">
        <v>231</v>
      </c>
      <c r="L408" s="59">
        <v>120</v>
      </c>
      <c r="P408" s="64">
        <v>231</v>
      </c>
      <c r="Q408" s="45">
        <f t="shared" ref="Q408:Q409" si="40">((P408-L408)/L408)*100</f>
        <v>92.5</v>
      </c>
      <c r="S408" s="375">
        <f t="shared" si="38"/>
        <v>204</v>
      </c>
      <c r="T408" s="376">
        <f t="shared" si="39"/>
        <v>453.33333333333331</v>
      </c>
    </row>
    <row r="409" spans="2:20" hidden="1" x14ac:dyDescent="0.35">
      <c r="B409" s="373" t="s">
        <v>1495</v>
      </c>
      <c r="C409" s="55" t="s">
        <v>936</v>
      </c>
      <c r="D409" s="31" t="s">
        <v>937</v>
      </c>
      <c r="E409" s="10" t="s">
        <v>849</v>
      </c>
      <c r="F409" s="55">
        <v>201</v>
      </c>
      <c r="L409" s="59">
        <v>100</v>
      </c>
      <c r="P409" s="64">
        <v>201</v>
      </c>
      <c r="Q409" s="45">
        <f t="shared" si="40"/>
        <v>101</v>
      </c>
      <c r="S409" s="375">
        <f t="shared" si="38"/>
        <v>170</v>
      </c>
      <c r="T409" s="376">
        <f t="shared" si="39"/>
        <v>377.77777777777777</v>
      </c>
    </row>
    <row r="410" spans="2:20" ht="29" hidden="1" x14ac:dyDescent="0.35">
      <c r="C410" s="55" t="s">
        <v>938</v>
      </c>
      <c r="D410" s="74" t="s">
        <v>1018</v>
      </c>
      <c r="E410" s="10" t="s">
        <v>849</v>
      </c>
      <c r="F410" s="55"/>
      <c r="L410" s="59">
        <v>180</v>
      </c>
      <c r="P410" s="72">
        <v>351</v>
      </c>
    </row>
    <row r="411" spans="2:20" hidden="1" x14ac:dyDescent="0.35">
      <c r="C411" s="55" t="s">
        <v>939</v>
      </c>
      <c r="D411" s="31" t="s">
        <v>940</v>
      </c>
      <c r="E411" s="10" t="s">
        <v>849</v>
      </c>
      <c r="F411" s="55"/>
    </row>
    <row r="412" spans="2:20" hidden="1" x14ac:dyDescent="0.35">
      <c r="C412" s="55" t="s">
        <v>941</v>
      </c>
      <c r="D412" s="31" t="s">
        <v>942</v>
      </c>
      <c r="E412" s="58" t="s">
        <v>249</v>
      </c>
      <c r="F412" s="55"/>
    </row>
    <row r="413" spans="2:20" hidden="1" x14ac:dyDescent="0.35">
      <c r="C413" s="55" t="s">
        <v>943</v>
      </c>
      <c r="D413" s="67" t="s">
        <v>944</v>
      </c>
      <c r="E413" s="10" t="s">
        <v>849</v>
      </c>
      <c r="F413" s="55"/>
      <c r="J413" s="10" t="s">
        <v>1019</v>
      </c>
      <c r="L413" s="59">
        <v>210</v>
      </c>
      <c r="P413" s="72">
        <v>381</v>
      </c>
    </row>
    <row r="414" spans="2:20" x14ac:dyDescent="0.35">
      <c r="C414" s="55" t="s">
        <v>946</v>
      </c>
      <c r="D414" s="18" t="s">
        <v>945</v>
      </c>
      <c r="E414" s="10" t="s">
        <v>865</v>
      </c>
      <c r="M414" s="10" t="s">
        <v>109</v>
      </c>
      <c r="N414" s="10">
        <v>6</v>
      </c>
      <c r="O414" s="10">
        <v>40</v>
      </c>
      <c r="P414" s="10">
        <v>81</v>
      </c>
    </row>
    <row r="415" spans="2:20" x14ac:dyDescent="0.35">
      <c r="C415" s="55" t="s">
        <v>947</v>
      </c>
      <c r="D415" s="18" t="s">
        <v>948</v>
      </c>
      <c r="E415" s="10" t="s">
        <v>865</v>
      </c>
      <c r="M415" s="10" t="s">
        <v>109</v>
      </c>
      <c r="N415" s="10">
        <v>4</v>
      </c>
      <c r="O415" s="10">
        <v>35</v>
      </c>
      <c r="P415" s="10">
        <v>71</v>
      </c>
    </row>
    <row r="416" spans="2:20" ht="25.75" hidden="1" customHeight="1" x14ac:dyDescent="0.35">
      <c r="C416" s="55" t="s">
        <v>950</v>
      </c>
      <c r="D416" s="18" t="s">
        <v>949</v>
      </c>
      <c r="E416" s="10" t="s">
        <v>953</v>
      </c>
      <c r="M416" s="10" t="s">
        <v>147</v>
      </c>
      <c r="N416" s="10">
        <v>3</v>
      </c>
      <c r="O416" s="10">
        <v>100</v>
      </c>
      <c r="P416" s="10">
        <v>201</v>
      </c>
    </row>
    <row r="417" spans="2:20" ht="29" hidden="1" x14ac:dyDescent="0.35">
      <c r="C417" s="55" t="s">
        <v>952</v>
      </c>
      <c r="D417" s="18" t="s">
        <v>951</v>
      </c>
      <c r="E417" s="10" t="s">
        <v>953</v>
      </c>
      <c r="M417" s="10" t="s">
        <v>147</v>
      </c>
      <c r="N417" s="10">
        <v>3</v>
      </c>
      <c r="O417" s="10">
        <v>140</v>
      </c>
      <c r="P417" s="10">
        <v>281</v>
      </c>
    </row>
    <row r="418" spans="2:20" hidden="1" x14ac:dyDescent="0.35">
      <c r="C418" s="10" t="s">
        <v>954</v>
      </c>
      <c r="D418" s="75" t="s">
        <v>1020</v>
      </c>
      <c r="E418" s="10" t="s">
        <v>849</v>
      </c>
      <c r="K418" s="10">
        <v>10</v>
      </c>
      <c r="L418" s="59">
        <v>50</v>
      </c>
      <c r="P418" s="72">
        <v>65</v>
      </c>
      <c r="S418" s="7">
        <f>1.5*L418</f>
        <v>75</v>
      </c>
    </row>
    <row r="419" spans="2:20" ht="29" hidden="1" x14ac:dyDescent="0.35">
      <c r="C419" s="10" t="s">
        <v>955</v>
      </c>
      <c r="D419" s="75" t="s">
        <v>1021</v>
      </c>
      <c r="E419" s="10" t="s">
        <v>849</v>
      </c>
      <c r="J419" s="10" t="s">
        <v>1022</v>
      </c>
      <c r="K419" s="10">
        <v>10</v>
      </c>
      <c r="L419" s="59">
        <v>180</v>
      </c>
      <c r="P419" s="72">
        <v>251</v>
      </c>
    </row>
    <row r="420" spans="2:20" ht="29" hidden="1" x14ac:dyDescent="0.35">
      <c r="C420" s="10" t="s">
        <v>956</v>
      </c>
      <c r="D420" s="75" t="s">
        <v>1024</v>
      </c>
      <c r="E420" s="10" t="s">
        <v>849</v>
      </c>
      <c r="J420" s="10" t="s">
        <v>1023</v>
      </c>
      <c r="L420" s="59">
        <v>240</v>
      </c>
      <c r="P420" s="72">
        <v>421</v>
      </c>
    </row>
    <row r="421" spans="2:20" hidden="1" x14ac:dyDescent="0.35">
      <c r="C421" s="10" t="s">
        <v>957</v>
      </c>
      <c r="D421" s="61" t="s">
        <v>959</v>
      </c>
      <c r="E421" s="10" t="s">
        <v>849</v>
      </c>
      <c r="L421" s="59">
        <v>175</v>
      </c>
      <c r="P421" s="66">
        <v>271</v>
      </c>
    </row>
    <row r="422" spans="2:20" hidden="1" x14ac:dyDescent="0.35">
      <c r="C422" s="10" t="s">
        <v>958</v>
      </c>
      <c r="D422" s="61" t="s">
        <v>960</v>
      </c>
      <c r="E422" s="10" t="s">
        <v>849</v>
      </c>
      <c r="L422" s="59">
        <v>50</v>
      </c>
      <c r="P422" s="59">
        <v>91</v>
      </c>
    </row>
    <row r="423" spans="2:20" ht="29" hidden="1" x14ac:dyDescent="0.35">
      <c r="C423" s="10" t="s">
        <v>961</v>
      </c>
      <c r="D423" s="61" t="s">
        <v>966</v>
      </c>
      <c r="E423" s="10" t="s">
        <v>849</v>
      </c>
      <c r="L423" s="59">
        <v>200</v>
      </c>
      <c r="P423" s="59">
        <v>361</v>
      </c>
    </row>
    <row r="424" spans="2:20" hidden="1" x14ac:dyDescent="0.35">
      <c r="C424" s="10" t="s">
        <v>962</v>
      </c>
      <c r="D424" s="61" t="s">
        <v>965</v>
      </c>
      <c r="E424" s="10" t="s">
        <v>849</v>
      </c>
      <c r="H424" s="10">
        <v>50</v>
      </c>
      <c r="L424" s="59">
        <v>35</v>
      </c>
      <c r="P424" s="59">
        <v>81</v>
      </c>
    </row>
    <row r="425" spans="2:20" ht="29" hidden="1" x14ac:dyDescent="0.35">
      <c r="B425" s="373" t="s">
        <v>1495</v>
      </c>
      <c r="C425" s="10" t="s">
        <v>963</v>
      </c>
      <c r="D425" s="61" t="s">
        <v>964</v>
      </c>
      <c r="E425" s="6" t="s">
        <v>849</v>
      </c>
      <c r="H425" s="10">
        <v>200</v>
      </c>
      <c r="J425" s="6"/>
      <c r="K425" s="6"/>
      <c r="L425" s="68">
        <v>105</v>
      </c>
      <c r="M425" s="6"/>
      <c r="N425" s="6"/>
      <c r="O425" s="6"/>
      <c r="P425" s="68">
        <v>221</v>
      </c>
      <c r="Q425" s="45">
        <f t="shared" ref="Q425" si="41">((P425-L425)/L425)*100</f>
        <v>110.47619047619048</v>
      </c>
      <c r="S425" s="375">
        <f>L425*1.7</f>
        <v>178.5</v>
      </c>
      <c r="T425" s="376">
        <f>S425/0.45</f>
        <v>396.66666666666663</v>
      </c>
    </row>
    <row r="426" spans="2:20" hidden="1" x14ac:dyDescent="0.35">
      <c r="C426" s="10" t="s">
        <v>967</v>
      </c>
      <c r="D426" s="75" t="s">
        <v>1025</v>
      </c>
      <c r="E426" s="10" t="s">
        <v>849</v>
      </c>
      <c r="L426" s="59">
        <v>35</v>
      </c>
      <c r="P426" s="72">
        <v>51</v>
      </c>
      <c r="S426" s="7">
        <f>L426*1.5</f>
        <v>52.5</v>
      </c>
    </row>
    <row r="427" spans="2:20" ht="29" hidden="1" x14ac:dyDescent="0.35">
      <c r="C427" s="10" t="s">
        <v>968</v>
      </c>
      <c r="D427" s="76" t="s">
        <v>1026</v>
      </c>
      <c r="E427" s="10" t="s">
        <v>849</v>
      </c>
      <c r="L427" s="59">
        <v>140</v>
      </c>
      <c r="P427" s="72">
        <v>201</v>
      </c>
    </row>
    <row r="428" spans="2:20" hidden="1" x14ac:dyDescent="0.35">
      <c r="C428" s="10" t="s">
        <v>969</v>
      </c>
      <c r="D428" s="69" t="s">
        <v>970</v>
      </c>
      <c r="E428" s="10" t="s">
        <v>849</v>
      </c>
      <c r="L428" s="59">
        <f>15*6</f>
        <v>90</v>
      </c>
      <c r="P428" s="72">
        <v>181</v>
      </c>
    </row>
    <row r="429" spans="2:20" ht="29" hidden="1" x14ac:dyDescent="0.35">
      <c r="C429" s="10" t="s">
        <v>971</v>
      </c>
      <c r="D429" s="75" t="s">
        <v>1027</v>
      </c>
      <c r="E429" s="10" t="s">
        <v>849</v>
      </c>
      <c r="L429" s="59">
        <v>270</v>
      </c>
      <c r="P429" s="72">
        <v>521</v>
      </c>
    </row>
    <row r="430" spans="2:20" hidden="1" x14ac:dyDescent="0.35">
      <c r="C430" s="10" t="s">
        <v>972</v>
      </c>
      <c r="D430" s="61" t="s">
        <v>973</v>
      </c>
      <c r="E430" s="10" t="s">
        <v>849</v>
      </c>
      <c r="L430" s="59">
        <f>15*6</f>
        <v>90</v>
      </c>
      <c r="P430" s="72">
        <v>131</v>
      </c>
    </row>
    <row r="431" spans="2:20" ht="29" hidden="1" x14ac:dyDescent="0.35">
      <c r="B431" s="373" t="s">
        <v>1495</v>
      </c>
      <c r="C431" s="10" t="s">
        <v>975</v>
      </c>
      <c r="D431" s="61" t="s">
        <v>974</v>
      </c>
      <c r="E431" s="10" t="s">
        <v>849</v>
      </c>
      <c r="O431" s="66">
        <v>45</v>
      </c>
      <c r="P431" s="72">
        <v>81</v>
      </c>
      <c r="Q431" s="45" t="e">
        <f t="shared" ref="Q431" si="42">((P431-L431)/L431)*100</f>
        <v>#DIV/0!</v>
      </c>
      <c r="S431" s="375">
        <f>O431*1.7</f>
        <v>76.5</v>
      </c>
      <c r="T431" s="376">
        <f>S431/0.45</f>
        <v>170</v>
      </c>
    </row>
    <row r="432" spans="2:20" ht="29" hidden="1" x14ac:dyDescent="0.35">
      <c r="C432" s="10" t="s">
        <v>977</v>
      </c>
      <c r="D432" s="61" t="s">
        <v>976</v>
      </c>
      <c r="E432" s="10" t="s">
        <v>849</v>
      </c>
      <c r="O432" s="66">
        <v>140</v>
      </c>
      <c r="P432" s="72">
        <v>241</v>
      </c>
    </row>
    <row r="433" spans="3:18" ht="29" hidden="1" x14ac:dyDescent="0.35">
      <c r="C433" s="10" t="s">
        <v>978</v>
      </c>
      <c r="D433" s="18" t="s">
        <v>979</v>
      </c>
      <c r="E433" s="10" t="s">
        <v>849</v>
      </c>
    </row>
    <row r="434" spans="3:18" ht="29" hidden="1" x14ac:dyDescent="0.35">
      <c r="C434" s="10" t="s">
        <v>980</v>
      </c>
      <c r="D434" s="18" t="s">
        <v>981</v>
      </c>
      <c r="E434" s="10" t="s">
        <v>849</v>
      </c>
    </row>
    <row r="435" spans="3:18" hidden="1" x14ac:dyDescent="0.35">
      <c r="C435" s="10" t="s">
        <v>983</v>
      </c>
      <c r="D435" s="18" t="s">
        <v>982</v>
      </c>
      <c r="E435" s="10" t="s">
        <v>849</v>
      </c>
    </row>
    <row r="436" spans="3:18" hidden="1" x14ac:dyDescent="0.35">
      <c r="C436" s="10" t="s">
        <v>987</v>
      </c>
      <c r="D436" s="52" t="s">
        <v>986</v>
      </c>
      <c r="E436" s="10" t="s">
        <v>849</v>
      </c>
    </row>
    <row r="437" spans="3:18" hidden="1" x14ac:dyDescent="0.35">
      <c r="C437" s="10" t="s">
        <v>988</v>
      </c>
      <c r="D437" s="61" t="s">
        <v>989</v>
      </c>
      <c r="E437" s="10" t="s">
        <v>849</v>
      </c>
      <c r="L437" s="59">
        <v>15</v>
      </c>
      <c r="P437" s="72">
        <v>21</v>
      </c>
    </row>
    <row r="438" spans="3:18" hidden="1" x14ac:dyDescent="0.35">
      <c r="C438" s="10" t="s">
        <v>990</v>
      </c>
      <c r="D438" s="52" t="s">
        <v>991</v>
      </c>
      <c r="E438" s="10" t="s">
        <v>849</v>
      </c>
    </row>
    <row r="439" spans="3:18" hidden="1" x14ac:dyDescent="0.35">
      <c r="C439" s="10" t="s">
        <v>992</v>
      </c>
      <c r="D439" s="61" t="s">
        <v>993</v>
      </c>
      <c r="E439" s="10" t="s">
        <v>849</v>
      </c>
      <c r="L439" s="59">
        <v>12</v>
      </c>
      <c r="P439" s="72">
        <v>19</v>
      </c>
    </row>
    <row r="440" spans="3:18" hidden="1" x14ac:dyDescent="0.35">
      <c r="C440" s="10" t="s">
        <v>994</v>
      </c>
      <c r="D440" s="61" t="s">
        <v>997</v>
      </c>
      <c r="E440" s="10" t="s">
        <v>849</v>
      </c>
      <c r="L440" s="59">
        <f>9*5</f>
        <v>45</v>
      </c>
      <c r="P440" s="72">
        <v>61</v>
      </c>
    </row>
    <row r="441" spans="3:18" hidden="1" x14ac:dyDescent="0.35">
      <c r="C441" s="10" t="s">
        <v>995</v>
      </c>
      <c r="D441" s="61" t="s">
        <v>996</v>
      </c>
      <c r="E441" s="10" t="s">
        <v>849</v>
      </c>
      <c r="L441" s="59">
        <v>50</v>
      </c>
      <c r="P441" s="72">
        <v>71</v>
      </c>
    </row>
    <row r="442" spans="3:18" hidden="1" x14ac:dyDescent="0.35">
      <c r="C442" s="10" t="s">
        <v>998</v>
      </c>
      <c r="D442" s="61" t="s">
        <v>999</v>
      </c>
      <c r="E442" s="10" t="s">
        <v>849</v>
      </c>
      <c r="L442" s="59">
        <v>85</v>
      </c>
      <c r="P442" s="72">
        <v>121</v>
      </c>
    </row>
    <row r="443" spans="3:18" hidden="1" x14ac:dyDescent="0.35">
      <c r="C443" s="10" t="s">
        <v>1000</v>
      </c>
      <c r="D443" s="52" t="s">
        <v>1001</v>
      </c>
      <c r="E443" s="10" t="s">
        <v>849</v>
      </c>
    </row>
    <row r="444" spans="3:18" hidden="1" x14ac:dyDescent="0.35">
      <c r="C444" s="10" t="s">
        <v>1002</v>
      </c>
      <c r="D444" s="52" t="s">
        <v>1003</v>
      </c>
      <c r="E444" s="10" t="s">
        <v>849</v>
      </c>
    </row>
    <row r="445" spans="3:18" hidden="1" x14ac:dyDescent="0.35">
      <c r="C445" s="10" t="s">
        <v>1004</v>
      </c>
      <c r="D445" s="61" t="s">
        <v>1009</v>
      </c>
      <c r="E445" s="10" t="s">
        <v>849</v>
      </c>
      <c r="L445" s="59">
        <v>60</v>
      </c>
      <c r="P445" s="72">
        <v>91</v>
      </c>
      <c r="R445" s="10" t="s">
        <v>1282</v>
      </c>
    </row>
    <row r="446" spans="3:18" hidden="1" x14ac:dyDescent="0.35">
      <c r="C446" s="10" t="s">
        <v>1005</v>
      </c>
      <c r="D446" s="61" t="s">
        <v>1010</v>
      </c>
      <c r="E446" s="10" t="s">
        <v>849</v>
      </c>
      <c r="L446" s="59">
        <v>75</v>
      </c>
      <c r="P446" s="72">
        <v>101</v>
      </c>
    </row>
    <row r="447" spans="3:18" hidden="1" x14ac:dyDescent="0.35">
      <c r="C447" s="10" t="s">
        <v>1006</v>
      </c>
      <c r="D447" s="61" t="s">
        <v>1011</v>
      </c>
      <c r="E447" s="10" t="s">
        <v>849</v>
      </c>
      <c r="L447" s="59">
        <v>125</v>
      </c>
      <c r="P447" s="72">
        <v>191</v>
      </c>
    </row>
    <row r="448" spans="3:18" hidden="1" x14ac:dyDescent="0.35">
      <c r="C448" s="10" t="s">
        <v>1007</v>
      </c>
      <c r="D448" s="52" t="s">
        <v>1012</v>
      </c>
      <c r="E448" s="10" t="s">
        <v>849</v>
      </c>
    </row>
    <row r="449" spans="3:17" hidden="1" x14ac:dyDescent="0.35">
      <c r="C449" s="10" t="s">
        <v>1008</v>
      </c>
      <c r="D449" s="52" t="s">
        <v>1013</v>
      </c>
      <c r="E449" s="10" t="s">
        <v>849</v>
      </c>
    </row>
    <row r="450" spans="3:17" hidden="1" x14ac:dyDescent="0.35">
      <c r="C450" s="10" t="s">
        <v>1031</v>
      </c>
      <c r="D450" s="18" t="s">
        <v>1032</v>
      </c>
      <c r="E450" s="10" t="s">
        <v>849</v>
      </c>
      <c r="L450" s="10">
        <v>20</v>
      </c>
      <c r="P450" s="10">
        <f>1.5*L450</f>
        <v>30</v>
      </c>
    </row>
    <row r="451" spans="3:17" hidden="1" x14ac:dyDescent="0.35">
      <c r="C451" s="10" t="s">
        <v>1033</v>
      </c>
      <c r="D451" s="18" t="s">
        <v>1034</v>
      </c>
      <c r="E451" s="10" t="s">
        <v>849</v>
      </c>
      <c r="L451" s="10">
        <v>30</v>
      </c>
      <c r="P451" s="10">
        <f>1.5*L451</f>
        <v>45</v>
      </c>
    </row>
    <row r="452" spans="3:17" hidden="1" x14ac:dyDescent="0.35">
      <c r="C452" s="10" t="s">
        <v>1035</v>
      </c>
      <c r="D452" s="18" t="s">
        <v>1037</v>
      </c>
      <c r="E452" s="10" t="s">
        <v>849</v>
      </c>
      <c r="L452" s="10">
        <v>85</v>
      </c>
      <c r="P452" s="10">
        <v>121</v>
      </c>
    </row>
    <row r="453" spans="3:17" hidden="1" x14ac:dyDescent="0.35">
      <c r="C453" s="10" t="s">
        <v>1036</v>
      </c>
      <c r="D453" s="18" t="s">
        <v>1038</v>
      </c>
      <c r="E453" s="10" t="s">
        <v>849</v>
      </c>
      <c r="L453" s="11">
        <v>120</v>
      </c>
      <c r="P453" s="10">
        <v>181</v>
      </c>
    </row>
    <row r="454" spans="3:17" x14ac:dyDescent="0.35">
      <c r="C454" s="10" t="s">
        <v>1039</v>
      </c>
      <c r="D454" s="18" t="s">
        <v>1040</v>
      </c>
      <c r="E454" s="10" t="s">
        <v>865</v>
      </c>
      <c r="M454" s="10" t="s">
        <v>147</v>
      </c>
      <c r="N454" s="10">
        <v>6</v>
      </c>
      <c r="O454" s="10">
        <v>60</v>
      </c>
      <c r="P454" s="10">
        <v>131</v>
      </c>
    </row>
    <row r="455" spans="3:17" hidden="1" x14ac:dyDescent="0.35">
      <c r="C455" s="10" t="s">
        <v>1041</v>
      </c>
      <c r="D455" s="18" t="s">
        <v>1042</v>
      </c>
      <c r="E455" s="10" t="s">
        <v>849</v>
      </c>
      <c r="F455" s="10" t="s">
        <v>849</v>
      </c>
      <c r="G455" s="10" t="s">
        <v>849</v>
      </c>
      <c r="H455" s="10" t="s">
        <v>849</v>
      </c>
      <c r="L455" s="10">
        <v>45</v>
      </c>
      <c r="P455" s="10">
        <v>61</v>
      </c>
    </row>
    <row r="456" spans="3:17" hidden="1" x14ac:dyDescent="0.35">
      <c r="C456" s="10" t="s">
        <v>1043</v>
      </c>
      <c r="D456" s="18" t="s">
        <v>1046</v>
      </c>
      <c r="E456" s="10" t="s">
        <v>849</v>
      </c>
      <c r="L456" s="10">
        <v>25</v>
      </c>
      <c r="P456" s="10">
        <v>41</v>
      </c>
    </row>
    <row r="457" spans="3:17" hidden="1" x14ac:dyDescent="0.35">
      <c r="C457" s="10" t="s">
        <v>1044</v>
      </c>
      <c r="D457" s="18" t="s">
        <v>1047</v>
      </c>
      <c r="E457" s="10" t="s">
        <v>849</v>
      </c>
      <c r="L457" s="10">
        <v>12</v>
      </c>
      <c r="P457" s="10">
        <v>21</v>
      </c>
    </row>
    <row r="458" spans="3:17" hidden="1" x14ac:dyDescent="0.35">
      <c r="C458" s="10" t="s">
        <v>1045</v>
      </c>
      <c r="D458" s="18" t="s">
        <v>1048</v>
      </c>
      <c r="E458" s="10" t="s">
        <v>849</v>
      </c>
      <c r="L458" s="10">
        <v>15</v>
      </c>
      <c r="P458" s="10">
        <v>25</v>
      </c>
    </row>
    <row r="459" spans="3:17" hidden="1" x14ac:dyDescent="0.35">
      <c r="C459" s="10" t="s">
        <v>1049</v>
      </c>
      <c r="D459" s="18" t="s">
        <v>1051</v>
      </c>
      <c r="E459" s="10" t="s">
        <v>849</v>
      </c>
      <c r="L459" s="10">
        <v>60</v>
      </c>
      <c r="P459" s="10">
        <v>75</v>
      </c>
    </row>
    <row r="460" spans="3:17" x14ac:dyDescent="0.35">
      <c r="C460" s="10" t="s">
        <v>1050</v>
      </c>
      <c r="D460" s="210" t="s">
        <v>1222</v>
      </c>
      <c r="E460" s="10" t="s">
        <v>865</v>
      </c>
      <c r="M460" s="10" t="s">
        <v>109</v>
      </c>
      <c r="N460" s="10">
        <v>4</v>
      </c>
      <c r="O460" s="10">
        <v>50</v>
      </c>
      <c r="P460" s="10">
        <v>111</v>
      </c>
    </row>
    <row r="461" spans="3:17" hidden="1" x14ac:dyDescent="0.35">
      <c r="C461" s="10" t="s">
        <v>1223</v>
      </c>
      <c r="D461" s="18" t="s">
        <v>1307</v>
      </c>
      <c r="E461" s="10" t="s">
        <v>1250</v>
      </c>
      <c r="M461" s="10" t="s">
        <v>1102</v>
      </c>
      <c r="N461" s="10" t="s">
        <v>1102</v>
      </c>
      <c r="O461" s="10">
        <v>44</v>
      </c>
      <c r="P461" s="10">
        <v>92</v>
      </c>
      <c r="Q461" s="271">
        <f>P461/O461</f>
        <v>2.0909090909090908</v>
      </c>
    </row>
    <row r="462" spans="3:17" hidden="1" x14ac:dyDescent="0.35">
      <c r="C462" s="10" t="s">
        <v>1224</v>
      </c>
      <c r="D462" s="18" t="s">
        <v>1309</v>
      </c>
      <c r="E462" s="10" t="s">
        <v>1250</v>
      </c>
      <c r="M462" s="10" t="s">
        <v>1102</v>
      </c>
      <c r="N462" s="10" t="s">
        <v>1102</v>
      </c>
      <c r="O462" s="10">
        <v>177</v>
      </c>
      <c r="P462" s="10">
        <v>359</v>
      </c>
      <c r="Q462" s="271">
        <f>P462/O462</f>
        <v>2.0282485875706215</v>
      </c>
    </row>
    <row r="463" spans="3:17" hidden="1" x14ac:dyDescent="0.35">
      <c r="C463" s="10" t="s">
        <v>1225</v>
      </c>
      <c r="D463" s="18" t="s">
        <v>1308</v>
      </c>
      <c r="E463" s="10" t="s">
        <v>1250</v>
      </c>
      <c r="M463" s="10" t="s">
        <v>1102</v>
      </c>
      <c r="N463" s="10" t="s">
        <v>1102</v>
      </c>
      <c r="O463" s="10">
        <v>38</v>
      </c>
      <c r="P463" s="10">
        <v>79</v>
      </c>
      <c r="Q463" s="271">
        <f t="shared" ref="Q463:Q474" si="43">P463/O463</f>
        <v>2.0789473684210527</v>
      </c>
    </row>
    <row r="464" spans="3:17" hidden="1" x14ac:dyDescent="0.35">
      <c r="C464" s="10" t="s">
        <v>1226</v>
      </c>
      <c r="D464" s="18" t="s">
        <v>1310</v>
      </c>
      <c r="E464" s="10" t="s">
        <v>1250</v>
      </c>
      <c r="M464" s="10" t="s">
        <v>1102</v>
      </c>
      <c r="N464" s="10" t="s">
        <v>1102</v>
      </c>
      <c r="O464" s="10">
        <v>77</v>
      </c>
      <c r="P464" s="10">
        <v>149</v>
      </c>
      <c r="Q464" s="271">
        <f t="shared" si="43"/>
        <v>1.9350649350649352</v>
      </c>
    </row>
    <row r="465" spans="2:20" hidden="1" x14ac:dyDescent="0.35">
      <c r="C465" s="10" t="s">
        <v>1227</v>
      </c>
      <c r="D465" s="18" t="s">
        <v>1311</v>
      </c>
      <c r="E465" s="10" t="s">
        <v>1250</v>
      </c>
      <c r="M465" s="10" t="s">
        <v>1102</v>
      </c>
      <c r="N465" s="10" t="s">
        <v>1102</v>
      </c>
      <c r="O465" s="10">
        <v>219</v>
      </c>
      <c r="P465" s="10">
        <v>449</v>
      </c>
      <c r="Q465" s="271">
        <f t="shared" si="43"/>
        <v>2.0502283105022832</v>
      </c>
    </row>
    <row r="466" spans="2:20" hidden="1" x14ac:dyDescent="0.35">
      <c r="B466" s="9" t="s">
        <v>1495</v>
      </c>
      <c r="C466" s="10" t="s">
        <v>1228</v>
      </c>
      <c r="D466" s="18" t="s">
        <v>1312</v>
      </c>
      <c r="E466" s="10" t="s">
        <v>1250</v>
      </c>
      <c r="M466" s="10" t="s">
        <v>1102</v>
      </c>
      <c r="N466" s="10" t="s">
        <v>1102</v>
      </c>
      <c r="O466" s="10">
        <v>130</v>
      </c>
      <c r="P466" s="10">
        <v>279</v>
      </c>
      <c r="Q466" s="271">
        <f t="shared" si="43"/>
        <v>2.1461538461538461</v>
      </c>
      <c r="S466" s="375">
        <f>O466*1.7</f>
        <v>221</v>
      </c>
      <c r="T466" s="376">
        <f>S466/0.45</f>
        <v>491.11111111111109</v>
      </c>
    </row>
    <row r="467" spans="2:20" hidden="1" x14ac:dyDescent="0.35">
      <c r="C467" s="10" t="s">
        <v>1229</v>
      </c>
      <c r="D467" s="18" t="s">
        <v>1313</v>
      </c>
      <c r="E467" s="10" t="s">
        <v>1250</v>
      </c>
      <c r="M467" s="10" t="s">
        <v>1102</v>
      </c>
      <c r="N467" s="10" t="s">
        <v>1102</v>
      </c>
      <c r="O467" s="10">
        <v>186</v>
      </c>
      <c r="P467" s="10">
        <v>449</v>
      </c>
      <c r="Q467" s="271">
        <f t="shared" si="43"/>
        <v>2.413978494623656</v>
      </c>
    </row>
    <row r="468" spans="2:20" hidden="1" x14ac:dyDescent="0.35">
      <c r="C468" s="10" t="s">
        <v>1230</v>
      </c>
      <c r="D468" s="18" t="s">
        <v>1314</v>
      </c>
      <c r="E468" s="10" t="s">
        <v>1250</v>
      </c>
      <c r="M468" s="10" t="s">
        <v>1102</v>
      </c>
      <c r="N468" s="10" t="s">
        <v>1102</v>
      </c>
      <c r="O468" s="10">
        <v>192</v>
      </c>
      <c r="P468" s="10">
        <v>429</v>
      </c>
      <c r="Q468" s="271">
        <f t="shared" si="43"/>
        <v>2.234375</v>
      </c>
    </row>
    <row r="469" spans="2:20" hidden="1" x14ac:dyDescent="0.35">
      <c r="C469" s="10" t="s">
        <v>1231</v>
      </c>
      <c r="D469" s="18" t="s">
        <v>1315</v>
      </c>
      <c r="E469" s="10" t="s">
        <v>1250</v>
      </c>
      <c r="M469" s="10" t="s">
        <v>1102</v>
      </c>
      <c r="N469" s="10" t="s">
        <v>1102</v>
      </c>
      <c r="O469" s="10">
        <v>38</v>
      </c>
      <c r="P469" s="10">
        <v>89</v>
      </c>
      <c r="Q469" s="271">
        <f t="shared" si="43"/>
        <v>2.3421052631578947</v>
      </c>
    </row>
    <row r="470" spans="2:20" hidden="1" x14ac:dyDescent="0.35">
      <c r="B470" s="9" t="s">
        <v>1495</v>
      </c>
      <c r="C470" s="10" t="s">
        <v>1232</v>
      </c>
      <c r="D470" s="18" t="s">
        <v>1316</v>
      </c>
      <c r="E470" s="10" t="s">
        <v>1250</v>
      </c>
      <c r="M470" s="10" t="s">
        <v>1102</v>
      </c>
      <c r="N470" s="10" t="s">
        <v>1102</v>
      </c>
      <c r="O470" s="10">
        <v>76</v>
      </c>
      <c r="P470" s="10">
        <v>169</v>
      </c>
      <c r="Q470" s="271">
        <f t="shared" si="43"/>
        <v>2.2236842105263159</v>
      </c>
      <c r="S470" s="375">
        <f t="shared" ref="S470:S471" si="44">O470*1.7</f>
        <v>129.19999999999999</v>
      </c>
      <c r="T470" s="376">
        <f t="shared" ref="T470:T471" si="45">S470/0.45</f>
        <v>287.11111111111109</v>
      </c>
    </row>
    <row r="471" spans="2:20" hidden="1" x14ac:dyDescent="0.35">
      <c r="B471" s="9" t="s">
        <v>1495</v>
      </c>
      <c r="C471" s="10" t="s">
        <v>1233</v>
      </c>
      <c r="D471" s="18" t="s">
        <v>1317</v>
      </c>
      <c r="E471" s="10" t="s">
        <v>1250</v>
      </c>
      <c r="M471" s="10" t="s">
        <v>1102</v>
      </c>
      <c r="N471" s="10" t="s">
        <v>1102</v>
      </c>
      <c r="O471" s="10">
        <v>73</v>
      </c>
      <c r="P471" s="10">
        <v>159</v>
      </c>
      <c r="Q471" s="271">
        <f t="shared" si="43"/>
        <v>2.1780821917808217</v>
      </c>
      <c r="S471" s="375">
        <f t="shared" si="44"/>
        <v>124.1</v>
      </c>
      <c r="T471" s="376">
        <f t="shared" si="45"/>
        <v>275.77777777777777</v>
      </c>
    </row>
    <row r="472" spans="2:20" hidden="1" x14ac:dyDescent="0.35">
      <c r="C472" s="10" t="s">
        <v>1234</v>
      </c>
      <c r="D472" s="18" t="s">
        <v>1318</v>
      </c>
      <c r="E472" s="10" t="s">
        <v>1250</v>
      </c>
      <c r="M472" s="10" t="s">
        <v>1102</v>
      </c>
      <c r="N472" s="10" t="s">
        <v>1102</v>
      </c>
      <c r="O472" s="10">
        <v>220</v>
      </c>
      <c r="P472" s="10">
        <v>469</v>
      </c>
      <c r="Q472" s="271">
        <f t="shared" si="43"/>
        <v>2.1318181818181818</v>
      </c>
    </row>
    <row r="473" spans="2:20" hidden="1" x14ac:dyDescent="0.35">
      <c r="C473" s="10" t="s">
        <v>1235</v>
      </c>
      <c r="D473" s="18" t="s">
        <v>1319</v>
      </c>
      <c r="E473" s="10" t="s">
        <v>1250</v>
      </c>
      <c r="M473" s="10" t="s">
        <v>1102</v>
      </c>
      <c r="N473" s="10" t="s">
        <v>1102</v>
      </c>
      <c r="O473" s="10">
        <v>220</v>
      </c>
      <c r="P473" s="10">
        <v>469</v>
      </c>
      <c r="Q473" s="271">
        <f t="shared" si="43"/>
        <v>2.1318181818181818</v>
      </c>
    </row>
    <row r="474" spans="2:20" hidden="1" x14ac:dyDescent="0.35">
      <c r="B474" s="9" t="s">
        <v>1495</v>
      </c>
      <c r="C474" s="10" t="s">
        <v>1236</v>
      </c>
      <c r="D474" s="18" t="s">
        <v>1320</v>
      </c>
      <c r="E474" s="10" t="s">
        <v>1250</v>
      </c>
      <c r="M474" s="10" t="s">
        <v>1102</v>
      </c>
      <c r="N474" s="10" t="s">
        <v>1102</v>
      </c>
      <c r="O474" s="10">
        <v>103</v>
      </c>
      <c r="P474" s="10">
        <v>229</v>
      </c>
      <c r="Q474" s="271">
        <f t="shared" si="43"/>
        <v>2.2233009708737863</v>
      </c>
      <c r="S474" s="375">
        <f>O474*1.7</f>
        <v>175.1</v>
      </c>
      <c r="T474" s="376">
        <f>S474/0.45</f>
        <v>389.11111111111109</v>
      </c>
    </row>
    <row r="475" spans="2:20" x14ac:dyDescent="0.35">
      <c r="C475" s="10" t="s">
        <v>1237</v>
      </c>
      <c r="D475" s="18" t="s">
        <v>1512</v>
      </c>
      <c r="E475" s="10" t="s">
        <v>865</v>
      </c>
      <c r="J475" s="10" t="s">
        <v>109</v>
      </c>
      <c r="K475" s="10">
        <v>3</v>
      </c>
      <c r="L475" s="10">
        <v>20</v>
      </c>
      <c r="P475" s="10">
        <v>41</v>
      </c>
      <c r="Q475" s="271">
        <f t="shared" ref="Q475:Q482" si="46">P475/L475</f>
        <v>2.0499999999999998</v>
      </c>
    </row>
    <row r="476" spans="2:20" x14ac:dyDescent="0.35">
      <c r="C476" s="10" t="s">
        <v>1238</v>
      </c>
      <c r="D476" s="18" t="s">
        <v>1513</v>
      </c>
      <c r="E476" s="10" t="s">
        <v>865</v>
      </c>
      <c r="J476" s="10" t="s">
        <v>109</v>
      </c>
      <c r="K476" s="10">
        <v>3</v>
      </c>
      <c r="L476" s="10">
        <v>40</v>
      </c>
      <c r="P476" s="10">
        <v>71</v>
      </c>
      <c r="Q476" s="271">
        <f t="shared" si="46"/>
        <v>1.7749999999999999</v>
      </c>
    </row>
    <row r="477" spans="2:20" x14ac:dyDescent="0.35">
      <c r="C477" s="10" t="s">
        <v>1239</v>
      </c>
      <c r="D477" s="18" t="s">
        <v>1514</v>
      </c>
      <c r="E477" s="10" t="s">
        <v>865</v>
      </c>
      <c r="J477" s="10" t="s">
        <v>109</v>
      </c>
      <c r="K477" s="10">
        <v>3</v>
      </c>
      <c r="L477" s="10">
        <v>60</v>
      </c>
      <c r="P477" s="10">
        <v>99</v>
      </c>
      <c r="Q477" s="271">
        <f t="shared" si="46"/>
        <v>1.65</v>
      </c>
    </row>
    <row r="478" spans="2:20" x14ac:dyDescent="0.35">
      <c r="C478" s="10" t="s">
        <v>1240</v>
      </c>
      <c r="D478" s="18" t="s">
        <v>1515</v>
      </c>
      <c r="E478" s="10" t="s">
        <v>865</v>
      </c>
      <c r="J478" s="10" t="s">
        <v>109</v>
      </c>
      <c r="K478" s="10">
        <v>3</v>
      </c>
      <c r="L478" s="10">
        <v>20</v>
      </c>
      <c r="P478" s="10">
        <v>41</v>
      </c>
      <c r="Q478" s="271">
        <f t="shared" si="46"/>
        <v>2.0499999999999998</v>
      </c>
    </row>
    <row r="479" spans="2:20" x14ac:dyDescent="0.35">
      <c r="C479" s="10" t="s">
        <v>1241</v>
      </c>
      <c r="D479" s="18" t="s">
        <v>1516</v>
      </c>
      <c r="E479" s="10" t="s">
        <v>865</v>
      </c>
      <c r="J479" s="10" t="s">
        <v>109</v>
      </c>
      <c r="K479" s="10">
        <v>3</v>
      </c>
      <c r="L479" s="10">
        <v>40</v>
      </c>
      <c r="P479" s="10">
        <v>71</v>
      </c>
      <c r="Q479" s="271">
        <f t="shared" si="46"/>
        <v>1.7749999999999999</v>
      </c>
    </row>
    <row r="480" spans="2:20" x14ac:dyDescent="0.35">
      <c r="C480" s="10" t="s">
        <v>1242</v>
      </c>
      <c r="D480" s="18" t="s">
        <v>1517</v>
      </c>
      <c r="E480" s="10" t="s">
        <v>865</v>
      </c>
      <c r="J480" s="10" t="s">
        <v>109</v>
      </c>
      <c r="K480" s="10">
        <v>3</v>
      </c>
      <c r="L480" s="10">
        <v>20</v>
      </c>
      <c r="P480" s="10">
        <v>33</v>
      </c>
      <c r="Q480" s="271">
        <f t="shared" si="46"/>
        <v>1.65</v>
      </c>
    </row>
    <row r="481" spans="3:17" x14ac:dyDescent="0.35">
      <c r="C481" s="10" t="s">
        <v>1243</v>
      </c>
      <c r="D481" s="18" t="s">
        <v>1518</v>
      </c>
      <c r="E481" s="10" t="s">
        <v>865</v>
      </c>
      <c r="J481" s="10" t="s">
        <v>109</v>
      </c>
      <c r="K481" s="10">
        <v>3</v>
      </c>
      <c r="L481" s="10">
        <v>20</v>
      </c>
      <c r="P481" s="10">
        <v>35</v>
      </c>
      <c r="Q481" s="271">
        <f t="shared" si="46"/>
        <v>1.75</v>
      </c>
    </row>
    <row r="482" spans="3:17" x14ac:dyDescent="0.35">
      <c r="C482" s="10" t="s">
        <v>1244</v>
      </c>
      <c r="D482" s="18" t="s">
        <v>1519</v>
      </c>
      <c r="E482" s="10" t="s">
        <v>865</v>
      </c>
      <c r="J482" s="10" t="s">
        <v>109</v>
      </c>
      <c r="K482" s="10">
        <v>3</v>
      </c>
      <c r="L482" s="10">
        <v>20</v>
      </c>
      <c r="P482" s="10">
        <v>41</v>
      </c>
      <c r="Q482" s="10">
        <f t="shared" si="46"/>
        <v>2.0499999999999998</v>
      </c>
    </row>
    <row r="483" spans="3:17" hidden="1" x14ac:dyDescent="0.35">
      <c r="C483" s="10" t="s">
        <v>1245</v>
      </c>
    </row>
    <row r="484" spans="3:17" hidden="1" x14ac:dyDescent="0.35">
      <c r="C484" s="10" t="s">
        <v>1246</v>
      </c>
    </row>
    <row r="485" spans="3:17" hidden="1" x14ac:dyDescent="0.35">
      <c r="C485" s="10" t="s">
        <v>1247</v>
      </c>
    </row>
    <row r="486" spans="3:17" hidden="1" x14ac:dyDescent="0.35">
      <c r="C486" s="10" t="s">
        <v>1248</v>
      </c>
    </row>
    <row r="487" spans="3:17" hidden="1" x14ac:dyDescent="0.35">
      <c r="C487" s="10" t="s">
        <v>1249</v>
      </c>
    </row>
  </sheetData>
  <autoFilter ref="A2:Y487" xr:uid="{3687D893-BA2C-4767-A169-30AFFA0785AB}">
    <filterColumn colId="4">
      <filters>
        <filter val="Live Plants"/>
      </filters>
    </filterColumn>
  </autoFilter>
  <mergeCells count="9">
    <mergeCell ref="P1:P2"/>
    <mergeCell ref="F1:I1"/>
    <mergeCell ref="E1:E2"/>
    <mergeCell ref="D1:D2"/>
    <mergeCell ref="A1:A2"/>
    <mergeCell ref="C1:C2"/>
    <mergeCell ref="J1:L1"/>
    <mergeCell ref="M1:O1"/>
    <mergeCell ref="B1:B2"/>
  </mergeCells>
  <phoneticPr fontId="47" type="noConversion"/>
  <hyperlinks>
    <hyperlink ref="D179" r:id="rId1" display="https://www.urvann.com/product/dieffenbachia-dumbcane-in-4-inch-nursery-bag" xr:uid="{FD242F39-3433-4E19-ACE1-C53A3566D7A9}"/>
    <hyperlink ref="D180" r:id="rId2" display="https://www.urvann.com/product/dieffenbachia-dumbcane-in-4-inch-nursery-bag" xr:uid="{6A771B49-4DC4-40B7-9E27-0B059809AFFC}"/>
    <hyperlink ref="D460" r:id="rId3" display="https://bhumijplants.com/wp-admin/post.php?post=5525&amp;action=edit" xr:uid="{D648381C-6F1B-4732-A914-FC7BDADFCE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33D0D-584F-4350-BD65-87648172371E}">
  <dimension ref="B1:R371"/>
  <sheetViews>
    <sheetView topLeftCell="B1" zoomScale="90" zoomScaleNormal="90" workbookViewId="0">
      <pane ySplit="2" topLeftCell="A353" activePane="bottomLeft" state="frozen"/>
      <selection pane="bottomLeft" activeCell="I368" sqref="I368:J371"/>
    </sheetView>
  </sheetViews>
  <sheetFormatPr defaultRowHeight="14.5" x14ac:dyDescent="0.35"/>
  <cols>
    <col min="1" max="1" width="3.36328125" customWidth="1"/>
    <col min="2" max="2" width="10.36328125" customWidth="1"/>
    <col min="3" max="3" width="7.81640625" customWidth="1"/>
    <col min="4" max="4" width="9.36328125" customWidth="1"/>
    <col min="5" max="5" width="8" customWidth="1"/>
    <col min="6" max="6" width="18" customWidth="1"/>
    <col min="7" max="7" width="34.54296875" customWidth="1"/>
    <col min="8" max="8" width="13.453125" customWidth="1"/>
    <col min="9" max="9" width="10.6328125" customWidth="1"/>
    <col min="10" max="10" width="38.54296875" customWidth="1"/>
    <col min="11" max="11" width="8.1796875" style="303" customWidth="1"/>
    <col min="12" max="12" width="13.54296875" bestFit="1" customWidth="1"/>
    <col min="13" max="13" width="17.6328125" customWidth="1"/>
    <col min="14" max="14" width="19" customWidth="1"/>
  </cols>
  <sheetData>
    <row r="1" spans="2:14" s="81" customFormat="1" ht="21" customHeight="1" x14ac:dyDescent="0.35">
      <c r="B1" s="638" t="s">
        <v>1055</v>
      </c>
      <c r="C1" s="638" t="s">
        <v>1066</v>
      </c>
      <c r="D1" s="638" t="s">
        <v>1070</v>
      </c>
      <c r="E1" s="638" t="s">
        <v>1071</v>
      </c>
      <c r="F1" s="638" t="s">
        <v>1056</v>
      </c>
      <c r="G1" s="638" t="s">
        <v>1067</v>
      </c>
      <c r="H1" s="638" t="s">
        <v>1072</v>
      </c>
      <c r="I1" s="638" t="s">
        <v>1068</v>
      </c>
      <c r="J1" s="638"/>
      <c r="K1" s="638"/>
      <c r="L1" s="639" t="s">
        <v>1069</v>
      </c>
      <c r="M1" s="685" t="s">
        <v>1074</v>
      </c>
      <c r="N1" s="667" t="s">
        <v>1090</v>
      </c>
    </row>
    <row r="2" spans="2:14" ht="18.649999999999999" customHeight="1" x14ac:dyDescent="0.35">
      <c r="B2" s="639"/>
      <c r="C2" s="639"/>
      <c r="D2" s="639"/>
      <c r="E2" s="639"/>
      <c r="F2" s="639"/>
      <c r="G2" s="639"/>
      <c r="H2" s="639"/>
      <c r="I2" s="82" t="s">
        <v>411</v>
      </c>
      <c r="J2" s="82" t="s">
        <v>1073</v>
      </c>
      <c r="K2" s="82" t="s">
        <v>1060</v>
      </c>
      <c r="L2" s="684"/>
      <c r="M2" s="686"/>
      <c r="N2" s="650"/>
    </row>
    <row r="3" spans="2:14" ht="18.649999999999999" customHeight="1" x14ac:dyDescent="0.35">
      <c r="B3" s="694">
        <v>45514</v>
      </c>
      <c r="C3" s="693">
        <v>5415</v>
      </c>
      <c r="D3" s="693" t="s">
        <v>1076</v>
      </c>
      <c r="E3" s="693">
        <v>232</v>
      </c>
      <c r="F3" s="667" t="s">
        <v>1164</v>
      </c>
      <c r="G3" s="692" t="s">
        <v>1165</v>
      </c>
      <c r="H3" s="489" t="s">
        <v>1166</v>
      </c>
      <c r="I3" s="150" t="s">
        <v>494</v>
      </c>
      <c r="J3" s="55" t="s">
        <v>15</v>
      </c>
      <c r="K3" s="149">
        <v>1</v>
      </c>
      <c r="L3" s="124" t="s">
        <v>1075</v>
      </c>
      <c r="M3" s="667" t="s">
        <v>1167</v>
      </c>
      <c r="N3" s="667" t="s">
        <v>1168</v>
      </c>
    </row>
    <row r="4" spans="2:14" ht="18.649999999999999" customHeight="1" x14ac:dyDescent="0.35">
      <c r="B4" s="694"/>
      <c r="C4" s="693"/>
      <c r="D4" s="693"/>
      <c r="E4" s="693"/>
      <c r="F4" s="667"/>
      <c r="G4" s="692"/>
      <c r="H4" s="489"/>
      <c r="I4" s="150" t="s">
        <v>946</v>
      </c>
      <c r="J4" s="55" t="s">
        <v>945</v>
      </c>
      <c r="K4" s="149">
        <v>1</v>
      </c>
      <c r="L4" s="124" t="s">
        <v>1089</v>
      </c>
      <c r="M4" s="667"/>
      <c r="N4" s="667"/>
    </row>
    <row r="5" spans="2:14" ht="18.649999999999999" customHeight="1" x14ac:dyDescent="0.35">
      <c r="B5" s="695">
        <v>45490</v>
      </c>
      <c r="C5" s="667">
        <v>4757</v>
      </c>
      <c r="D5" s="667" t="s">
        <v>1098</v>
      </c>
      <c r="E5" s="667">
        <v>304</v>
      </c>
      <c r="F5" s="667" t="s">
        <v>1169</v>
      </c>
      <c r="G5" s="696" t="s">
        <v>1170</v>
      </c>
      <c r="H5" s="489" t="s">
        <v>1171</v>
      </c>
      <c r="I5" s="150" t="s">
        <v>649</v>
      </c>
      <c r="J5" s="151" t="s">
        <v>257</v>
      </c>
      <c r="K5" s="149">
        <v>1</v>
      </c>
      <c r="L5" s="124" t="s">
        <v>1089</v>
      </c>
      <c r="M5" s="667" t="s">
        <v>1167</v>
      </c>
      <c r="N5" s="667" t="s">
        <v>1173</v>
      </c>
    </row>
    <row r="6" spans="2:14" ht="18.649999999999999" customHeight="1" x14ac:dyDescent="0.35">
      <c r="B6" s="667"/>
      <c r="C6" s="667"/>
      <c r="D6" s="667"/>
      <c r="E6" s="667"/>
      <c r="F6" s="667"/>
      <c r="G6" s="696"/>
      <c r="H6" s="489"/>
      <c r="I6" s="150" t="s">
        <v>630</v>
      </c>
      <c r="J6" s="151" t="s">
        <v>245</v>
      </c>
      <c r="K6" s="149">
        <v>1</v>
      </c>
      <c r="L6" s="124" t="s">
        <v>1089</v>
      </c>
      <c r="M6" s="667"/>
      <c r="N6" s="667"/>
    </row>
    <row r="7" spans="2:14" ht="18.649999999999999" customHeight="1" x14ac:dyDescent="0.35">
      <c r="B7" s="667"/>
      <c r="C7" s="667"/>
      <c r="D7" s="667"/>
      <c r="E7" s="667"/>
      <c r="F7" s="667"/>
      <c r="G7" s="696"/>
      <c r="H7" s="489"/>
      <c r="I7" s="150" t="s">
        <v>655</v>
      </c>
      <c r="J7" s="151" t="s">
        <v>1172</v>
      </c>
      <c r="K7" s="149">
        <v>1</v>
      </c>
      <c r="L7" s="124" t="s">
        <v>1089</v>
      </c>
      <c r="M7" s="667"/>
      <c r="N7" s="667"/>
    </row>
    <row r="8" spans="2:14" ht="18.649999999999999" customHeight="1" x14ac:dyDescent="0.35">
      <c r="B8" s="667"/>
      <c r="C8" s="667"/>
      <c r="D8" s="667"/>
      <c r="E8" s="667"/>
      <c r="F8" s="667"/>
      <c r="G8" s="696"/>
      <c r="H8" s="489"/>
      <c r="I8" s="150" t="s">
        <v>519</v>
      </c>
      <c r="J8" s="151" t="s">
        <v>857</v>
      </c>
      <c r="K8" s="149">
        <v>1</v>
      </c>
      <c r="L8" s="124" t="s">
        <v>1089</v>
      </c>
      <c r="M8" s="667"/>
      <c r="N8" s="667"/>
    </row>
    <row r="9" spans="2:14" ht="18.649999999999999" customHeight="1" x14ac:dyDescent="0.35">
      <c r="B9" s="668">
        <v>45489</v>
      </c>
      <c r="C9" s="650">
        <v>4648</v>
      </c>
      <c r="D9" s="650" t="s">
        <v>1076</v>
      </c>
      <c r="E9" s="650">
        <v>343</v>
      </c>
      <c r="F9" s="650" t="s">
        <v>1174</v>
      </c>
      <c r="G9" s="666" t="s">
        <v>1175</v>
      </c>
      <c r="H9" s="667">
        <v>9412768003</v>
      </c>
      <c r="I9" s="150" t="s">
        <v>1176</v>
      </c>
      <c r="J9" s="149" t="s">
        <v>173</v>
      </c>
      <c r="K9" s="149">
        <v>1</v>
      </c>
      <c r="L9" s="124" t="s">
        <v>1075</v>
      </c>
      <c r="M9" s="650" t="s">
        <v>1167</v>
      </c>
      <c r="N9" s="650" t="s">
        <v>1168</v>
      </c>
    </row>
    <row r="10" spans="2:14" ht="18.649999999999999" customHeight="1" x14ac:dyDescent="0.35">
      <c r="B10" s="669"/>
      <c r="C10" s="651"/>
      <c r="D10" s="651"/>
      <c r="E10" s="651"/>
      <c r="F10" s="651"/>
      <c r="G10" s="666"/>
      <c r="H10" s="667"/>
      <c r="I10" s="150" t="s">
        <v>483</v>
      </c>
      <c r="J10" s="149" t="s">
        <v>1177</v>
      </c>
      <c r="K10" s="149">
        <v>1</v>
      </c>
      <c r="L10" s="124" t="s">
        <v>1075</v>
      </c>
      <c r="M10" s="651"/>
      <c r="N10" s="651"/>
    </row>
    <row r="11" spans="2:14" ht="18.649999999999999" customHeight="1" x14ac:dyDescent="0.35">
      <c r="B11" s="669"/>
      <c r="C11" s="651"/>
      <c r="D11" s="651"/>
      <c r="E11" s="651"/>
      <c r="F11" s="651"/>
      <c r="G11" s="666"/>
      <c r="H11" s="667"/>
      <c r="I11" s="150" t="s">
        <v>1176</v>
      </c>
      <c r="J11" s="149" t="s">
        <v>1178</v>
      </c>
      <c r="K11" s="149">
        <v>1</v>
      </c>
      <c r="L11" s="124" t="s">
        <v>1075</v>
      </c>
      <c r="M11" s="651"/>
      <c r="N11" s="651"/>
    </row>
    <row r="12" spans="2:14" ht="18.649999999999999" customHeight="1" thickBot="1" x14ac:dyDescent="0.4">
      <c r="B12" s="670"/>
      <c r="C12" s="652"/>
      <c r="D12" s="652"/>
      <c r="E12" s="652"/>
      <c r="F12" s="652"/>
      <c r="G12" s="666"/>
      <c r="H12" s="667"/>
      <c r="I12" s="149"/>
      <c r="J12" s="149"/>
      <c r="K12" s="149"/>
      <c r="L12" s="124"/>
      <c r="M12" s="652"/>
      <c r="N12" s="652"/>
    </row>
    <row r="13" spans="2:14" s="80" customFormat="1" ht="23.4" customHeight="1" x14ac:dyDescent="0.35">
      <c r="B13" s="660">
        <v>45518</v>
      </c>
      <c r="C13" s="658">
        <v>5508</v>
      </c>
      <c r="D13" s="687" t="s">
        <v>1076</v>
      </c>
      <c r="E13" s="662">
        <v>202</v>
      </c>
      <c r="F13" s="664" t="s">
        <v>1058</v>
      </c>
      <c r="G13" s="648" t="s">
        <v>1079</v>
      </c>
      <c r="H13" s="656">
        <v>9625227565</v>
      </c>
      <c r="I13" s="100" t="s">
        <v>546</v>
      </c>
      <c r="J13" s="101" t="s">
        <v>1077</v>
      </c>
      <c r="K13" s="99">
        <v>1</v>
      </c>
      <c r="L13" s="100" t="s">
        <v>1075</v>
      </c>
      <c r="M13" s="640" t="s">
        <v>1115</v>
      </c>
      <c r="N13" s="690"/>
    </row>
    <row r="14" spans="2:14" s="80" customFormat="1" ht="22.25" customHeight="1" thickBot="1" x14ac:dyDescent="0.4">
      <c r="B14" s="661"/>
      <c r="C14" s="659"/>
      <c r="D14" s="688"/>
      <c r="E14" s="663"/>
      <c r="F14" s="665"/>
      <c r="G14" s="649"/>
      <c r="H14" s="657"/>
      <c r="I14" s="103" t="s">
        <v>774</v>
      </c>
      <c r="J14" s="104" t="s">
        <v>1078</v>
      </c>
      <c r="K14" s="102">
        <v>1</v>
      </c>
      <c r="L14" s="103" t="s">
        <v>1075</v>
      </c>
      <c r="M14" s="641"/>
      <c r="N14" s="691"/>
    </row>
    <row r="15" spans="2:14" x14ac:dyDescent="0.35">
      <c r="B15" s="653">
        <v>45519</v>
      </c>
      <c r="C15" s="557">
        <v>5512</v>
      </c>
      <c r="D15" s="680" t="s">
        <v>1076</v>
      </c>
      <c r="E15" s="557">
        <v>208</v>
      </c>
      <c r="F15" s="645" t="s">
        <v>1081</v>
      </c>
      <c r="G15" s="642" t="s">
        <v>1080</v>
      </c>
      <c r="H15" s="576">
        <v>9818116679</v>
      </c>
      <c r="I15" s="107" t="s">
        <v>769</v>
      </c>
      <c r="J15" s="108" t="s">
        <v>1082</v>
      </c>
      <c r="K15" s="105">
        <v>1</v>
      </c>
      <c r="L15" s="106" t="s">
        <v>1075</v>
      </c>
      <c r="M15" s="676" t="s">
        <v>1107</v>
      </c>
      <c r="N15" s="636" t="s">
        <v>1108</v>
      </c>
    </row>
    <row r="16" spans="2:14" x14ac:dyDescent="0.35">
      <c r="B16" s="654"/>
      <c r="C16" s="516"/>
      <c r="D16" s="681"/>
      <c r="E16" s="516"/>
      <c r="F16" s="646"/>
      <c r="G16" s="643"/>
      <c r="H16" s="550"/>
      <c r="I16" s="68" t="s">
        <v>626</v>
      </c>
      <c r="J16" s="61" t="s">
        <v>1083</v>
      </c>
      <c r="K16" s="109">
        <v>1</v>
      </c>
      <c r="L16" s="110" t="s">
        <v>1075</v>
      </c>
      <c r="M16" s="677"/>
      <c r="N16" s="524"/>
    </row>
    <row r="17" spans="2:14" x14ac:dyDescent="0.35">
      <c r="B17" s="654"/>
      <c r="C17" s="516"/>
      <c r="D17" s="681"/>
      <c r="E17" s="516"/>
      <c r="F17" s="646"/>
      <c r="G17" s="643"/>
      <c r="H17" s="550"/>
      <c r="I17" s="68" t="s">
        <v>597</v>
      </c>
      <c r="J17" s="111" t="s">
        <v>1084</v>
      </c>
      <c r="K17" s="109">
        <v>1</v>
      </c>
      <c r="L17" s="110" t="s">
        <v>1075</v>
      </c>
      <c r="M17" s="677"/>
      <c r="N17" s="524"/>
    </row>
    <row r="18" spans="2:14" ht="15" thickBot="1" x14ac:dyDescent="0.4">
      <c r="B18" s="655"/>
      <c r="C18" s="558"/>
      <c r="D18" s="682"/>
      <c r="E18" s="558"/>
      <c r="F18" s="647"/>
      <c r="G18" s="644"/>
      <c r="H18" s="560"/>
      <c r="I18" s="114" t="s">
        <v>768</v>
      </c>
      <c r="J18" s="115" t="s">
        <v>1085</v>
      </c>
      <c r="K18" s="112">
        <v>1</v>
      </c>
      <c r="L18" s="113" t="s">
        <v>1075</v>
      </c>
      <c r="M18" s="678"/>
      <c r="N18" s="525"/>
    </row>
    <row r="19" spans="2:14" ht="29.5" thickBot="1" x14ac:dyDescent="0.4">
      <c r="B19" s="123">
        <v>45519</v>
      </c>
      <c r="C19" s="172">
        <v>5511</v>
      </c>
      <c r="D19" s="172" t="s">
        <v>1076</v>
      </c>
      <c r="E19" s="172">
        <v>202</v>
      </c>
      <c r="F19" s="173" t="s">
        <v>1086</v>
      </c>
      <c r="G19" s="174" t="s">
        <v>1087</v>
      </c>
      <c r="H19" s="175">
        <v>7077244039</v>
      </c>
      <c r="I19" s="176" t="s">
        <v>779</v>
      </c>
      <c r="J19" s="177" t="s">
        <v>1088</v>
      </c>
      <c r="K19" s="172">
        <v>2</v>
      </c>
      <c r="L19" s="172" t="s">
        <v>1089</v>
      </c>
      <c r="M19" s="178" t="s">
        <v>1118</v>
      </c>
      <c r="N19" s="179" t="s">
        <v>1150</v>
      </c>
    </row>
    <row r="20" spans="2:14" x14ac:dyDescent="0.35">
      <c r="B20" s="634">
        <v>45520</v>
      </c>
      <c r="C20" s="671">
        <v>5517</v>
      </c>
      <c r="D20" s="671" t="s">
        <v>1076</v>
      </c>
      <c r="E20" s="671">
        <v>394</v>
      </c>
      <c r="F20" s="672" t="s">
        <v>1092</v>
      </c>
      <c r="G20" s="674" t="s">
        <v>1093</v>
      </c>
      <c r="H20" s="675">
        <v>9999194834</v>
      </c>
      <c r="I20" s="139" t="s">
        <v>494</v>
      </c>
      <c r="J20" s="140" t="s">
        <v>1095</v>
      </c>
      <c r="K20" s="141">
        <v>1</v>
      </c>
      <c r="L20" s="141" t="s">
        <v>1075</v>
      </c>
      <c r="M20" s="679" t="s">
        <v>1144</v>
      </c>
      <c r="N20" s="636" t="s">
        <v>1108</v>
      </c>
    </row>
    <row r="21" spans="2:14" x14ac:dyDescent="0.35">
      <c r="B21" s="635"/>
      <c r="C21" s="623"/>
      <c r="D21" s="623"/>
      <c r="E21" s="623"/>
      <c r="F21" s="673"/>
      <c r="G21" s="615"/>
      <c r="H21" s="620"/>
      <c r="I21" s="126" t="s">
        <v>769</v>
      </c>
      <c r="J21" s="132" t="s">
        <v>1082</v>
      </c>
      <c r="K21" s="128">
        <v>1</v>
      </c>
      <c r="L21" s="128" t="s">
        <v>1075</v>
      </c>
      <c r="M21" s="623"/>
      <c r="N21" s="524"/>
    </row>
    <row r="22" spans="2:14" x14ac:dyDescent="0.35">
      <c r="B22" s="635"/>
      <c r="C22" s="623"/>
      <c r="D22" s="623"/>
      <c r="E22" s="623"/>
      <c r="F22" s="673"/>
      <c r="G22" s="615"/>
      <c r="H22" s="620"/>
      <c r="I22" s="126" t="s">
        <v>550</v>
      </c>
      <c r="J22" s="132" t="s">
        <v>1096</v>
      </c>
      <c r="K22" s="128">
        <v>1</v>
      </c>
      <c r="L22" s="128" t="s">
        <v>1075</v>
      </c>
      <c r="M22" s="623"/>
      <c r="N22" s="524"/>
    </row>
    <row r="23" spans="2:14" x14ac:dyDescent="0.35">
      <c r="B23" s="635"/>
      <c r="C23" s="623"/>
      <c r="D23" s="623"/>
      <c r="E23" s="623"/>
      <c r="F23" s="673"/>
      <c r="G23" s="615"/>
      <c r="H23" s="620"/>
      <c r="I23" s="142" t="s">
        <v>459</v>
      </c>
      <c r="J23" s="143" t="s">
        <v>1097</v>
      </c>
      <c r="K23" s="125">
        <v>1</v>
      </c>
      <c r="L23" s="125" t="s">
        <v>1075</v>
      </c>
      <c r="M23" s="624"/>
      <c r="N23" s="525"/>
    </row>
    <row r="24" spans="2:14" ht="14.4" customHeight="1" x14ac:dyDescent="0.35">
      <c r="B24" s="532">
        <v>45521</v>
      </c>
      <c r="C24" s="516">
        <v>5521</v>
      </c>
      <c r="D24" s="516" t="s">
        <v>1098</v>
      </c>
      <c r="E24" s="516">
        <v>372</v>
      </c>
      <c r="F24" s="516" t="s">
        <v>1099</v>
      </c>
      <c r="G24" s="515" t="s">
        <v>1100</v>
      </c>
      <c r="H24" s="550">
        <v>8545858688</v>
      </c>
      <c r="I24" s="68" t="s">
        <v>597</v>
      </c>
      <c r="J24" s="111" t="s">
        <v>1101</v>
      </c>
      <c r="K24" s="160">
        <v>1</v>
      </c>
      <c r="L24" s="116" t="s">
        <v>1075</v>
      </c>
      <c r="M24" s="637" t="s">
        <v>1106</v>
      </c>
      <c r="N24" s="636" t="s">
        <v>1109</v>
      </c>
    </row>
    <row r="25" spans="2:14" x14ac:dyDescent="0.35">
      <c r="B25" s="532"/>
      <c r="C25" s="516"/>
      <c r="D25" s="516"/>
      <c r="E25" s="516"/>
      <c r="F25" s="516"/>
      <c r="G25" s="515"/>
      <c r="H25" s="550"/>
      <c r="I25" s="59" t="s">
        <v>589</v>
      </c>
      <c r="J25" s="61" t="s">
        <v>178</v>
      </c>
      <c r="K25" s="160">
        <v>1</v>
      </c>
      <c r="L25" s="117" t="s">
        <v>1089</v>
      </c>
      <c r="M25" s="509"/>
      <c r="N25" s="524"/>
    </row>
    <row r="26" spans="2:14" x14ac:dyDescent="0.35">
      <c r="B26" s="532"/>
      <c r="C26" s="516"/>
      <c r="D26" s="516"/>
      <c r="E26" s="516"/>
      <c r="F26" s="516"/>
      <c r="G26" s="515"/>
      <c r="H26" s="550"/>
      <c r="I26" s="59" t="s">
        <v>590</v>
      </c>
      <c r="J26" s="61" t="s">
        <v>437</v>
      </c>
      <c r="K26" s="160">
        <v>1</v>
      </c>
      <c r="L26" s="117" t="s">
        <v>1089</v>
      </c>
      <c r="M26" s="509"/>
      <c r="N26" s="524"/>
    </row>
    <row r="27" spans="2:14" x14ac:dyDescent="0.35">
      <c r="B27" s="532"/>
      <c r="C27" s="516"/>
      <c r="D27" s="516"/>
      <c r="E27" s="516"/>
      <c r="F27" s="516"/>
      <c r="G27" s="515"/>
      <c r="H27" s="550"/>
      <c r="I27" s="59" t="s">
        <v>779</v>
      </c>
      <c r="J27" s="61" t="s">
        <v>267</v>
      </c>
      <c r="K27" s="160">
        <v>1</v>
      </c>
      <c r="L27" s="117" t="s">
        <v>1089</v>
      </c>
      <c r="M27" s="509"/>
      <c r="N27" s="524"/>
    </row>
    <row r="28" spans="2:14" x14ac:dyDescent="0.35">
      <c r="B28" s="532"/>
      <c r="C28" s="516"/>
      <c r="D28" s="516"/>
      <c r="E28" s="516"/>
      <c r="F28" s="516"/>
      <c r="G28" s="515"/>
      <c r="H28" s="550"/>
      <c r="I28" s="59" t="s">
        <v>728</v>
      </c>
      <c r="J28" s="118" t="s">
        <v>393</v>
      </c>
      <c r="K28" s="160">
        <v>1</v>
      </c>
      <c r="L28" s="117" t="s">
        <v>1089</v>
      </c>
      <c r="M28" s="509"/>
      <c r="N28" s="524"/>
    </row>
    <row r="29" spans="2:14" x14ac:dyDescent="0.35">
      <c r="B29" s="532"/>
      <c r="C29" s="516"/>
      <c r="D29" s="516"/>
      <c r="E29" s="516"/>
      <c r="F29" s="516"/>
      <c r="G29" s="515"/>
      <c r="H29" s="550"/>
      <c r="I29" s="59" t="s">
        <v>688</v>
      </c>
      <c r="J29" s="119" t="s">
        <v>316</v>
      </c>
      <c r="K29" s="160">
        <v>1</v>
      </c>
      <c r="L29" s="117" t="s">
        <v>1089</v>
      </c>
      <c r="M29" s="509"/>
      <c r="N29" s="524"/>
    </row>
    <row r="30" spans="2:14" x14ac:dyDescent="0.35">
      <c r="B30" s="532"/>
      <c r="C30" s="516"/>
      <c r="D30" s="516"/>
      <c r="E30" s="516"/>
      <c r="F30" s="516"/>
      <c r="G30" s="515"/>
      <c r="H30" s="550"/>
      <c r="I30" s="59" t="s">
        <v>693</v>
      </c>
      <c r="J30" s="119" t="s">
        <v>317</v>
      </c>
      <c r="K30" s="160">
        <v>1</v>
      </c>
      <c r="L30" s="117" t="s">
        <v>1089</v>
      </c>
      <c r="M30" s="509"/>
      <c r="N30" s="524"/>
    </row>
    <row r="31" spans="2:14" x14ac:dyDescent="0.35">
      <c r="B31" s="532"/>
      <c r="C31" s="516"/>
      <c r="D31" s="516"/>
      <c r="E31" s="516"/>
      <c r="F31" s="516"/>
      <c r="G31" s="515"/>
      <c r="H31" s="550"/>
      <c r="I31" s="59" t="s">
        <v>655</v>
      </c>
      <c r="J31" s="119" t="s">
        <v>283</v>
      </c>
      <c r="K31" s="160">
        <v>1</v>
      </c>
      <c r="L31" s="117" t="s">
        <v>1089</v>
      </c>
      <c r="M31" s="509"/>
      <c r="N31" s="524"/>
    </row>
    <row r="32" spans="2:14" x14ac:dyDescent="0.35">
      <c r="B32" s="532"/>
      <c r="C32" s="516"/>
      <c r="D32" s="516"/>
      <c r="E32" s="516"/>
      <c r="F32" s="516"/>
      <c r="G32" s="515"/>
      <c r="H32" s="550"/>
      <c r="I32" s="59" t="s">
        <v>657</v>
      </c>
      <c r="J32" s="119" t="s">
        <v>285</v>
      </c>
      <c r="K32" s="160">
        <v>1</v>
      </c>
      <c r="L32" s="117" t="s">
        <v>1089</v>
      </c>
      <c r="M32" s="509"/>
      <c r="N32" s="524"/>
    </row>
    <row r="33" spans="2:14" x14ac:dyDescent="0.35">
      <c r="B33" s="532"/>
      <c r="C33" s="516"/>
      <c r="D33" s="516"/>
      <c r="E33" s="516"/>
      <c r="F33" s="516"/>
      <c r="G33" s="515"/>
      <c r="H33" s="550"/>
      <c r="I33" s="59" t="s">
        <v>774</v>
      </c>
      <c r="J33" s="61" t="s">
        <v>1104</v>
      </c>
      <c r="K33" s="160">
        <v>1</v>
      </c>
      <c r="L33" s="117" t="s">
        <v>1089</v>
      </c>
      <c r="M33" s="509"/>
      <c r="N33" s="524"/>
    </row>
    <row r="34" spans="2:14" x14ac:dyDescent="0.35">
      <c r="B34" s="532"/>
      <c r="C34" s="516"/>
      <c r="D34" s="516"/>
      <c r="E34" s="516"/>
      <c r="F34" s="516"/>
      <c r="G34" s="515"/>
      <c r="H34" s="550"/>
      <c r="I34" s="68" t="s">
        <v>992</v>
      </c>
      <c r="J34" s="61" t="s">
        <v>993</v>
      </c>
      <c r="K34" s="160">
        <v>1</v>
      </c>
      <c r="L34" s="117" t="s">
        <v>1075</v>
      </c>
      <c r="M34" s="509"/>
      <c r="N34" s="524"/>
    </row>
    <row r="35" spans="2:14" x14ac:dyDescent="0.35">
      <c r="B35" s="532"/>
      <c r="C35" s="516"/>
      <c r="D35" s="516"/>
      <c r="E35" s="516"/>
      <c r="F35" s="516"/>
      <c r="G35" s="515"/>
      <c r="H35" s="550"/>
      <c r="I35" s="68" t="s">
        <v>1044</v>
      </c>
      <c r="J35" s="61" t="s">
        <v>1047</v>
      </c>
      <c r="K35" s="160">
        <v>1</v>
      </c>
      <c r="L35" s="117" t="s">
        <v>1075</v>
      </c>
      <c r="M35" s="509"/>
      <c r="N35" s="524"/>
    </row>
    <row r="36" spans="2:14" x14ac:dyDescent="0.35">
      <c r="B36" s="532"/>
      <c r="C36" s="516"/>
      <c r="D36" s="516"/>
      <c r="E36" s="516"/>
      <c r="F36" s="516"/>
      <c r="G36" s="515"/>
      <c r="H36" s="550"/>
      <c r="I36" s="68" t="s">
        <v>607</v>
      </c>
      <c r="J36" s="61" t="s">
        <v>199</v>
      </c>
      <c r="K36" s="160">
        <v>1</v>
      </c>
      <c r="L36" s="117" t="s">
        <v>1075</v>
      </c>
      <c r="M36" s="510"/>
      <c r="N36" s="525"/>
    </row>
    <row r="37" spans="2:14" x14ac:dyDescent="0.35">
      <c r="B37" s="630">
        <v>45522</v>
      </c>
      <c r="C37" s="628">
        <v>5522</v>
      </c>
      <c r="D37" s="628" t="s">
        <v>1098</v>
      </c>
      <c r="E37" s="628">
        <v>360</v>
      </c>
      <c r="F37" s="632" t="s">
        <v>1116</v>
      </c>
      <c r="G37" s="633" t="s">
        <v>1117</v>
      </c>
      <c r="H37" s="632">
        <v>9911156024</v>
      </c>
      <c r="I37" s="126" t="s">
        <v>654</v>
      </c>
      <c r="J37" s="136" t="s">
        <v>263</v>
      </c>
      <c r="K37" s="128">
        <v>3</v>
      </c>
      <c r="L37" s="137" t="s">
        <v>1089</v>
      </c>
      <c r="M37" s="689" t="s">
        <v>1144</v>
      </c>
      <c r="N37" s="683" t="s">
        <v>1109</v>
      </c>
    </row>
    <row r="38" spans="2:14" x14ac:dyDescent="0.35">
      <c r="B38" s="630"/>
      <c r="C38" s="628"/>
      <c r="D38" s="628"/>
      <c r="E38" s="628"/>
      <c r="F38" s="632"/>
      <c r="G38" s="633"/>
      <c r="H38" s="632"/>
      <c r="I38" s="126" t="s">
        <v>666</v>
      </c>
      <c r="J38" s="138" t="s">
        <v>294</v>
      </c>
      <c r="K38" s="128">
        <v>1</v>
      </c>
      <c r="L38" s="137" t="s">
        <v>1089</v>
      </c>
      <c r="M38" s="628"/>
      <c r="N38" s="628"/>
    </row>
    <row r="39" spans="2:14" x14ac:dyDescent="0.35">
      <c r="B39" s="630"/>
      <c r="C39" s="628"/>
      <c r="D39" s="628"/>
      <c r="E39" s="628"/>
      <c r="F39" s="632"/>
      <c r="G39" s="633"/>
      <c r="H39" s="632"/>
      <c r="I39" s="126" t="s">
        <v>665</v>
      </c>
      <c r="J39" s="138" t="s">
        <v>293</v>
      </c>
      <c r="K39" s="128">
        <v>1</v>
      </c>
      <c r="L39" s="137" t="s">
        <v>1089</v>
      </c>
      <c r="M39" s="628"/>
      <c r="N39" s="628"/>
    </row>
    <row r="40" spans="2:14" x14ac:dyDescent="0.35">
      <c r="B40" s="630"/>
      <c r="C40" s="628"/>
      <c r="D40" s="628"/>
      <c r="E40" s="628"/>
      <c r="F40" s="632"/>
      <c r="G40" s="633"/>
      <c r="H40" s="632"/>
      <c r="I40" s="126" t="s">
        <v>591</v>
      </c>
      <c r="J40" s="132" t="s">
        <v>1119</v>
      </c>
      <c r="K40" s="128">
        <v>1</v>
      </c>
      <c r="L40" s="137" t="s">
        <v>1089</v>
      </c>
      <c r="M40" s="628"/>
      <c r="N40" s="628"/>
    </row>
    <row r="41" spans="2:14" x14ac:dyDescent="0.35">
      <c r="B41" s="630"/>
      <c r="C41" s="628"/>
      <c r="D41" s="628"/>
      <c r="E41" s="628"/>
      <c r="F41" s="632"/>
      <c r="G41" s="633"/>
      <c r="H41" s="632"/>
      <c r="I41" s="131" t="s">
        <v>457</v>
      </c>
      <c r="J41" s="132" t="s">
        <v>1120</v>
      </c>
      <c r="K41" s="128">
        <v>1</v>
      </c>
      <c r="L41" s="137" t="s">
        <v>1075</v>
      </c>
      <c r="M41" s="628"/>
      <c r="N41" s="628"/>
    </row>
    <row r="42" spans="2:14" x14ac:dyDescent="0.35">
      <c r="B42" s="630"/>
      <c r="C42" s="628"/>
      <c r="D42" s="628"/>
      <c r="E42" s="628"/>
      <c r="F42" s="632"/>
      <c r="G42" s="633"/>
      <c r="H42" s="632"/>
      <c r="I42" s="131" t="s">
        <v>745</v>
      </c>
      <c r="J42" s="132" t="s">
        <v>1121</v>
      </c>
      <c r="K42" s="128">
        <v>1</v>
      </c>
      <c r="L42" s="137" t="s">
        <v>1075</v>
      </c>
      <c r="M42" s="628"/>
      <c r="N42" s="628"/>
    </row>
    <row r="43" spans="2:14" x14ac:dyDescent="0.35">
      <c r="B43" s="630"/>
      <c r="C43" s="628"/>
      <c r="D43" s="628"/>
      <c r="E43" s="628"/>
      <c r="F43" s="632"/>
      <c r="G43" s="633"/>
      <c r="H43" s="632"/>
      <c r="I43" s="126" t="s">
        <v>768</v>
      </c>
      <c r="J43" s="132" t="s">
        <v>1085</v>
      </c>
      <c r="K43" s="128">
        <v>1</v>
      </c>
      <c r="L43" s="137" t="s">
        <v>1075</v>
      </c>
      <c r="M43" s="628"/>
      <c r="N43" s="628"/>
    </row>
    <row r="44" spans="2:14" x14ac:dyDescent="0.35">
      <c r="B44" s="630"/>
      <c r="C44" s="628"/>
      <c r="D44" s="628"/>
      <c r="E44" s="628"/>
      <c r="F44" s="632"/>
      <c r="G44" s="633"/>
      <c r="H44" s="632"/>
      <c r="I44" s="131" t="s">
        <v>608</v>
      </c>
      <c r="J44" s="132" t="s">
        <v>1122</v>
      </c>
      <c r="K44" s="128">
        <v>1</v>
      </c>
      <c r="L44" s="137" t="s">
        <v>1075</v>
      </c>
      <c r="M44" s="628"/>
      <c r="N44" s="628"/>
    </row>
    <row r="45" spans="2:14" x14ac:dyDescent="0.35">
      <c r="B45" s="630">
        <v>45523</v>
      </c>
      <c r="C45" s="628">
        <v>5526</v>
      </c>
      <c r="D45" s="628" t="s">
        <v>1098</v>
      </c>
      <c r="E45" s="628">
        <v>208</v>
      </c>
      <c r="F45" s="632" t="s">
        <v>1123</v>
      </c>
      <c r="G45" s="633" t="s">
        <v>1124</v>
      </c>
      <c r="H45" s="632">
        <v>9718285920</v>
      </c>
      <c r="I45" s="131" t="s">
        <v>769</v>
      </c>
      <c r="J45" s="134" t="s">
        <v>1082</v>
      </c>
      <c r="K45" s="128">
        <v>1</v>
      </c>
      <c r="L45" s="135" t="s">
        <v>1075</v>
      </c>
      <c r="M45" s="622" t="s">
        <v>1144</v>
      </c>
      <c r="N45" s="631" t="s">
        <v>1132</v>
      </c>
    </row>
    <row r="46" spans="2:14" ht="29" x14ac:dyDescent="0.35">
      <c r="B46" s="630"/>
      <c r="C46" s="628"/>
      <c r="D46" s="628"/>
      <c r="E46" s="628"/>
      <c r="F46" s="632"/>
      <c r="G46" s="633"/>
      <c r="H46" s="632"/>
      <c r="I46" s="131" t="s">
        <v>597</v>
      </c>
      <c r="J46" s="127" t="s">
        <v>1127</v>
      </c>
      <c r="K46" s="128">
        <v>2</v>
      </c>
      <c r="L46" s="135" t="s">
        <v>1075</v>
      </c>
      <c r="M46" s="623"/>
      <c r="N46" s="623"/>
    </row>
    <row r="47" spans="2:14" x14ac:dyDescent="0.35">
      <c r="B47" s="630"/>
      <c r="C47" s="628"/>
      <c r="D47" s="628"/>
      <c r="E47" s="628"/>
      <c r="F47" s="632"/>
      <c r="G47" s="633"/>
      <c r="H47" s="632"/>
      <c r="I47" s="131" t="s">
        <v>762</v>
      </c>
      <c r="J47" s="134" t="s">
        <v>1128</v>
      </c>
      <c r="K47" s="128">
        <v>1</v>
      </c>
      <c r="L47" s="135" t="s">
        <v>1075</v>
      </c>
      <c r="M47" s="623"/>
      <c r="N47" s="623"/>
    </row>
    <row r="48" spans="2:14" x14ac:dyDescent="0.35">
      <c r="B48" s="630"/>
      <c r="C48" s="628"/>
      <c r="D48" s="628"/>
      <c r="E48" s="628"/>
      <c r="F48" s="632"/>
      <c r="G48" s="633"/>
      <c r="H48" s="632"/>
      <c r="I48" s="126" t="s">
        <v>609</v>
      </c>
      <c r="J48" s="132" t="s">
        <v>1131</v>
      </c>
      <c r="K48" s="130">
        <v>1</v>
      </c>
      <c r="L48" s="135" t="s">
        <v>1075</v>
      </c>
      <c r="M48" s="623"/>
      <c r="N48" s="623"/>
    </row>
    <row r="49" spans="2:14" x14ac:dyDescent="0.35">
      <c r="B49" s="630"/>
      <c r="C49" s="628"/>
      <c r="D49" s="628"/>
      <c r="E49" s="628"/>
      <c r="F49" s="632"/>
      <c r="G49" s="633"/>
      <c r="H49" s="632"/>
      <c r="I49" s="131" t="s">
        <v>776</v>
      </c>
      <c r="J49" s="132" t="s">
        <v>1129</v>
      </c>
      <c r="K49" s="128">
        <v>1</v>
      </c>
      <c r="L49" s="135" t="s">
        <v>1089</v>
      </c>
      <c r="M49" s="623"/>
      <c r="N49" s="623"/>
    </row>
    <row r="50" spans="2:14" x14ac:dyDescent="0.35">
      <c r="B50" s="630"/>
      <c r="C50" s="628"/>
      <c r="D50" s="628"/>
      <c r="E50" s="628"/>
      <c r="F50" s="632"/>
      <c r="G50" s="633"/>
      <c r="H50" s="632"/>
      <c r="I50" s="131" t="s">
        <v>591</v>
      </c>
      <c r="J50" s="132" t="s">
        <v>1119</v>
      </c>
      <c r="K50" s="128">
        <v>1</v>
      </c>
      <c r="L50" s="135" t="s">
        <v>1089</v>
      </c>
      <c r="M50" s="623"/>
      <c r="N50" s="623"/>
    </row>
    <row r="51" spans="2:14" x14ac:dyDescent="0.35">
      <c r="B51" s="630"/>
      <c r="C51" s="628"/>
      <c r="D51" s="628"/>
      <c r="E51" s="628"/>
      <c r="F51" s="632"/>
      <c r="G51" s="633"/>
      <c r="H51" s="632"/>
      <c r="I51" s="131" t="s">
        <v>590</v>
      </c>
      <c r="J51" s="132" t="s">
        <v>1130</v>
      </c>
      <c r="K51" s="128">
        <v>1</v>
      </c>
      <c r="L51" s="135" t="s">
        <v>1089</v>
      </c>
      <c r="M51" s="624"/>
      <c r="N51" s="624"/>
    </row>
    <row r="52" spans="2:14" ht="29" x14ac:dyDescent="0.35">
      <c r="B52" s="611">
        <v>45524</v>
      </c>
      <c r="C52" s="629">
        <v>5530</v>
      </c>
      <c r="D52" s="629" t="s">
        <v>1098</v>
      </c>
      <c r="E52" s="629">
        <v>225.18</v>
      </c>
      <c r="F52" s="619" t="s">
        <v>1133</v>
      </c>
      <c r="G52" s="614" t="s">
        <v>1134</v>
      </c>
      <c r="H52" s="619">
        <v>9654013486</v>
      </c>
      <c r="I52" s="126" t="s">
        <v>597</v>
      </c>
      <c r="J52" s="127" t="s">
        <v>1137</v>
      </c>
      <c r="K52" s="128">
        <v>1</v>
      </c>
      <c r="L52" s="129" t="s">
        <v>1075</v>
      </c>
      <c r="M52" s="622" t="s">
        <v>1144</v>
      </c>
      <c r="N52" s="625" t="s">
        <v>1132</v>
      </c>
    </row>
    <row r="53" spans="2:14" x14ac:dyDescent="0.35">
      <c r="B53" s="612"/>
      <c r="C53" s="623"/>
      <c r="D53" s="623"/>
      <c r="E53" s="623"/>
      <c r="F53" s="620"/>
      <c r="G53" s="615"/>
      <c r="H53" s="620"/>
      <c r="I53" s="131" t="s">
        <v>1044</v>
      </c>
      <c r="J53" s="132" t="s">
        <v>1047</v>
      </c>
      <c r="K53" s="128">
        <v>1</v>
      </c>
      <c r="L53" s="129" t="s">
        <v>1075</v>
      </c>
      <c r="M53" s="623"/>
      <c r="N53" s="623"/>
    </row>
    <row r="54" spans="2:14" x14ac:dyDescent="0.35">
      <c r="B54" s="612"/>
      <c r="C54" s="623"/>
      <c r="D54" s="623"/>
      <c r="E54" s="623"/>
      <c r="F54" s="620"/>
      <c r="G54" s="615"/>
      <c r="H54" s="620"/>
      <c r="I54" s="131" t="s">
        <v>745</v>
      </c>
      <c r="J54" s="132" t="s">
        <v>1121</v>
      </c>
      <c r="K54" s="128">
        <v>1</v>
      </c>
      <c r="L54" s="129" t="s">
        <v>1075</v>
      </c>
      <c r="M54" s="623"/>
      <c r="N54" s="623"/>
    </row>
    <row r="55" spans="2:14" ht="29" x14ac:dyDescent="0.35">
      <c r="B55" s="612"/>
      <c r="C55" s="623"/>
      <c r="D55" s="623"/>
      <c r="E55" s="623"/>
      <c r="F55" s="620"/>
      <c r="G55" s="615"/>
      <c r="H55" s="620"/>
      <c r="I55" s="126" t="s">
        <v>764</v>
      </c>
      <c r="J55" s="132" t="s">
        <v>1138</v>
      </c>
      <c r="K55" s="128">
        <v>1</v>
      </c>
      <c r="L55" s="128" t="s">
        <v>1089</v>
      </c>
      <c r="M55" s="623"/>
      <c r="N55" s="623"/>
    </row>
    <row r="56" spans="2:14" x14ac:dyDescent="0.35">
      <c r="B56" s="612"/>
      <c r="C56" s="623"/>
      <c r="D56" s="623"/>
      <c r="E56" s="623"/>
      <c r="F56" s="620"/>
      <c r="G56" s="615"/>
      <c r="H56" s="620"/>
      <c r="I56" s="126" t="s">
        <v>591</v>
      </c>
      <c r="J56" s="132" t="s">
        <v>1119</v>
      </c>
      <c r="K56" s="128">
        <v>1</v>
      </c>
      <c r="L56" s="128" t="s">
        <v>1089</v>
      </c>
      <c r="M56" s="623"/>
      <c r="N56" s="623"/>
    </row>
    <row r="57" spans="2:14" x14ac:dyDescent="0.35">
      <c r="B57" s="612"/>
      <c r="C57" s="623"/>
      <c r="D57" s="623"/>
      <c r="E57" s="623"/>
      <c r="F57" s="620"/>
      <c r="G57" s="615"/>
      <c r="H57" s="620"/>
      <c r="I57" s="126" t="s">
        <v>590</v>
      </c>
      <c r="J57" s="132" t="s">
        <v>1139</v>
      </c>
      <c r="K57" s="128">
        <v>1</v>
      </c>
      <c r="L57" s="128" t="s">
        <v>1089</v>
      </c>
      <c r="M57" s="623"/>
      <c r="N57" s="623"/>
    </row>
    <row r="58" spans="2:14" x14ac:dyDescent="0.35">
      <c r="B58" s="613"/>
      <c r="C58" s="624"/>
      <c r="D58" s="624"/>
      <c r="E58" s="624"/>
      <c r="F58" s="621"/>
      <c r="G58" s="616"/>
      <c r="H58" s="621"/>
      <c r="I58" s="126" t="s">
        <v>693</v>
      </c>
      <c r="J58" s="133" t="s">
        <v>1140</v>
      </c>
      <c r="K58" s="128">
        <v>1</v>
      </c>
      <c r="L58" s="128" t="s">
        <v>1089</v>
      </c>
      <c r="M58" s="624"/>
      <c r="N58" s="624"/>
    </row>
    <row r="59" spans="2:14" x14ac:dyDescent="0.35">
      <c r="B59" s="532">
        <v>45525</v>
      </c>
      <c r="C59" s="516">
        <v>5551</v>
      </c>
      <c r="D59" s="516" t="s">
        <v>1098</v>
      </c>
      <c r="E59" s="542"/>
      <c r="F59" s="550" t="s">
        <v>1141</v>
      </c>
      <c r="G59" s="626" t="s">
        <v>1142</v>
      </c>
      <c r="H59" s="550">
        <v>9457272489</v>
      </c>
      <c r="I59" s="68" t="s">
        <v>649</v>
      </c>
      <c r="J59" s="152" t="s">
        <v>257</v>
      </c>
      <c r="K59" s="109">
        <v>1</v>
      </c>
      <c r="L59" s="109" t="s">
        <v>1089</v>
      </c>
      <c r="M59" s="610" t="s">
        <v>1180</v>
      </c>
      <c r="N59" s="627" t="s">
        <v>1132</v>
      </c>
    </row>
    <row r="60" spans="2:14" x14ac:dyDescent="0.35">
      <c r="B60" s="532"/>
      <c r="C60" s="516"/>
      <c r="D60" s="516"/>
      <c r="E60" s="542"/>
      <c r="F60" s="550"/>
      <c r="G60" s="626"/>
      <c r="H60" s="550"/>
      <c r="I60" s="68" t="s">
        <v>728</v>
      </c>
      <c r="J60" s="118" t="s">
        <v>393</v>
      </c>
      <c r="K60" s="109">
        <v>1</v>
      </c>
      <c r="L60" s="109" t="s">
        <v>1089</v>
      </c>
      <c r="M60" s="509"/>
      <c r="N60" s="524"/>
    </row>
    <row r="61" spans="2:14" ht="29" x14ac:dyDescent="0.35">
      <c r="B61" s="532"/>
      <c r="C61" s="516"/>
      <c r="D61" s="516"/>
      <c r="E61" s="542"/>
      <c r="F61" s="550"/>
      <c r="G61" s="626"/>
      <c r="H61" s="550"/>
      <c r="I61" s="68" t="s">
        <v>447</v>
      </c>
      <c r="J61" s="61" t="s">
        <v>1143</v>
      </c>
      <c r="K61" s="109">
        <v>1</v>
      </c>
      <c r="L61" s="109" t="s">
        <v>1075</v>
      </c>
      <c r="M61" s="510"/>
      <c r="N61" s="525"/>
    </row>
    <row r="62" spans="2:14" x14ac:dyDescent="0.35">
      <c r="B62" s="532">
        <v>45526</v>
      </c>
      <c r="C62" s="516">
        <v>5554</v>
      </c>
      <c r="D62" s="617" t="s">
        <v>1076</v>
      </c>
      <c r="E62" s="516">
        <v>219</v>
      </c>
      <c r="F62" s="550" t="s">
        <v>1146</v>
      </c>
      <c r="G62" s="618" t="s">
        <v>1147</v>
      </c>
      <c r="H62" s="550">
        <v>8802219419</v>
      </c>
      <c r="I62" s="59" t="s">
        <v>1044</v>
      </c>
      <c r="J62" s="61" t="s">
        <v>1047</v>
      </c>
      <c r="K62" s="109">
        <v>1</v>
      </c>
      <c r="L62" s="109" t="s">
        <v>1075</v>
      </c>
      <c r="M62" s="610" t="s">
        <v>1180</v>
      </c>
      <c r="N62" s="610" t="s">
        <v>1168</v>
      </c>
    </row>
    <row r="63" spans="2:14" ht="29" x14ac:dyDescent="0.35">
      <c r="B63" s="516"/>
      <c r="C63" s="516"/>
      <c r="D63" s="617"/>
      <c r="E63" s="516"/>
      <c r="F63" s="550"/>
      <c r="G63" s="618"/>
      <c r="H63" s="550"/>
      <c r="I63" s="59" t="s">
        <v>1045</v>
      </c>
      <c r="J63" s="61" t="s">
        <v>1048</v>
      </c>
      <c r="K63" s="109">
        <v>1</v>
      </c>
      <c r="L63" s="109" t="s">
        <v>1075</v>
      </c>
      <c r="M63" s="524"/>
      <c r="N63" s="509"/>
    </row>
    <row r="64" spans="2:14" x14ac:dyDescent="0.35">
      <c r="B64" s="516"/>
      <c r="C64" s="516"/>
      <c r="D64" s="617"/>
      <c r="E64" s="516"/>
      <c r="F64" s="550"/>
      <c r="G64" s="618"/>
      <c r="H64" s="550"/>
      <c r="I64" s="68" t="s">
        <v>636</v>
      </c>
      <c r="J64" s="61" t="s">
        <v>1149</v>
      </c>
      <c r="K64" s="109">
        <v>1</v>
      </c>
      <c r="L64" s="109" t="s">
        <v>1075</v>
      </c>
      <c r="M64" s="524"/>
      <c r="N64" s="509"/>
    </row>
    <row r="65" spans="2:15" x14ac:dyDescent="0.35">
      <c r="B65" s="516"/>
      <c r="C65" s="516"/>
      <c r="D65" s="617"/>
      <c r="E65" s="516"/>
      <c r="F65" s="550"/>
      <c r="G65" s="618"/>
      <c r="H65" s="550"/>
      <c r="I65" s="68" t="s">
        <v>590</v>
      </c>
      <c r="J65" s="61" t="s">
        <v>1148</v>
      </c>
      <c r="K65" s="109">
        <v>1</v>
      </c>
      <c r="L65" s="109" t="s">
        <v>1075</v>
      </c>
      <c r="M65" s="524"/>
      <c r="N65" s="509"/>
    </row>
    <row r="66" spans="2:15" x14ac:dyDescent="0.35">
      <c r="B66" s="516"/>
      <c r="C66" s="516"/>
      <c r="D66" s="617"/>
      <c r="E66" s="516"/>
      <c r="F66" s="550"/>
      <c r="G66" s="618"/>
      <c r="H66" s="550"/>
      <c r="I66" s="68" t="s">
        <v>591</v>
      </c>
      <c r="J66" s="61" t="s">
        <v>1119</v>
      </c>
      <c r="K66" s="109">
        <v>1</v>
      </c>
      <c r="L66" s="109" t="s">
        <v>1075</v>
      </c>
      <c r="M66" s="524"/>
      <c r="N66" s="509"/>
    </row>
    <row r="67" spans="2:15" x14ac:dyDescent="0.35">
      <c r="B67" s="516"/>
      <c r="C67" s="516"/>
      <c r="D67" s="617"/>
      <c r="E67" s="516"/>
      <c r="F67" s="550"/>
      <c r="G67" s="618"/>
      <c r="H67" s="550"/>
      <c r="I67" s="68" t="s">
        <v>654</v>
      </c>
      <c r="J67" s="61" t="s">
        <v>263</v>
      </c>
      <c r="K67" s="109">
        <v>1</v>
      </c>
      <c r="L67" s="153" t="s">
        <v>1089</v>
      </c>
      <c r="M67" s="524"/>
      <c r="N67" s="509"/>
    </row>
    <row r="68" spans="2:15" x14ac:dyDescent="0.35">
      <c r="B68" s="516"/>
      <c r="C68" s="516"/>
      <c r="D68" s="617"/>
      <c r="E68" s="516"/>
      <c r="F68" s="550"/>
      <c r="G68" s="618"/>
      <c r="H68" s="550"/>
      <c r="I68" s="68" t="s">
        <v>776</v>
      </c>
      <c r="J68" s="61" t="s">
        <v>1129</v>
      </c>
      <c r="K68" s="109">
        <v>1</v>
      </c>
      <c r="L68" s="153" t="s">
        <v>1089</v>
      </c>
      <c r="M68" s="525"/>
      <c r="N68" s="510"/>
    </row>
    <row r="69" spans="2:15" ht="14.4" customHeight="1" x14ac:dyDescent="0.35">
      <c r="B69" s="605">
        <v>45526</v>
      </c>
      <c r="C69" s="516">
        <v>5555</v>
      </c>
      <c r="D69" s="516" t="s">
        <v>1076</v>
      </c>
      <c r="E69" s="516">
        <v>242</v>
      </c>
      <c r="F69" s="550" t="s">
        <v>1151</v>
      </c>
      <c r="G69" s="552" t="s">
        <v>1152</v>
      </c>
      <c r="H69" s="550">
        <v>9557072731</v>
      </c>
      <c r="I69" s="68" t="s">
        <v>654</v>
      </c>
      <c r="J69" s="154" t="s">
        <v>263</v>
      </c>
      <c r="K69" s="109">
        <v>1</v>
      </c>
      <c r="L69" s="155" t="s">
        <v>1089</v>
      </c>
      <c r="M69" s="597" t="s">
        <v>1180</v>
      </c>
      <c r="N69" s="597" t="s">
        <v>1168</v>
      </c>
      <c r="O69">
        <v>20</v>
      </c>
    </row>
    <row r="70" spans="2:15" x14ac:dyDescent="0.35">
      <c r="B70" s="606"/>
      <c r="C70" s="516"/>
      <c r="D70" s="516"/>
      <c r="E70" s="516"/>
      <c r="F70" s="550"/>
      <c r="G70" s="552"/>
      <c r="H70" s="550"/>
      <c r="I70" s="68" t="s">
        <v>776</v>
      </c>
      <c r="J70" s="61" t="s">
        <v>1129</v>
      </c>
      <c r="K70" s="109">
        <v>1</v>
      </c>
      <c r="L70" s="155" t="s">
        <v>1089</v>
      </c>
      <c r="M70" s="516"/>
      <c r="N70" s="515"/>
      <c r="O70">
        <v>55</v>
      </c>
    </row>
    <row r="71" spans="2:15" x14ac:dyDescent="0.35">
      <c r="B71" s="606"/>
      <c r="C71" s="516"/>
      <c r="D71" s="516"/>
      <c r="E71" s="516"/>
      <c r="F71" s="550"/>
      <c r="G71" s="552"/>
      <c r="H71" s="550"/>
      <c r="I71" s="68" t="s">
        <v>590</v>
      </c>
      <c r="J71" s="154" t="s">
        <v>437</v>
      </c>
      <c r="K71" s="109">
        <v>1</v>
      </c>
      <c r="L71" s="155" t="s">
        <v>1075</v>
      </c>
      <c r="M71" s="516"/>
      <c r="N71" s="515"/>
      <c r="O71">
        <v>15</v>
      </c>
    </row>
    <row r="72" spans="2:15" x14ac:dyDescent="0.35">
      <c r="B72" s="606"/>
      <c r="C72" s="516"/>
      <c r="D72" s="516"/>
      <c r="E72" s="516"/>
      <c r="F72" s="550"/>
      <c r="G72" s="552"/>
      <c r="H72" s="550"/>
      <c r="I72" s="68" t="s">
        <v>768</v>
      </c>
      <c r="J72" s="154" t="s">
        <v>1158</v>
      </c>
      <c r="K72" s="109">
        <v>1</v>
      </c>
      <c r="L72" s="155" t="s">
        <v>1075</v>
      </c>
      <c r="M72" s="516"/>
      <c r="N72" s="515"/>
      <c r="O72">
        <v>50</v>
      </c>
    </row>
    <row r="73" spans="2:15" x14ac:dyDescent="0.35">
      <c r="B73" s="605">
        <v>45526</v>
      </c>
      <c r="C73" s="516">
        <v>5556</v>
      </c>
      <c r="D73" s="607" t="s">
        <v>1076</v>
      </c>
      <c r="E73" s="516">
        <v>229</v>
      </c>
      <c r="F73" s="550" t="s">
        <v>1153</v>
      </c>
      <c r="G73" s="552" t="s">
        <v>1154</v>
      </c>
      <c r="H73" s="598">
        <v>9810987142</v>
      </c>
      <c r="I73" s="68" t="s">
        <v>769</v>
      </c>
      <c r="J73" s="154" t="s">
        <v>1159</v>
      </c>
      <c r="K73" s="68">
        <v>1</v>
      </c>
      <c r="L73" s="68" t="s">
        <v>1075</v>
      </c>
      <c r="M73" s="597" t="s">
        <v>1180</v>
      </c>
      <c r="N73" s="597" t="s">
        <v>1168</v>
      </c>
      <c r="O73">
        <v>30</v>
      </c>
    </row>
    <row r="74" spans="2:15" x14ac:dyDescent="0.35">
      <c r="B74" s="606"/>
      <c r="C74" s="516"/>
      <c r="D74" s="607"/>
      <c r="E74" s="516"/>
      <c r="F74" s="550"/>
      <c r="G74" s="552"/>
      <c r="H74" s="598"/>
      <c r="I74" s="68" t="s">
        <v>763</v>
      </c>
      <c r="J74" s="154" t="s">
        <v>1157</v>
      </c>
      <c r="K74" s="68">
        <v>2</v>
      </c>
      <c r="L74" s="68" t="s">
        <v>1075</v>
      </c>
      <c r="M74" s="516"/>
      <c r="N74" s="515"/>
      <c r="O74">
        <v>60</v>
      </c>
    </row>
    <row r="75" spans="2:15" x14ac:dyDescent="0.35">
      <c r="B75" s="606"/>
      <c r="C75" s="516"/>
      <c r="D75" s="607"/>
      <c r="E75" s="516"/>
      <c r="F75" s="550"/>
      <c r="G75" s="552"/>
      <c r="H75" s="598"/>
      <c r="I75" s="68" t="s">
        <v>654</v>
      </c>
      <c r="J75" s="154" t="s">
        <v>263</v>
      </c>
      <c r="K75" s="68">
        <v>1</v>
      </c>
      <c r="L75" s="68" t="s">
        <v>1089</v>
      </c>
      <c r="M75" s="516"/>
      <c r="N75" s="515"/>
      <c r="O75">
        <v>20</v>
      </c>
    </row>
    <row r="76" spans="2:15" x14ac:dyDescent="0.35">
      <c r="B76" s="606"/>
      <c r="C76" s="516"/>
      <c r="D76" s="607"/>
      <c r="E76" s="516"/>
      <c r="F76" s="550"/>
      <c r="G76" s="552"/>
      <c r="H76" s="598"/>
      <c r="I76" s="68" t="s">
        <v>779</v>
      </c>
      <c r="J76" s="154" t="s">
        <v>1156</v>
      </c>
      <c r="K76" s="68">
        <v>1</v>
      </c>
      <c r="L76" s="68" t="s">
        <v>1089</v>
      </c>
      <c r="M76" s="516"/>
      <c r="N76" s="515"/>
      <c r="O76">
        <v>50</v>
      </c>
    </row>
    <row r="77" spans="2:15" x14ac:dyDescent="0.35">
      <c r="B77" s="430">
        <v>45528</v>
      </c>
      <c r="C77" s="516">
        <v>5577</v>
      </c>
      <c r="D77" s="706" t="s">
        <v>1076</v>
      </c>
      <c r="E77" s="516">
        <v>210</v>
      </c>
      <c r="F77" s="705" t="s">
        <v>1183</v>
      </c>
      <c r="G77" s="704" t="s">
        <v>1182</v>
      </c>
      <c r="H77" s="581" t="s">
        <v>1181</v>
      </c>
      <c r="I77" s="68" t="s">
        <v>1044</v>
      </c>
      <c r="J77" s="166" t="s">
        <v>1184</v>
      </c>
      <c r="K77" s="158">
        <v>1</v>
      </c>
      <c r="L77" s="164" t="s">
        <v>1075</v>
      </c>
      <c r="M77" s="703" t="s">
        <v>1195</v>
      </c>
      <c r="N77" s="540" t="s">
        <v>1168</v>
      </c>
    </row>
    <row r="78" spans="2:15" x14ac:dyDescent="0.35">
      <c r="B78" s="430"/>
      <c r="C78" s="516"/>
      <c r="D78" s="706"/>
      <c r="E78" s="516"/>
      <c r="F78" s="706"/>
      <c r="G78" s="704"/>
      <c r="H78" s="581"/>
      <c r="I78" s="68" t="s">
        <v>636</v>
      </c>
      <c r="J78" s="166" t="s">
        <v>251</v>
      </c>
      <c r="K78" s="158">
        <v>1</v>
      </c>
      <c r="L78" s="165" t="s">
        <v>1089</v>
      </c>
      <c r="M78" s="524"/>
      <c r="N78" s="509"/>
    </row>
    <row r="79" spans="2:15" x14ac:dyDescent="0.35">
      <c r="B79" s="430"/>
      <c r="C79" s="516"/>
      <c r="D79" s="706"/>
      <c r="E79" s="516"/>
      <c r="F79" s="706"/>
      <c r="G79" s="704"/>
      <c r="H79" s="581"/>
      <c r="I79" s="68" t="s">
        <v>605</v>
      </c>
      <c r="J79" s="166" t="s">
        <v>197</v>
      </c>
      <c r="K79" s="158">
        <v>1</v>
      </c>
      <c r="L79" s="164" t="s">
        <v>1089</v>
      </c>
      <c r="M79" s="524"/>
      <c r="N79" s="509"/>
    </row>
    <row r="80" spans="2:15" x14ac:dyDescent="0.35">
      <c r="B80" s="430"/>
      <c r="C80" s="516"/>
      <c r="D80" s="706"/>
      <c r="E80" s="516"/>
      <c r="F80" s="706"/>
      <c r="G80" s="704"/>
      <c r="H80" s="581"/>
      <c r="I80" s="68" t="s">
        <v>597</v>
      </c>
      <c r="J80" s="167" t="s">
        <v>1185</v>
      </c>
      <c r="K80" s="158">
        <v>1</v>
      </c>
      <c r="L80" s="164" t="s">
        <v>1075</v>
      </c>
      <c r="M80" s="524"/>
      <c r="N80" s="509"/>
    </row>
    <row r="81" spans="2:15" x14ac:dyDescent="0.35">
      <c r="B81" s="430"/>
      <c r="C81" s="516"/>
      <c r="D81" s="706"/>
      <c r="E81" s="516"/>
      <c r="F81" s="706"/>
      <c r="G81" s="704"/>
      <c r="H81" s="581"/>
      <c r="I81" s="68" t="s">
        <v>769</v>
      </c>
      <c r="J81" s="168" t="s">
        <v>1155</v>
      </c>
      <c r="K81" s="158">
        <v>1</v>
      </c>
      <c r="L81" s="164" t="s">
        <v>1075</v>
      </c>
      <c r="M81" s="524"/>
      <c r="N81" s="509"/>
    </row>
    <row r="82" spans="2:15" x14ac:dyDescent="0.35">
      <c r="B82" s="430"/>
      <c r="C82" s="516"/>
      <c r="D82" s="706"/>
      <c r="E82" s="516"/>
      <c r="F82" s="706"/>
      <c r="G82" s="704"/>
      <c r="H82" s="581"/>
      <c r="I82" s="68" t="s">
        <v>763</v>
      </c>
      <c r="J82" s="168" t="s">
        <v>133</v>
      </c>
      <c r="K82" s="158">
        <v>1</v>
      </c>
      <c r="L82" s="164" t="s">
        <v>1075</v>
      </c>
      <c r="M82" s="524"/>
      <c r="N82" s="509"/>
    </row>
    <row r="83" spans="2:15" ht="29" x14ac:dyDescent="0.35">
      <c r="B83" s="430"/>
      <c r="C83" s="516"/>
      <c r="D83" s="706"/>
      <c r="E83" s="516"/>
      <c r="F83" s="706"/>
      <c r="G83" s="704"/>
      <c r="H83" s="581"/>
      <c r="I83" s="68" t="s">
        <v>1045</v>
      </c>
      <c r="J83" s="169" t="s">
        <v>1186</v>
      </c>
      <c r="K83" s="158">
        <v>1</v>
      </c>
      <c r="L83" s="164" t="s">
        <v>1075</v>
      </c>
      <c r="M83" s="525"/>
      <c r="N83" s="510"/>
    </row>
    <row r="84" spans="2:15" x14ac:dyDescent="0.35">
      <c r="B84" s="608">
        <v>45528</v>
      </c>
      <c r="C84" s="538">
        <v>5595</v>
      </c>
      <c r="D84" s="697" t="s">
        <v>1076</v>
      </c>
      <c r="E84" s="538">
        <v>343</v>
      </c>
      <c r="F84" s="697" t="s">
        <v>1187</v>
      </c>
      <c r="G84" s="699" t="s">
        <v>1188</v>
      </c>
      <c r="H84" s="701">
        <v>9990189283</v>
      </c>
      <c r="I84" s="68" t="s">
        <v>471</v>
      </c>
      <c r="J84" s="168" t="s">
        <v>1189</v>
      </c>
      <c r="K84" s="158">
        <v>1</v>
      </c>
      <c r="L84" s="164" t="s">
        <v>1075</v>
      </c>
      <c r="M84" s="703" t="s">
        <v>1195</v>
      </c>
      <c r="N84" s="540" t="s">
        <v>1168</v>
      </c>
      <c r="O84">
        <v>70</v>
      </c>
    </row>
    <row r="85" spans="2:15" x14ac:dyDescent="0.35">
      <c r="B85" s="609"/>
      <c r="C85" s="524"/>
      <c r="D85" s="698"/>
      <c r="E85" s="524"/>
      <c r="F85" s="698"/>
      <c r="G85" s="700"/>
      <c r="H85" s="702"/>
      <c r="I85" s="68" t="s">
        <v>776</v>
      </c>
      <c r="J85" s="168" t="s">
        <v>217</v>
      </c>
      <c r="K85" s="158">
        <v>1</v>
      </c>
      <c r="L85" s="164" t="s">
        <v>1089</v>
      </c>
      <c r="M85" s="524"/>
      <c r="N85" s="509"/>
      <c r="O85">
        <v>55</v>
      </c>
    </row>
    <row r="86" spans="2:15" x14ac:dyDescent="0.35">
      <c r="B86" s="609"/>
      <c r="C86" s="524"/>
      <c r="D86" s="698"/>
      <c r="E86" s="524"/>
      <c r="F86" s="698"/>
      <c r="G86" s="700"/>
      <c r="H86" s="702"/>
      <c r="I86" s="68" t="s">
        <v>740</v>
      </c>
      <c r="J86" s="168" t="s">
        <v>1190</v>
      </c>
      <c r="K86" s="158">
        <v>1</v>
      </c>
      <c r="L86" s="171" t="s">
        <v>1075</v>
      </c>
      <c r="M86" s="524"/>
      <c r="N86" s="509"/>
      <c r="O86">
        <v>30</v>
      </c>
    </row>
    <row r="87" spans="2:15" x14ac:dyDescent="0.35">
      <c r="B87" s="609"/>
      <c r="C87" s="524"/>
      <c r="D87" s="698"/>
      <c r="E87" s="524"/>
      <c r="F87" s="698"/>
      <c r="G87" s="700"/>
      <c r="H87" s="702"/>
      <c r="I87" s="68" t="s">
        <v>605</v>
      </c>
      <c r="J87" s="168" t="s">
        <v>197</v>
      </c>
      <c r="K87" s="158">
        <v>1</v>
      </c>
      <c r="L87" s="164" t="s">
        <v>1089</v>
      </c>
      <c r="M87" s="524"/>
      <c r="N87" s="509"/>
      <c r="O87">
        <v>15</v>
      </c>
    </row>
    <row r="88" spans="2:15" ht="15" thickBot="1" x14ac:dyDescent="0.4">
      <c r="B88" s="609"/>
      <c r="C88" s="524"/>
      <c r="D88" s="698"/>
      <c r="E88" s="524"/>
      <c r="F88" s="698"/>
      <c r="G88" s="700"/>
      <c r="H88" s="702"/>
      <c r="I88" s="207" t="s">
        <v>629</v>
      </c>
      <c r="J88" s="208" t="s">
        <v>220</v>
      </c>
      <c r="K88" s="209">
        <v>1</v>
      </c>
      <c r="L88" s="170" t="s">
        <v>1075</v>
      </c>
      <c r="M88" s="524"/>
      <c r="N88" s="509"/>
      <c r="O88">
        <v>30</v>
      </c>
    </row>
    <row r="89" spans="2:15" ht="14.4" customHeight="1" x14ac:dyDescent="0.35">
      <c r="B89" s="599">
        <v>45527</v>
      </c>
      <c r="C89" s="559">
        <v>5575</v>
      </c>
      <c r="D89" s="559" t="s">
        <v>1098</v>
      </c>
      <c r="E89" s="559"/>
      <c r="F89" s="559" t="s">
        <v>1169</v>
      </c>
      <c r="G89" s="577" t="s">
        <v>1170</v>
      </c>
      <c r="H89" s="580" t="s">
        <v>1171</v>
      </c>
      <c r="I89" s="107" t="s">
        <v>591</v>
      </c>
      <c r="J89" s="212" t="s">
        <v>438</v>
      </c>
      <c r="K89" s="161">
        <v>1</v>
      </c>
      <c r="L89" s="211" t="s">
        <v>1075</v>
      </c>
      <c r="M89" s="559" t="s">
        <v>1256</v>
      </c>
      <c r="N89" s="602" t="s">
        <v>1173</v>
      </c>
    </row>
    <row r="90" spans="2:15" x14ac:dyDescent="0.35">
      <c r="B90" s="600"/>
      <c r="C90" s="583"/>
      <c r="D90" s="583"/>
      <c r="E90" s="583"/>
      <c r="F90" s="583"/>
      <c r="G90" s="719"/>
      <c r="H90" s="581"/>
      <c r="I90" s="68" t="s">
        <v>629</v>
      </c>
      <c r="J90" s="168" t="s">
        <v>246</v>
      </c>
      <c r="K90" s="158">
        <v>1</v>
      </c>
      <c r="L90" s="213" t="s">
        <v>1075</v>
      </c>
      <c r="M90" s="583"/>
      <c r="N90" s="603"/>
    </row>
    <row r="91" spans="2:15" x14ac:dyDescent="0.35">
      <c r="B91" s="600"/>
      <c r="C91" s="583"/>
      <c r="D91" s="583"/>
      <c r="E91" s="583"/>
      <c r="F91" s="583"/>
      <c r="G91" s="719"/>
      <c r="H91" s="581"/>
      <c r="I91" s="68" t="s">
        <v>546</v>
      </c>
      <c r="J91" s="168" t="s">
        <v>173</v>
      </c>
      <c r="K91" s="158">
        <v>1</v>
      </c>
      <c r="L91" s="213" t="s">
        <v>1075</v>
      </c>
      <c r="M91" s="583"/>
      <c r="N91" s="603"/>
    </row>
    <row r="92" spans="2:15" x14ac:dyDescent="0.35">
      <c r="B92" s="600"/>
      <c r="C92" s="583"/>
      <c r="D92" s="583"/>
      <c r="E92" s="583"/>
      <c r="F92" s="583"/>
      <c r="G92" s="719"/>
      <c r="H92" s="581"/>
      <c r="I92" s="68" t="s">
        <v>769</v>
      </c>
      <c r="J92" s="168" t="s">
        <v>1155</v>
      </c>
      <c r="K92" s="158">
        <v>1</v>
      </c>
      <c r="L92" s="213" t="s">
        <v>1075</v>
      </c>
      <c r="M92" s="583"/>
      <c r="N92" s="603"/>
    </row>
    <row r="93" spans="2:15" ht="15" thickBot="1" x14ac:dyDescent="0.4">
      <c r="B93" s="601"/>
      <c r="C93" s="584"/>
      <c r="D93" s="584"/>
      <c r="E93" s="584"/>
      <c r="F93" s="584"/>
      <c r="G93" s="720"/>
      <c r="H93" s="582"/>
      <c r="I93" s="114" t="s">
        <v>636</v>
      </c>
      <c r="J93" s="215" t="s">
        <v>251</v>
      </c>
      <c r="K93" s="162">
        <v>1</v>
      </c>
      <c r="L93" s="214" t="s">
        <v>1075</v>
      </c>
      <c r="M93" s="584"/>
      <c r="N93" s="604"/>
    </row>
    <row r="94" spans="2:15" x14ac:dyDescent="0.35">
      <c r="B94" s="567">
        <v>45530</v>
      </c>
      <c r="C94" s="557">
        <v>5701</v>
      </c>
      <c r="D94" s="573" t="s">
        <v>1076</v>
      </c>
      <c r="E94" s="557">
        <v>207</v>
      </c>
      <c r="F94" s="576" t="s">
        <v>1200</v>
      </c>
      <c r="G94" s="577" t="s">
        <v>1199</v>
      </c>
      <c r="H94" s="580">
        <v>9873989171</v>
      </c>
      <c r="I94" s="107" t="s">
        <v>597</v>
      </c>
      <c r="J94" s="217" t="s">
        <v>1185</v>
      </c>
      <c r="K94" s="161">
        <v>1</v>
      </c>
      <c r="L94" s="216" t="s">
        <v>1075</v>
      </c>
      <c r="M94" s="559" t="s">
        <v>1256</v>
      </c>
      <c r="N94" s="570" t="s">
        <v>1168</v>
      </c>
      <c r="O94">
        <v>20</v>
      </c>
    </row>
    <row r="95" spans="2:15" x14ac:dyDescent="0.35">
      <c r="B95" s="568"/>
      <c r="C95" s="516"/>
      <c r="D95" s="574"/>
      <c r="E95" s="516"/>
      <c r="F95" s="550"/>
      <c r="G95" s="578"/>
      <c r="H95" s="581"/>
      <c r="I95" s="68" t="s">
        <v>763</v>
      </c>
      <c r="J95" s="218" t="s">
        <v>133</v>
      </c>
      <c r="K95" s="158">
        <v>1</v>
      </c>
      <c r="L95" s="205" t="s">
        <v>1075</v>
      </c>
      <c r="M95" s="550"/>
      <c r="N95" s="571"/>
      <c r="O95">
        <v>30</v>
      </c>
    </row>
    <row r="96" spans="2:15" x14ac:dyDescent="0.35">
      <c r="B96" s="568"/>
      <c r="C96" s="516"/>
      <c r="D96" s="574"/>
      <c r="E96" s="516"/>
      <c r="F96" s="550"/>
      <c r="G96" s="578"/>
      <c r="H96" s="581"/>
      <c r="I96" s="68" t="s">
        <v>601</v>
      </c>
      <c r="J96" s="218" t="s">
        <v>7</v>
      </c>
      <c r="K96" s="158">
        <v>1</v>
      </c>
      <c r="L96" s="205" t="s">
        <v>1075</v>
      </c>
      <c r="M96" s="550"/>
      <c r="N96" s="571"/>
      <c r="O96">
        <v>30</v>
      </c>
    </row>
    <row r="97" spans="2:15" x14ac:dyDescent="0.35">
      <c r="B97" s="568"/>
      <c r="C97" s="516"/>
      <c r="D97" s="574"/>
      <c r="E97" s="516"/>
      <c r="F97" s="550"/>
      <c r="G97" s="578"/>
      <c r="H97" s="581"/>
      <c r="I97" s="68" t="s">
        <v>753</v>
      </c>
      <c r="J97" s="218" t="s">
        <v>360</v>
      </c>
      <c r="K97" s="158">
        <v>1</v>
      </c>
      <c r="L97" s="205" t="s">
        <v>1089</v>
      </c>
      <c r="M97" s="550"/>
      <c r="N97" s="571"/>
      <c r="O97">
        <v>30</v>
      </c>
    </row>
    <row r="98" spans="2:15" ht="15" thickBot="1" x14ac:dyDescent="0.4">
      <c r="B98" s="569"/>
      <c r="C98" s="558"/>
      <c r="D98" s="575"/>
      <c r="E98" s="558"/>
      <c r="F98" s="560"/>
      <c r="G98" s="579"/>
      <c r="H98" s="582"/>
      <c r="I98" s="114" t="s">
        <v>590</v>
      </c>
      <c r="J98" s="220" t="s">
        <v>437</v>
      </c>
      <c r="K98" s="162">
        <v>1</v>
      </c>
      <c r="L98" s="219" t="s">
        <v>1075</v>
      </c>
      <c r="M98" s="560"/>
      <c r="N98" s="572"/>
      <c r="O98">
        <v>15</v>
      </c>
    </row>
    <row r="99" spans="2:15" x14ac:dyDescent="0.35">
      <c r="B99" s="564">
        <v>11561</v>
      </c>
      <c r="C99" s="557">
        <v>5702</v>
      </c>
      <c r="D99" s="573" t="s">
        <v>1076</v>
      </c>
      <c r="E99" s="557">
        <v>639</v>
      </c>
      <c r="F99" s="559" t="s">
        <v>1201</v>
      </c>
      <c r="G99" s="577" t="s">
        <v>1202</v>
      </c>
      <c r="H99" s="557">
        <v>9354434145</v>
      </c>
      <c r="I99" s="107" t="s">
        <v>654</v>
      </c>
      <c r="J99" s="221" t="s">
        <v>263</v>
      </c>
      <c r="K99" s="161">
        <v>2</v>
      </c>
      <c r="L99" s="216" t="s">
        <v>1089</v>
      </c>
      <c r="M99" s="559" t="s">
        <v>1256</v>
      </c>
      <c r="N99" s="561" t="s">
        <v>1168</v>
      </c>
      <c r="O99">
        <v>40</v>
      </c>
    </row>
    <row r="100" spans="2:15" x14ac:dyDescent="0.35">
      <c r="B100" s="565"/>
      <c r="C100" s="516"/>
      <c r="D100" s="574"/>
      <c r="E100" s="516"/>
      <c r="F100" s="583"/>
      <c r="G100" s="578"/>
      <c r="H100" s="516"/>
      <c r="I100" s="68" t="s">
        <v>597</v>
      </c>
      <c r="J100" s="222" t="s">
        <v>1185</v>
      </c>
      <c r="K100" s="158">
        <v>1</v>
      </c>
      <c r="L100" s="205" t="s">
        <v>1075</v>
      </c>
      <c r="M100" s="550"/>
      <c r="N100" s="562"/>
      <c r="O100">
        <v>20</v>
      </c>
    </row>
    <row r="101" spans="2:15" x14ac:dyDescent="0.35">
      <c r="B101" s="565"/>
      <c r="C101" s="516"/>
      <c r="D101" s="574"/>
      <c r="E101" s="516"/>
      <c r="F101" s="583"/>
      <c r="G101" s="578"/>
      <c r="H101" s="516"/>
      <c r="I101" s="68" t="s">
        <v>1044</v>
      </c>
      <c r="J101" s="222" t="s">
        <v>1184</v>
      </c>
      <c r="K101" s="158">
        <v>1</v>
      </c>
      <c r="L101" s="205" t="s">
        <v>1075</v>
      </c>
      <c r="M101" s="550"/>
      <c r="N101" s="562"/>
      <c r="O101">
        <v>12</v>
      </c>
    </row>
    <row r="102" spans="2:15" x14ac:dyDescent="0.35">
      <c r="B102" s="565"/>
      <c r="C102" s="516"/>
      <c r="D102" s="574"/>
      <c r="E102" s="516"/>
      <c r="F102" s="583"/>
      <c r="G102" s="578"/>
      <c r="H102" s="516"/>
      <c r="I102" s="68" t="s">
        <v>591</v>
      </c>
      <c r="J102" s="222" t="s">
        <v>438</v>
      </c>
      <c r="K102" s="158">
        <v>1</v>
      </c>
      <c r="L102" s="205" t="s">
        <v>1075</v>
      </c>
      <c r="M102" s="550"/>
      <c r="N102" s="562"/>
      <c r="O102">
        <v>15</v>
      </c>
    </row>
    <row r="103" spans="2:15" x14ac:dyDescent="0.35">
      <c r="B103" s="565"/>
      <c r="C103" s="516"/>
      <c r="D103" s="574"/>
      <c r="E103" s="516"/>
      <c r="F103" s="583"/>
      <c r="G103" s="578"/>
      <c r="H103" s="516"/>
      <c r="I103" s="68" t="s">
        <v>590</v>
      </c>
      <c r="J103" s="222" t="s">
        <v>437</v>
      </c>
      <c r="K103" s="158">
        <v>1</v>
      </c>
      <c r="L103" s="205" t="s">
        <v>1075</v>
      </c>
      <c r="M103" s="550"/>
      <c r="N103" s="562"/>
      <c r="O103">
        <v>15</v>
      </c>
    </row>
    <row r="104" spans="2:15" x14ac:dyDescent="0.35">
      <c r="B104" s="565"/>
      <c r="C104" s="516"/>
      <c r="D104" s="574"/>
      <c r="E104" s="516"/>
      <c r="F104" s="583"/>
      <c r="G104" s="578"/>
      <c r="H104" s="516"/>
      <c r="I104" s="68" t="s">
        <v>629</v>
      </c>
      <c r="J104" s="222" t="s">
        <v>220</v>
      </c>
      <c r="K104" s="158">
        <v>1</v>
      </c>
      <c r="L104" s="205" t="s">
        <v>1089</v>
      </c>
      <c r="M104" s="550"/>
      <c r="N104" s="562"/>
      <c r="O104">
        <v>30</v>
      </c>
    </row>
    <row r="105" spans="2:15" x14ac:dyDescent="0.35">
      <c r="B105" s="565"/>
      <c r="C105" s="516"/>
      <c r="D105" s="574"/>
      <c r="E105" s="516"/>
      <c r="F105" s="583"/>
      <c r="G105" s="578"/>
      <c r="H105" s="516"/>
      <c r="I105" s="68" t="s">
        <v>519</v>
      </c>
      <c r="J105" s="222" t="s">
        <v>857</v>
      </c>
      <c r="K105" s="158">
        <v>1</v>
      </c>
      <c r="L105" s="205" t="s">
        <v>1075</v>
      </c>
      <c r="M105" s="550"/>
      <c r="N105" s="562"/>
      <c r="O105">
        <v>40</v>
      </c>
    </row>
    <row r="106" spans="2:15" x14ac:dyDescent="0.35">
      <c r="B106" s="565"/>
      <c r="C106" s="516"/>
      <c r="D106" s="574"/>
      <c r="E106" s="516"/>
      <c r="F106" s="583"/>
      <c r="G106" s="578"/>
      <c r="H106" s="516"/>
      <c r="I106" s="68" t="s">
        <v>458</v>
      </c>
      <c r="J106" s="222" t="s">
        <v>1209</v>
      </c>
      <c r="K106" s="158">
        <v>1</v>
      </c>
      <c r="L106" s="205" t="s">
        <v>1075</v>
      </c>
      <c r="M106" s="550"/>
      <c r="N106" s="562"/>
      <c r="O106">
        <v>30</v>
      </c>
    </row>
    <row r="107" spans="2:15" x14ac:dyDescent="0.35">
      <c r="B107" s="565"/>
      <c r="C107" s="516"/>
      <c r="D107" s="574"/>
      <c r="E107" s="516"/>
      <c r="F107" s="583"/>
      <c r="G107" s="578"/>
      <c r="H107" s="516"/>
      <c r="I107" s="68" t="s">
        <v>554</v>
      </c>
      <c r="J107" s="222" t="s">
        <v>170</v>
      </c>
      <c r="K107" s="158">
        <v>1</v>
      </c>
      <c r="L107" s="205" t="s">
        <v>1075</v>
      </c>
      <c r="M107" s="550"/>
      <c r="N107" s="562"/>
      <c r="O107">
        <v>30</v>
      </c>
    </row>
    <row r="108" spans="2:15" x14ac:dyDescent="0.35">
      <c r="B108" s="565"/>
      <c r="C108" s="516"/>
      <c r="D108" s="574"/>
      <c r="E108" s="516"/>
      <c r="F108" s="583"/>
      <c r="G108" s="578"/>
      <c r="H108" s="516"/>
      <c r="I108" s="68" t="s">
        <v>457</v>
      </c>
      <c r="J108" s="222" t="s">
        <v>1208</v>
      </c>
      <c r="K108" s="158">
        <v>1</v>
      </c>
      <c r="L108" s="205" t="s">
        <v>1075</v>
      </c>
      <c r="M108" s="550"/>
      <c r="N108" s="562"/>
      <c r="O108">
        <v>30</v>
      </c>
    </row>
    <row r="109" spans="2:15" x14ac:dyDescent="0.35">
      <c r="B109" s="565"/>
      <c r="C109" s="516"/>
      <c r="D109" s="574"/>
      <c r="E109" s="516"/>
      <c r="F109" s="583"/>
      <c r="G109" s="578"/>
      <c r="H109" s="516"/>
      <c r="I109" s="68" t="s">
        <v>665</v>
      </c>
      <c r="J109" s="222" t="s">
        <v>1207</v>
      </c>
      <c r="K109" s="158">
        <v>1</v>
      </c>
      <c r="L109" s="205" t="s">
        <v>1089</v>
      </c>
      <c r="M109" s="550"/>
      <c r="N109" s="562"/>
      <c r="O109">
        <v>13</v>
      </c>
    </row>
    <row r="110" spans="2:15" x14ac:dyDescent="0.35">
      <c r="B110" s="565"/>
      <c r="C110" s="516"/>
      <c r="D110" s="574"/>
      <c r="E110" s="516"/>
      <c r="F110" s="583"/>
      <c r="G110" s="578"/>
      <c r="H110" s="516"/>
      <c r="I110" s="68" t="s">
        <v>678</v>
      </c>
      <c r="J110" s="222" t="s">
        <v>1206</v>
      </c>
      <c r="K110" s="158">
        <v>1</v>
      </c>
      <c r="L110" s="205" t="s">
        <v>1089</v>
      </c>
      <c r="M110" s="550"/>
      <c r="N110" s="562"/>
      <c r="O110">
        <v>13</v>
      </c>
    </row>
    <row r="111" spans="2:15" x14ac:dyDescent="0.35">
      <c r="B111" s="565"/>
      <c r="C111" s="516"/>
      <c r="D111" s="574"/>
      <c r="E111" s="516"/>
      <c r="F111" s="583"/>
      <c r="G111" s="578"/>
      <c r="H111" s="516"/>
      <c r="I111" s="68" t="s">
        <v>664</v>
      </c>
      <c r="J111" s="223" t="s">
        <v>1205</v>
      </c>
      <c r="K111" s="158">
        <v>1</v>
      </c>
      <c r="L111" s="205" t="s">
        <v>1089</v>
      </c>
      <c r="M111" s="550"/>
      <c r="N111" s="562"/>
      <c r="O111">
        <v>13</v>
      </c>
    </row>
    <row r="112" spans="2:15" x14ac:dyDescent="0.35">
      <c r="B112" s="565"/>
      <c r="C112" s="516"/>
      <c r="D112" s="574"/>
      <c r="E112" s="516"/>
      <c r="F112" s="583"/>
      <c r="G112" s="578"/>
      <c r="H112" s="516"/>
      <c r="I112" s="68" t="s">
        <v>662</v>
      </c>
      <c r="J112" s="222" t="s">
        <v>1204</v>
      </c>
      <c r="K112" s="158">
        <v>1</v>
      </c>
      <c r="L112" s="205" t="s">
        <v>1089</v>
      </c>
      <c r="M112" s="550"/>
      <c r="N112" s="562"/>
      <c r="O112">
        <v>13</v>
      </c>
    </row>
    <row r="113" spans="2:15" x14ac:dyDescent="0.35">
      <c r="B113" s="565"/>
      <c r="C113" s="516"/>
      <c r="D113" s="574"/>
      <c r="E113" s="516"/>
      <c r="F113" s="583"/>
      <c r="G113" s="578"/>
      <c r="H113" s="516"/>
      <c r="I113" s="68" t="s">
        <v>659</v>
      </c>
      <c r="J113" s="222" t="s">
        <v>1203</v>
      </c>
      <c r="K113" s="158">
        <v>1</v>
      </c>
      <c r="L113" s="224" t="s">
        <v>1089</v>
      </c>
      <c r="M113" s="550"/>
      <c r="N113" s="562"/>
      <c r="O113">
        <v>13</v>
      </c>
    </row>
    <row r="114" spans="2:15" ht="15" thickBot="1" x14ac:dyDescent="0.4">
      <c r="B114" s="566"/>
      <c r="C114" s="558"/>
      <c r="D114" s="575"/>
      <c r="E114" s="558"/>
      <c r="F114" s="584"/>
      <c r="G114" s="579"/>
      <c r="H114" s="558"/>
      <c r="I114" s="114" t="s">
        <v>637</v>
      </c>
      <c r="J114" s="225" t="s">
        <v>873</v>
      </c>
      <c r="K114" s="226">
        <v>2</v>
      </c>
      <c r="L114" s="227" t="s">
        <v>1089</v>
      </c>
      <c r="M114" s="560"/>
      <c r="N114" s="563"/>
      <c r="O114">
        <v>60</v>
      </c>
    </row>
    <row r="115" spans="2:15" x14ac:dyDescent="0.35">
      <c r="B115" s="721">
        <v>45530</v>
      </c>
      <c r="C115" s="594">
        <v>5700</v>
      </c>
      <c r="D115" s="594" t="s">
        <v>1076</v>
      </c>
      <c r="E115" s="594">
        <v>311</v>
      </c>
      <c r="F115" s="591" t="s">
        <v>1196</v>
      </c>
      <c r="G115" s="588" t="s">
        <v>1197</v>
      </c>
      <c r="H115" s="585">
        <v>8709171397</v>
      </c>
      <c r="I115" s="251" t="s">
        <v>649</v>
      </c>
      <c r="J115" s="252" t="s">
        <v>257</v>
      </c>
      <c r="K115" s="253">
        <v>1</v>
      </c>
      <c r="L115" s="254" t="s">
        <v>1089</v>
      </c>
      <c r="M115" s="724" t="s">
        <v>1273</v>
      </c>
      <c r="N115" s="713" t="s">
        <v>1168</v>
      </c>
      <c r="O115">
        <v>75</v>
      </c>
    </row>
    <row r="116" spans="2:15" x14ac:dyDescent="0.35">
      <c r="B116" s="722"/>
      <c r="C116" s="595"/>
      <c r="D116" s="595"/>
      <c r="E116" s="595"/>
      <c r="F116" s="592"/>
      <c r="G116" s="589"/>
      <c r="H116" s="586"/>
      <c r="I116" s="255" t="s">
        <v>653</v>
      </c>
      <c r="J116" s="256" t="s">
        <v>1198</v>
      </c>
      <c r="K116" s="78">
        <v>1</v>
      </c>
      <c r="L116" s="257" t="s">
        <v>1089</v>
      </c>
      <c r="M116" s="725"/>
      <c r="N116" s="714"/>
      <c r="O116">
        <v>40</v>
      </c>
    </row>
    <row r="117" spans="2:15" x14ac:dyDescent="0.35">
      <c r="B117" s="722"/>
      <c r="C117" s="595"/>
      <c r="D117" s="595"/>
      <c r="E117" s="595"/>
      <c r="F117" s="592"/>
      <c r="G117" s="589"/>
      <c r="H117" s="586"/>
      <c r="I117" s="255" t="s">
        <v>646</v>
      </c>
      <c r="J117" s="256" t="s">
        <v>253</v>
      </c>
      <c r="K117" s="78">
        <v>1</v>
      </c>
      <c r="L117" s="257" t="s">
        <v>1089</v>
      </c>
      <c r="M117" s="725"/>
      <c r="N117" s="714"/>
      <c r="O117">
        <v>25</v>
      </c>
    </row>
    <row r="118" spans="2:15" x14ac:dyDescent="0.35">
      <c r="B118" s="723"/>
      <c r="C118" s="596"/>
      <c r="D118" s="596"/>
      <c r="E118" s="596"/>
      <c r="F118" s="593"/>
      <c r="G118" s="590"/>
      <c r="H118" s="587"/>
      <c r="I118" s="258" t="s">
        <v>1044</v>
      </c>
      <c r="J118" s="259" t="s">
        <v>1184</v>
      </c>
      <c r="K118" s="260">
        <v>1</v>
      </c>
      <c r="L118" s="261" t="s">
        <v>1075</v>
      </c>
      <c r="M118" s="725"/>
      <c r="N118" s="714"/>
      <c r="O118">
        <v>12</v>
      </c>
    </row>
    <row r="119" spans="2:15" x14ac:dyDescent="0.35">
      <c r="B119" s="715">
        <v>45531</v>
      </c>
      <c r="C119" s="710">
        <v>5713</v>
      </c>
      <c r="D119" s="709" t="s">
        <v>1076</v>
      </c>
      <c r="E119" s="710">
        <v>262</v>
      </c>
      <c r="F119" s="709" t="s">
        <v>1257</v>
      </c>
      <c r="G119" s="707" t="s">
        <v>1258</v>
      </c>
      <c r="H119" s="708">
        <v>8077130393</v>
      </c>
      <c r="I119" s="240" t="s">
        <v>769</v>
      </c>
      <c r="J119" s="241" t="s">
        <v>1159</v>
      </c>
      <c r="K119" s="242">
        <v>1</v>
      </c>
      <c r="L119" s="243" t="s">
        <v>1075</v>
      </c>
      <c r="M119" s="716" t="s">
        <v>1259</v>
      </c>
      <c r="N119" s="711" t="s">
        <v>1076</v>
      </c>
      <c r="O119">
        <v>30</v>
      </c>
    </row>
    <row r="120" spans="2:15" x14ac:dyDescent="0.35">
      <c r="B120" s="715"/>
      <c r="C120" s="710"/>
      <c r="D120" s="709"/>
      <c r="E120" s="710"/>
      <c r="F120" s="709"/>
      <c r="G120" s="707"/>
      <c r="H120" s="708"/>
      <c r="I120" s="240" t="s">
        <v>763</v>
      </c>
      <c r="J120" s="241" t="s">
        <v>1157</v>
      </c>
      <c r="K120" s="242">
        <v>1</v>
      </c>
      <c r="L120" s="243" t="s">
        <v>1075</v>
      </c>
      <c r="M120" s="717"/>
      <c r="N120" s="712"/>
      <c r="O120">
        <v>30</v>
      </c>
    </row>
    <row r="121" spans="2:15" x14ac:dyDescent="0.35">
      <c r="B121" s="715"/>
      <c r="C121" s="710"/>
      <c r="D121" s="709"/>
      <c r="E121" s="710"/>
      <c r="F121" s="709"/>
      <c r="G121" s="707"/>
      <c r="H121" s="708"/>
      <c r="I121" s="240" t="s">
        <v>779</v>
      </c>
      <c r="J121" s="244" t="s">
        <v>1156</v>
      </c>
      <c r="K121" s="242">
        <v>1</v>
      </c>
      <c r="L121" s="243" t="s">
        <v>1089</v>
      </c>
      <c r="M121" s="717"/>
      <c r="N121" s="712"/>
      <c r="O121">
        <v>50</v>
      </c>
    </row>
    <row r="122" spans="2:15" ht="29" x14ac:dyDescent="0.35">
      <c r="B122" s="715"/>
      <c r="C122" s="710"/>
      <c r="D122" s="709"/>
      <c r="E122" s="710"/>
      <c r="F122" s="709"/>
      <c r="G122" s="707"/>
      <c r="H122" s="708"/>
      <c r="I122" s="15" t="s">
        <v>764</v>
      </c>
      <c r="J122" s="46" t="s">
        <v>1138</v>
      </c>
      <c r="K122" s="242">
        <v>1</v>
      </c>
      <c r="L122" s="243" t="s">
        <v>1089</v>
      </c>
      <c r="M122" s="718"/>
      <c r="N122" s="691"/>
      <c r="O122">
        <v>40</v>
      </c>
    </row>
    <row r="123" spans="2:15" x14ac:dyDescent="0.35">
      <c r="B123" s="729">
        <v>45531</v>
      </c>
      <c r="C123" s="595">
        <v>5720</v>
      </c>
      <c r="D123" s="728" t="s">
        <v>1076</v>
      </c>
      <c r="E123" s="595">
        <v>239</v>
      </c>
      <c r="F123" s="728" t="s">
        <v>1263</v>
      </c>
      <c r="G123" s="726" t="s">
        <v>1264</v>
      </c>
      <c r="H123" s="586">
        <v>9999084862</v>
      </c>
      <c r="I123" s="246" t="s">
        <v>574</v>
      </c>
      <c r="J123" s="247" t="s">
        <v>1266</v>
      </c>
      <c r="K123" s="245">
        <v>1</v>
      </c>
      <c r="L123" s="246" t="s">
        <v>1089</v>
      </c>
      <c r="M123" s="592" t="s">
        <v>1272</v>
      </c>
      <c r="N123" s="730" t="s">
        <v>1168</v>
      </c>
      <c r="O123">
        <v>30</v>
      </c>
    </row>
    <row r="124" spans="2:15" x14ac:dyDescent="0.35">
      <c r="B124" s="729"/>
      <c r="C124" s="595"/>
      <c r="D124" s="728"/>
      <c r="E124" s="595"/>
      <c r="F124" s="728"/>
      <c r="G124" s="727"/>
      <c r="H124" s="586"/>
      <c r="I124" s="246" t="s">
        <v>629</v>
      </c>
      <c r="J124" s="248" t="s">
        <v>220</v>
      </c>
      <c r="K124" s="78">
        <v>1</v>
      </c>
      <c r="L124" s="249" t="s">
        <v>1089</v>
      </c>
      <c r="M124" s="592"/>
      <c r="N124" s="731"/>
      <c r="O124">
        <v>30</v>
      </c>
    </row>
    <row r="125" spans="2:15" x14ac:dyDescent="0.35">
      <c r="B125" s="729"/>
      <c r="C125" s="595"/>
      <c r="D125" s="728"/>
      <c r="E125" s="595"/>
      <c r="F125" s="728"/>
      <c r="G125" s="727"/>
      <c r="H125" s="586"/>
      <c r="I125" s="246" t="s">
        <v>514</v>
      </c>
      <c r="J125" s="250" t="s">
        <v>1267</v>
      </c>
      <c r="K125" s="78">
        <v>1</v>
      </c>
      <c r="L125" s="249" t="s">
        <v>1075</v>
      </c>
      <c r="M125" s="592"/>
      <c r="N125" s="731"/>
      <c r="O125">
        <v>30</v>
      </c>
    </row>
    <row r="126" spans="2:15" x14ac:dyDescent="0.35">
      <c r="B126" s="729"/>
      <c r="C126" s="595"/>
      <c r="D126" s="728"/>
      <c r="E126" s="595"/>
      <c r="F126" s="728"/>
      <c r="G126" s="727"/>
      <c r="H126" s="586"/>
      <c r="I126" s="246" t="s">
        <v>769</v>
      </c>
      <c r="J126" s="248" t="s">
        <v>1155</v>
      </c>
      <c r="K126" s="78">
        <v>1</v>
      </c>
      <c r="L126" s="249" t="s">
        <v>1075</v>
      </c>
      <c r="M126" s="592"/>
      <c r="N126" s="731"/>
      <c r="O126">
        <v>30</v>
      </c>
    </row>
    <row r="127" spans="2:15" x14ac:dyDescent="0.35">
      <c r="B127" s="729"/>
      <c r="C127" s="595"/>
      <c r="D127" s="728"/>
      <c r="E127" s="595"/>
      <c r="F127" s="728"/>
      <c r="G127" s="727"/>
      <c r="H127" s="586"/>
      <c r="I127" s="246" t="s">
        <v>1265</v>
      </c>
      <c r="J127" s="248" t="s">
        <v>7</v>
      </c>
      <c r="K127" s="78">
        <v>1</v>
      </c>
      <c r="L127" s="249" t="s">
        <v>1075</v>
      </c>
      <c r="M127" s="592"/>
      <c r="N127" s="731"/>
      <c r="O127">
        <v>30</v>
      </c>
    </row>
    <row r="128" spans="2:15" ht="14.4" customHeight="1" x14ac:dyDescent="0.35">
      <c r="B128" s="532">
        <v>45532</v>
      </c>
      <c r="C128" s="516">
        <v>5721</v>
      </c>
      <c r="D128" s="516" t="s">
        <v>1076</v>
      </c>
      <c r="E128" s="538">
        <v>551</v>
      </c>
      <c r="F128" s="550" t="s">
        <v>1151</v>
      </c>
      <c r="G128" s="545" t="s">
        <v>1152</v>
      </c>
      <c r="H128" s="550">
        <v>9557072731</v>
      </c>
      <c r="I128" s="238" t="s">
        <v>769</v>
      </c>
      <c r="J128" s="168" t="s">
        <v>1279</v>
      </c>
      <c r="K128" s="109">
        <v>1</v>
      </c>
      <c r="L128" s="155" t="s">
        <v>1089</v>
      </c>
      <c r="M128" s="553" t="s">
        <v>1274</v>
      </c>
      <c r="N128" s="556" t="s">
        <v>1287</v>
      </c>
      <c r="O128">
        <v>30</v>
      </c>
    </row>
    <row r="129" spans="2:18" x14ac:dyDescent="0.35">
      <c r="B129" s="532"/>
      <c r="C129" s="516"/>
      <c r="D129" s="516"/>
      <c r="E129" s="524"/>
      <c r="F129" s="550"/>
      <c r="G129" s="552"/>
      <c r="H129" s="550"/>
      <c r="I129" s="238" t="s">
        <v>535</v>
      </c>
      <c r="J129" s="168" t="s">
        <v>1278</v>
      </c>
      <c r="K129" s="109">
        <v>1</v>
      </c>
      <c r="L129" s="155" t="s">
        <v>1089</v>
      </c>
      <c r="M129" s="554"/>
      <c r="N129" s="554"/>
      <c r="O129">
        <v>40</v>
      </c>
    </row>
    <row r="130" spans="2:18" x14ac:dyDescent="0.35">
      <c r="B130" s="532"/>
      <c r="C130" s="516"/>
      <c r="D130" s="516"/>
      <c r="E130" s="524"/>
      <c r="F130" s="550"/>
      <c r="G130" s="552"/>
      <c r="H130" s="550"/>
      <c r="I130" s="281" t="s">
        <v>1041</v>
      </c>
      <c r="J130" s="282" t="s">
        <v>1270</v>
      </c>
      <c r="K130" s="281">
        <v>3</v>
      </c>
      <c r="L130" s="281" t="s">
        <v>1075</v>
      </c>
      <c r="M130" s="554"/>
      <c r="N130" s="554"/>
      <c r="O130" s="275">
        <v>135</v>
      </c>
      <c r="P130" s="278"/>
      <c r="Q130" s="276"/>
      <c r="R130" s="276"/>
    </row>
    <row r="131" spans="2:18" x14ac:dyDescent="0.35">
      <c r="B131" s="532"/>
      <c r="C131" s="516"/>
      <c r="D131" s="516"/>
      <c r="E131" s="524"/>
      <c r="F131" s="550"/>
      <c r="G131" s="552"/>
      <c r="H131" s="550"/>
      <c r="I131" s="281" t="s">
        <v>1043</v>
      </c>
      <c r="J131" s="282" t="s">
        <v>1271</v>
      </c>
      <c r="K131" s="281">
        <v>2</v>
      </c>
      <c r="L131" s="281" t="s">
        <v>1075</v>
      </c>
      <c r="M131" s="554"/>
      <c r="N131" s="554"/>
      <c r="O131" s="275">
        <v>75</v>
      </c>
      <c r="P131" s="278"/>
      <c r="Q131" s="276"/>
      <c r="R131" s="276"/>
    </row>
    <row r="132" spans="2:18" x14ac:dyDescent="0.35">
      <c r="B132" s="532"/>
      <c r="C132" s="516"/>
      <c r="D132" s="516"/>
      <c r="E132" s="525"/>
      <c r="F132" s="550"/>
      <c r="G132" s="552"/>
      <c r="H132" s="550"/>
      <c r="I132" s="238" t="s">
        <v>779</v>
      </c>
      <c r="J132" s="168" t="s">
        <v>1280</v>
      </c>
      <c r="K132" s="109">
        <v>1</v>
      </c>
      <c r="L132" s="283" t="s">
        <v>1089</v>
      </c>
      <c r="M132" s="555"/>
      <c r="N132" s="555"/>
      <c r="O132">
        <v>50</v>
      </c>
    </row>
    <row r="133" spans="2:18" x14ac:dyDescent="0.35">
      <c r="B133" s="532">
        <v>45534</v>
      </c>
      <c r="C133" s="548" t="s">
        <v>1285</v>
      </c>
      <c r="D133" s="549" t="s">
        <v>1076</v>
      </c>
      <c r="E133" s="516">
        <v>448</v>
      </c>
      <c r="F133" s="550" t="s">
        <v>1151</v>
      </c>
      <c r="G133" s="545" t="s">
        <v>1152</v>
      </c>
      <c r="H133" s="516">
        <v>9557072731</v>
      </c>
      <c r="I133" s="279" t="s">
        <v>890</v>
      </c>
      <c r="J133" s="284" t="s">
        <v>1281</v>
      </c>
      <c r="K133" s="109">
        <v>3</v>
      </c>
      <c r="L133" s="279" t="s">
        <v>1075</v>
      </c>
      <c r="M133" s="549" t="s">
        <v>1286</v>
      </c>
      <c r="N133" s="548" t="s">
        <v>1287</v>
      </c>
      <c r="O133">
        <v>180</v>
      </c>
    </row>
    <row r="134" spans="2:18" x14ac:dyDescent="0.35">
      <c r="B134" s="516"/>
      <c r="C134" s="515"/>
      <c r="D134" s="516"/>
      <c r="E134" s="516"/>
      <c r="F134" s="550"/>
      <c r="G134" s="551"/>
      <c r="H134" s="516"/>
      <c r="I134" s="279" t="s">
        <v>1031</v>
      </c>
      <c r="J134" s="284" t="s">
        <v>1283</v>
      </c>
      <c r="K134" s="109">
        <v>5</v>
      </c>
      <c r="L134" s="279" t="s">
        <v>1075</v>
      </c>
      <c r="M134" s="516"/>
      <c r="N134" s="515"/>
      <c r="O134">
        <v>100</v>
      </c>
    </row>
    <row r="135" spans="2:18" x14ac:dyDescent="0.35">
      <c r="B135" s="516"/>
      <c r="C135" s="515"/>
      <c r="D135" s="516"/>
      <c r="E135" s="516"/>
      <c r="F135" s="550"/>
      <c r="G135" s="551"/>
      <c r="H135" s="516"/>
      <c r="I135" s="279" t="s">
        <v>995</v>
      </c>
      <c r="J135" s="284" t="s">
        <v>1284</v>
      </c>
      <c r="K135" s="109">
        <v>5</v>
      </c>
      <c r="L135" s="279" t="s">
        <v>1075</v>
      </c>
      <c r="M135" s="516"/>
      <c r="N135" s="515"/>
      <c r="O135">
        <v>50</v>
      </c>
    </row>
    <row r="136" spans="2:18" x14ac:dyDescent="0.35">
      <c r="B136" s="516"/>
      <c r="C136" s="515"/>
      <c r="D136" s="516"/>
      <c r="E136" s="516"/>
      <c r="F136" s="550"/>
      <c r="G136" s="551"/>
      <c r="H136" s="516"/>
      <c r="I136" s="281" t="s">
        <v>654</v>
      </c>
      <c r="J136" s="285" t="s">
        <v>263</v>
      </c>
      <c r="K136" s="281">
        <v>5</v>
      </c>
      <c r="L136" s="281" t="s">
        <v>1089</v>
      </c>
      <c r="M136" s="516"/>
      <c r="N136" s="515"/>
      <c r="O136" s="277">
        <v>100</v>
      </c>
    </row>
    <row r="137" spans="2:18" ht="72" customHeight="1" x14ac:dyDescent="0.35">
      <c r="B137" s="532">
        <v>45535</v>
      </c>
      <c r="C137" s="516">
        <v>5729</v>
      </c>
      <c r="D137" s="549" t="s">
        <v>1076</v>
      </c>
      <c r="E137" s="516">
        <v>445</v>
      </c>
      <c r="F137" s="549" t="s">
        <v>1081</v>
      </c>
      <c r="G137" s="545" t="s">
        <v>1080</v>
      </c>
      <c r="H137" s="516">
        <v>9818116679</v>
      </c>
      <c r="I137" s="238" t="s">
        <v>779</v>
      </c>
      <c r="J137" s="286" t="s">
        <v>1280</v>
      </c>
      <c r="K137" s="109">
        <v>2</v>
      </c>
      <c r="L137" s="283" t="s">
        <v>1089</v>
      </c>
      <c r="M137" s="549" t="s">
        <v>1289</v>
      </c>
      <c r="N137" s="548" t="s">
        <v>1287</v>
      </c>
      <c r="O137">
        <v>100</v>
      </c>
    </row>
    <row r="138" spans="2:18" x14ac:dyDescent="0.35">
      <c r="B138" s="516"/>
      <c r="C138" s="516"/>
      <c r="D138" s="549"/>
      <c r="E138" s="516"/>
      <c r="F138" s="549"/>
      <c r="G138" s="545"/>
      <c r="H138" s="516"/>
      <c r="I138" s="238" t="s">
        <v>629</v>
      </c>
      <c r="J138" s="286" t="s">
        <v>220</v>
      </c>
      <c r="K138" s="109">
        <v>1</v>
      </c>
      <c r="L138" s="283" t="s">
        <v>1089</v>
      </c>
      <c r="M138" s="516"/>
      <c r="N138" s="515"/>
      <c r="O138">
        <v>30</v>
      </c>
    </row>
    <row r="139" spans="2:18" x14ac:dyDescent="0.35">
      <c r="B139" s="516"/>
      <c r="C139" s="516"/>
      <c r="D139" s="549"/>
      <c r="E139" s="516"/>
      <c r="F139" s="549"/>
      <c r="G139" s="545"/>
      <c r="H139" s="516"/>
      <c r="I139" s="68" t="s">
        <v>479</v>
      </c>
      <c r="J139" s="61" t="s">
        <v>1288</v>
      </c>
      <c r="K139" s="109">
        <v>1</v>
      </c>
      <c r="L139" s="279" t="s">
        <v>1075</v>
      </c>
      <c r="M139" s="516"/>
      <c r="N139" s="515"/>
      <c r="O139">
        <v>40</v>
      </c>
    </row>
    <row r="140" spans="2:18" x14ac:dyDescent="0.35">
      <c r="B140" s="516"/>
      <c r="C140" s="516"/>
      <c r="D140" s="549"/>
      <c r="E140" s="516"/>
      <c r="F140" s="549"/>
      <c r="G140" s="545"/>
      <c r="H140" s="516"/>
      <c r="I140" s="68" t="s">
        <v>745</v>
      </c>
      <c r="J140" s="61" t="s">
        <v>111</v>
      </c>
      <c r="K140" s="109">
        <v>1</v>
      </c>
      <c r="L140" s="279" t="s">
        <v>1075</v>
      </c>
      <c r="M140" s="516"/>
      <c r="N140" s="515"/>
      <c r="O140">
        <v>60</v>
      </c>
    </row>
    <row r="141" spans="2:18" x14ac:dyDescent="0.35">
      <c r="B141" s="535">
        <v>45535</v>
      </c>
      <c r="C141" s="538">
        <v>5730</v>
      </c>
      <c r="D141" s="543" t="s">
        <v>1076</v>
      </c>
      <c r="E141" s="516">
        <v>440.55</v>
      </c>
      <c r="F141" s="543" t="s">
        <v>1290</v>
      </c>
      <c r="G141" s="545" t="s">
        <v>1291</v>
      </c>
      <c r="H141" s="516">
        <v>8588905440</v>
      </c>
      <c r="I141" s="59" t="s">
        <v>626</v>
      </c>
      <c r="J141" s="61" t="s">
        <v>1292</v>
      </c>
      <c r="K141" s="109">
        <v>1</v>
      </c>
      <c r="L141" s="279" t="s">
        <v>1075</v>
      </c>
      <c r="M141" s="543" t="s">
        <v>1297</v>
      </c>
      <c r="N141" s="544" t="s">
        <v>1321</v>
      </c>
      <c r="O141">
        <v>30</v>
      </c>
    </row>
    <row r="142" spans="2:18" x14ac:dyDescent="0.35">
      <c r="B142" s="536"/>
      <c r="C142" s="524"/>
      <c r="D142" s="546"/>
      <c r="E142" s="516"/>
      <c r="F142" s="546"/>
      <c r="G142" s="545"/>
      <c r="H142" s="516"/>
      <c r="I142" s="59" t="s">
        <v>554</v>
      </c>
      <c r="J142" s="61" t="s">
        <v>1296</v>
      </c>
      <c r="K142" s="109">
        <v>1</v>
      </c>
      <c r="L142" s="279" t="s">
        <v>1075</v>
      </c>
      <c r="M142" s="524"/>
      <c r="N142" s="509"/>
      <c r="O142">
        <v>30</v>
      </c>
    </row>
    <row r="143" spans="2:18" x14ac:dyDescent="0.35">
      <c r="B143" s="536"/>
      <c r="C143" s="524"/>
      <c r="D143" s="546"/>
      <c r="E143" s="516"/>
      <c r="F143" s="546"/>
      <c r="G143" s="545"/>
      <c r="H143" s="516"/>
      <c r="I143" s="59" t="s">
        <v>573</v>
      </c>
      <c r="J143" s="61" t="s">
        <v>1293</v>
      </c>
      <c r="K143" s="109">
        <v>1</v>
      </c>
      <c r="L143" s="279" t="s">
        <v>1075</v>
      </c>
      <c r="M143" s="524"/>
      <c r="N143" s="509"/>
      <c r="O143">
        <v>40</v>
      </c>
    </row>
    <row r="144" spans="2:18" x14ac:dyDescent="0.35">
      <c r="B144" s="536"/>
      <c r="C144" s="524"/>
      <c r="D144" s="546"/>
      <c r="E144" s="516"/>
      <c r="F144" s="546"/>
      <c r="G144" s="545"/>
      <c r="H144" s="516"/>
      <c r="I144" s="59" t="s">
        <v>571</v>
      </c>
      <c r="J144" s="61" t="s">
        <v>1294</v>
      </c>
      <c r="K144" s="109">
        <v>1</v>
      </c>
      <c r="L144" s="279" t="s">
        <v>1075</v>
      </c>
      <c r="M144" s="524"/>
      <c r="N144" s="509"/>
      <c r="O144">
        <v>30</v>
      </c>
    </row>
    <row r="145" spans="2:15" x14ac:dyDescent="0.35">
      <c r="B145" s="536"/>
      <c r="C145" s="524"/>
      <c r="D145" s="546"/>
      <c r="E145" s="516"/>
      <c r="F145" s="546"/>
      <c r="G145" s="545"/>
      <c r="H145" s="516"/>
      <c r="I145" s="59" t="s">
        <v>848</v>
      </c>
      <c r="J145" s="61" t="s">
        <v>1295</v>
      </c>
      <c r="K145" s="109">
        <v>1</v>
      </c>
      <c r="L145" s="279" t="s">
        <v>1089</v>
      </c>
      <c r="M145" s="524"/>
      <c r="N145" s="509"/>
      <c r="O145">
        <v>45</v>
      </c>
    </row>
    <row r="146" spans="2:15" x14ac:dyDescent="0.35">
      <c r="B146" s="537"/>
      <c r="C146" s="525"/>
      <c r="D146" s="547"/>
      <c r="E146" s="516"/>
      <c r="F146" s="547"/>
      <c r="G146" s="545"/>
      <c r="H146" s="516"/>
      <c r="I146" s="238" t="s">
        <v>574</v>
      </c>
      <c r="J146" s="280" t="s">
        <v>1266</v>
      </c>
      <c r="K146" s="109">
        <v>1</v>
      </c>
      <c r="L146" s="238" t="s">
        <v>1089</v>
      </c>
      <c r="M146" s="525"/>
      <c r="N146" s="510"/>
      <c r="O146">
        <v>30</v>
      </c>
    </row>
    <row r="147" spans="2:15" x14ac:dyDescent="0.35">
      <c r="B147" s="431">
        <v>45539</v>
      </c>
      <c r="C147" s="434">
        <v>5821</v>
      </c>
      <c r="D147" s="734" t="s">
        <v>1098</v>
      </c>
      <c r="E147" s="434"/>
      <c r="F147" s="737" t="s">
        <v>1322</v>
      </c>
      <c r="G147" s="738" t="s">
        <v>1323</v>
      </c>
      <c r="H147" s="434">
        <v>8851314198</v>
      </c>
      <c r="I147" s="59" t="s">
        <v>597</v>
      </c>
      <c r="J147" s="61" t="s">
        <v>1324</v>
      </c>
      <c r="K147" s="109">
        <v>1</v>
      </c>
      <c r="L147" s="287" t="s">
        <v>1075</v>
      </c>
      <c r="M147" s="732" t="s">
        <v>1167</v>
      </c>
      <c r="N147" s="733" t="s">
        <v>1326</v>
      </c>
      <c r="O147">
        <v>20</v>
      </c>
    </row>
    <row r="148" spans="2:15" x14ac:dyDescent="0.35">
      <c r="B148" s="449"/>
      <c r="C148" s="432"/>
      <c r="D148" s="735"/>
      <c r="E148" s="432"/>
      <c r="F148" s="735"/>
      <c r="G148" s="739"/>
      <c r="H148" s="432"/>
      <c r="I148" s="59" t="s">
        <v>605</v>
      </c>
      <c r="J148" s="61" t="s">
        <v>197</v>
      </c>
      <c r="K148" s="109">
        <v>1</v>
      </c>
      <c r="L148" s="287" t="s">
        <v>1089</v>
      </c>
      <c r="M148" s="732"/>
      <c r="N148" s="515"/>
      <c r="O148">
        <v>15</v>
      </c>
    </row>
    <row r="149" spans="2:15" x14ac:dyDescent="0.35">
      <c r="B149" s="449"/>
      <c r="C149" s="432"/>
      <c r="D149" s="735"/>
      <c r="E149" s="432"/>
      <c r="F149" s="735"/>
      <c r="G149" s="739"/>
      <c r="H149" s="432"/>
      <c r="I149" s="59" t="s">
        <v>629</v>
      </c>
      <c r="J149" s="61" t="s">
        <v>1325</v>
      </c>
      <c r="K149" s="109">
        <v>1</v>
      </c>
      <c r="L149" s="287" t="s">
        <v>1089</v>
      </c>
      <c r="M149" s="732"/>
      <c r="N149" s="515"/>
      <c r="O149">
        <v>30</v>
      </c>
    </row>
    <row r="150" spans="2:15" x14ac:dyDescent="0.35">
      <c r="B150" s="449"/>
      <c r="C150" s="432"/>
      <c r="D150" s="735"/>
      <c r="E150" s="432"/>
      <c r="F150" s="735"/>
      <c r="G150" s="739"/>
      <c r="H150" s="432"/>
      <c r="I150" s="59" t="s">
        <v>946</v>
      </c>
      <c r="J150" s="61" t="s">
        <v>945</v>
      </c>
      <c r="K150" s="109">
        <v>1</v>
      </c>
      <c r="L150" s="287" t="s">
        <v>1075</v>
      </c>
      <c r="M150" s="732"/>
      <c r="N150" s="515"/>
      <c r="O150">
        <v>40</v>
      </c>
    </row>
    <row r="151" spans="2:15" x14ac:dyDescent="0.35">
      <c r="B151" s="449"/>
      <c r="C151" s="432"/>
      <c r="D151" s="735"/>
      <c r="E151" s="432"/>
      <c r="F151" s="735"/>
      <c r="G151" s="739"/>
      <c r="H151" s="432"/>
      <c r="I151" s="59" t="s">
        <v>514</v>
      </c>
      <c r="J151" s="61" t="s">
        <v>1267</v>
      </c>
      <c r="K151" s="109">
        <v>1</v>
      </c>
      <c r="L151" s="287" t="s">
        <v>1075</v>
      </c>
      <c r="M151" s="732"/>
      <c r="N151" s="515"/>
      <c r="O151">
        <v>30</v>
      </c>
    </row>
    <row r="152" spans="2:15" x14ac:dyDescent="0.35">
      <c r="B152" s="450"/>
      <c r="C152" s="433"/>
      <c r="D152" s="736"/>
      <c r="E152" s="433"/>
      <c r="F152" s="736"/>
      <c r="G152" s="740"/>
      <c r="H152" s="433"/>
      <c r="I152" s="59" t="s">
        <v>769</v>
      </c>
      <c r="J152" s="61" t="s">
        <v>3</v>
      </c>
      <c r="K152" s="109">
        <v>1</v>
      </c>
      <c r="L152" s="287" t="s">
        <v>1075</v>
      </c>
      <c r="M152" s="732"/>
      <c r="N152" s="515"/>
      <c r="O152">
        <v>30</v>
      </c>
    </row>
    <row r="153" spans="2:15" ht="28.75" customHeight="1" x14ac:dyDescent="0.35">
      <c r="B153" s="430">
        <v>45541</v>
      </c>
      <c r="C153" s="429">
        <v>5823</v>
      </c>
      <c r="D153" s="750" t="s">
        <v>1076</v>
      </c>
      <c r="E153" s="429">
        <v>300</v>
      </c>
      <c r="F153" s="749" t="s">
        <v>1329</v>
      </c>
      <c r="G153" s="748" t="s">
        <v>1330</v>
      </c>
      <c r="H153" s="429">
        <v>9315324761</v>
      </c>
      <c r="I153" s="10" t="s">
        <v>514</v>
      </c>
      <c r="J153" s="289" t="s">
        <v>1267</v>
      </c>
      <c r="K153" s="77">
        <v>1</v>
      </c>
      <c r="L153" s="272" t="s">
        <v>1075</v>
      </c>
      <c r="M153" s="523" t="s">
        <v>1167</v>
      </c>
      <c r="N153" s="508" t="s">
        <v>1168</v>
      </c>
      <c r="O153">
        <v>30</v>
      </c>
    </row>
    <row r="154" spans="2:15" ht="14.4" customHeight="1" x14ac:dyDescent="0.35">
      <c r="B154" s="429"/>
      <c r="C154" s="429"/>
      <c r="D154" s="750"/>
      <c r="E154" s="429"/>
      <c r="F154" s="750"/>
      <c r="G154" s="748"/>
      <c r="H154" s="429"/>
      <c r="I154" s="10" t="s">
        <v>1331</v>
      </c>
      <c r="J154" s="289" t="s">
        <v>1332</v>
      </c>
      <c r="K154" s="77">
        <v>1</v>
      </c>
      <c r="L154" s="290" t="s">
        <v>1089</v>
      </c>
      <c r="M154" s="524"/>
      <c r="N154" s="509"/>
      <c r="O154">
        <v>44</v>
      </c>
    </row>
    <row r="155" spans="2:15" ht="14.4" customHeight="1" x14ac:dyDescent="0.35">
      <c r="B155" s="429"/>
      <c r="C155" s="429"/>
      <c r="D155" s="750"/>
      <c r="E155" s="429"/>
      <c r="F155" s="750"/>
      <c r="G155" s="748"/>
      <c r="H155" s="429"/>
      <c r="I155" s="10" t="s">
        <v>639</v>
      </c>
      <c r="J155" s="289" t="s">
        <v>226</v>
      </c>
      <c r="K155" s="77">
        <v>1</v>
      </c>
      <c r="L155" s="272" t="s">
        <v>1075</v>
      </c>
      <c r="M155" s="524"/>
      <c r="N155" s="509"/>
      <c r="O155">
        <v>60</v>
      </c>
    </row>
    <row r="156" spans="2:15" ht="14.4" customHeight="1" x14ac:dyDescent="0.35">
      <c r="B156" s="429"/>
      <c r="C156" s="429"/>
      <c r="D156" s="750"/>
      <c r="E156" s="429"/>
      <c r="F156" s="750"/>
      <c r="G156" s="748"/>
      <c r="H156" s="429"/>
      <c r="I156" s="10" t="s">
        <v>892</v>
      </c>
      <c r="J156" s="289" t="s">
        <v>1333</v>
      </c>
      <c r="K156" s="77">
        <v>1</v>
      </c>
      <c r="L156" s="272" t="s">
        <v>1075</v>
      </c>
      <c r="M156" s="524"/>
      <c r="N156" s="509"/>
      <c r="O156">
        <v>25</v>
      </c>
    </row>
    <row r="157" spans="2:15" ht="14.4" customHeight="1" x14ac:dyDescent="0.35">
      <c r="B157" s="429"/>
      <c r="C157" s="429"/>
      <c r="D157" s="750"/>
      <c r="E157" s="429"/>
      <c r="F157" s="750"/>
      <c r="G157" s="748"/>
      <c r="H157" s="429"/>
      <c r="I157" s="10" t="s">
        <v>883</v>
      </c>
      <c r="J157" s="289" t="s">
        <v>1334</v>
      </c>
      <c r="K157" s="77">
        <v>1</v>
      </c>
      <c r="L157" s="290" t="s">
        <v>1089</v>
      </c>
      <c r="M157" s="525"/>
      <c r="N157" s="510"/>
      <c r="O157">
        <v>30</v>
      </c>
    </row>
    <row r="158" spans="2:15" ht="28.75" customHeight="1" x14ac:dyDescent="0.35">
      <c r="B158" s="532">
        <v>45541</v>
      </c>
      <c r="C158" s="516">
        <v>5828</v>
      </c>
      <c r="D158" s="751" t="s">
        <v>1076</v>
      </c>
      <c r="E158" s="516">
        <v>263</v>
      </c>
      <c r="F158" s="531" t="s">
        <v>1335</v>
      </c>
      <c r="G158" s="733" t="s">
        <v>1336</v>
      </c>
      <c r="H158" s="516">
        <v>9999320971</v>
      </c>
      <c r="I158" s="59" t="s">
        <v>514</v>
      </c>
      <c r="J158" s="293" t="s">
        <v>1267</v>
      </c>
      <c r="K158" s="109">
        <v>1</v>
      </c>
      <c r="L158" s="287" t="s">
        <v>1075</v>
      </c>
      <c r="M158" s="523" t="s">
        <v>1167</v>
      </c>
      <c r="N158" s="508" t="s">
        <v>1168</v>
      </c>
      <c r="O158">
        <v>30</v>
      </c>
    </row>
    <row r="159" spans="2:15" x14ac:dyDescent="0.35">
      <c r="B159" s="532"/>
      <c r="C159" s="516"/>
      <c r="D159" s="751"/>
      <c r="E159" s="516"/>
      <c r="F159" s="751"/>
      <c r="G159" s="733"/>
      <c r="H159" s="516"/>
      <c r="I159" s="59" t="s">
        <v>554</v>
      </c>
      <c r="J159" s="61" t="s">
        <v>1337</v>
      </c>
      <c r="K159" s="109">
        <v>1</v>
      </c>
      <c r="L159" s="287" t="s">
        <v>1089</v>
      </c>
      <c r="M159" s="524"/>
      <c r="N159" s="509"/>
      <c r="O159">
        <v>30</v>
      </c>
    </row>
    <row r="160" spans="2:15" x14ac:dyDescent="0.35">
      <c r="B160" s="532"/>
      <c r="C160" s="516"/>
      <c r="D160" s="751"/>
      <c r="E160" s="516"/>
      <c r="F160" s="751"/>
      <c r="G160" s="733"/>
      <c r="H160" s="516"/>
      <c r="I160" s="59" t="s">
        <v>753</v>
      </c>
      <c r="J160" s="61" t="s">
        <v>1338</v>
      </c>
      <c r="K160" s="109">
        <v>1</v>
      </c>
      <c r="L160" s="287" t="s">
        <v>1089</v>
      </c>
      <c r="M160" s="524"/>
      <c r="N160" s="509"/>
      <c r="O160">
        <v>30</v>
      </c>
    </row>
    <row r="161" spans="2:15" x14ac:dyDescent="0.35">
      <c r="B161" s="532"/>
      <c r="C161" s="516"/>
      <c r="D161" s="751"/>
      <c r="E161" s="516"/>
      <c r="F161" s="751"/>
      <c r="G161" s="733"/>
      <c r="H161" s="516"/>
      <c r="I161" s="59" t="s">
        <v>600</v>
      </c>
      <c r="J161" s="294" t="s">
        <v>1339</v>
      </c>
      <c r="K161" s="109">
        <v>1</v>
      </c>
      <c r="L161" s="287" t="s">
        <v>1075</v>
      </c>
      <c r="M161" s="524"/>
      <c r="N161" s="509"/>
      <c r="O161">
        <v>40</v>
      </c>
    </row>
    <row r="162" spans="2:15" x14ac:dyDescent="0.35">
      <c r="B162" s="532"/>
      <c r="C162" s="516"/>
      <c r="D162" s="751"/>
      <c r="E162" s="516"/>
      <c r="F162" s="751"/>
      <c r="G162" s="733"/>
      <c r="H162" s="516"/>
      <c r="I162" s="59" t="s">
        <v>501</v>
      </c>
      <c r="J162" s="294" t="s">
        <v>1340</v>
      </c>
      <c r="K162" s="109">
        <v>1</v>
      </c>
      <c r="L162" s="287" t="s">
        <v>1075</v>
      </c>
      <c r="M162" s="525"/>
      <c r="N162" s="510"/>
      <c r="O162">
        <v>40</v>
      </c>
    </row>
    <row r="163" spans="2:15" x14ac:dyDescent="0.35">
      <c r="B163" s="745">
        <v>45541</v>
      </c>
      <c r="C163" s="520">
        <v>5833</v>
      </c>
      <c r="D163" s="744" t="s">
        <v>1076</v>
      </c>
      <c r="E163" s="520">
        <v>1092</v>
      </c>
      <c r="F163" s="741" t="s">
        <v>1341</v>
      </c>
      <c r="G163" s="517" t="s">
        <v>1342</v>
      </c>
      <c r="H163" s="520">
        <v>9811190015</v>
      </c>
      <c r="I163" s="295" t="s">
        <v>504</v>
      </c>
      <c r="J163" s="296" t="s">
        <v>1343</v>
      </c>
      <c r="K163" s="297">
        <v>1</v>
      </c>
      <c r="L163" s="298" t="s">
        <v>1075</v>
      </c>
      <c r="M163" s="511" t="s">
        <v>1371</v>
      </c>
      <c r="N163" s="511" t="s">
        <v>1168</v>
      </c>
      <c r="O163">
        <v>40</v>
      </c>
    </row>
    <row r="164" spans="2:15" x14ac:dyDescent="0.35">
      <c r="B164" s="746"/>
      <c r="C164" s="521"/>
      <c r="D164" s="742"/>
      <c r="E164" s="521"/>
      <c r="F164" s="742"/>
      <c r="G164" s="518"/>
      <c r="H164" s="521"/>
      <c r="I164" s="295" t="s">
        <v>452</v>
      </c>
      <c r="J164" s="296" t="s">
        <v>1344</v>
      </c>
      <c r="K164" s="297">
        <v>1</v>
      </c>
      <c r="L164" s="298" t="s">
        <v>1075</v>
      </c>
      <c r="M164" s="512"/>
      <c r="N164" s="512"/>
      <c r="O164">
        <v>80</v>
      </c>
    </row>
    <row r="165" spans="2:15" x14ac:dyDescent="0.35">
      <c r="B165" s="746"/>
      <c r="C165" s="521"/>
      <c r="D165" s="742"/>
      <c r="E165" s="521"/>
      <c r="F165" s="742"/>
      <c r="G165" s="518"/>
      <c r="H165" s="521"/>
      <c r="I165" s="295" t="s">
        <v>597</v>
      </c>
      <c r="J165" s="296" t="s">
        <v>1345</v>
      </c>
      <c r="K165" s="297">
        <v>1</v>
      </c>
      <c r="L165" s="298" t="s">
        <v>1075</v>
      </c>
      <c r="M165" s="512"/>
      <c r="N165" s="512"/>
      <c r="O165">
        <v>20</v>
      </c>
    </row>
    <row r="166" spans="2:15" x14ac:dyDescent="0.35">
      <c r="B166" s="746"/>
      <c r="C166" s="521"/>
      <c r="D166" s="742"/>
      <c r="E166" s="521"/>
      <c r="F166" s="742"/>
      <c r="G166" s="518"/>
      <c r="H166" s="521"/>
      <c r="I166" s="295" t="s">
        <v>763</v>
      </c>
      <c r="J166" s="296" t="s">
        <v>1157</v>
      </c>
      <c r="K166" s="297">
        <v>1</v>
      </c>
      <c r="L166" s="298" t="s">
        <v>1075</v>
      </c>
      <c r="M166" s="512"/>
      <c r="N166" s="512"/>
      <c r="O166">
        <v>30</v>
      </c>
    </row>
    <row r="167" spans="2:15" x14ac:dyDescent="0.35">
      <c r="B167" s="746"/>
      <c r="C167" s="521"/>
      <c r="D167" s="742"/>
      <c r="E167" s="521"/>
      <c r="F167" s="742"/>
      <c r="G167" s="518"/>
      <c r="H167" s="521"/>
      <c r="I167" s="295" t="s">
        <v>745</v>
      </c>
      <c r="J167" s="296" t="s">
        <v>1121</v>
      </c>
      <c r="K167" s="297">
        <v>1</v>
      </c>
      <c r="L167" s="299" t="s">
        <v>1075</v>
      </c>
      <c r="M167" s="512"/>
      <c r="N167" s="512"/>
      <c r="O167" s="274">
        <v>60</v>
      </c>
    </row>
    <row r="168" spans="2:15" x14ac:dyDescent="0.35">
      <c r="B168" s="746"/>
      <c r="C168" s="521"/>
      <c r="D168" s="742"/>
      <c r="E168" s="521"/>
      <c r="F168" s="742"/>
      <c r="G168" s="518"/>
      <c r="H168" s="521"/>
      <c r="I168" s="295" t="s">
        <v>753</v>
      </c>
      <c r="J168" s="296" t="s">
        <v>1346</v>
      </c>
      <c r="K168" s="297">
        <v>1</v>
      </c>
      <c r="L168" s="298" t="s">
        <v>1075</v>
      </c>
      <c r="M168" s="512"/>
      <c r="N168" s="512"/>
      <c r="O168">
        <v>30</v>
      </c>
    </row>
    <row r="169" spans="2:15" x14ac:dyDescent="0.35">
      <c r="B169" s="746"/>
      <c r="C169" s="521"/>
      <c r="D169" s="742"/>
      <c r="E169" s="521"/>
      <c r="F169" s="742"/>
      <c r="G169" s="518"/>
      <c r="H169" s="521"/>
      <c r="I169" s="295" t="s">
        <v>458</v>
      </c>
      <c r="J169" s="296" t="s">
        <v>1347</v>
      </c>
      <c r="K169" s="297">
        <v>1</v>
      </c>
      <c r="L169" s="298" t="s">
        <v>1075</v>
      </c>
      <c r="M169" s="512"/>
      <c r="N169" s="512"/>
      <c r="O169">
        <v>30</v>
      </c>
    </row>
    <row r="170" spans="2:15" x14ac:dyDescent="0.35">
      <c r="B170" s="746"/>
      <c r="C170" s="521"/>
      <c r="D170" s="742"/>
      <c r="E170" s="521"/>
      <c r="F170" s="742"/>
      <c r="G170" s="518"/>
      <c r="H170" s="521"/>
      <c r="I170" s="295" t="s">
        <v>463</v>
      </c>
      <c r="J170" s="296" t="s">
        <v>1348</v>
      </c>
      <c r="K170" s="297">
        <v>1</v>
      </c>
      <c r="L170" s="298" t="s">
        <v>1075</v>
      </c>
      <c r="M170" s="512"/>
      <c r="N170" s="512"/>
      <c r="O170">
        <v>40</v>
      </c>
    </row>
    <row r="171" spans="2:15" x14ac:dyDescent="0.35">
      <c r="B171" s="746"/>
      <c r="C171" s="521"/>
      <c r="D171" s="742"/>
      <c r="E171" s="521"/>
      <c r="F171" s="742"/>
      <c r="G171" s="518"/>
      <c r="H171" s="521"/>
      <c r="I171" s="295" t="s">
        <v>601</v>
      </c>
      <c r="J171" s="296" t="s">
        <v>1349</v>
      </c>
      <c r="K171" s="297">
        <v>1</v>
      </c>
      <c r="L171" s="298" t="s">
        <v>1075</v>
      </c>
      <c r="M171" s="512"/>
      <c r="N171" s="512"/>
      <c r="O171">
        <v>30</v>
      </c>
    </row>
    <row r="172" spans="2:15" ht="29" x14ac:dyDescent="0.35">
      <c r="B172" s="746"/>
      <c r="C172" s="521"/>
      <c r="D172" s="742"/>
      <c r="E172" s="521"/>
      <c r="F172" s="742"/>
      <c r="G172" s="518"/>
      <c r="H172" s="521"/>
      <c r="I172" s="295" t="s">
        <v>447</v>
      </c>
      <c r="J172" s="300" t="s">
        <v>1143</v>
      </c>
      <c r="K172" s="297">
        <v>1</v>
      </c>
      <c r="L172" s="298" t="s">
        <v>1075</v>
      </c>
      <c r="M172" s="512"/>
      <c r="N172" s="512"/>
      <c r="O172">
        <v>70</v>
      </c>
    </row>
    <row r="173" spans="2:15" x14ac:dyDescent="0.35">
      <c r="B173" s="746"/>
      <c r="C173" s="521"/>
      <c r="D173" s="742"/>
      <c r="E173" s="521"/>
      <c r="F173" s="742"/>
      <c r="G173" s="518"/>
      <c r="H173" s="521"/>
      <c r="I173" s="295" t="s">
        <v>628</v>
      </c>
      <c r="J173" s="296" t="s">
        <v>1350</v>
      </c>
      <c r="K173" s="297">
        <v>1</v>
      </c>
      <c r="L173" s="298" t="s">
        <v>1075</v>
      </c>
      <c r="M173" s="512"/>
      <c r="N173" s="512"/>
      <c r="O173">
        <v>60</v>
      </c>
    </row>
    <row r="174" spans="2:15" x14ac:dyDescent="0.35">
      <c r="B174" s="747"/>
      <c r="C174" s="522"/>
      <c r="D174" s="743"/>
      <c r="E174" s="522"/>
      <c r="F174" s="743"/>
      <c r="G174" s="519"/>
      <c r="H174" s="522"/>
      <c r="I174" s="295" t="s">
        <v>515</v>
      </c>
      <c r="J174" s="296" t="s">
        <v>1351</v>
      </c>
      <c r="K174" s="297">
        <v>1</v>
      </c>
      <c r="L174" s="298" t="s">
        <v>1075</v>
      </c>
      <c r="M174" s="513"/>
      <c r="N174" s="513"/>
      <c r="O174">
        <v>70</v>
      </c>
    </row>
    <row r="175" spans="2:15" x14ac:dyDescent="0.35">
      <c r="B175" s="532">
        <v>45542</v>
      </c>
      <c r="C175" s="516">
        <v>5834</v>
      </c>
      <c r="D175" s="516" t="s">
        <v>1076</v>
      </c>
      <c r="E175" s="516">
        <v>315</v>
      </c>
      <c r="F175" s="531" t="s">
        <v>1355</v>
      </c>
      <c r="G175" s="515" t="s">
        <v>1356</v>
      </c>
      <c r="H175" s="516">
        <v>9891199993</v>
      </c>
      <c r="I175" s="68" t="s">
        <v>597</v>
      </c>
      <c r="J175" s="317" t="s">
        <v>1345</v>
      </c>
      <c r="K175" s="160">
        <v>1</v>
      </c>
      <c r="L175" s="318" t="s">
        <v>1075</v>
      </c>
      <c r="M175" s="526" t="s">
        <v>1167</v>
      </c>
      <c r="N175" s="514" t="s">
        <v>1392</v>
      </c>
      <c r="O175">
        <v>20</v>
      </c>
    </row>
    <row r="176" spans="2:15" x14ac:dyDescent="0.35">
      <c r="B176" s="532"/>
      <c r="C176" s="516"/>
      <c r="D176" s="516"/>
      <c r="E176" s="516"/>
      <c r="F176" s="516"/>
      <c r="G176" s="515"/>
      <c r="H176" s="516"/>
      <c r="I176" s="68" t="s">
        <v>763</v>
      </c>
      <c r="J176" s="293" t="s">
        <v>1157</v>
      </c>
      <c r="K176" s="160">
        <v>1</v>
      </c>
      <c r="L176" s="318" t="s">
        <v>1075</v>
      </c>
      <c r="M176" s="527"/>
      <c r="N176" s="509"/>
      <c r="O176">
        <v>30</v>
      </c>
    </row>
    <row r="177" spans="2:17" x14ac:dyDescent="0.35">
      <c r="B177" s="532"/>
      <c r="C177" s="516"/>
      <c r="D177" s="516"/>
      <c r="E177" s="516"/>
      <c r="F177" s="516"/>
      <c r="G177" s="515"/>
      <c r="H177" s="516"/>
      <c r="I177" s="68" t="s">
        <v>1045</v>
      </c>
      <c r="J177" s="319" t="s">
        <v>1357</v>
      </c>
      <c r="K177" s="160">
        <v>1</v>
      </c>
      <c r="L177" s="318" t="s">
        <v>1075</v>
      </c>
      <c r="M177" s="527"/>
      <c r="N177" s="509"/>
      <c r="O177">
        <v>15</v>
      </c>
    </row>
    <row r="178" spans="2:17" x14ac:dyDescent="0.35">
      <c r="B178" s="532"/>
      <c r="C178" s="516"/>
      <c r="D178" s="516"/>
      <c r="E178" s="516"/>
      <c r="F178" s="516"/>
      <c r="G178" s="515"/>
      <c r="H178" s="516"/>
      <c r="I178" s="68" t="s">
        <v>766</v>
      </c>
      <c r="J178" s="319" t="s">
        <v>1358</v>
      </c>
      <c r="K178" s="160">
        <v>1</v>
      </c>
      <c r="L178" s="158" t="s">
        <v>1089</v>
      </c>
      <c r="M178" s="527"/>
      <c r="N178" s="509"/>
      <c r="O178">
        <v>45</v>
      </c>
    </row>
    <row r="179" spans="2:17" x14ac:dyDescent="0.35">
      <c r="B179" s="532"/>
      <c r="C179" s="516"/>
      <c r="D179" s="516"/>
      <c r="E179" s="516"/>
      <c r="F179" s="516"/>
      <c r="G179" s="515"/>
      <c r="H179" s="516"/>
      <c r="I179" s="68" t="s">
        <v>502</v>
      </c>
      <c r="J179" s="319" t="s">
        <v>1361</v>
      </c>
      <c r="K179" s="160">
        <v>1</v>
      </c>
      <c r="L179" s="318" t="s">
        <v>1075</v>
      </c>
      <c r="M179" s="527"/>
      <c r="N179" s="509"/>
      <c r="O179">
        <v>30</v>
      </c>
    </row>
    <row r="180" spans="2:17" x14ac:dyDescent="0.35">
      <c r="B180" s="532"/>
      <c r="C180" s="516"/>
      <c r="D180" s="516"/>
      <c r="E180" s="516"/>
      <c r="F180" s="516"/>
      <c r="G180" s="515"/>
      <c r="H180" s="516"/>
      <c r="I180" s="68" t="s">
        <v>713</v>
      </c>
      <c r="J180" s="319" t="s">
        <v>1359</v>
      </c>
      <c r="K180" s="160">
        <v>1</v>
      </c>
      <c r="L180" s="158" t="s">
        <v>1089</v>
      </c>
      <c r="M180" s="527"/>
      <c r="N180" s="509"/>
      <c r="O180">
        <v>11.5</v>
      </c>
      <c r="Q180">
        <f>315-35</f>
        <v>280</v>
      </c>
    </row>
    <row r="181" spans="2:17" x14ac:dyDescent="0.35">
      <c r="B181" s="532"/>
      <c r="C181" s="516"/>
      <c r="D181" s="516"/>
      <c r="E181" s="516"/>
      <c r="F181" s="516"/>
      <c r="G181" s="515"/>
      <c r="H181" s="516"/>
      <c r="I181" s="68" t="s">
        <v>889</v>
      </c>
      <c r="J181" s="319" t="s">
        <v>1360</v>
      </c>
      <c r="K181" s="160">
        <v>1</v>
      </c>
      <c r="L181" s="318" t="s">
        <v>1075</v>
      </c>
      <c r="M181" s="527"/>
      <c r="N181" s="509"/>
      <c r="O181">
        <v>35</v>
      </c>
    </row>
    <row r="182" spans="2:17" x14ac:dyDescent="0.35">
      <c r="B182" s="532"/>
      <c r="C182" s="516"/>
      <c r="D182" s="516"/>
      <c r="E182" s="516"/>
      <c r="F182" s="516"/>
      <c r="G182" s="515"/>
      <c r="H182" s="516"/>
      <c r="I182" s="68" t="s">
        <v>514</v>
      </c>
      <c r="J182" s="319" t="s">
        <v>1267</v>
      </c>
      <c r="K182" s="160">
        <v>1</v>
      </c>
      <c r="L182" s="318" t="s">
        <v>1075</v>
      </c>
      <c r="M182" s="528"/>
      <c r="N182" s="510"/>
      <c r="O182">
        <v>30</v>
      </c>
    </row>
    <row r="183" spans="2:17" x14ac:dyDescent="0.35">
      <c r="B183" s="532">
        <v>45543</v>
      </c>
      <c r="C183" s="516">
        <v>5835</v>
      </c>
      <c r="D183" s="534" t="s">
        <v>1076</v>
      </c>
      <c r="E183" s="516">
        <v>559</v>
      </c>
      <c r="F183" s="531" t="s">
        <v>1362</v>
      </c>
      <c r="G183" s="533" t="s">
        <v>1363</v>
      </c>
      <c r="H183" s="516">
        <v>9899009330</v>
      </c>
      <c r="I183" s="68" t="s">
        <v>763</v>
      </c>
      <c r="J183" s="293" t="s">
        <v>1157</v>
      </c>
      <c r="K183" s="160">
        <v>1</v>
      </c>
      <c r="L183" s="318" t="s">
        <v>1075</v>
      </c>
      <c r="M183" s="526" t="s">
        <v>1167</v>
      </c>
      <c r="N183" s="514" t="s">
        <v>1391</v>
      </c>
      <c r="O183">
        <v>30</v>
      </c>
    </row>
    <row r="184" spans="2:17" x14ac:dyDescent="0.35">
      <c r="B184" s="532"/>
      <c r="C184" s="516"/>
      <c r="D184" s="534"/>
      <c r="E184" s="516"/>
      <c r="F184" s="534"/>
      <c r="G184" s="533"/>
      <c r="H184" s="516"/>
      <c r="I184" s="68" t="s">
        <v>590</v>
      </c>
      <c r="J184" s="319" t="s">
        <v>1364</v>
      </c>
      <c r="K184" s="160">
        <v>1</v>
      </c>
      <c r="L184" s="318" t="s">
        <v>1075</v>
      </c>
      <c r="M184" s="527"/>
      <c r="N184" s="509"/>
      <c r="O184">
        <v>15</v>
      </c>
    </row>
    <row r="185" spans="2:17" x14ac:dyDescent="0.35">
      <c r="B185" s="532"/>
      <c r="C185" s="516"/>
      <c r="D185" s="534"/>
      <c r="E185" s="516"/>
      <c r="F185" s="534"/>
      <c r="G185" s="533"/>
      <c r="H185" s="516"/>
      <c r="I185" s="68" t="s">
        <v>591</v>
      </c>
      <c r="J185" s="319" t="s">
        <v>1365</v>
      </c>
      <c r="K185" s="160">
        <v>1</v>
      </c>
      <c r="L185" s="318" t="s">
        <v>1075</v>
      </c>
      <c r="M185" s="527"/>
      <c r="N185" s="509"/>
      <c r="O185">
        <v>15</v>
      </c>
    </row>
    <row r="186" spans="2:17" x14ac:dyDescent="0.35">
      <c r="B186" s="532"/>
      <c r="C186" s="516"/>
      <c r="D186" s="534"/>
      <c r="E186" s="516"/>
      <c r="F186" s="534"/>
      <c r="G186" s="533"/>
      <c r="H186" s="516"/>
      <c r="I186" s="68" t="s">
        <v>605</v>
      </c>
      <c r="J186" s="319" t="s">
        <v>1366</v>
      </c>
      <c r="K186" s="160">
        <v>1</v>
      </c>
      <c r="L186" s="318" t="s">
        <v>1075</v>
      </c>
      <c r="M186" s="527"/>
      <c r="N186" s="509"/>
      <c r="O186">
        <v>25</v>
      </c>
    </row>
    <row r="187" spans="2:17" x14ac:dyDescent="0.35">
      <c r="B187" s="532"/>
      <c r="C187" s="516"/>
      <c r="D187" s="534"/>
      <c r="E187" s="516"/>
      <c r="F187" s="534"/>
      <c r="G187" s="533"/>
      <c r="H187" s="516"/>
      <c r="I187" s="68" t="s">
        <v>753</v>
      </c>
      <c r="J187" s="293" t="s">
        <v>1346</v>
      </c>
      <c r="K187" s="160">
        <v>1</v>
      </c>
      <c r="L187" s="158" t="s">
        <v>1089</v>
      </c>
      <c r="M187" s="527"/>
      <c r="N187" s="509"/>
      <c r="O187">
        <v>30</v>
      </c>
    </row>
    <row r="188" spans="2:17" x14ac:dyDescent="0.35">
      <c r="B188" s="532"/>
      <c r="C188" s="516"/>
      <c r="D188" s="534"/>
      <c r="E188" s="516"/>
      <c r="F188" s="534"/>
      <c r="G188" s="533"/>
      <c r="H188" s="516"/>
      <c r="I188" s="68" t="s">
        <v>554</v>
      </c>
      <c r="J188" s="319" t="s">
        <v>1367</v>
      </c>
      <c r="K188" s="160">
        <v>1</v>
      </c>
      <c r="L188" s="318" t="s">
        <v>1075</v>
      </c>
      <c r="M188" s="527"/>
      <c r="N188" s="509"/>
      <c r="O188">
        <v>30</v>
      </c>
    </row>
    <row r="189" spans="2:17" x14ac:dyDescent="0.35">
      <c r="B189" s="532"/>
      <c r="C189" s="516"/>
      <c r="D189" s="534"/>
      <c r="E189" s="516"/>
      <c r="F189" s="534"/>
      <c r="G189" s="533"/>
      <c r="H189" s="516"/>
      <c r="I189" s="68" t="s">
        <v>458</v>
      </c>
      <c r="J189" s="319" t="s">
        <v>1368</v>
      </c>
      <c r="K189" s="160">
        <v>1</v>
      </c>
      <c r="L189" s="318" t="s">
        <v>1075</v>
      </c>
      <c r="M189" s="527"/>
      <c r="N189" s="509"/>
      <c r="O189">
        <v>30</v>
      </c>
    </row>
    <row r="190" spans="2:17" x14ac:dyDescent="0.35">
      <c r="B190" s="532"/>
      <c r="C190" s="516"/>
      <c r="D190" s="534"/>
      <c r="E190" s="516"/>
      <c r="F190" s="534"/>
      <c r="G190" s="533"/>
      <c r="H190" s="516"/>
      <c r="I190" s="68" t="s">
        <v>519</v>
      </c>
      <c r="J190" s="319" t="s">
        <v>1369</v>
      </c>
      <c r="K190" s="160">
        <v>1</v>
      </c>
      <c r="L190" s="318" t="s">
        <v>1075</v>
      </c>
      <c r="M190" s="527"/>
      <c r="N190" s="509"/>
      <c r="O190">
        <v>40</v>
      </c>
    </row>
    <row r="191" spans="2:17" x14ac:dyDescent="0.35">
      <c r="B191" s="532"/>
      <c r="C191" s="516"/>
      <c r="D191" s="534"/>
      <c r="E191" s="516"/>
      <c r="F191" s="534"/>
      <c r="G191" s="533"/>
      <c r="H191" s="516"/>
      <c r="I191" s="68" t="s">
        <v>766</v>
      </c>
      <c r="J191" s="319" t="s">
        <v>1358</v>
      </c>
      <c r="K191" s="160">
        <v>1</v>
      </c>
      <c r="L191" s="158" t="s">
        <v>1089</v>
      </c>
      <c r="M191" s="527"/>
      <c r="N191" s="509"/>
      <c r="O191">
        <v>45</v>
      </c>
    </row>
    <row r="192" spans="2:17" x14ac:dyDescent="0.35">
      <c r="B192" s="532"/>
      <c r="C192" s="516"/>
      <c r="D192" s="534"/>
      <c r="E192" s="516"/>
      <c r="F192" s="534"/>
      <c r="G192" s="533"/>
      <c r="H192" s="516"/>
      <c r="I192" s="68" t="s">
        <v>740</v>
      </c>
      <c r="J192" s="319" t="s">
        <v>1370</v>
      </c>
      <c r="K192" s="160">
        <v>1</v>
      </c>
      <c r="L192" s="318" t="s">
        <v>1075</v>
      </c>
      <c r="M192" s="527"/>
      <c r="N192" s="509"/>
      <c r="O192">
        <v>30</v>
      </c>
    </row>
    <row r="193" spans="2:15" x14ac:dyDescent="0.35">
      <c r="B193" s="532"/>
      <c r="C193" s="516"/>
      <c r="D193" s="534"/>
      <c r="E193" s="516"/>
      <c r="F193" s="534"/>
      <c r="G193" s="533"/>
      <c r="H193" s="516"/>
      <c r="I193" s="68" t="s">
        <v>502</v>
      </c>
      <c r="J193" s="319" t="s">
        <v>1361</v>
      </c>
      <c r="K193" s="160">
        <v>1</v>
      </c>
      <c r="L193" s="318" t="s">
        <v>1075</v>
      </c>
      <c r="M193" s="528"/>
      <c r="N193" s="510"/>
      <c r="O193">
        <v>30</v>
      </c>
    </row>
    <row r="194" spans="2:15" x14ac:dyDescent="0.35">
      <c r="B194" s="535">
        <v>45544</v>
      </c>
      <c r="C194" s="538">
        <v>5842</v>
      </c>
      <c r="D194" s="538" t="s">
        <v>1076</v>
      </c>
      <c r="E194" s="538">
        <v>260</v>
      </c>
      <c r="F194" s="539" t="s">
        <v>1374</v>
      </c>
      <c r="G194" s="540" t="s">
        <v>1375</v>
      </c>
      <c r="H194" s="538">
        <v>9891458818</v>
      </c>
      <c r="I194" s="68" t="s">
        <v>617</v>
      </c>
      <c r="J194" s="64" t="s">
        <v>1376</v>
      </c>
      <c r="K194" s="160">
        <v>1</v>
      </c>
      <c r="L194" s="320" t="s">
        <v>1089</v>
      </c>
      <c r="M194" s="541" t="s">
        <v>1167</v>
      </c>
      <c r="N194" s="529" t="s">
        <v>1321</v>
      </c>
      <c r="O194">
        <v>50</v>
      </c>
    </row>
    <row r="195" spans="2:15" x14ac:dyDescent="0.35">
      <c r="B195" s="536"/>
      <c r="C195" s="524"/>
      <c r="D195" s="524"/>
      <c r="E195" s="524"/>
      <c r="F195" s="524"/>
      <c r="G195" s="509"/>
      <c r="H195" s="524"/>
      <c r="I195" s="68" t="s">
        <v>745</v>
      </c>
      <c r="J195" s="61" t="s">
        <v>1121</v>
      </c>
      <c r="K195" s="160">
        <v>1</v>
      </c>
      <c r="L195" s="320" t="s">
        <v>1075</v>
      </c>
      <c r="M195" s="542"/>
      <c r="N195" s="530"/>
      <c r="O195">
        <v>60</v>
      </c>
    </row>
    <row r="196" spans="2:15" x14ac:dyDescent="0.35">
      <c r="B196" s="537"/>
      <c r="C196" s="525"/>
      <c r="D196" s="525"/>
      <c r="E196" s="525"/>
      <c r="F196" s="525"/>
      <c r="G196" s="510"/>
      <c r="H196" s="525"/>
      <c r="I196" s="68" t="s">
        <v>763</v>
      </c>
      <c r="J196" s="293" t="s">
        <v>1157</v>
      </c>
      <c r="K196" s="160">
        <v>1</v>
      </c>
      <c r="L196" s="320" t="s">
        <v>1075</v>
      </c>
      <c r="M196" s="542"/>
      <c r="N196" s="530"/>
      <c r="O196">
        <v>30</v>
      </c>
    </row>
    <row r="197" spans="2:15" x14ac:dyDescent="0.35">
      <c r="B197" s="532">
        <v>45548</v>
      </c>
      <c r="C197" s="516">
        <v>5845</v>
      </c>
      <c r="D197" s="754" t="s">
        <v>1076</v>
      </c>
      <c r="E197" s="550">
        <v>880</v>
      </c>
      <c r="F197" s="531" t="s">
        <v>1382</v>
      </c>
      <c r="G197" s="753" t="s">
        <v>1381</v>
      </c>
      <c r="H197" s="516">
        <v>8979194040</v>
      </c>
      <c r="I197" s="68" t="s">
        <v>546</v>
      </c>
      <c r="J197" s="322" t="s">
        <v>1388</v>
      </c>
      <c r="K197" s="160">
        <v>1</v>
      </c>
      <c r="L197" s="321" t="s">
        <v>1075</v>
      </c>
      <c r="M197" s="755" t="s">
        <v>1393</v>
      </c>
      <c r="N197" s="752" t="s">
        <v>1321</v>
      </c>
      <c r="O197">
        <v>50</v>
      </c>
    </row>
    <row r="198" spans="2:15" x14ac:dyDescent="0.35">
      <c r="B198" s="532"/>
      <c r="C198" s="516"/>
      <c r="D198" s="754"/>
      <c r="E198" s="550"/>
      <c r="F198" s="754"/>
      <c r="G198" s="753"/>
      <c r="H198" s="516"/>
      <c r="I198" s="68" t="s">
        <v>452</v>
      </c>
      <c r="J198" s="322" t="s">
        <v>1344</v>
      </c>
      <c r="K198" s="160">
        <v>1</v>
      </c>
      <c r="L198" s="321" t="s">
        <v>1075</v>
      </c>
      <c r="M198" s="756"/>
      <c r="N198" s="509"/>
      <c r="O198">
        <v>80</v>
      </c>
    </row>
    <row r="199" spans="2:15" x14ac:dyDescent="0.35">
      <c r="B199" s="532"/>
      <c r="C199" s="516"/>
      <c r="D199" s="754"/>
      <c r="E199" s="550"/>
      <c r="F199" s="754"/>
      <c r="G199" s="753"/>
      <c r="H199" s="516"/>
      <c r="I199" s="68" t="s">
        <v>568</v>
      </c>
      <c r="J199" s="322" t="s">
        <v>1386</v>
      </c>
      <c r="K199" s="160">
        <v>1</v>
      </c>
      <c r="L199" s="321" t="s">
        <v>1075</v>
      </c>
      <c r="M199" s="756"/>
      <c r="N199" s="509"/>
      <c r="O199">
        <v>50</v>
      </c>
    </row>
    <row r="200" spans="2:15" x14ac:dyDescent="0.35">
      <c r="B200" s="532"/>
      <c r="C200" s="516"/>
      <c r="D200" s="754"/>
      <c r="E200" s="550"/>
      <c r="F200" s="754"/>
      <c r="G200" s="753"/>
      <c r="H200" s="516"/>
      <c r="I200" s="68" t="s">
        <v>472</v>
      </c>
      <c r="J200" s="322" t="s">
        <v>1385</v>
      </c>
      <c r="K200" s="160">
        <v>1</v>
      </c>
      <c r="L200" s="321" t="s">
        <v>1075</v>
      </c>
      <c r="M200" s="756"/>
      <c r="N200" s="509"/>
      <c r="O200">
        <v>40</v>
      </c>
    </row>
    <row r="201" spans="2:15" x14ac:dyDescent="0.35">
      <c r="B201" s="532"/>
      <c r="C201" s="516"/>
      <c r="D201" s="754"/>
      <c r="E201" s="550"/>
      <c r="F201" s="754"/>
      <c r="G201" s="753"/>
      <c r="H201" s="516"/>
      <c r="I201" s="68" t="s">
        <v>448</v>
      </c>
      <c r="J201" s="322" t="s">
        <v>1384</v>
      </c>
      <c r="K201" s="160">
        <v>1</v>
      </c>
      <c r="L201" s="321" t="s">
        <v>1075</v>
      </c>
      <c r="M201" s="756"/>
      <c r="N201" s="509"/>
      <c r="O201">
        <v>80</v>
      </c>
    </row>
    <row r="202" spans="2:15" x14ac:dyDescent="0.35">
      <c r="B202" s="532"/>
      <c r="C202" s="516"/>
      <c r="D202" s="754"/>
      <c r="E202" s="550"/>
      <c r="F202" s="754"/>
      <c r="G202" s="753"/>
      <c r="H202" s="516"/>
      <c r="I202" s="68" t="s">
        <v>779</v>
      </c>
      <c r="J202" s="322" t="s">
        <v>1156</v>
      </c>
      <c r="K202" s="160">
        <v>1</v>
      </c>
      <c r="L202" s="323" t="s">
        <v>1089</v>
      </c>
      <c r="M202" s="756"/>
      <c r="N202" s="509"/>
      <c r="O202">
        <v>55</v>
      </c>
    </row>
    <row r="203" spans="2:15" x14ac:dyDescent="0.35">
      <c r="B203" s="532"/>
      <c r="C203" s="516"/>
      <c r="D203" s="754"/>
      <c r="E203" s="550"/>
      <c r="F203" s="754"/>
      <c r="G203" s="753"/>
      <c r="H203" s="516"/>
      <c r="I203" s="68" t="s">
        <v>502</v>
      </c>
      <c r="J203" s="322" t="s">
        <v>1383</v>
      </c>
      <c r="K203" s="160">
        <v>1</v>
      </c>
      <c r="L203" s="323" t="s">
        <v>1089</v>
      </c>
      <c r="M203" s="756"/>
      <c r="N203" s="509"/>
      <c r="O203">
        <v>40</v>
      </c>
    </row>
    <row r="204" spans="2:15" x14ac:dyDescent="0.35">
      <c r="B204" s="532"/>
      <c r="C204" s="516"/>
      <c r="D204" s="754"/>
      <c r="E204" s="550"/>
      <c r="F204" s="754"/>
      <c r="G204" s="753"/>
      <c r="H204" s="516"/>
      <c r="I204" s="68" t="s">
        <v>780</v>
      </c>
      <c r="J204" s="322" t="s">
        <v>1387</v>
      </c>
      <c r="K204" s="160">
        <v>1</v>
      </c>
      <c r="L204" s="323" t="s">
        <v>1089</v>
      </c>
      <c r="M204" s="757"/>
      <c r="N204" s="510"/>
      <c r="O204">
        <v>50</v>
      </c>
    </row>
    <row r="205" spans="2:15" x14ac:dyDescent="0.35">
      <c r="B205" s="430">
        <v>45550</v>
      </c>
      <c r="C205" s="429">
        <v>5848</v>
      </c>
      <c r="D205" s="758" t="s">
        <v>1076</v>
      </c>
      <c r="E205" s="429">
        <v>476</v>
      </c>
      <c r="F205" s="759" t="s">
        <v>1263</v>
      </c>
      <c r="G205" s="760" t="s">
        <v>1395</v>
      </c>
      <c r="H205" s="762">
        <v>9999084862</v>
      </c>
      <c r="I205" s="6" t="s">
        <v>568</v>
      </c>
      <c r="J205" s="353" t="s">
        <v>1386</v>
      </c>
      <c r="K205" s="56">
        <v>1</v>
      </c>
      <c r="L205" s="325" t="s">
        <v>1075</v>
      </c>
      <c r="M205" s="457"/>
      <c r="N205" s="763" t="s">
        <v>1321</v>
      </c>
      <c r="O205">
        <v>50</v>
      </c>
    </row>
    <row r="206" spans="2:15" x14ac:dyDescent="0.35">
      <c r="B206" s="430"/>
      <c r="C206" s="429"/>
      <c r="D206" s="758"/>
      <c r="E206" s="429"/>
      <c r="F206" s="758"/>
      <c r="G206" s="761"/>
      <c r="H206" s="762"/>
      <c r="I206" s="10" t="s">
        <v>628</v>
      </c>
      <c r="J206" s="18" t="s">
        <v>1350</v>
      </c>
      <c r="K206" s="56">
        <v>1</v>
      </c>
      <c r="L206" s="324" t="s">
        <v>1089</v>
      </c>
      <c r="M206" s="458"/>
      <c r="N206" s="764"/>
      <c r="O206">
        <v>60</v>
      </c>
    </row>
    <row r="207" spans="2:15" x14ac:dyDescent="0.35">
      <c r="B207" s="430"/>
      <c r="C207" s="429"/>
      <c r="D207" s="758"/>
      <c r="E207" s="429"/>
      <c r="F207" s="758"/>
      <c r="G207" s="761"/>
      <c r="H207" s="762"/>
      <c r="I207" s="10" t="s">
        <v>652</v>
      </c>
      <c r="J207" s="18" t="s">
        <v>1396</v>
      </c>
      <c r="K207" s="56">
        <v>1</v>
      </c>
      <c r="L207" s="324" t="s">
        <v>1089</v>
      </c>
      <c r="M207" s="458"/>
      <c r="N207" s="764"/>
      <c r="O207">
        <v>70</v>
      </c>
    </row>
    <row r="208" spans="2:15" x14ac:dyDescent="0.35">
      <c r="B208" s="430"/>
      <c r="C208" s="429"/>
      <c r="D208" s="758"/>
      <c r="E208" s="429"/>
      <c r="F208" s="758"/>
      <c r="G208" s="761"/>
      <c r="H208" s="762"/>
      <c r="I208" s="10" t="s">
        <v>732</v>
      </c>
      <c r="J208" s="30" t="s">
        <v>397</v>
      </c>
      <c r="K208" s="56">
        <v>1</v>
      </c>
      <c r="L208" s="324" t="s">
        <v>1089</v>
      </c>
      <c r="M208" s="458"/>
      <c r="N208" s="764"/>
      <c r="O208">
        <v>50</v>
      </c>
    </row>
    <row r="209" spans="2:15" x14ac:dyDescent="0.35">
      <c r="B209" s="430"/>
      <c r="C209" s="429"/>
      <c r="D209" s="758"/>
      <c r="E209" s="429"/>
      <c r="F209" s="758"/>
      <c r="G209" s="761"/>
      <c r="H209" s="762"/>
      <c r="I209" s="55"/>
      <c r="J209" s="55"/>
      <c r="K209" s="56"/>
      <c r="L209" s="55"/>
      <c r="M209" s="459"/>
      <c r="N209" s="765"/>
    </row>
    <row r="210" spans="2:15" x14ac:dyDescent="0.35">
      <c r="B210" s="502">
        <v>45554</v>
      </c>
      <c r="C210" s="503">
        <v>5854</v>
      </c>
      <c r="D210" s="503" t="s">
        <v>1076</v>
      </c>
      <c r="E210" s="503">
        <v>303.38</v>
      </c>
      <c r="F210" s="504" t="s">
        <v>1397</v>
      </c>
      <c r="G210" s="505" t="s">
        <v>1398</v>
      </c>
      <c r="H210" s="503">
        <v>7015390682</v>
      </c>
      <c r="I210" s="328" t="s">
        <v>607</v>
      </c>
      <c r="J210" s="328" t="s">
        <v>199</v>
      </c>
      <c r="K210" s="329">
        <v>1</v>
      </c>
      <c r="L210" s="328" t="s">
        <v>1075</v>
      </c>
      <c r="M210" s="503" t="s">
        <v>1167</v>
      </c>
      <c r="N210" s="505" t="s">
        <v>1321</v>
      </c>
      <c r="O210" s="327">
        <v>50</v>
      </c>
    </row>
    <row r="211" spans="2:15" x14ac:dyDescent="0.35">
      <c r="B211" s="484"/>
      <c r="C211" s="484"/>
      <c r="D211" s="484"/>
      <c r="E211" s="484"/>
      <c r="F211" s="484"/>
      <c r="G211" s="493"/>
      <c r="H211" s="484"/>
      <c r="I211" s="328" t="s">
        <v>890</v>
      </c>
      <c r="J211" s="328" t="s">
        <v>1399</v>
      </c>
      <c r="K211" s="329">
        <v>1</v>
      </c>
      <c r="L211" s="328" t="s">
        <v>1075</v>
      </c>
      <c r="M211" s="480"/>
      <c r="N211" s="506"/>
      <c r="O211" s="327">
        <v>60</v>
      </c>
    </row>
    <row r="212" spans="2:15" x14ac:dyDescent="0.35">
      <c r="B212" s="484"/>
      <c r="C212" s="484"/>
      <c r="D212" s="484"/>
      <c r="E212" s="484"/>
      <c r="F212" s="484"/>
      <c r="G212" s="493"/>
      <c r="H212" s="484"/>
      <c r="I212" s="351" t="s">
        <v>693</v>
      </c>
      <c r="J212" s="328" t="s">
        <v>1400</v>
      </c>
      <c r="K212" s="329">
        <v>1</v>
      </c>
      <c r="L212" s="328" t="s">
        <v>1089</v>
      </c>
      <c r="M212" s="480"/>
      <c r="N212" s="506"/>
      <c r="O212" s="327">
        <v>13</v>
      </c>
    </row>
    <row r="213" spans="2:15" x14ac:dyDescent="0.35">
      <c r="B213" s="484"/>
      <c r="C213" s="484"/>
      <c r="D213" s="484"/>
      <c r="E213" s="484"/>
      <c r="F213" s="484"/>
      <c r="G213" s="493"/>
      <c r="H213" s="484"/>
      <c r="I213" s="328" t="s">
        <v>718</v>
      </c>
      <c r="J213" s="328" t="s">
        <v>1401</v>
      </c>
      <c r="K213" s="329">
        <v>1</v>
      </c>
      <c r="L213" s="328" t="s">
        <v>1089</v>
      </c>
      <c r="M213" s="480"/>
      <c r="N213" s="506"/>
      <c r="O213" s="327">
        <v>13</v>
      </c>
    </row>
    <row r="214" spans="2:15" x14ac:dyDescent="0.35">
      <c r="B214" s="484"/>
      <c r="C214" s="484"/>
      <c r="D214" s="484"/>
      <c r="E214" s="484"/>
      <c r="F214" s="484"/>
      <c r="G214" s="493"/>
      <c r="H214" s="484"/>
      <c r="I214" s="328" t="s">
        <v>717</v>
      </c>
      <c r="J214" s="328" t="s">
        <v>1402</v>
      </c>
      <c r="K214" s="329">
        <v>1</v>
      </c>
      <c r="L214" s="328" t="s">
        <v>1089</v>
      </c>
      <c r="M214" s="480"/>
      <c r="N214" s="506"/>
      <c r="O214" s="327">
        <v>13</v>
      </c>
    </row>
    <row r="215" spans="2:15" x14ac:dyDescent="0.35">
      <c r="B215" s="484"/>
      <c r="C215" s="484"/>
      <c r="D215" s="484"/>
      <c r="E215" s="484"/>
      <c r="F215" s="484"/>
      <c r="G215" s="493"/>
      <c r="H215" s="484"/>
      <c r="I215" s="328" t="s">
        <v>706</v>
      </c>
      <c r="J215" s="328" t="s">
        <v>1403</v>
      </c>
      <c r="K215" s="329">
        <v>1</v>
      </c>
      <c r="L215" s="328" t="s">
        <v>1089</v>
      </c>
      <c r="M215" s="480"/>
      <c r="N215" s="506"/>
      <c r="O215" s="327">
        <v>13</v>
      </c>
    </row>
    <row r="216" spans="2:15" x14ac:dyDescent="0.35">
      <c r="B216" s="485"/>
      <c r="C216" s="485"/>
      <c r="D216" s="485"/>
      <c r="E216" s="485"/>
      <c r="F216" s="485"/>
      <c r="G216" s="494"/>
      <c r="H216" s="485"/>
      <c r="I216" s="328" t="s">
        <v>514</v>
      </c>
      <c r="J216" s="328" t="s">
        <v>1404</v>
      </c>
      <c r="K216" s="329">
        <v>1</v>
      </c>
      <c r="L216" s="328" t="s">
        <v>1075</v>
      </c>
      <c r="M216" s="482"/>
      <c r="N216" s="507"/>
      <c r="O216" s="327">
        <v>30</v>
      </c>
    </row>
    <row r="217" spans="2:15" x14ac:dyDescent="0.35">
      <c r="B217" s="495">
        <v>45554</v>
      </c>
      <c r="C217" s="473">
        <v>5855</v>
      </c>
      <c r="D217" s="473" t="s">
        <v>1076</v>
      </c>
      <c r="E217" s="473">
        <v>294</v>
      </c>
      <c r="F217" s="496" t="s">
        <v>1405</v>
      </c>
      <c r="G217" s="497" t="s">
        <v>1406</v>
      </c>
      <c r="H217" s="498">
        <v>9900554628</v>
      </c>
      <c r="I217" s="330" t="s">
        <v>514</v>
      </c>
      <c r="J217" s="330" t="s">
        <v>1404</v>
      </c>
      <c r="K217" s="331">
        <v>1</v>
      </c>
      <c r="L217" s="330" t="s">
        <v>1075</v>
      </c>
      <c r="M217" s="473" t="s">
        <v>1167</v>
      </c>
      <c r="N217" s="461" t="s">
        <v>1321</v>
      </c>
      <c r="O217" s="327">
        <v>30</v>
      </c>
    </row>
    <row r="218" spans="2:15" x14ac:dyDescent="0.35">
      <c r="B218" s="484"/>
      <c r="C218" s="484"/>
      <c r="D218" s="484"/>
      <c r="E218" s="484"/>
      <c r="F218" s="484"/>
      <c r="G218" s="493"/>
      <c r="H218" s="484"/>
      <c r="I218" s="330" t="s">
        <v>597</v>
      </c>
      <c r="J218" s="330" t="s">
        <v>1407</v>
      </c>
      <c r="K218" s="331">
        <v>1</v>
      </c>
      <c r="L218" s="365" t="s">
        <v>1075</v>
      </c>
      <c r="M218" s="474"/>
      <c r="N218" s="462"/>
      <c r="O218" s="327">
        <v>20</v>
      </c>
    </row>
    <row r="219" spans="2:15" x14ac:dyDescent="0.35">
      <c r="B219" s="484"/>
      <c r="C219" s="484"/>
      <c r="D219" s="484"/>
      <c r="E219" s="484"/>
      <c r="F219" s="484"/>
      <c r="G219" s="493"/>
      <c r="H219" s="484"/>
      <c r="I219" s="330" t="s">
        <v>763</v>
      </c>
      <c r="J219" s="330" t="s">
        <v>133</v>
      </c>
      <c r="K219" s="331">
        <v>1</v>
      </c>
      <c r="L219" s="330" t="s">
        <v>1075</v>
      </c>
      <c r="M219" s="474"/>
      <c r="N219" s="462"/>
      <c r="O219" s="327">
        <v>30</v>
      </c>
    </row>
    <row r="220" spans="2:15" x14ac:dyDescent="0.35">
      <c r="B220" s="484"/>
      <c r="C220" s="484"/>
      <c r="D220" s="484"/>
      <c r="E220" s="484"/>
      <c r="F220" s="484"/>
      <c r="G220" s="493"/>
      <c r="H220" s="484"/>
      <c r="I220" s="330" t="s">
        <v>502</v>
      </c>
      <c r="J220" s="330" t="s">
        <v>1408</v>
      </c>
      <c r="K220" s="331">
        <v>1</v>
      </c>
      <c r="L220" s="330" t="s">
        <v>1089</v>
      </c>
      <c r="M220" s="474"/>
      <c r="N220" s="462"/>
      <c r="O220" s="327">
        <v>40</v>
      </c>
    </row>
    <row r="221" spans="2:15" x14ac:dyDescent="0.35">
      <c r="B221" s="484"/>
      <c r="C221" s="484"/>
      <c r="D221" s="484"/>
      <c r="E221" s="484"/>
      <c r="F221" s="484"/>
      <c r="G221" s="493"/>
      <c r="H221" s="484"/>
      <c r="I221" s="330" t="s">
        <v>554</v>
      </c>
      <c r="J221" s="330" t="s">
        <v>1409</v>
      </c>
      <c r="K221" s="331">
        <v>1</v>
      </c>
      <c r="L221" s="330" t="s">
        <v>1075</v>
      </c>
      <c r="M221" s="474"/>
      <c r="N221" s="462"/>
      <c r="O221" s="327">
        <v>30</v>
      </c>
    </row>
    <row r="222" spans="2:15" x14ac:dyDescent="0.35">
      <c r="B222" s="485"/>
      <c r="C222" s="485"/>
      <c r="D222" s="485"/>
      <c r="E222" s="485"/>
      <c r="F222" s="485"/>
      <c r="G222" s="494"/>
      <c r="H222" s="485"/>
      <c r="I222" s="330" t="s">
        <v>504</v>
      </c>
      <c r="J222" s="330" t="s">
        <v>1410</v>
      </c>
      <c r="K222" s="331">
        <v>1</v>
      </c>
      <c r="L222" s="330" t="s">
        <v>1075</v>
      </c>
      <c r="M222" s="475"/>
      <c r="N222" s="463"/>
      <c r="O222" s="327">
        <v>40</v>
      </c>
    </row>
    <row r="223" spans="2:15" x14ac:dyDescent="0.35">
      <c r="B223" s="499">
        <v>45555</v>
      </c>
      <c r="C223" s="481">
        <v>5858</v>
      </c>
      <c r="D223" s="481" t="s">
        <v>1076</v>
      </c>
      <c r="E223" s="481">
        <v>415</v>
      </c>
      <c r="F223" s="481" t="s">
        <v>1411</v>
      </c>
      <c r="G223" s="500" t="s">
        <v>1412</v>
      </c>
      <c r="H223" s="501">
        <v>8810657378</v>
      </c>
      <c r="I223" s="332" t="s">
        <v>452</v>
      </c>
      <c r="J223" s="332" t="s">
        <v>1344</v>
      </c>
      <c r="K223" s="333">
        <v>1</v>
      </c>
      <c r="L223" s="332" t="s">
        <v>1075</v>
      </c>
      <c r="M223" s="481" t="s">
        <v>1167</v>
      </c>
      <c r="N223" s="464" t="s">
        <v>1321</v>
      </c>
      <c r="O223" s="327">
        <v>80</v>
      </c>
    </row>
    <row r="224" spans="2:15" x14ac:dyDescent="0.35">
      <c r="B224" s="484"/>
      <c r="C224" s="484"/>
      <c r="D224" s="484"/>
      <c r="E224" s="484"/>
      <c r="F224" s="484"/>
      <c r="G224" s="493"/>
      <c r="H224" s="484"/>
      <c r="I224" s="332" t="s">
        <v>572</v>
      </c>
      <c r="J224" s="332" t="s">
        <v>1413</v>
      </c>
      <c r="K224" s="333">
        <v>1</v>
      </c>
      <c r="L224" s="332" t="s">
        <v>1075</v>
      </c>
      <c r="M224" s="480"/>
      <c r="N224" s="465"/>
      <c r="O224" s="327">
        <v>40</v>
      </c>
    </row>
    <row r="225" spans="2:15" x14ac:dyDescent="0.35">
      <c r="B225" s="484"/>
      <c r="C225" s="484"/>
      <c r="D225" s="484"/>
      <c r="E225" s="484"/>
      <c r="F225" s="484"/>
      <c r="G225" s="493"/>
      <c r="H225" s="484"/>
      <c r="I225" s="332" t="s">
        <v>581</v>
      </c>
      <c r="J225" s="332" t="s">
        <v>1414</v>
      </c>
      <c r="K225" s="333">
        <v>1</v>
      </c>
      <c r="L225" s="332" t="s">
        <v>1089</v>
      </c>
      <c r="M225" s="480"/>
      <c r="N225" s="465"/>
      <c r="O225" s="327">
        <v>50</v>
      </c>
    </row>
    <row r="226" spans="2:15" x14ac:dyDescent="0.35">
      <c r="B226" s="485"/>
      <c r="C226" s="485"/>
      <c r="D226" s="485"/>
      <c r="E226" s="485"/>
      <c r="F226" s="485"/>
      <c r="G226" s="494"/>
      <c r="H226" s="485"/>
      <c r="I226" s="332" t="s">
        <v>840</v>
      </c>
      <c r="J226" s="332" t="s">
        <v>1415</v>
      </c>
      <c r="K226" s="333">
        <v>1</v>
      </c>
      <c r="L226" s="332" t="s">
        <v>1075</v>
      </c>
      <c r="M226" s="482"/>
      <c r="N226" s="466"/>
      <c r="O226" s="327">
        <v>35</v>
      </c>
    </row>
    <row r="227" spans="2:15" x14ac:dyDescent="0.35">
      <c r="B227" s="490">
        <v>45555</v>
      </c>
      <c r="C227" s="483">
        <v>5857</v>
      </c>
      <c r="D227" s="483" t="s">
        <v>1076</v>
      </c>
      <c r="E227" s="483">
        <v>273</v>
      </c>
      <c r="F227" s="483" t="s">
        <v>1416</v>
      </c>
      <c r="G227" s="492" t="s">
        <v>1417</v>
      </c>
      <c r="H227" s="483">
        <v>8130333877</v>
      </c>
      <c r="I227" s="334" t="s">
        <v>597</v>
      </c>
      <c r="J227" s="334" t="s">
        <v>1407</v>
      </c>
      <c r="K227" s="335">
        <v>1</v>
      </c>
      <c r="L227" s="334" t="s">
        <v>1075</v>
      </c>
      <c r="M227" s="483" t="s">
        <v>1167</v>
      </c>
      <c r="N227" s="467" t="s">
        <v>1321</v>
      </c>
      <c r="O227" s="327">
        <v>20</v>
      </c>
    </row>
    <row r="228" spans="2:15" x14ac:dyDescent="0.35">
      <c r="B228" s="484"/>
      <c r="C228" s="484"/>
      <c r="D228" s="484"/>
      <c r="E228" s="484"/>
      <c r="F228" s="484"/>
      <c r="G228" s="493"/>
      <c r="H228" s="484"/>
      <c r="I228" s="334" t="s">
        <v>769</v>
      </c>
      <c r="J228" s="334" t="s">
        <v>1418</v>
      </c>
      <c r="K228" s="335">
        <v>1</v>
      </c>
      <c r="L228" s="334" t="s">
        <v>1075</v>
      </c>
      <c r="M228" s="480"/>
      <c r="N228" s="468"/>
      <c r="O228" s="327">
        <v>30</v>
      </c>
    </row>
    <row r="229" spans="2:15" x14ac:dyDescent="0.35">
      <c r="B229" s="484"/>
      <c r="C229" s="484"/>
      <c r="D229" s="484"/>
      <c r="E229" s="484"/>
      <c r="F229" s="484"/>
      <c r="G229" s="493"/>
      <c r="H229" s="484"/>
      <c r="I229" s="334" t="s">
        <v>763</v>
      </c>
      <c r="J229" s="334" t="s">
        <v>133</v>
      </c>
      <c r="K229" s="335">
        <v>1</v>
      </c>
      <c r="L229" s="334" t="s">
        <v>1075</v>
      </c>
      <c r="M229" s="480"/>
      <c r="N229" s="468"/>
      <c r="O229" s="327">
        <v>30</v>
      </c>
    </row>
    <row r="230" spans="2:15" x14ac:dyDescent="0.35">
      <c r="B230" s="484"/>
      <c r="C230" s="484"/>
      <c r="D230" s="484"/>
      <c r="E230" s="484"/>
      <c r="F230" s="484"/>
      <c r="G230" s="493"/>
      <c r="H230" s="484"/>
      <c r="I230" s="334" t="s">
        <v>590</v>
      </c>
      <c r="J230" s="334" t="s">
        <v>1148</v>
      </c>
      <c r="K230" s="335">
        <v>1</v>
      </c>
      <c r="L230" s="334" t="s">
        <v>1089</v>
      </c>
      <c r="M230" s="480"/>
      <c r="N230" s="468"/>
      <c r="O230" s="327">
        <v>15</v>
      </c>
    </row>
    <row r="231" spans="2:15" x14ac:dyDescent="0.35">
      <c r="B231" s="484"/>
      <c r="C231" s="484"/>
      <c r="D231" s="484"/>
      <c r="E231" s="484"/>
      <c r="F231" s="484"/>
      <c r="G231" s="493"/>
      <c r="H231" s="484"/>
      <c r="I231" s="334" t="s">
        <v>591</v>
      </c>
      <c r="J231" s="334" t="s">
        <v>1419</v>
      </c>
      <c r="K231" s="335">
        <v>1</v>
      </c>
      <c r="L231" s="334" t="s">
        <v>1089</v>
      </c>
      <c r="M231" s="480"/>
      <c r="N231" s="468"/>
      <c r="O231" s="327">
        <v>15</v>
      </c>
    </row>
    <row r="232" spans="2:15" x14ac:dyDescent="0.35">
      <c r="B232" s="484"/>
      <c r="C232" s="484"/>
      <c r="D232" s="484"/>
      <c r="E232" s="484"/>
      <c r="F232" s="484"/>
      <c r="G232" s="493"/>
      <c r="H232" s="484"/>
      <c r="I232" s="334" t="s">
        <v>514</v>
      </c>
      <c r="J232" s="334" t="s">
        <v>1420</v>
      </c>
      <c r="K232" s="335">
        <v>1</v>
      </c>
      <c r="L232" s="334" t="s">
        <v>1075</v>
      </c>
      <c r="M232" s="480"/>
      <c r="N232" s="468"/>
      <c r="O232" s="327">
        <v>30</v>
      </c>
    </row>
    <row r="233" spans="2:15" x14ac:dyDescent="0.35">
      <c r="B233" s="485"/>
      <c r="C233" s="485"/>
      <c r="D233" s="485"/>
      <c r="E233" s="485"/>
      <c r="F233" s="485"/>
      <c r="G233" s="494"/>
      <c r="H233" s="485"/>
      <c r="I233" s="334" t="s">
        <v>583</v>
      </c>
      <c r="J233" s="334" t="s">
        <v>1421</v>
      </c>
      <c r="K233" s="335">
        <v>1</v>
      </c>
      <c r="L233" s="334" t="s">
        <v>1075</v>
      </c>
      <c r="M233" s="482"/>
      <c r="N233" s="469"/>
      <c r="O233" s="327">
        <v>40</v>
      </c>
    </row>
    <row r="234" spans="2:15" x14ac:dyDescent="0.35">
      <c r="B234" s="491">
        <v>45555</v>
      </c>
      <c r="C234" s="477">
        <v>5856</v>
      </c>
      <c r="D234" s="477" t="s">
        <v>1076</v>
      </c>
      <c r="E234" s="477">
        <v>506.7</v>
      </c>
      <c r="F234" s="477" t="s">
        <v>1422</v>
      </c>
      <c r="G234" s="479" t="s">
        <v>1423</v>
      </c>
      <c r="H234" s="479">
        <v>9582894404</v>
      </c>
      <c r="I234" s="338" t="s">
        <v>745</v>
      </c>
      <c r="J234" s="338" t="s">
        <v>1424</v>
      </c>
      <c r="K234" s="339">
        <v>1</v>
      </c>
      <c r="L234" s="338" t="s">
        <v>1075</v>
      </c>
      <c r="M234" s="477" t="s">
        <v>1167</v>
      </c>
      <c r="N234" s="470" t="s">
        <v>1511</v>
      </c>
      <c r="O234" s="327">
        <v>60</v>
      </c>
    </row>
    <row r="235" spans="2:15" x14ac:dyDescent="0.35">
      <c r="B235" s="478"/>
      <c r="C235" s="478"/>
      <c r="D235" s="478"/>
      <c r="E235" s="478"/>
      <c r="F235" s="478"/>
      <c r="G235" s="478"/>
      <c r="H235" s="478"/>
      <c r="I235" s="338" t="s">
        <v>747</v>
      </c>
      <c r="J235" s="338" t="s">
        <v>1425</v>
      </c>
      <c r="K235" s="339">
        <v>1</v>
      </c>
      <c r="L235" s="338" t="s">
        <v>1075</v>
      </c>
      <c r="M235" s="480"/>
      <c r="N235" s="471"/>
      <c r="O235" s="327">
        <v>60</v>
      </c>
    </row>
    <row r="236" spans="2:15" x14ac:dyDescent="0.35">
      <c r="B236" s="478"/>
      <c r="C236" s="478"/>
      <c r="D236" s="478"/>
      <c r="E236" s="478"/>
      <c r="F236" s="478"/>
      <c r="G236" s="478"/>
      <c r="H236" s="478"/>
      <c r="I236" s="338" t="s">
        <v>463</v>
      </c>
      <c r="J236" s="338" t="s">
        <v>1348</v>
      </c>
      <c r="K236" s="339">
        <v>1</v>
      </c>
      <c r="L236" s="338" t="s">
        <v>1075</v>
      </c>
      <c r="M236" s="480"/>
      <c r="N236" s="471"/>
      <c r="O236" s="327">
        <v>40</v>
      </c>
    </row>
    <row r="237" spans="2:15" x14ac:dyDescent="0.35">
      <c r="B237" s="478"/>
      <c r="C237" s="478"/>
      <c r="D237" s="478"/>
      <c r="E237" s="478"/>
      <c r="F237" s="478"/>
      <c r="G237" s="478"/>
      <c r="H237" s="478"/>
      <c r="I237" s="338" t="s">
        <v>448</v>
      </c>
      <c r="J237" s="338" t="s">
        <v>1426</v>
      </c>
      <c r="K237" s="339">
        <v>1</v>
      </c>
      <c r="L237" s="338" t="s">
        <v>1075</v>
      </c>
      <c r="M237" s="480"/>
      <c r="N237" s="471"/>
      <c r="O237" s="327">
        <v>80</v>
      </c>
    </row>
    <row r="238" spans="2:15" x14ac:dyDescent="0.35">
      <c r="B238" s="478"/>
      <c r="C238" s="478"/>
      <c r="D238" s="478"/>
      <c r="E238" s="478"/>
      <c r="F238" s="478"/>
      <c r="G238" s="478"/>
      <c r="H238" s="478"/>
      <c r="I238" s="338" t="s">
        <v>718</v>
      </c>
      <c r="J238" s="338" t="s">
        <v>1401</v>
      </c>
      <c r="K238" s="339">
        <v>1</v>
      </c>
      <c r="L238" s="338" t="s">
        <v>1089</v>
      </c>
      <c r="M238" s="480"/>
      <c r="N238" s="471"/>
      <c r="O238" s="327">
        <v>11.5</v>
      </c>
    </row>
    <row r="239" spans="2:15" x14ac:dyDescent="0.35">
      <c r="B239" s="478"/>
      <c r="C239" s="478"/>
      <c r="D239" s="478"/>
      <c r="E239" s="478"/>
      <c r="F239" s="478"/>
      <c r="G239" s="478"/>
      <c r="H239" s="478"/>
      <c r="I239" s="338" t="s">
        <v>688</v>
      </c>
      <c r="J239" s="338" t="s">
        <v>1427</v>
      </c>
      <c r="K239" s="339">
        <v>1</v>
      </c>
      <c r="L239" s="338" t="s">
        <v>1089</v>
      </c>
      <c r="M239" s="480"/>
      <c r="N239" s="471"/>
      <c r="O239" s="327">
        <v>11.5</v>
      </c>
    </row>
    <row r="240" spans="2:15" x14ac:dyDescent="0.35">
      <c r="B240" s="478"/>
      <c r="C240" s="478"/>
      <c r="D240" s="478"/>
      <c r="E240" s="478"/>
      <c r="F240" s="478"/>
      <c r="G240" s="478"/>
      <c r="H240" s="478"/>
      <c r="I240" s="340" t="s">
        <v>528</v>
      </c>
      <c r="J240" s="340" t="s">
        <v>1428</v>
      </c>
      <c r="K240" s="341">
        <v>1</v>
      </c>
      <c r="L240" s="340" t="s">
        <v>1089</v>
      </c>
      <c r="M240" s="480"/>
      <c r="N240" s="472"/>
      <c r="O240" s="336">
        <v>50</v>
      </c>
    </row>
    <row r="241" spans="2:15" ht="57.65" customHeight="1" x14ac:dyDescent="0.35">
      <c r="B241" s="430">
        <v>45559</v>
      </c>
      <c r="C241" s="429">
        <v>5859</v>
      </c>
      <c r="D241" s="429" t="s">
        <v>1076</v>
      </c>
      <c r="E241" s="429">
        <v>3330</v>
      </c>
      <c r="F241" s="429" t="s">
        <v>1429</v>
      </c>
      <c r="G241" s="487" t="s">
        <v>1430</v>
      </c>
      <c r="H241" s="489">
        <v>9765534411</v>
      </c>
      <c r="I241" s="343" t="s">
        <v>883</v>
      </c>
      <c r="J241" s="344" t="s">
        <v>900</v>
      </c>
      <c r="K241" s="77">
        <v>40</v>
      </c>
      <c r="L241" s="345" t="s">
        <v>1089</v>
      </c>
      <c r="M241" s="476" t="s">
        <v>1167</v>
      </c>
      <c r="N241" s="486" t="s">
        <v>1433</v>
      </c>
      <c r="O241">
        <f>40*40</f>
        <v>1600</v>
      </c>
    </row>
    <row r="242" spans="2:15" x14ac:dyDescent="0.35">
      <c r="B242" s="430"/>
      <c r="C242" s="429"/>
      <c r="D242" s="429"/>
      <c r="E242" s="429"/>
      <c r="F242" s="429"/>
      <c r="G242" s="488"/>
      <c r="H242" s="489"/>
      <c r="I242" s="343" t="s">
        <v>884</v>
      </c>
      <c r="J242" s="344" t="s">
        <v>1431</v>
      </c>
      <c r="K242" s="77">
        <v>6</v>
      </c>
      <c r="L242" s="345" t="s">
        <v>1089</v>
      </c>
      <c r="M242" s="429"/>
      <c r="N242" s="440"/>
      <c r="O242">
        <f>15*6</f>
        <v>90</v>
      </c>
    </row>
    <row r="243" spans="2:15" x14ac:dyDescent="0.35">
      <c r="B243" s="430"/>
      <c r="C243" s="429"/>
      <c r="D243" s="429"/>
      <c r="E243" s="429"/>
      <c r="F243" s="429"/>
      <c r="G243" s="488"/>
      <c r="H243" s="489"/>
      <c r="I243" s="343" t="s">
        <v>845</v>
      </c>
      <c r="J243" s="344" t="s">
        <v>1432</v>
      </c>
      <c r="K243" s="77">
        <v>1</v>
      </c>
      <c r="L243" s="345" t="s">
        <v>1089</v>
      </c>
      <c r="M243" s="429"/>
      <c r="N243" s="440"/>
      <c r="O243">
        <v>60</v>
      </c>
    </row>
    <row r="244" spans="2:15" x14ac:dyDescent="0.35">
      <c r="B244" s="430"/>
      <c r="C244" s="429"/>
      <c r="D244" s="429"/>
      <c r="E244" s="429"/>
      <c r="F244" s="429"/>
      <c r="G244" s="488"/>
      <c r="H244" s="489"/>
      <c r="I244" s="343" t="s">
        <v>881</v>
      </c>
      <c r="J244" s="344" t="s">
        <v>897</v>
      </c>
      <c r="K244" s="77">
        <v>10</v>
      </c>
      <c r="L244" s="345" t="s">
        <v>1089</v>
      </c>
      <c r="M244" s="429"/>
      <c r="N244" s="440"/>
      <c r="O244" s="337">
        <f>15*10</f>
        <v>150</v>
      </c>
    </row>
    <row r="245" spans="2:15" ht="72.5" x14ac:dyDescent="0.35">
      <c r="B245" s="315">
        <v>45564</v>
      </c>
      <c r="C245" s="77">
        <v>5883</v>
      </c>
      <c r="D245" s="346" t="s">
        <v>1076</v>
      </c>
      <c r="E245" s="77">
        <v>282</v>
      </c>
      <c r="F245" s="346" t="s">
        <v>1434</v>
      </c>
      <c r="G245" s="342" t="s">
        <v>1435</v>
      </c>
      <c r="H245" s="316">
        <v>9818205055</v>
      </c>
      <c r="I245" s="349" t="s">
        <v>524</v>
      </c>
      <c r="J245" s="348" t="s">
        <v>1436</v>
      </c>
      <c r="K245" s="77">
        <v>2</v>
      </c>
      <c r="L245" s="347" t="s">
        <v>1075</v>
      </c>
      <c r="M245" s="346" t="s">
        <v>1262</v>
      </c>
      <c r="N245" s="352" t="s">
        <v>1470</v>
      </c>
      <c r="O245">
        <v>140</v>
      </c>
    </row>
    <row r="246" spans="2:15" x14ac:dyDescent="0.35">
      <c r="B246" s="430">
        <v>45566</v>
      </c>
      <c r="C246" s="429">
        <v>5886</v>
      </c>
      <c r="D246" s="476" t="s">
        <v>1076</v>
      </c>
      <c r="E246" s="429">
        <v>288</v>
      </c>
      <c r="F246" s="476" t="s">
        <v>1437</v>
      </c>
      <c r="G246" s="488" t="s">
        <v>1438</v>
      </c>
      <c r="H246" s="489" t="s">
        <v>1439</v>
      </c>
      <c r="I246" s="349" t="s">
        <v>763</v>
      </c>
      <c r="J246" s="349" t="s">
        <v>1440</v>
      </c>
      <c r="K246" s="56">
        <v>1</v>
      </c>
      <c r="L246" s="348" t="s">
        <v>1075</v>
      </c>
      <c r="M246" s="476" t="s">
        <v>1215</v>
      </c>
      <c r="N246" s="763" t="s">
        <v>1470</v>
      </c>
      <c r="O246">
        <v>30</v>
      </c>
    </row>
    <row r="247" spans="2:15" x14ac:dyDescent="0.35">
      <c r="B247" s="430"/>
      <c r="C247" s="429"/>
      <c r="D247" s="476"/>
      <c r="E247" s="429"/>
      <c r="F247" s="476"/>
      <c r="G247" s="488"/>
      <c r="H247" s="489"/>
      <c r="I247" s="349" t="s">
        <v>596</v>
      </c>
      <c r="J247" s="349" t="s">
        <v>1185</v>
      </c>
      <c r="K247" s="56">
        <v>3</v>
      </c>
      <c r="L247" s="348" t="s">
        <v>1075</v>
      </c>
      <c r="M247" s="429"/>
      <c r="N247" s="764"/>
      <c r="O247">
        <v>60</v>
      </c>
    </row>
    <row r="248" spans="2:15" x14ac:dyDescent="0.35">
      <c r="B248" s="430"/>
      <c r="C248" s="429"/>
      <c r="D248" s="476"/>
      <c r="E248" s="429"/>
      <c r="F248" s="476"/>
      <c r="G248" s="488"/>
      <c r="H248" s="489"/>
      <c r="I248" s="349" t="s">
        <v>590</v>
      </c>
      <c r="J248" s="349" t="s">
        <v>1441</v>
      </c>
      <c r="K248" s="56">
        <v>1</v>
      </c>
      <c r="L248" s="348" t="s">
        <v>1075</v>
      </c>
      <c r="M248" s="429"/>
      <c r="N248" s="764"/>
      <c r="O248">
        <v>15</v>
      </c>
    </row>
    <row r="249" spans="2:15" x14ac:dyDescent="0.35">
      <c r="B249" s="430"/>
      <c r="C249" s="429"/>
      <c r="D249" s="476"/>
      <c r="E249" s="429"/>
      <c r="F249" s="476"/>
      <c r="G249" s="488"/>
      <c r="H249" s="489"/>
      <c r="I249" s="349" t="s">
        <v>591</v>
      </c>
      <c r="J249" s="349" t="s">
        <v>1442</v>
      </c>
      <c r="K249" s="56">
        <v>2</v>
      </c>
      <c r="L249" s="348" t="s">
        <v>1075</v>
      </c>
      <c r="M249" s="429"/>
      <c r="N249" s="764"/>
      <c r="O249">
        <v>30</v>
      </c>
    </row>
    <row r="250" spans="2:15" x14ac:dyDescent="0.35">
      <c r="B250" s="430"/>
      <c r="C250" s="429"/>
      <c r="D250" s="476"/>
      <c r="E250" s="429"/>
      <c r="F250" s="476"/>
      <c r="G250" s="488"/>
      <c r="H250" s="489"/>
      <c r="I250" s="349" t="s">
        <v>601</v>
      </c>
      <c r="J250" s="349" t="s">
        <v>1349</v>
      </c>
      <c r="K250" s="56">
        <v>1</v>
      </c>
      <c r="L250" s="348" t="s">
        <v>1075</v>
      </c>
      <c r="M250" s="429"/>
      <c r="N250" s="765"/>
      <c r="O250">
        <v>30</v>
      </c>
    </row>
    <row r="251" spans="2:15" x14ac:dyDescent="0.35">
      <c r="B251" s="431">
        <v>45566</v>
      </c>
      <c r="C251" s="350" t="s">
        <v>1102</v>
      </c>
      <c r="D251" s="350" t="s">
        <v>1102</v>
      </c>
      <c r="E251" s="350" t="s">
        <v>1102</v>
      </c>
      <c r="F251" s="451" t="s">
        <v>1443</v>
      </c>
      <c r="G251" s="454" t="s">
        <v>1444</v>
      </c>
      <c r="H251" s="457"/>
      <c r="I251" s="10" t="s">
        <v>741</v>
      </c>
      <c r="J251" s="348" t="s">
        <v>1445</v>
      </c>
      <c r="K251" s="56">
        <v>1</v>
      </c>
      <c r="L251" s="348" t="s">
        <v>1075</v>
      </c>
      <c r="M251" s="457"/>
      <c r="N251" s="457" t="s">
        <v>1102</v>
      </c>
      <c r="O251">
        <v>60</v>
      </c>
    </row>
    <row r="252" spans="2:15" x14ac:dyDescent="0.35">
      <c r="B252" s="449"/>
      <c r="C252" s="55"/>
      <c r="D252" s="55"/>
      <c r="E252" s="55"/>
      <c r="F252" s="452"/>
      <c r="G252" s="455"/>
      <c r="H252" s="458"/>
      <c r="I252" s="10" t="s">
        <v>494</v>
      </c>
      <c r="J252" s="18" t="s">
        <v>1446</v>
      </c>
      <c r="K252" s="56">
        <v>1</v>
      </c>
      <c r="L252" s="348" t="s">
        <v>1075</v>
      </c>
      <c r="M252" s="458"/>
      <c r="N252" s="458"/>
      <c r="O252">
        <v>50</v>
      </c>
    </row>
    <row r="253" spans="2:15" x14ac:dyDescent="0.35">
      <c r="B253" s="449"/>
      <c r="C253" s="55"/>
      <c r="D253" s="55"/>
      <c r="E253" s="55"/>
      <c r="F253" s="452"/>
      <c r="G253" s="455"/>
      <c r="H253" s="458"/>
      <c r="I253" s="10" t="s">
        <v>626</v>
      </c>
      <c r="J253" s="18" t="s">
        <v>1083</v>
      </c>
      <c r="K253" s="56">
        <v>1</v>
      </c>
      <c r="L253" s="348" t="s">
        <v>1075</v>
      </c>
      <c r="M253" s="458"/>
      <c r="N253" s="458"/>
      <c r="O253">
        <v>30</v>
      </c>
    </row>
    <row r="254" spans="2:15" x14ac:dyDescent="0.35">
      <c r="B254" s="450"/>
      <c r="C254" s="55"/>
      <c r="D254" s="55"/>
      <c r="E254" s="55"/>
      <c r="F254" s="453"/>
      <c r="G254" s="456"/>
      <c r="H254" s="459"/>
      <c r="I254" s="10" t="s">
        <v>493</v>
      </c>
      <c r="J254" s="348" t="s">
        <v>1447</v>
      </c>
      <c r="K254" s="56">
        <v>1</v>
      </c>
      <c r="L254" s="348" t="s">
        <v>1075</v>
      </c>
      <c r="M254" s="459"/>
      <c r="N254" s="459"/>
      <c r="O254">
        <v>70</v>
      </c>
    </row>
    <row r="255" spans="2:15" x14ac:dyDescent="0.35">
      <c r="B255" s="445">
        <v>45567</v>
      </c>
      <c r="C255" s="447" t="s">
        <v>1466</v>
      </c>
      <c r="D255" s="447"/>
      <c r="E255" s="447"/>
      <c r="F255" s="766" t="s">
        <v>1464</v>
      </c>
      <c r="G255" s="766" t="s">
        <v>1465</v>
      </c>
      <c r="H255" s="766">
        <v>9873332334</v>
      </c>
      <c r="I255" s="377"/>
      <c r="J255" s="378" t="s">
        <v>1459</v>
      </c>
      <c r="K255" s="273">
        <v>1</v>
      </c>
      <c r="L255" s="377" t="s">
        <v>1089</v>
      </c>
      <c r="M255" s="447" t="s">
        <v>1297</v>
      </c>
      <c r="N255" s="448" t="s">
        <v>1102</v>
      </c>
      <c r="O255">
        <v>44</v>
      </c>
    </row>
    <row r="256" spans="2:15" x14ac:dyDescent="0.35">
      <c r="B256" s="445"/>
      <c r="C256" s="447"/>
      <c r="D256" s="447"/>
      <c r="E256" s="447"/>
      <c r="F256" s="766"/>
      <c r="G256" s="766"/>
      <c r="H256" s="766"/>
      <c r="I256" s="377"/>
      <c r="J256" s="378" t="s">
        <v>1460</v>
      </c>
      <c r="K256" s="273">
        <v>1</v>
      </c>
      <c r="L256" s="377" t="s">
        <v>1089</v>
      </c>
      <c r="M256" s="447"/>
      <c r="N256" s="460"/>
      <c r="O256">
        <v>130</v>
      </c>
    </row>
    <row r="257" spans="2:15" x14ac:dyDescent="0.35">
      <c r="B257" s="445"/>
      <c r="C257" s="447"/>
      <c r="D257" s="447"/>
      <c r="E257" s="447"/>
      <c r="F257" s="766"/>
      <c r="G257" s="766"/>
      <c r="H257" s="766"/>
      <c r="I257" s="377"/>
      <c r="J257" s="378" t="s">
        <v>1461</v>
      </c>
      <c r="K257" s="273">
        <v>1</v>
      </c>
      <c r="L257" s="377" t="s">
        <v>1089</v>
      </c>
      <c r="M257" s="447"/>
      <c r="N257" s="460"/>
      <c r="O257">
        <v>73</v>
      </c>
    </row>
    <row r="258" spans="2:15" x14ac:dyDescent="0.35">
      <c r="B258" s="445"/>
      <c r="C258" s="447"/>
      <c r="D258" s="447"/>
      <c r="E258" s="447"/>
      <c r="F258" s="766"/>
      <c r="G258" s="766"/>
      <c r="H258" s="766"/>
      <c r="I258" s="377"/>
      <c r="J258" s="378" t="s">
        <v>251</v>
      </c>
      <c r="K258" s="273">
        <v>1</v>
      </c>
      <c r="L258" s="377" t="s">
        <v>1089</v>
      </c>
      <c r="M258" s="447"/>
      <c r="N258" s="460"/>
      <c r="O258">
        <v>30</v>
      </c>
    </row>
    <row r="259" spans="2:15" ht="29" x14ac:dyDescent="0.35">
      <c r="B259" s="445"/>
      <c r="C259" s="447"/>
      <c r="D259" s="447"/>
      <c r="E259" s="447"/>
      <c r="F259" s="766"/>
      <c r="G259" s="766"/>
      <c r="H259" s="766"/>
      <c r="I259" s="377"/>
      <c r="J259" s="380" t="s">
        <v>1462</v>
      </c>
      <c r="K259" s="273">
        <v>1</v>
      </c>
      <c r="L259" s="377" t="s">
        <v>1089</v>
      </c>
      <c r="M259" s="447"/>
      <c r="N259" s="460"/>
      <c r="O259">
        <v>110</v>
      </c>
    </row>
    <row r="260" spans="2:15" x14ac:dyDescent="0.35">
      <c r="B260" s="446"/>
      <c r="C260" s="448"/>
      <c r="D260" s="448"/>
      <c r="E260" s="448"/>
      <c r="F260" s="767"/>
      <c r="G260" s="767"/>
      <c r="H260" s="767"/>
      <c r="I260" s="381"/>
      <c r="J260" s="382" t="s">
        <v>1463</v>
      </c>
      <c r="K260" s="379">
        <v>1</v>
      </c>
      <c r="L260" s="381" t="s">
        <v>1075</v>
      </c>
      <c r="M260" s="448"/>
      <c r="N260" s="460"/>
      <c r="O260" s="354">
        <v>50</v>
      </c>
    </row>
    <row r="261" spans="2:15" x14ac:dyDescent="0.35">
      <c r="B261" s="430">
        <v>45568</v>
      </c>
      <c r="C261" s="429">
        <v>5889</v>
      </c>
      <c r="D261" s="429" t="s">
        <v>1076</v>
      </c>
      <c r="E261" s="429">
        <v>294</v>
      </c>
      <c r="F261" s="429" t="s">
        <v>1405</v>
      </c>
      <c r="G261" s="440" t="s">
        <v>1468</v>
      </c>
      <c r="H261" s="429">
        <v>9900554628</v>
      </c>
      <c r="I261" s="55" t="s">
        <v>526</v>
      </c>
      <c r="J261" s="18" t="s">
        <v>113</v>
      </c>
      <c r="K261" s="56">
        <v>1</v>
      </c>
      <c r="L261" s="368" t="s">
        <v>1089</v>
      </c>
      <c r="M261" s="732"/>
      <c r="N261" s="440" t="s">
        <v>1321</v>
      </c>
      <c r="O261" s="55">
        <v>40</v>
      </c>
    </row>
    <row r="262" spans="2:15" ht="29" x14ac:dyDescent="0.35">
      <c r="B262" s="430"/>
      <c r="C262" s="429"/>
      <c r="D262" s="429"/>
      <c r="E262" s="429"/>
      <c r="F262" s="429"/>
      <c r="G262" s="440"/>
      <c r="H262" s="429"/>
      <c r="I262" s="55" t="s">
        <v>764</v>
      </c>
      <c r="J262" s="18" t="s">
        <v>1138</v>
      </c>
      <c r="K262" s="77">
        <v>1</v>
      </c>
      <c r="L262" s="368" t="s">
        <v>1075</v>
      </c>
      <c r="M262" s="732"/>
      <c r="N262" s="440"/>
      <c r="O262" s="55">
        <v>40</v>
      </c>
    </row>
    <row r="263" spans="2:15" x14ac:dyDescent="0.35">
      <c r="B263" s="430"/>
      <c r="C263" s="429"/>
      <c r="D263" s="429"/>
      <c r="E263" s="429"/>
      <c r="F263" s="429"/>
      <c r="G263" s="440"/>
      <c r="H263" s="429"/>
      <c r="I263" s="55" t="s">
        <v>553</v>
      </c>
      <c r="J263" s="18" t="s">
        <v>1469</v>
      </c>
      <c r="K263" s="56">
        <v>1</v>
      </c>
      <c r="L263" s="368" t="s">
        <v>1075</v>
      </c>
      <c r="M263" s="732"/>
      <c r="N263" s="440"/>
      <c r="O263" s="55">
        <v>40</v>
      </c>
    </row>
    <row r="264" spans="2:15" x14ac:dyDescent="0.35">
      <c r="B264" s="430"/>
      <c r="C264" s="429"/>
      <c r="D264" s="429"/>
      <c r="E264" s="429"/>
      <c r="F264" s="429"/>
      <c r="G264" s="440"/>
      <c r="H264" s="429"/>
      <c r="I264" s="55" t="s">
        <v>484</v>
      </c>
      <c r="J264" s="18" t="s">
        <v>136</v>
      </c>
      <c r="K264" s="56">
        <v>1</v>
      </c>
      <c r="L264" s="368" t="s">
        <v>1089</v>
      </c>
      <c r="M264" s="732"/>
      <c r="N264" s="440"/>
      <c r="O264" s="55">
        <v>40</v>
      </c>
    </row>
    <row r="265" spans="2:15" x14ac:dyDescent="0.35">
      <c r="B265" s="430"/>
      <c r="C265" s="429"/>
      <c r="D265" s="429"/>
      <c r="E265" s="429"/>
      <c r="F265" s="429"/>
      <c r="G265" s="440"/>
      <c r="H265" s="429"/>
      <c r="I265" s="55" t="s">
        <v>774</v>
      </c>
      <c r="J265" s="18" t="s">
        <v>1104</v>
      </c>
      <c r="K265" s="56">
        <v>1</v>
      </c>
      <c r="L265" s="368" t="s">
        <v>1075</v>
      </c>
      <c r="M265" s="732"/>
      <c r="N265" s="440"/>
      <c r="O265" s="55">
        <v>40</v>
      </c>
    </row>
    <row r="266" spans="2:15" x14ac:dyDescent="0.35">
      <c r="B266" s="430">
        <v>45568</v>
      </c>
      <c r="C266" s="429">
        <v>5887</v>
      </c>
      <c r="D266" s="429" t="s">
        <v>1076</v>
      </c>
      <c r="E266" s="429">
        <v>268</v>
      </c>
      <c r="F266" s="429" t="s">
        <v>1467</v>
      </c>
      <c r="G266" s="440" t="s">
        <v>1471</v>
      </c>
      <c r="H266" s="429">
        <v>8588805499</v>
      </c>
      <c r="I266" s="55" t="s">
        <v>621</v>
      </c>
      <c r="J266" s="384" t="s">
        <v>1472</v>
      </c>
      <c r="K266" s="56">
        <v>2</v>
      </c>
      <c r="L266" s="368" t="s">
        <v>1075</v>
      </c>
      <c r="M266" s="55"/>
      <c r="N266" s="436" t="s">
        <v>1321</v>
      </c>
      <c r="O266" s="55">
        <v>60</v>
      </c>
    </row>
    <row r="267" spans="2:15" x14ac:dyDescent="0.35">
      <c r="B267" s="430"/>
      <c r="C267" s="429"/>
      <c r="D267" s="429"/>
      <c r="E267" s="429"/>
      <c r="F267" s="429"/>
      <c r="G267" s="440"/>
      <c r="H267" s="429"/>
      <c r="I267" s="55" t="s">
        <v>740</v>
      </c>
      <c r="J267" s="384" t="s">
        <v>1370</v>
      </c>
      <c r="K267" s="56">
        <v>1</v>
      </c>
      <c r="L267" s="368" t="s">
        <v>1075</v>
      </c>
      <c r="M267" s="55"/>
      <c r="N267" s="437"/>
      <c r="O267" s="55">
        <v>30</v>
      </c>
    </row>
    <row r="268" spans="2:15" x14ac:dyDescent="0.35">
      <c r="B268" s="430"/>
      <c r="C268" s="429"/>
      <c r="D268" s="429"/>
      <c r="E268" s="429"/>
      <c r="F268" s="429"/>
      <c r="G268" s="440"/>
      <c r="H268" s="429"/>
      <c r="I268" s="55" t="s">
        <v>665</v>
      </c>
      <c r="J268" s="384" t="s">
        <v>1473</v>
      </c>
      <c r="K268" s="56">
        <v>1</v>
      </c>
      <c r="L268" s="368" t="s">
        <v>1089</v>
      </c>
      <c r="M268" s="55"/>
      <c r="N268" s="438"/>
      <c r="O268" s="55">
        <v>11.5</v>
      </c>
    </row>
    <row r="269" spans="2:15" ht="43.5" x14ac:dyDescent="0.35">
      <c r="B269" s="369">
        <v>45568</v>
      </c>
      <c r="C269" s="156">
        <v>5888</v>
      </c>
      <c r="D269" s="156" t="s">
        <v>1076</v>
      </c>
      <c r="E269" s="77">
        <v>4250</v>
      </c>
      <c r="F269" s="156" t="s">
        <v>1429</v>
      </c>
      <c r="G269" s="367" t="s">
        <v>1474</v>
      </c>
      <c r="H269" s="156">
        <v>9765534411</v>
      </c>
      <c r="I269" s="156" t="s">
        <v>883</v>
      </c>
      <c r="J269" s="18" t="s">
        <v>1475</v>
      </c>
      <c r="K269" s="77">
        <v>50</v>
      </c>
      <c r="L269" s="368" t="s">
        <v>1089</v>
      </c>
      <c r="M269" s="156"/>
      <c r="N269" s="383" t="s">
        <v>1496</v>
      </c>
      <c r="O269" s="156">
        <f>40*50</f>
        <v>2000</v>
      </c>
    </row>
    <row r="270" spans="2:15" ht="43.5" x14ac:dyDescent="0.35">
      <c r="B270" s="369">
        <v>45571</v>
      </c>
      <c r="C270" s="156">
        <v>5890</v>
      </c>
      <c r="D270" s="156" t="s">
        <v>1476</v>
      </c>
      <c r="E270" s="156"/>
      <c r="F270" s="156" t="s">
        <v>1477</v>
      </c>
      <c r="G270" s="367" t="s">
        <v>1478</v>
      </c>
      <c r="H270" s="156">
        <v>8884864011</v>
      </c>
      <c r="I270" s="156" t="s">
        <v>653</v>
      </c>
      <c r="J270" s="18" t="s">
        <v>262</v>
      </c>
      <c r="K270" s="77">
        <v>3</v>
      </c>
      <c r="L270" s="368" t="s">
        <v>1089</v>
      </c>
      <c r="M270" s="156"/>
      <c r="N270" s="383" t="s">
        <v>1476</v>
      </c>
      <c r="O270" s="156">
        <f>40*3</f>
        <v>120</v>
      </c>
    </row>
    <row r="271" spans="2:15" x14ac:dyDescent="0.35">
      <c r="B271" s="429" t="s">
        <v>1490</v>
      </c>
      <c r="C271" s="429"/>
      <c r="D271" s="429"/>
      <c r="E271" s="429"/>
      <c r="F271" s="429" t="s">
        <v>1491</v>
      </c>
      <c r="G271" s="440" t="s">
        <v>1492</v>
      </c>
      <c r="H271" s="429"/>
      <c r="I271" s="55" t="s">
        <v>818</v>
      </c>
      <c r="J271" s="18" t="s">
        <v>1489</v>
      </c>
      <c r="K271" s="56">
        <v>1</v>
      </c>
      <c r="L271" s="370" t="s">
        <v>1075</v>
      </c>
      <c r="M271" s="732" t="s">
        <v>1493</v>
      </c>
      <c r="N271" s="457" t="s">
        <v>1102</v>
      </c>
      <c r="O271" s="768">
        <v>1472</v>
      </c>
    </row>
    <row r="272" spans="2:15" x14ac:dyDescent="0.35">
      <c r="B272" s="429"/>
      <c r="C272" s="429"/>
      <c r="D272" s="429"/>
      <c r="E272" s="429"/>
      <c r="F272" s="429"/>
      <c r="G272" s="440"/>
      <c r="H272" s="429"/>
      <c r="I272" s="55" t="s">
        <v>814</v>
      </c>
      <c r="J272" s="18" t="s">
        <v>1488</v>
      </c>
      <c r="K272" s="56">
        <v>1</v>
      </c>
      <c r="L272" s="370" t="s">
        <v>1075</v>
      </c>
      <c r="M272" s="732"/>
      <c r="N272" s="458"/>
      <c r="O272" s="769"/>
    </row>
    <row r="273" spans="2:15" x14ac:dyDescent="0.35">
      <c r="B273" s="429"/>
      <c r="C273" s="429"/>
      <c r="D273" s="429"/>
      <c r="E273" s="429"/>
      <c r="F273" s="429"/>
      <c r="G273" s="440"/>
      <c r="H273" s="429"/>
      <c r="I273" s="55" t="s">
        <v>789</v>
      </c>
      <c r="J273" s="18" t="s">
        <v>1487</v>
      </c>
      <c r="K273" s="56">
        <v>1</v>
      </c>
      <c r="L273" s="370" t="s">
        <v>1075</v>
      </c>
      <c r="M273" s="732"/>
      <c r="N273" s="458"/>
      <c r="O273" s="769"/>
    </row>
    <row r="274" spans="2:15" x14ac:dyDescent="0.35">
      <c r="B274" s="429"/>
      <c r="C274" s="429"/>
      <c r="D274" s="429"/>
      <c r="E274" s="429"/>
      <c r="F274" s="429"/>
      <c r="G274" s="440"/>
      <c r="H274" s="429"/>
      <c r="I274" s="55" t="s">
        <v>791</v>
      </c>
      <c r="J274" s="55" t="s">
        <v>1486</v>
      </c>
      <c r="K274" s="56">
        <v>1</v>
      </c>
      <c r="L274" s="370" t="s">
        <v>1075</v>
      </c>
      <c r="M274" s="732"/>
      <c r="N274" s="458"/>
      <c r="O274" s="769"/>
    </row>
    <row r="275" spans="2:15" x14ac:dyDescent="0.35">
      <c r="B275" s="429"/>
      <c r="C275" s="429"/>
      <c r="D275" s="429"/>
      <c r="E275" s="429"/>
      <c r="F275" s="429"/>
      <c r="G275" s="440"/>
      <c r="H275" s="429"/>
      <c r="I275" s="55" t="s">
        <v>1227</v>
      </c>
      <c r="J275" s="55" t="s">
        <v>1485</v>
      </c>
      <c r="K275" s="56">
        <v>1</v>
      </c>
      <c r="L275" s="55" t="s">
        <v>1089</v>
      </c>
      <c r="M275" s="732"/>
      <c r="N275" s="458"/>
      <c r="O275" s="769"/>
    </row>
    <row r="276" spans="2:15" ht="29" x14ac:dyDescent="0.35">
      <c r="B276" s="429"/>
      <c r="C276" s="429"/>
      <c r="D276" s="429"/>
      <c r="E276" s="429"/>
      <c r="F276" s="429"/>
      <c r="G276" s="440"/>
      <c r="H276" s="429"/>
      <c r="I276" s="55" t="s">
        <v>1235</v>
      </c>
      <c r="J276" s="31" t="s">
        <v>1484</v>
      </c>
      <c r="K276" s="56">
        <v>1</v>
      </c>
      <c r="L276" s="55" t="s">
        <v>1089</v>
      </c>
      <c r="M276" s="732"/>
      <c r="N276" s="458"/>
      <c r="O276" s="769"/>
    </row>
    <row r="277" spans="2:15" x14ac:dyDescent="0.35">
      <c r="B277" s="429"/>
      <c r="C277" s="429"/>
      <c r="D277" s="429"/>
      <c r="E277" s="429"/>
      <c r="F277" s="429"/>
      <c r="G277" s="440"/>
      <c r="H277" s="429"/>
      <c r="I277" s="55" t="s">
        <v>883</v>
      </c>
      <c r="J277" s="55" t="s">
        <v>1483</v>
      </c>
      <c r="K277" s="56">
        <v>1</v>
      </c>
      <c r="L277" s="55" t="s">
        <v>1089</v>
      </c>
      <c r="M277" s="732"/>
      <c r="N277" s="458"/>
      <c r="O277" s="769"/>
    </row>
    <row r="278" spans="2:15" x14ac:dyDescent="0.35">
      <c r="B278" s="429"/>
      <c r="C278" s="429"/>
      <c r="D278" s="429"/>
      <c r="E278" s="429"/>
      <c r="F278" s="429"/>
      <c r="G278" s="440"/>
      <c r="H278" s="429"/>
      <c r="I278" s="55" t="s">
        <v>881</v>
      </c>
      <c r="J278" s="55" t="s">
        <v>1482</v>
      </c>
      <c r="K278" s="56">
        <v>1</v>
      </c>
      <c r="L278" s="55" t="s">
        <v>1089</v>
      </c>
      <c r="M278" s="732"/>
      <c r="N278" s="458"/>
      <c r="O278" s="769"/>
    </row>
    <row r="279" spans="2:15" x14ac:dyDescent="0.35">
      <c r="B279" s="429"/>
      <c r="C279" s="429"/>
      <c r="D279" s="429"/>
      <c r="E279" s="429"/>
      <c r="F279" s="429"/>
      <c r="G279" s="440"/>
      <c r="H279" s="429"/>
      <c r="I279" s="55" t="s">
        <v>882</v>
      </c>
      <c r="J279" s="55" t="s">
        <v>1481</v>
      </c>
      <c r="K279" s="56">
        <v>1</v>
      </c>
      <c r="L279" s="55" t="s">
        <v>1089</v>
      </c>
      <c r="M279" s="732"/>
      <c r="N279" s="458"/>
      <c r="O279" s="769"/>
    </row>
    <row r="280" spans="2:15" x14ac:dyDescent="0.35">
      <c r="B280" s="429"/>
      <c r="C280" s="429"/>
      <c r="D280" s="429"/>
      <c r="E280" s="429"/>
      <c r="F280" s="429"/>
      <c r="G280" s="440"/>
      <c r="H280" s="429"/>
      <c r="I280" s="55" t="s">
        <v>1233</v>
      </c>
      <c r="J280" s="55" t="s">
        <v>1480</v>
      </c>
      <c r="K280" s="56">
        <v>1</v>
      </c>
      <c r="L280" s="55" t="s">
        <v>1089</v>
      </c>
      <c r="M280" s="732"/>
      <c r="N280" s="458"/>
      <c r="O280" s="769"/>
    </row>
    <row r="281" spans="2:15" ht="29" x14ac:dyDescent="0.35">
      <c r="B281" s="429"/>
      <c r="C281" s="429"/>
      <c r="D281" s="429"/>
      <c r="E281" s="429"/>
      <c r="F281" s="429"/>
      <c r="G281" s="440"/>
      <c r="H281" s="429"/>
      <c r="I281" s="55" t="s">
        <v>924</v>
      </c>
      <c r="J281" s="367" t="s">
        <v>1479</v>
      </c>
      <c r="K281" s="56">
        <v>1</v>
      </c>
      <c r="L281" s="55" t="s">
        <v>1075</v>
      </c>
      <c r="M281" s="732"/>
      <c r="N281" s="458"/>
      <c r="O281" s="769"/>
    </row>
    <row r="282" spans="2:15" x14ac:dyDescent="0.35">
      <c r="B282" s="429"/>
      <c r="C282" s="429"/>
      <c r="D282" s="429"/>
      <c r="E282" s="429"/>
      <c r="F282" s="429"/>
      <c r="G282" s="440"/>
      <c r="H282" s="429"/>
      <c r="I282" s="10" t="s">
        <v>741</v>
      </c>
      <c r="J282" s="348" t="s">
        <v>1445</v>
      </c>
      <c r="K282" s="56">
        <v>1</v>
      </c>
      <c r="L282" s="55" t="s">
        <v>1075</v>
      </c>
      <c r="M282" s="732"/>
      <c r="N282" s="458"/>
      <c r="O282" s="769"/>
    </row>
    <row r="283" spans="2:15" x14ac:dyDescent="0.35">
      <c r="B283" s="429"/>
      <c r="C283" s="429"/>
      <c r="D283" s="429"/>
      <c r="E283" s="429"/>
      <c r="F283" s="429"/>
      <c r="G283" s="440"/>
      <c r="H283" s="429"/>
      <c r="I283" s="10" t="s">
        <v>494</v>
      </c>
      <c r="J283" s="18" t="s">
        <v>1446</v>
      </c>
      <c r="K283" s="56">
        <v>1</v>
      </c>
      <c r="L283" s="55" t="s">
        <v>1075</v>
      </c>
      <c r="M283" s="732"/>
      <c r="N283" s="458"/>
      <c r="O283" s="769"/>
    </row>
    <row r="284" spans="2:15" x14ac:dyDescent="0.35">
      <c r="B284" s="429"/>
      <c r="C284" s="429"/>
      <c r="D284" s="429"/>
      <c r="E284" s="429"/>
      <c r="F284" s="429"/>
      <c r="G284" s="440"/>
      <c r="H284" s="429"/>
      <c r="I284" s="371" t="s">
        <v>769</v>
      </c>
      <c r="J284" s="371" t="s">
        <v>1418</v>
      </c>
      <c r="K284" s="56">
        <v>1</v>
      </c>
      <c r="L284" s="55" t="s">
        <v>1075</v>
      </c>
      <c r="M284" s="732"/>
      <c r="N284" s="459"/>
      <c r="O284" s="769"/>
    </row>
    <row r="285" spans="2:15" ht="43.25" customHeight="1" x14ac:dyDescent="0.35">
      <c r="B285" s="430">
        <v>45573</v>
      </c>
      <c r="C285" s="429">
        <v>5932</v>
      </c>
      <c r="D285" s="429" t="s">
        <v>1076</v>
      </c>
      <c r="E285" s="429">
        <v>375</v>
      </c>
      <c r="F285" s="429" t="s">
        <v>1397</v>
      </c>
      <c r="G285" s="440" t="s">
        <v>1398</v>
      </c>
      <c r="H285" s="429">
        <v>7015390682</v>
      </c>
      <c r="I285" s="156" t="s">
        <v>605</v>
      </c>
      <c r="J285" s="367" t="s">
        <v>1499</v>
      </c>
      <c r="K285" s="77">
        <v>1</v>
      </c>
      <c r="L285" s="55" t="s">
        <v>1075</v>
      </c>
      <c r="M285" s="732" t="s">
        <v>1501</v>
      </c>
      <c r="N285" s="436" t="s">
        <v>1321</v>
      </c>
      <c r="O285">
        <v>25</v>
      </c>
    </row>
    <row r="286" spans="2:15" ht="29" x14ac:dyDescent="0.35">
      <c r="B286" s="430"/>
      <c r="C286" s="429"/>
      <c r="D286" s="429"/>
      <c r="E286" s="429"/>
      <c r="F286" s="429"/>
      <c r="G286" s="440"/>
      <c r="H286" s="429"/>
      <c r="I286" s="156" t="s">
        <v>764</v>
      </c>
      <c r="J286" s="367" t="s">
        <v>1138</v>
      </c>
      <c r="K286" s="77">
        <v>1</v>
      </c>
      <c r="L286" s="55" t="s">
        <v>1075</v>
      </c>
      <c r="M286" s="732"/>
      <c r="N286" s="437"/>
      <c r="O286">
        <v>40</v>
      </c>
    </row>
    <row r="287" spans="2:15" x14ac:dyDescent="0.35">
      <c r="B287" s="430"/>
      <c r="C287" s="429"/>
      <c r="D287" s="429"/>
      <c r="E287" s="429"/>
      <c r="F287" s="429"/>
      <c r="G287" s="440"/>
      <c r="H287" s="429"/>
      <c r="I287" s="156" t="s">
        <v>597</v>
      </c>
      <c r="J287" s="367" t="s">
        <v>1324</v>
      </c>
      <c r="K287" s="77">
        <v>1</v>
      </c>
      <c r="L287" s="55" t="s">
        <v>1075</v>
      </c>
      <c r="M287" s="732"/>
      <c r="N287" s="437"/>
      <c r="O287">
        <v>20</v>
      </c>
    </row>
    <row r="288" spans="2:15" x14ac:dyDescent="0.35">
      <c r="B288" s="430"/>
      <c r="C288" s="429"/>
      <c r="D288" s="429"/>
      <c r="E288" s="429"/>
      <c r="F288" s="429"/>
      <c r="G288" s="440"/>
      <c r="H288" s="429"/>
      <c r="I288" s="156" t="s">
        <v>463</v>
      </c>
      <c r="J288" s="367" t="s">
        <v>1348</v>
      </c>
      <c r="K288" s="77">
        <v>1</v>
      </c>
      <c r="L288" s="55" t="s">
        <v>1075</v>
      </c>
      <c r="M288" s="732"/>
      <c r="N288" s="437"/>
      <c r="O288">
        <v>40</v>
      </c>
    </row>
    <row r="289" spans="2:15" x14ac:dyDescent="0.35">
      <c r="B289" s="430"/>
      <c r="C289" s="429"/>
      <c r="D289" s="429"/>
      <c r="E289" s="429"/>
      <c r="F289" s="429"/>
      <c r="G289" s="440"/>
      <c r="H289" s="429"/>
      <c r="I289" s="156" t="s">
        <v>1035</v>
      </c>
      <c r="J289" s="367" t="s">
        <v>1500</v>
      </c>
      <c r="K289" s="77">
        <v>1</v>
      </c>
      <c r="L289" s="55" t="s">
        <v>1075</v>
      </c>
      <c r="M289" s="732"/>
      <c r="N289" s="438"/>
      <c r="O289">
        <v>50</v>
      </c>
    </row>
    <row r="290" spans="2:15" ht="26.4" customHeight="1" x14ac:dyDescent="0.35">
      <c r="B290" s="430">
        <v>45574</v>
      </c>
      <c r="C290" s="429">
        <v>6034</v>
      </c>
      <c r="D290" s="429" t="s">
        <v>1476</v>
      </c>
      <c r="E290" s="429">
        <v>365</v>
      </c>
      <c r="F290" s="429" t="s">
        <v>1263</v>
      </c>
      <c r="G290" s="441" t="s">
        <v>1502</v>
      </c>
      <c r="H290" s="429"/>
      <c r="I290" s="156" t="s">
        <v>776</v>
      </c>
      <c r="J290" s="367" t="s">
        <v>217</v>
      </c>
      <c r="K290" s="77">
        <v>1</v>
      </c>
      <c r="L290" s="401" t="s">
        <v>1089</v>
      </c>
      <c r="M290" s="434" t="s">
        <v>1505</v>
      </c>
      <c r="N290" s="439" t="s">
        <v>1476</v>
      </c>
      <c r="O290">
        <v>55</v>
      </c>
    </row>
    <row r="291" spans="2:15" x14ac:dyDescent="0.35">
      <c r="B291" s="429"/>
      <c r="C291" s="429"/>
      <c r="D291" s="429"/>
      <c r="E291" s="429"/>
      <c r="F291" s="429"/>
      <c r="G291" s="441"/>
      <c r="H291" s="429"/>
      <c r="I291" s="156" t="s">
        <v>554</v>
      </c>
      <c r="J291" s="367" t="s">
        <v>1503</v>
      </c>
      <c r="K291" s="77">
        <v>1</v>
      </c>
      <c r="L291" s="401" t="s">
        <v>1089</v>
      </c>
      <c r="M291" s="432"/>
      <c r="N291" s="437"/>
      <c r="O291">
        <v>30</v>
      </c>
    </row>
    <row r="292" spans="2:15" x14ac:dyDescent="0.35">
      <c r="B292" s="429"/>
      <c r="C292" s="429"/>
      <c r="D292" s="429"/>
      <c r="E292" s="429"/>
      <c r="F292" s="429"/>
      <c r="G292" s="441"/>
      <c r="H292" s="429"/>
      <c r="I292" s="156" t="s">
        <v>619</v>
      </c>
      <c r="J292" s="367" t="s">
        <v>1504</v>
      </c>
      <c r="K292" s="77">
        <v>1</v>
      </c>
      <c r="L292" s="401" t="s">
        <v>1089</v>
      </c>
      <c r="M292" s="432"/>
      <c r="N292" s="437"/>
      <c r="O292">
        <v>40</v>
      </c>
    </row>
    <row r="293" spans="2:15" x14ac:dyDescent="0.35">
      <c r="B293" s="429"/>
      <c r="C293" s="429"/>
      <c r="D293" s="429"/>
      <c r="E293" s="429"/>
      <c r="F293" s="429"/>
      <c r="G293" s="441"/>
      <c r="H293" s="429"/>
      <c r="I293" s="156" t="s">
        <v>746</v>
      </c>
      <c r="J293" s="367" t="s">
        <v>108</v>
      </c>
      <c r="K293" s="77">
        <v>1</v>
      </c>
      <c r="L293" s="156" t="s">
        <v>1075</v>
      </c>
      <c r="M293" s="433"/>
      <c r="N293" s="438"/>
      <c r="O293">
        <v>60</v>
      </c>
    </row>
    <row r="294" spans="2:15" x14ac:dyDescent="0.35">
      <c r="B294" s="431">
        <v>45580</v>
      </c>
      <c r="C294" s="434">
        <v>6093</v>
      </c>
      <c r="D294" s="435" t="s">
        <v>1076</v>
      </c>
      <c r="E294" s="434">
        <v>287</v>
      </c>
      <c r="F294" s="435" t="s">
        <v>1081</v>
      </c>
      <c r="G294" s="436"/>
      <c r="H294" s="434"/>
      <c r="I294" s="401" t="s">
        <v>452</v>
      </c>
      <c r="J294" s="402" t="s">
        <v>1549</v>
      </c>
      <c r="K294" s="77">
        <v>1</v>
      </c>
      <c r="L294" s="401" t="s">
        <v>1075</v>
      </c>
      <c r="M294" s="435" t="s">
        <v>1221</v>
      </c>
      <c r="N294" s="439" t="s">
        <v>1321</v>
      </c>
      <c r="O294">
        <v>80</v>
      </c>
    </row>
    <row r="295" spans="2:15" x14ac:dyDescent="0.35">
      <c r="B295" s="432"/>
      <c r="C295" s="432"/>
      <c r="D295" s="432"/>
      <c r="E295" s="432"/>
      <c r="F295" s="432"/>
      <c r="G295" s="437"/>
      <c r="H295" s="432"/>
      <c r="I295" s="401" t="s">
        <v>626</v>
      </c>
      <c r="J295" s="402" t="s">
        <v>1550</v>
      </c>
      <c r="K295" s="77">
        <v>1</v>
      </c>
      <c r="L295" s="401" t="s">
        <v>1075</v>
      </c>
      <c r="M295" s="432"/>
      <c r="N295" s="437"/>
      <c r="O295">
        <v>30</v>
      </c>
    </row>
    <row r="296" spans="2:15" x14ac:dyDescent="0.35">
      <c r="B296" s="433"/>
      <c r="C296" s="433"/>
      <c r="D296" s="433"/>
      <c r="E296" s="433"/>
      <c r="F296" s="433"/>
      <c r="G296" s="438"/>
      <c r="H296" s="433"/>
      <c r="I296" s="401" t="s">
        <v>753</v>
      </c>
      <c r="J296" s="402" t="s">
        <v>1551</v>
      </c>
      <c r="K296" s="77">
        <v>1</v>
      </c>
      <c r="L296" s="401" t="s">
        <v>1075</v>
      </c>
      <c r="M296" s="433"/>
      <c r="N296" s="438"/>
      <c r="O296">
        <v>40</v>
      </c>
    </row>
    <row r="297" spans="2:15" x14ac:dyDescent="0.35">
      <c r="B297" s="430">
        <v>45581</v>
      </c>
      <c r="C297" s="429">
        <v>6143</v>
      </c>
      <c r="D297" s="442" t="s">
        <v>1076</v>
      </c>
      <c r="E297" s="429">
        <v>734</v>
      </c>
      <c r="F297" s="429" t="s">
        <v>1520</v>
      </c>
      <c r="G297" s="441" t="s">
        <v>1521</v>
      </c>
      <c r="H297" s="429">
        <v>9818087323</v>
      </c>
      <c r="I297" s="156" t="s">
        <v>769</v>
      </c>
      <c r="J297" s="367" t="s">
        <v>1522</v>
      </c>
      <c r="K297" s="56">
        <v>1</v>
      </c>
      <c r="L297" s="389" t="s">
        <v>1075</v>
      </c>
      <c r="M297" s="444" t="s">
        <v>1530</v>
      </c>
      <c r="N297" s="440" t="s">
        <v>1321</v>
      </c>
      <c r="O297">
        <v>30</v>
      </c>
    </row>
    <row r="298" spans="2:15" x14ac:dyDescent="0.35">
      <c r="B298" s="430"/>
      <c r="C298" s="429"/>
      <c r="D298" s="443"/>
      <c r="E298" s="429"/>
      <c r="F298" s="429"/>
      <c r="G298" s="441"/>
      <c r="H298" s="429"/>
      <c r="I298" s="156" t="s">
        <v>497</v>
      </c>
      <c r="J298" s="367" t="s">
        <v>1523</v>
      </c>
      <c r="K298" s="56">
        <v>1</v>
      </c>
      <c r="L298" s="391" t="s">
        <v>1089</v>
      </c>
      <c r="M298" s="432"/>
      <c r="N298" s="440"/>
      <c r="O298">
        <v>50</v>
      </c>
    </row>
    <row r="299" spans="2:15" x14ac:dyDescent="0.35">
      <c r="B299" s="430"/>
      <c r="C299" s="429"/>
      <c r="D299" s="443"/>
      <c r="E299" s="429"/>
      <c r="F299" s="429"/>
      <c r="G299" s="441"/>
      <c r="H299" s="429"/>
      <c r="I299" s="156" t="s">
        <v>622</v>
      </c>
      <c r="J299" s="367" t="s">
        <v>1524</v>
      </c>
      <c r="K299" s="56">
        <v>1</v>
      </c>
      <c r="L299" s="156" t="s">
        <v>1075</v>
      </c>
      <c r="M299" s="432"/>
      <c r="N299" s="440"/>
      <c r="O299">
        <v>40</v>
      </c>
    </row>
    <row r="300" spans="2:15" x14ac:dyDescent="0.35">
      <c r="B300" s="430"/>
      <c r="C300" s="429"/>
      <c r="D300" s="443"/>
      <c r="E300" s="429"/>
      <c r="F300" s="429"/>
      <c r="G300" s="441"/>
      <c r="H300" s="429"/>
      <c r="I300" s="156" t="s">
        <v>575</v>
      </c>
      <c r="J300" s="367" t="s">
        <v>1525</v>
      </c>
      <c r="K300" s="56">
        <v>1</v>
      </c>
      <c r="L300" s="156" t="s">
        <v>1075</v>
      </c>
      <c r="M300" s="432"/>
      <c r="N300" s="440"/>
      <c r="O300">
        <v>30</v>
      </c>
    </row>
    <row r="301" spans="2:15" x14ac:dyDescent="0.35">
      <c r="B301" s="430"/>
      <c r="C301" s="429"/>
      <c r="D301" s="443"/>
      <c r="E301" s="429"/>
      <c r="F301" s="429"/>
      <c r="G301" s="441"/>
      <c r="H301" s="429"/>
      <c r="I301" s="156" t="s">
        <v>611</v>
      </c>
      <c r="J301" s="367" t="s">
        <v>1526</v>
      </c>
      <c r="K301" s="56">
        <v>1</v>
      </c>
      <c r="L301" s="156" t="s">
        <v>1075</v>
      </c>
      <c r="M301" s="432"/>
      <c r="N301" s="440"/>
      <c r="O301">
        <v>40</v>
      </c>
    </row>
    <row r="302" spans="2:15" x14ac:dyDescent="0.35">
      <c r="B302" s="430"/>
      <c r="C302" s="429"/>
      <c r="D302" s="443"/>
      <c r="E302" s="429"/>
      <c r="F302" s="429"/>
      <c r="G302" s="441"/>
      <c r="H302" s="429"/>
      <c r="I302" s="390" t="s">
        <v>519</v>
      </c>
      <c r="J302" s="389" t="s">
        <v>1527</v>
      </c>
      <c r="K302" s="56">
        <v>1</v>
      </c>
      <c r="L302" s="392" t="s">
        <v>1089</v>
      </c>
      <c r="M302" s="432"/>
      <c r="N302" s="440"/>
      <c r="O302">
        <v>40</v>
      </c>
    </row>
    <row r="303" spans="2:15" x14ac:dyDescent="0.35">
      <c r="B303" s="430"/>
      <c r="C303" s="429"/>
      <c r="D303" s="443"/>
      <c r="E303" s="429"/>
      <c r="F303" s="429"/>
      <c r="G303" s="441"/>
      <c r="H303" s="429"/>
      <c r="I303" s="390" t="s">
        <v>486</v>
      </c>
      <c r="J303" s="367" t="s">
        <v>1528</v>
      </c>
      <c r="K303" s="56">
        <v>1</v>
      </c>
      <c r="L303" s="156" t="s">
        <v>1075</v>
      </c>
      <c r="M303" s="432"/>
      <c r="N303" s="440"/>
      <c r="O303">
        <v>40</v>
      </c>
    </row>
    <row r="304" spans="2:15" x14ac:dyDescent="0.35">
      <c r="B304" s="430"/>
      <c r="C304" s="429"/>
      <c r="D304" s="443"/>
      <c r="E304" s="429"/>
      <c r="F304" s="429"/>
      <c r="G304" s="441"/>
      <c r="H304" s="429"/>
      <c r="I304" s="390" t="s">
        <v>779</v>
      </c>
      <c r="J304" s="55" t="s">
        <v>267</v>
      </c>
      <c r="K304" s="56">
        <v>1</v>
      </c>
      <c r="L304" s="393" t="s">
        <v>1089</v>
      </c>
      <c r="M304" s="432"/>
      <c r="N304" s="440"/>
      <c r="O304">
        <v>55</v>
      </c>
    </row>
    <row r="305" spans="2:15" x14ac:dyDescent="0.35">
      <c r="B305" s="430"/>
      <c r="C305" s="429"/>
      <c r="D305" s="443"/>
      <c r="E305" s="429"/>
      <c r="F305" s="429"/>
      <c r="G305" s="441"/>
      <c r="H305" s="429"/>
      <c r="I305" s="390" t="s">
        <v>566</v>
      </c>
      <c r="J305" s="367" t="s">
        <v>1529</v>
      </c>
      <c r="K305" s="56">
        <v>1</v>
      </c>
      <c r="L305" s="392" t="s">
        <v>1089</v>
      </c>
      <c r="M305" s="433"/>
      <c r="N305" s="440"/>
      <c r="O305">
        <v>40</v>
      </c>
    </row>
    <row r="306" spans="2:15" x14ac:dyDescent="0.35">
      <c r="B306" s="430">
        <v>45582</v>
      </c>
      <c r="C306" s="429">
        <v>6151</v>
      </c>
      <c r="D306" s="429" t="s">
        <v>1533</v>
      </c>
      <c r="E306" s="429">
        <v>321</v>
      </c>
      <c r="F306" s="429" t="s">
        <v>1532</v>
      </c>
      <c r="G306" s="441" t="s">
        <v>1531</v>
      </c>
      <c r="H306" s="429">
        <v>7060443351</v>
      </c>
      <c r="I306" s="395" t="s">
        <v>1534</v>
      </c>
      <c r="J306" s="151" t="s">
        <v>1535</v>
      </c>
      <c r="K306" s="56">
        <v>1</v>
      </c>
      <c r="L306" s="392" t="s">
        <v>1075</v>
      </c>
      <c r="M306" s="771" t="s">
        <v>1221</v>
      </c>
      <c r="N306" s="771" t="s">
        <v>1538</v>
      </c>
      <c r="O306">
        <v>40</v>
      </c>
    </row>
    <row r="307" spans="2:15" x14ac:dyDescent="0.35">
      <c r="B307" s="430"/>
      <c r="C307" s="429"/>
      <c r="D307" s="429"/>
      <c r="E307" s="429"/>
      <c r="F307" s="429"/>
      <c r="G307" s="441"/>
      <c r="H307" s="429"/>
      <c r="I307" s="390" t="s">
        <v>745</v>
      </c>
      <c r="J307" s="396" t="s">
        <v>1536</v>
      </c>
      <c r="K307" s="56">
        <v>1</v>
      </c>
      <c r="L307" s="392" t="s">
        <v>1075</v>
      </c>
      <c r="M307" s="732"/>
      <c r="N307" s="732"/>
      <c r="O307">
        <v>60</v>
      </c>
    </row>
    <row r="308" spans="2:15" x14ac:dyDescent="0.35">
      <c r="B308" s="431"/>
      <c r="C308" s="434"/>
      <c r="D308" s="434"/>
      <c r="E308" s="434"/>
      <c r="F308" s="434"/>
      <c r="G308" s="770"/>
      <c r="H308" s="434"/>
      <c r="I308" s="390" t="s">
        <v>586</v>
      </c>
      <c r="J308" s="397" t="s">
        <v>1537</v>
      </c>
      <c r="K308" s="394">
        <v>1</v>
      </c>
      <c r="L308" s="398" t="s">
        <v>1075</v>
      </c>
      <c r="M308" s="457"/>
      <c r="N308" s="457"/>
      <c r="O308" s="354">
        <v>70</v>
      </c>
    </row>
    <row r="309" spans="2:15" x14ac:dyDescent="0.35">
      <c r="B309" s="430">
        <v>45583</v>
      </c>
      <c r="C309" s="429">
        <v>6153</v>
      </c>
      <c r="D309" s="442" t="s">
        <v>1533</v>
      </c>
      <c r="E309" s="429">
        <v>200</v>
      </c>
      <c r="F309" s="429" t="s">
        <v>1532</v>
      </c>
      <c r="G309" s="441" t="s">
        <v>1531</v>
      </c>
      <c r="H309" s="429">
        <v>7060443352</v>
      </c>
      <c r="I309" s="390" t="s">
        <v>747</v>
      </c>
      <c r="J309" s="396" t="s">
        <v>1540</v>
      </c>
      <c r="K309" s="56">
        <v>1</v>
      </c>
      <c r="L309" s="392" t="s">
        <v>1075</v>
      </c>
      <c r="M309" s="771" t="s">
        <v>1262</v>
      </c>
      <c r="N309" s="771" t="s">
        <v>1538</v>
      </c>
      <c r="O309" s="55">
        <v>60</v>
      </c>
    </row>
    <row r="310" spans="2:15" x14ac:dyDescent="0.35">
      <c r="B310" s="430"/>
      <c r="C310" s="429"/>
      <c r="D310" s="442"/>
      <c r="E310" s="429"/>
      <c r="F310" s="429"/>
      <c r="G310" s="441"/>
      <c r="H310" s="429"/>
      <c r="I310" s="390" t="s">
        <v>508</v>
      </c>
      <c r="J310" s="62" t="s">
        <v>1539</v>
      </c>
      <c r="K310" s="399">
        <v>1</v>
      </c>
      <c r="L310" s="400" t="s">
        <v>1075</v>
      </c>
      <c r="M310" s="732"/>
      <c r="N310" s="732"/>
      <c r="O310" s="55"/>
    </row>
    <row r="311" spans="2:15" x14ac:dyDescent="0.35">
      <c r="B311" s="430"/>
      <c r="C311" s="429"/>
      <c r="D311" s="442"/>
      <c r="E311" s="429"/>
      <c r="F311" s="429"/>
      <c r="G311" s="441"/>
      <c r="H311" s="429"/>
      <c r="I311" s="390" t="s">
        <v>774</v>
      </c>
      <c r="J311" s="396" t="s">
        <v>1541</v>
      </c>
      <c r="K311" s="56">
        <v>1</v>
      </c>
      <c r="L311" s="392" t="s">
        <v>1075</v>
      </c>
      <c r="M311" s="732"/>
      <c r="N311" s="732"/>
      <c r="O311" s="55">
        <v>60</v>
      </c>
    </row>
    <row r="312" spans="2:15" x14ac:dyDescent="0.35">
      <c r="B312" s="430">
        <v>45587</v>
      </c>
      <c r="C312" s="429">
        <v>6163</v>
      </c>
      <c r="D312" s="442" t="s">
        <v>1533</v>
      </c>
      <c r="E312" s="429">
        <v>317</v>
      </c>
      <c r="F312" s="442" t="s">
        <v>1542</v>
      </c>
      <c r="G312" s="772" t="s">
        <v>1543</v>
      </c>
      <c r="H312" s="429">
        <v>9555247135</v>
      </c>
      <c r="I312" s="390" t="s">
        <v>590</v>
      </c>
      <c r="J312" s="396" t="s">
        <v>437</v>
      </c>
      <c r="K312" s="56">
        <v>1</v>
      </c>
      <c r="L312" s="392" t="s">
        <v>1075</v>
      </c>
      <c r="M312" s="442" t="s">
        <v>1215</v>
      </c>
      <c r="N312" s="442" t="s">
        <v>1538</v>
      </c>
      <c r="O312" s="55">
        <v>15</v>
      </c>
    </row>
    <row r="313" spans="2:15" x14ac:dyDescent="0.35">
      <c r="B313" s="430"/>
      <c r="C313" s="429"/>
      <c r="D313" s="442"/>
      <c r="E313" s="429"/>
      <c r="F313" s="442"/>
      <c r="G313" s="772"/>
      <c r="H313" s="429"/>
      <c r="I313" s="390" t="s">
        <v>591</v>
      </c>
      <c r="J313" s="396" t="s">
        <v>438</v>
      </c>
      <c r="K313" s="56">
        <v>1</v>
      </c>
      <c r="L313" s="392" t="s">
        <v>1075</v>
      </c>
      <c r="M313" s="429"/>
      <c r="N313" s="429"/>
      <c r="O313" s="55">
        <v>15</v>
      </c>
    </row>
    <row r="314" spans="2:15" x14ac:dyDescent="0.35">
      <c r="B314" s="430"/>
      <c r="C314" s="429"/>
      <c r="D314" s="442"/>
      <c r="E314" s="429"/>
      <c r="F314" s="442"/>
      <c r="G314" s="772"/>
      <c r="H314" s="429"/>
      <c r="I314" s="390" t="s">
        <v>1544</v>
      </c>
      <c r="J314" s="396" t="s">
        <v>859</v>
      </c>
      <c r="K314" s="56">
        <v>1</v>
      </c>
      <c r="L314" s="392" t="s">
        <v>1075</v>
      </c>
      <c r="M314" s="429"/>
      <c r="N314" s="429"/>
      <c r="O314" s="55">
        <v>30</v>
      </c>
    </row>
    <row r="315" spans="2:15" x14ac:dyDescent="0.35">
      <c r="B315" s="430"/>
      <c r="C315" s="429"/>
      <c r="D315" s="442"/>
      <c r="E315" s="429"/>
      <c r="F315" s="442"/>
      <c r="G315" s="772"/>
      <c r="H315" s="429"/>
      <c r="I315" s="390" t="s">
        <v>1545</v>
      </c>
      <c r="J315" s="396" t="s">
        <v>1546</v>
      </c>
      <c r="K315" s="56">
        <v>1</v>
      </c>
      <c r="L315" s="392" t="s">
        <v>1075</v>
      </c>
      <c r="M315" s="429"/>
      <c r="N315" s="429"/>
      <c r="O315" s="55">
        <v>30</v>
      </c>
    </row>
    <row r="316" spans="2:15" x14ac:dyDescent="0.35">
      <c r="B316" s="430"/>
      <c r="C316" s="429"/>
      <c r="D316" s="442"/>
      <c r="E316" s="429"/>
      <c r="F316" s="442"/>
      <c r="G316" s="772"/>
      <c r="H316" s="429"/>
      <c r="I316" s="390" t="s">
        <v>753</v>
      </c>
      <c r="J316" s="396" t="s">
        <v>1547</v>
      </c>
      <c r="K316" s="56">
        <v>1</v>
      </c>
      <c r="L316" s="392" t="s">
        <v>1075</v>
      </c>
      <c r="M316" s="429"/>
      <c r="N316" s="429"/>
      <c r="O316" s="55">
        <v>40</v>
      </c>
    </row>
    <row r="317" spans="2:15" x14ac:dyDescent="0.35">
      <c r="B317" s="430"/>
      <c r="C317" s="429"/>
      <c r="D317" s="442"/>
      <c r="E317" s="429"/>
      <c r="F317" s="442"/>
      <c r="G317" s="772"/>
      <c r="H317" s="429"/>
      <c r="I317" s="390" t="s">
        <v>740</v>
      </c>
      <c r="J317" s="396" t="s">
        <v>1370</v>
      </c>
      <c r="K317" s="56">
        <v>1</v>
      </c>
      <c r="L317" s="392" t="s">
        <v>1075</v>
      </c>
      <c r="M317" s="429"/>
      <c r="N317" s="429"/>
      <c r="O317" s="55">
        <v>30</v>
      </c>
    </row>
    <row r="318" spans="2:15" x14ac:dyDescent="0.35">
      <c r="B318" s="430"/>
      <c r="C318" s="429"/>
      <c r="D318" s="442"/>
      <c r="E318" s="429"/>
      <c r="F318" s="442"/>
      <c r="G318" s="772"/>
      <c r="H318" s="429"/>
      <c r="I318" s="390" t="s">
        <v>554</v>
      </c>
      <c r="J318" s="396" t="s">
        <v>1337</v>
      </c>
      <c r="K318" s="56">
        <v>1</v>
      </c>
      <c r="L318" s="392" t="s">
        <v>1075</v>
      </c>
      <c r="M318" s="429"/>
      <c r="N318" s="429"/>
      <c r="O318" s="55">
        <v>30</v>
      </c>
    </row>
    <row r="319" spans="2:15" x14ac:dyDescent="0.35">
      <c r="B319" s="430"/>
      <c r="C319" s="429"/>
      <c r="D319" s="442"/>
      <c r="E319" s="429"/>
      <c r="F319" s="442"/>
      <c r="G319" s="772"/>
      <c r="H319" s="429"/>
      <c r="I319" s="390" t="s">
        <v>457</v>
      </c>
      <c r="J319" s="396" t="s">
        <v>1548</v>
      </c>
      <c r="K319" s="56">
        <v>1</v>
      </c>
      <c r="L319" s="392" t="s">
        <v>1075</v>
      </c>
      <c r="M319" s="429"/>
      <c r="N319" s="429"/>
      <c r="O319" s="55">
        <v>30</v>
      </c>
    </row>
    <row r="320" spans="2:15" x14ac:dyDescent="0.35">
      <c r="B320" s="430">
        <v>45587</v>
      </c>
      <c r="C320" s="429">
        <v>6098</v>
      </c>
      <c r="D320" s="428" t="s">
        <v>1533</v>
      </c>
      <c r="E320" s="429">
        <v>458</v>
      </c>
      <c r="F320" s="428" t="s">
        <v>1174</v>
      </c>
      <c r="G320" s="428" t="s">
        <v>1552</v>
      </c>
      <c r="H320" s="429">
        <v>9412768003</v>
      </c>
      <c r="I320" s="150" t="s">
        <v>994</v>
      </c>
      <c r="J320" s="403" t="s">
        <v>1558</v>
      </c>
      <c r="K320" s="56">
        <v>5</v>
      </c>
      <c r="L320" s="392" t="s">
        <v>1075</v>
      </c>
      <c r="M320" s="428" t="s">
        <v>1559</v>
      </c>
      <c r="N320" s="428" t="s">
        <v>1538</v>
      </c>
      <c r="O320" s="55">
        <v>45</v>
      </c>
    </row>
    <row r="321" spans="2:15" x14ac:dyDescent="0.35">
      <c r="B321" s="430"/>
      <c r="C321" s="429"/>
      <c r="D321" s="428"/>
      <c r="E321" s="429"/>
      <c r="F321" s="428"/>
      <c r="G321" s="428"/>
      <c r="H321" s="429"/>
      <c r="I321" s="401" t="s">
        <v>1553</v>
      </c>
      <c r="J321" s="403" t="s">
        <v>267</v>
      </c>
      <c r="K321" s="56">
        <v>1</v>
      </c>
      <c r="L321" s="392" t="s">
        <v>1075</v>
      </c>
      <c r="M321" s="429"/>
      <c r="N321" s="429"/>
      <c r="O321" s="55">
        <v>70</v>
      </c>
    </row>
    <row r="322" spans="2:15" x14ac:dyDescent="0.35">
      <c r="B322" s="430"/>
      <c r="C322" s="429"/>
      <c r="D322" s="428"/>
      <c r="E322" s="429"/>
      <c r="F322" s="428"/>
      <c r="G322" s="428"/>
      <c r="H322" s="429"/>
      <c r="I322" s="150" t="s">
        <v>848</v>
      </c>
      <c r="J322" s="403" t="s">
        <v>1554</v>
      </c>
      <c r="K322" s="56">
        <v>1</v>
      </c>
      <c r="L322" s="156" t="s">
        <v>1089</v>
      </c>
      <c r="M322" s="429"/>
      <c r="N322" s="429"/>
      <c r="O322" s="55">
        <v>45</v>
      </c>
    </row>
    <row r="323" spans="2:15" x14ac:dyDescent="0.35">
      <c r="B323" s="430"/>
      <c r="C323" s="429"/>
      <c r="D323" s="428"/>
      <c r="E323" s="429"/>
      <c r="F323" s="428"/>
      <c r="G323" s="428"/>
      <c r="H323" s="429"/>
      <c r="I323" s="55"/>
      <c r="J323" s="403" t="s">
        <v>1555</v>
      </c>
      <c r="K323" s="56">
        <v>3</v>
      </c>
      <c r="L323" s="392" t="s">
        <v>1075</v>
      </c>
      <c r="M323" s="429"/>
      <c r="N323" s="429"/>
      <c r="O323" s="55">
        <v>60</v>
      </c>
    </row>
    <row r="324" spans="2:15" x14ac:dyDescent="0.35">
      <c r="B324" s="430"/>
      <c r="C324" s="429"/>
      <c r="D324" s="428"/>
      <c r="E324" s="429"/>
      <c r="F324" s="428"/>
      <c r="G324" s="428"/>
      <c r="H324" s="429"/>
      <c r="I324" s="55"/>
      <c r="J324" s="403" t="s">
        <v>1556</v>
      </c>
      <c r="K324" s="56">
        <v>1</v>
      </c>
      <c r="L324" s="392" t="s">
        <v>1075</v>
      </c>
      <c r="M324" s="429"/>
      <c r="N324" s="429"/>
      <c r="O324" s="55">
        <v>20</v>
      </c>
    </row>
    <row r="325" spans="2:15" x14ac:dyDescent="0.35">
      <c r="B325" s="430"/>
      <c r="C325" s="429"/>
      <c r="D325" s="428"/>
      <c r="E325" s="429"/>
      <c r="F325" s="428"/>
      <c r="G325" s="428"/>
      <c r="H325" s="429"/>
      <c r="I325" s="55"/>
      <c r="J325" s="403" t="s">
        <v>1557</v>
      </c>
      <c r="K325" s="56">
        <v>1</v>
      </c>
      <c r="L325" s="156" t="s">
        <v>1075</v>
      </c>
      <c r="M325" s="429"/>
      <c r="N325" s="429"/>
      <c r="O325" s="55">
        <v>20</v>
      </c>
    </row>
    <row r="326" spans="2:15" ht="14.4" customHeight="1" x14ac:dyDescent="0.35">
      <c r="B326" s="430">
        <v>45588</v>
      </c>
      <c r="C326" s="429">
        <v>6167</v>
      </c>
      <c r="D326" s="429"/>
      <c r="E326" s="429">
        <v>357</v>
      </c>
      <c r="F326" s="442" t="s">
        <v>1542</v>
      </c>
      <c r="G326" s="772" t="s">
        <v>1543</v>
      </c>
      <c r="H326" s="429">
        <v>9555247135</v>
      </c>
      <c r="I326" s="390" t="s">
        <v>590</v>
      </c>
      <c r="J326" s="396" t="s">
        <v>437</v>
      </c>
      <c r="K326" s="56">
        <v>1</v>
      </c>
      <c r="L326" s="156" t="s">
        <v>1075</v>
      </c>
      <c r="M326" s="782" t="s">
        <v>1215</v>
      </c>
      <c r="N326" s="457"/>
      <c r="O326" s="55">
        <v>15</v>
      </c>
    </row>
    <row r="327" spans="2:15" x14ac:dyDescent="0.35">
      <c r="B327" s="430"/>
      <c r="C327" s="429"/>
      <c r="D327" s="429"/>
      <c r="E327" s="429"/>
      <c r="F327" s="442"/>
      <c r="G327" s="772"/>
      <c r="H327" s="429"/>
      <c r="I327" s="390" t="s">
        <v>591</v>
      </c>
      <c r="J327" s="396" t="s">
        <v>438</v>
      </c>
      <c r="K327" s="56">
        <v>1</v>
      </c>
      <c r="L327" s="156" t="s">
        <v>1075</v>
      </c>
      <c r="M327" s="458"/>
      <c r="N327" s="458"/>
      <c r="O327" s="55">
        <v>15</v>
      </c>
    </row>
    <row r="328" spans="2:15" x14ac:dyDescent="0.35">
      <c r="B328" s="430"/>
      <c r="C328" s="429"/>
      <c r="D328" s="429"/>
      <c r="E328" s="429"/>
      <c r="F328" s="442"/>
      <c r="G328" s="772"/>
      <c r="H328" s="429"/>
      <c r="I328" s="390" t="s">
        <v>753</v>
      </c>
      <c r="J328" s="396" t="s">
        <v>1547</v>
      </c>
      <c r="K328" s="56">
        <v>1</v>
      </c>
      <c r="L328" s="156" t="s">
        <v>1075</v>
      </c>
      <c r="M328" s="458"/>
      <c r="N328" s="458"/>
      <c r="O328" s="55">
        <v>30</v>
      </c>
    </row>
    <row r="329" spans="2:15" x14ac:dyDescent="0.35">
      <c r="B329" s="430"/>
      <c r="C329" s="429"/>
      <c r="D329" s="429"/>
      <c r="E329" s="429"/>
      <c r="F329" s="442"/>
      <c r="G329" s="772"/>
      <c r="H329" s="429"/>
      <c r="I329" s="390" t="s">
        <v>554</v>
      </c>
      <c r="J329" s="396" t="s">
        <v>1337</v>
      </c>
      <c r="K329" s="56">
        <v>1</v>
      </c>
      <c r="L329" s="156" t="s">
        <v>1075</v>
      </c>
      <c r="M329" s="458"/>
      <c r="N329" s="458"/>
      <c r="O329" s="55">
        <v>30</v>
      </c>
    </row>
    <row r="330" spans="2:15" x14ac:dyDescent="0.35">
      <c r="B330" s="430"/>
      <c r="C330" s="429"/>
      <c r="D330" s="429"/>
      <c r="E330" s="429"/>
      <c r="F330" s="442"/>
      <c r="G330" s="772"/>
      <c r="H330" s="429"/>
      <c r="I330" s="405" t="s">
        <v>501</v>
      </c>
      <c r="J330" s="406" t="s">
        <v>142</v>
      </c>
      <c r="K330" s="56">
        <v>1</v>
      </c>
      <c r="L330" s="156" t="s">
        <v>1075</v>
      </c>
      <c r="M330" s="458"/>
      <c r="N330" s="458"/>
      <c r="O330" s="55">
        <v>30</v>
      </c>
    </row>
    <row r="331" spans="2:15" x14ac:dyDescent="0.35">
      <c r="B331" s="430"/>
      <c r="C331" s="429"/>
      <c r="D331" s="429"/>
      <c r="E331" s="429"/>
      <c r="F331" s="442"/>
      <c r="G331" s="772"/>
      <c r="H331" s="429"/>
      <c r="I331" s="405" t="s">
        <v>1244</v>
      </c>
      <c r="J331" s="406" t="s">
        <v>1565</v>
      </c>
      <c r="K331" s="56">
        <v>1</v>
      </c>
      <c r="L331" s="156" t="s">
        <v>1075</v>
      </c>
      <c r="M331" s="458"/>
      <c r="N331" s="458"/>
      <c r="O331" s="55">
        <v>20</v>
      </c>
    </row>
    <row r="332" spans="2:15" x14ac:dyDescent="0.35">
      <c r="B332" s="430"/>
      <c r="C332" s="429"/>
      <c r="D332" s="429"/>
      <c r="E332" s="429"/>
      <c r="F332" s="442"/>
      <c r="G332" s="772"/>
      <c r="H332" s="429"/>
      <c r="I332" s="405" t="s">
        <v>1243</v>
      </c>
      <c r="J332" s="55" t="s">
        <v>1566</v>
      </c>
      <c r="K332" s="56">
        <v>1</v>
      </c>
      <c r="L332" s="156" t="s">
        <v>1075</v>
      </c>
      <c r="M332" s="458"/>
      <c r="N332" s="458"/>
      <c r="O332" s="55">
        <v>20</v>
      </c>
    </row>
    <row r="333" spans="2:15" x14ac:dyDescent="0.35">
      <c r="B333" s="430"/>
      <c r="C333" s="429"/>
      <c r="D333" s="429"/>
      <c r="E333" s="429"/>
      <c r="F333" s="442"/>
      <c r="G333" s="772"/>
      <c r="H333" s="429"/>
      <c r="I333" s="405" t="s">
        <v>1240</v>
      </c>
      <c r="J333" s="55" t="s">
        <v>1567</v>
      </c>
      <c r="K333" s="56">
        <v>1</v>
      </c>
      <c r="L333" s="156" t="s">
        <v>1075</v>
      </c>
      <c r="M333" s="459"/>
      <c r="N333" s="459"/>
      <c r="O333" s="55">
        <v>20</v>
      </c>
    </row>
    <row r="334" spans="2:15" x14ac:dyDescent="0.35">
      <c r="B334" s="430">
        <v>45589</v>
      </c>
      <c r="C334" s="429">
        <v>6171</v>
      </c>
      <c r="D334" s="429"/>
      <c r="E334" s="429">
        <v>267</v>
      </c>
      <c r="F334" s="777" t="s">
        <v>1564</v>
      </c>
      <c r="G334" s="773" t="s">
        <v>1568</v>
      </c>
      <c r="H334" s="777" t="s">
        <v>1569</v>
      </c>
      <c r="I334" s="405" t="s">
        <v>519</v>
      </c>
      <c r="J334" s="55" t="s">
        <v>1570</v>
      </c>
      <c r="K334" s="56">
        <v>1</v>
      </c>
      <c r="L334" s="406" t="s">
        <v>1075</v>
      </c>
      <c r="M334" s="457"/>
      <c r="N334" s="457"/>
      <c r="O334" s="55">
        <v>40</v>
      </c>
    </row>
    <row r="335" spans="2:15" x14ac:dyDescent="0.35">
      <c r="B335" s="430"/>
      <c r="C335" s="429"/>
      <c r="D335" s="429"/>
      <c r="E335" s="429"/>
      <c r="F335" s="777"/>
      <c r="G335" s="773"/>
      <c r="H335" s="777"/>
      <c r="I335" s="405" t="s">
        <v>768</v>
      </c>
      <c r="J335" s="55" t="s">
        <v>1160</v>
      </c>
      <c r="K335" s="56">
        <v>1</v>
      </c>
      <c r="L335" s="406" t="s">
        <v>1075</v>
      </c>
      <c r="M335" s="458"/>
      <c r="N335" s="458"/>
      <c r="O335" s="55">
        <v>40</v>
      </c>
    </row>
    <row r="336" spans="2:15" x14ac:dyDescent="0.35">
      <c r="B336" s="430"/>
      <c r="C336" s="429"/>
      <c r="D336" s="429"/>
      <c r="E336" s="429"/>
      <c r="F336" s="777"/>
      <c r="G336" s="773"/>
      <c r="H336" s="777"/>
      <c r="I336" s="405" t="s">
        <v>553</v>
      </c>
      <c r="J336" s="55" t="s">
        <v>1469</v>
      </c>
      <c r="K336" s="56">
        <v>1</v>
      </c>
      <c r="L336" s="406" t="s">
        <v>1075</v>
      </c>
      <c r="M336" s="459"/>
      <c r="N336" s="459"/>
      <c r="O336" s="55">
        <v>40</v>
      </c>
    </row>
    <row r="337" spans="2:15" x14ac:dyDescent="0.35">
      <c r="B337" s="430">
        <v>45590</v>
      </c>
      <c r="C337" s="429">
        <v>6172</v>
      </c>
      <c r="D337" s="434"/>
      <c r="E337" s="429">
        <v>256</v>
      </c>
      <c r="F337" s="774" t="s">
        <v>1571</v>
      </c>
      <c r="G337" s="773" t="s">
        <v>1572</v>
      </c>
      <c r="H337" s="434">
        <v>9818116679</v>
      </c>
      <c r="I337" s="405" t="s">
        <v>1244</v>
      </c>
      <c r="J337" s="55" t="s">
        <v>1565</v>
      </c>
      <c r="K337" s="56">
        <v>1</v>
      </c>
      <c r="L337" s="406" t="s">
        <v>1075</v>
      </c>
      <c r="M337" s="457"/>
      <c r="N337" s="457"/>
      <c r="O337" s="55">
        <v>20</v>
      </c>
    </row>
    <row r="338" spans="2:15" x14ac:dyDescent="0.35">
      <c r="B338" s="430"/>
      <c r="C338" s="429"/>
      <c r="D338" s="432"/>
      <c r="E338" s="429"/>
      <c r="F338" s="775"/>
      <c r="G338" s="773"/>
      <c r="H338" s="432"/>
      <c r="I338" s="405" t="s">
        <v>1241</v>
      </c>
      <c r="J338" s="55" t="s">
        <v>1573</v>
      </c>
      <c r="K338" s="56">
        <v>1</v>
      </c>
      <c r="L338" s="406" t="s">
        <v>1075</v>
      </c>
      <c r="M338" s="458"/>
      <c r="N338" s="458"/>
      <c r="O338" s="55">
        <v>40</v>
      </c>
    </row>
    <row r="339" spans="2:15" x14ac:dyDescent="0.35">
      <c r="B339" s="430"/>
      <c r="C339" s="429"/>
      <c r="D339" s="432"/>
      <c r="E339" s="429"/>
      <c r="F339" s="775"/>
      <c r="G339" s="773"/>
      <c r="H339" s="432"/>
      <c r="I339" s="405" t="s">
        <v>1238</v>
      </c>
      <c r="J339" s="55" t="s">
        <v>1574</v>
      </c>
      <c r="K339" s="56">
        <v>1</v>
      </c>
      <c r="L339" s="406" t="s">
        <v>1075</v>
      </c>
      <c r="M339" s="458"/>
      <c r="N339" s="458"/>
      <c r="O339" s="55">
        <v>40</v>
      </c>
    </row>
    <row r="340" spans="2:15" x14ac:dyDescent="0.35">
      <c r="B340" s="430"/>
      <c r="C340" s="429"/>
      <c r="D340" s="432"/>
      <c r="E340" s="429"/>
      <c r="F340" s="775"/>
      <c r="G340" s="773"/>
      <c r="H340" s="432"/>
      <c r="I340" s="405" t="s">
        <v>1242</v>
      </c>
      <c r="J340" s="55" t="s">
        <v>1575</v>
      </c>
      <c r="K340" s="56">
        <v>1</v>
      </c>
      <c r="L340" s="406" t="s">
        <v>1075</v>
      </c>
      <c r="M340" s="458"/>
      <c r="N340" s="458"/>
      <c r="O340" s="55">
        <v>20</v>
      </c>
    </row>
    <row r="341" spans="2:15" x14ac:dyDescent="0.35">
      <c r="B341" s="430"/>
      <c r="C341" s="429"/>
      <c r="D341" s="433"/>
      <c r="E341" s="429"/>
      <c r="F341" s="776"/>
      <c r="G341" s="773"/>
      <c r="H341" s="433"/>
      <c r="I341" s="405" t="s">
        <v>1237</v>
      </c>
      <c r="J341" s="55" t="s">
        <v>1576</v>
      </c>
      <c r="K341" s="56">
        <v>1</v>
      </c>
      <c r="L341" s="406" t="s">
        <v>1075</v>
      </c>
      <c r="M341" s="459"/>
      <c r="N341" s="459"/>
      <c r="O341" s="55">
        <v>20</v>
      </c>
    </row>
    <row r="342" spans="2:15" x14ac:dyDescent="0.35">
      <c r="B342" s="430">
        <v>45590</v>
      </c>
      <c r="C342" s="429">
        <v>6174</v>
      </c>
      <c r="D342" s="457"/>
      <c r="E342" s="429">
        <v>283</v>
      </c>
      <c r="F342" s="777" t="s">
        <v>1563</v>
      </c>
      <c r="G342" s="773" t="s">
        <v>1577</v>
      </c>
      <c r="H342" s="778" t="s">
        <v>1578</v>
      </c>
      <c r="I342" s="405" t="s">
        <v>458</v>
      </c>
      <c r="J342" s="55" t="s">
        <v>1579</v>
      </c>
      <c r="K342" s="56">
        <v>1</v>
      </c>
      <c r="L342" s="406" t="s">
        <v>1075</v>
      </c>
      <c r="M342" s="457"/>
      <c r="N342" s="457"/>
      <c r="O342" s="55">
        <v>30</v>
      </c>
    </row>
    <row r="343" spans="2:15" x14ac:dyDescent="0.35">
      <c r="B343" s="430"/>
      <c r="C343" s="429"/>
      <c r="D343" s="458"/>
      <c r="E343" s="429"/>
      <c r="F343" s="777"/>
      <c r="G343" s="773"/>
      <c r="H343" s="778"/>
      <c r="I343" s="405" t="s">
        <v>597</v>
      </c>
      <c r="J343" s="55" t="s">
        <v>1185</v>
      </c>
      <c r="K343" s="56">
        <v>1</v>
      </c>
      <c r="L343" s="406" t="s">
        <v>1075</v>
      </c>
      <c r="M343" s="458"/>
      <c r="N343" s="458"/>
      <c r="O343" s="55">
        <v>20</v>
      </c>
    </row>
    <row r="344" spans="2:15" x14ac:dyDescent="0.35">
      <c r="B344" s="430"/>
      <c r="C344" s="429"/>
      <c r="D344" s="458"/>
      <c r="E344" s="429"/>
      <c r="F344" s="777"/>
      <c r="G344" s="773"/>
      <c r="H344" s="778"/>
      <c r="I344" s="405" t="s">
        <v>502</v>
      </c>
      <c r="J344" s="55" t="s">
        <v>363</v>
      </c>
      <c r="K344" s="56">
        <v>1</v>
      </c>
      <c r="L344" s="406" t="s">
        <v>1075</v>
      </c>
      <c r="M344" s="458"/>
      <c r="N344" s="458"/>
      <c r="O344" s="55">
        <v>30</v>
      </c>
    </row>
    <row r="345" spans="2:15" x14ac:dyDescent="0.35">
      <c r="B345" s="430"/>
      <c r="C345" s="429"/>
      <c r="D345" s="458"/>
      <c r="E345" s="429"/>
      <c r="F345" s="777"/>
      <c r="G345" s="773"/>
      <c r="H345" s="778"/>
      <c r="I345" s="405" t="s">
        <v>1244</v>
      </c>
      <c r="J345" s="55" t="s">
        <v>1565</v>
      </c>
      <c r="K345" s="56">
        <v>1</v>
      </c>
      <c r="L345" s="406" t="s">
        <v>1075</v>
      </c>
      <c r="M345" s="458"/>
      <c r="N345" s="458"/>
      <c r="O345" s="55">
        <v>20</v>
      </c>
    </row>
    <row r="346" spans="2:15" x14ac:dyDescent="0.35">
      <c r="B346" s="430"/>
      <c r="C346" s="429"/>
      <c r="D346" s="458"/>
      <c r="E346" s="429"/>
      <c r="F346" s="777"/>
      <c r="G346" s="773"/>
      <c r="H346" s="778"/>
      <c r="I346" s="405" t="s">
        <v>1242</v>
      </c>
      <c r="J346" s="55" t="s">
        <v>1575</v>
      </c>
      <c r="K346" s="56">
        <v>1</v>
      </c>
      <c r="L346" s="406" t="s">
        <v>1075</v>
      </c>
      <c r="M346" s="458"/>
      <c r="N346" s="458"/>
      <c r="O346" s="55">
        <v>20</v>
      </c>
    </row>
    <row r="347" spans="2:15" x14ac:dyDescent="0.35">
      <c r="B347" s="430"/>
      <c r="C347" s="429"/>
      <c r="D347" s="459"/>
      <c r="E347" s="429"/>
      <c r="F347" s="777"/>
      <c r="G347" s="773"/>
      <c r="H347" s="778"/>
      <c r="I347" s="405" t="s">
        <v>654</v>
      </c>
      <c r="J347" s="55" t="s">
        <v>1580</v>
      </c>
      <c r="K347" s="56">
        <v>1</v>
      </c>
      <c r="L347" s="406" t="s">
        <v>1075</v>
      </c>
      <c r="M347" s="459"/>
      <c r="N347" s="459"/>
      <c r="O347" s="55">
        <v>10</v>
      </c>
    </row>
    <row r="348" spans="2:15" x14ac:dyDescent="0.35">
      <c r="B348" s="430">
        <v>45593</v>
      </c>
      <c r="C348" s="429">
        <v>6173</v>
      </c>
      <c r="D348" s="457"/>
      <c r="E348" s="429">
        <v>313</v>
      </c>
      <c r="F348" s="779" t="s">
        <v>1520</v>
      </c>
      <c r="G348" s="773" t="s">
        <v>1581</v>
      </c>
      <c r="H348" s="489">
        <v>9818087323</v>
      </c>
      <c r="I348" s="405" t="s">
        <v>554</v>
      </c>
      <c r="J348" s="55" t="s">
        <v>170</v>
      </c>
      <c r="K348" s="56">
        <v>1</v>
      </c>
      <c r="L348" s="406" t="s">
        <v>1075</v>
      </c>
      <c r="M348" s="457"/>
      <c r="N348" s="457"/>
      <c r="O348" s="55">
        <v>30</v>
      </c>
    </row>
    <row r="349" spans="2:15" x14ac:dyDescent="0.35">
      <c r="B349" s="430"/>
      <c r="C349" s="429"/>
      <c r="D349" s="458"/>
      <c r="E349" s="429"/>
      <c r="F349" s="779"/>
      <c r="G349" s="773"/>
      <c r="H349" s="489"/>
      <c r="I349" s="405" t="s">
        <v>1243</v>
      </c>
      <c r="J349" s="151" t="s">
        <v>1566</v>
      </c>
      <c r="K349" s="56">
        <v>1</v>
      </c>
      <c r="L349" s="406" t="s">
        <v>1075</v>
      </c>
      <c r="M349" s="458"/>
      <c r="N349" s="458"/>
      <c r="O349" s="55">
        <v>20</v>
      </c>
    </row>
    <row r="350" spans="2:15" x14ac:dyDescent="0.35">
      <c r="B350" s="430"/>
      <c r="C350" s="429"/>
      <c r="D350" s="458"/>
      <c r="E350" s="429"/>
      <c r="F350" s="779"/>
      <c r="G350" s="773"/>
      <c r="H350" s="489"/>
      <c r="I350" s="405" t="s">
        <v>1241</v>
      </c>
      <c r="J350" s="151" t="s">
        <v>1573</v>
      </c>
      <c r="K350" s="56">
        <v>1</v>
      </c>
      <c r="L350" s="406" t="s">
        <v>1075</v>
      </c>
      <c r="M350" s="458"/>
      <c r="N350" s="458"/>
      <c r="O350" s="55">
        <v>40</v>
      </c>
    </row>
    <row r="351" spans="2:15" x14ac:dyDescent="0.35">
      <c r="B351" s="430"/>
      <c r="C351" s="429"/>
      <c r="D351" s="458"/>
      <c r="E351" s="429"/>
      <c r="F351" s="779"/>
      <c r="G351" s="773"/>
      <c r="H351" s="489"/>
      <c r="I351" s="405" t="s">
        <v>1238</v>
      </c>
      <c r="J351" s="409" t="s">
        <v>1574</v>
      </c>
      <c r="K351" s="56">
        <v>1</v>
      </c>
      <c r="L351" s="406" t="s">
        <v>1075</v>
      </c>
      <c r="M351" s="458"/>
      <c r="N351" s="458"/>
      <c r="O351" s="55">
        <v>40</v>
      </c>
    </row>
    <row r="352" spans="2:15" x14ac:dyDescent="0.35">
      <c r="B352" s="430"/>
      <c r="C352" s="429"/>
      <c r="D352" s="459"/>
      <c r="E352" s="429"/>
      <c r="F352" s="779"/>
      <c r="G352" s="773"/>
      <c r="H352" s="489"/>
      <c r="I352" s="405" t="s">
        <v>485</v>
      </c>
      <c r="J352" s="151" t="s">
        <v>8</v>
      </c>
      <c r="K352" s="56">
        <v>1</v>
      </c>
      <c r="L352" s="406" t="s">
        <v>1075</v>
      </c>
      <c r="M352" s="459"/>
      <c r="N352" s="459"/>
      <c r="O352" s="55">
        <v>40</v>
      </c>
    </row>
    <row r="353" spans="2:15" x14ac:dyDescent="0.35">
      <c r="B353" s="430">
        <v>45593</v>
      </c>
      <c r="C353" s="429">
        <v>6181</v>
      </c>
      <c r="D353" s="429"/>
      <c r="E353" s="429">
        <v>336</v>
      </c>
      <c r="F353" s="779" t="s">
        <v>1562</v>
      </c>
      <c r="G353" s="773" t="s">
        <v>1582</v>
      </c>
      <c r="H353" s="777" t="s">
        <v>1583</v>
      </c>
      <c r="I353" s="405" t="s">
        <v>763</v>
      </c>
      <c r="J353" s="406" t="s">
        <v>133</v>
      </c>
      <c r="K353" s="56">
        <v>1</v>
      </c>
      <c r="L353" s="406" t="s">
        <v>1075</v>
      </c>
      <c r="M353" s="457"/>
      <c r="N353" s="457"/>
      <c r="O353" s="55">
        <v>30</v>
      </c>
    </row>
    <row r="354" spans="2:15" x14ac:dyDescent="0.35">
      <c r="B354" s="430"/>
      <c r="C354" s="429"/>
      <c r="D354" s="429"/>
      <c r="E354" s="429"/>
      <c r="F354" s="779"/>
      <c r="G354" s="773"/>
      <c r="H354" s="777"/>
      <c r="I354" s="405" t="s">
        <v>779</v>
      </c>
      <c r="J354" s="406" t="s">
        <v>267</v>
      </c>
      <c r="K354" s="56">
        <v>1</v>
      </c>
      <c r="L354" s="406" t="s">
        <v>1075</v>
      </c>
      <c r="M354" s="458"/>
      <c r="N354" s="458"/>
      <c r="O354" s="55">
        <v>60</v>
      </c>
    </row>
    <row r="355" spans="2:15" x14ac:dyDescent="0.35">
      <c r="B355" s="430"/>
      <c r="C355" s="429"/>
      <c r="D355" s="429"/>
      <c r="E355" s="429"/>
      <c r="F355" s="779"/>
      <c r="G355" s="773"/>
      <c r="H355" s="777"/>
      <c r="I355" s="405" t="s">
        <v>769</v>
      </c>
      <c r="J355" s="406" t="s">
        <v>1155</v>
      </c>
      <c r="K355" s="56">
        <v>1</v>
      </c>
      <c r="L355" s="406" t="s">
        <v>1075</v>
      </c>
      <c r="M355" s="458"/>
      <c r="N355" s="458"/>
      <c r="O355" s="55">
        <v>30</v>
      </c>
    </row>
    <row r="356" spans="2:15" x14ac:dyDescent="0.35">
      <c r="B356" s="430"/>
      <c r="C356" s="429"/>
      <c r="D356" s="429"/>
      <c r="E356" s="429"/>
      <c r="F356" s="779"/>
      <c r="G356" s="773"/>
      <c r="H356" s="777"/>
      <c r="I356" s="405" t="s">
        <v>1239</v>
      </c>
      <c r="J356" s="406" t="s">
        <v>1584</v>
      </c>
      <c r="K356" s="56">
        <v>1</v>
      </c>
      <c r="L356" s="406" t="s">
        <v>1075</v>
      </c>
      <c r="M356" s="458"/>
      <c r="N356" s="458"/>
      <c r="O356" s="55">
        <v>60</v>
      </c>
    </row>
    <row r="357" spans="2:15" x14ac:dyDescent="0.35">
      <c r="B357" s="430"/>
      <c r="C357" s="429"/>
      <c r="D357" s="429"/>
      <c r="E357" s="429"/>
      <c r="F357" s="779"/>
      <c r="G357" s="773"/>
      <c r="H357" s="777"/>
      <c r="I357" s="405" t="s">
        <v>1240</v>
      </c>
      <c r="J357" s="406" t="s">
        <v>1567</v>
      </c>
      <c r="K357" s="56">
        <v>1</v>
      </c>
      <c r="L357" s="406" t="s">
        <v>1075</v>
      </c>
      <c r="M357" s="459"/>
      <c r="N357" s="459"/>
      <c r="O357" s="55">
        <v>20</v>
      </c>
    </row>
    <row r="358" spans="2:15" x14ac:dyDescent="0.35">
      <c r="B358" s="430">
        <v>45593</v>
      </c>
      <c r="C358" s="429">
        <v>6182</v>
      </c>
      <c r="D358" s="434"/>
      <c r="E358" s="429">
        <v>200</v>
      </c>
      <c r="F358" s="777" t="s">
        <v>1585</v>
      </c>
      <c r="G358" s="777" t="s">
        <v>1102</v>
      </c>
      <c r="H358" s="489">
        <v>9304011501</v>
      </c>
      <c r="I358" s="407" t="s">
        <v>463</v>
      </c>
      <c r="J358" s="407" t="s">
        <v>1586</v>
      </c>
      <c r="K358" s="77">
        <v>2</v>
      </c>
      <c r="L358" s="407" t="s">
        <v>1075</v>
      </c>
      <c r="M358" s="434"/>
      <c r="N358" s="774" t="s">
        <v>1538</v>
      </c>
      <c r="O358" s="77">
        <v>80</v>
      </c>
    </row>
    <row r="359" spans="2:15" x14ac:dyDescent="0.35">
      <c r="B359" s="430"/>
      <c r="C359" s="429"/>
      <c r="D359" s="433"/>
      <c r="E359" s="429"/>
      <c r="F359" s="777"/>
      <c r="G359" s="777"/>
      <c r="H359" s="489"/>
      <c r="I359" s="407" t="s">
        <v>654</v>
      </c>
      <c r="J359" s="407" t="s">
        <v>1587</v>
      </c>
      <c r="K359" s="77">
        <v>1</v>
      </c>
      <c r="L359" s="407" t="s">
        <v>1075</v>
      </c>
      <c r="M359" s="433"/>
      <c r="N359" s="433"/>
      <c r="O359" s="77">
        <v>10</v>
      </c>
    </row>
    <row r="360" spans="2:15" x14ac:dyDescent="0.35">
      <c r="B360" s="780">
        <v>45593</v>
      </c>
      <c r="C360" s="773">
        <v>6186</v>
      </c>
      <c r="D360" s="773"/>
      <c r="E360" s="773">
        <v>890</v>
      </c>
      <c r="F360" s="773" t="s">
        <v>1561</v>
      </c>
      <c r="G360" s="773" t="s">
        <v>1588</v>
      </c>
      <c r="H360" s="773">
        <v>7903298367</v>
      </c>
      <c r="I360" s="405" t="s">
        <v>1242</v>
      </c>
      <c r="J360" s="55" t="s">
        <v>1575</v>
      </c>
      <c r="K360" s="56">
        <v>2</v>
      </c>
      <c r="L360" s="407" t="s">
        <v>1075</v>
      </c>
      <c r="M360" s="457"/>
      <c r="N360" s="781" t="s">
        <v>1321</v>
      </c>
      <c r="O360" s="55">
        <v>40</v>
      </c>
    </row>
    <row r="361" spans="2:15" x14ac:dyDescent="0.35">
      <c r="B361" s="773"/>
      <c r="C361" s="773"/>
      <c r="D361" s="773"/>
      <c r="E361" s="773"/>
      <c r="F361" s="773"/>
      <c r="G361" s="773"/>
      <c r="H361" s="773"/>
      <c r="I361" s="405" t="s">
        <v>554</v>
      </c>
      <c r="J361" s="55" t="s">
        <v>170</v>
      </c>
      <c r="K361" s="56">
        <v>1</v>
      </c>
      <c r="L361" s="407" t="s">
        <v>1075</v>
      </c>
      <c r="M361" s="458"/>
      <c r="N361" s="437"/>
      <c r="O361" s="55">
        <v>30</v>
      </c>
    </row>
    <row r="362" spans="2:15" x14ac:dyDescent="0.35">
      <c r="B362" s="773"/>
      <c r="C362" s="773"/>
      <c r="D362" s="773"/>
      <c r="E362" s="773"/>
      <c r="F362" s="773"/>
      <c r="G362" s="773"/>
      <c r="H362" s="773"/>
      <c r="I362" s="405" t="s">
        <v>458</v>
      </c>
      <c r="J362" s="55" t="s">
        <v>1209</v>
      </c>
      <c r="K362" s="56">
        <v>1</v>
      </c>
      <c r="L362" s="407" t="s">
        <v>1075</v>
      </c>
      <c r="M362" s="458"/>
      <c r="N362" s="437"/>
      <c r="O362" s="55">
        <v>30</v>
      </c>
    </row>
    <row r="363" spans="2:15" x14ac:dyDescent="0.35">
      <c r="B363" s="773"/>
      <c r="C363" s="773"/>
      <c r="D363" s="773"/>
      <c r="E363" s="773"/>
      <c r="F363" s="773"/>
      <c r="G363" s="773"/>
      <c r="H363" s="773"/>
      <c r="I363" s="405" t="s">
        <v>1243</v>
      </c>
      <c r="J363" s="55" t="s">
        <v>1566</v>
      </c>
      <c r="K363" s="56">
        <v>2</v>
      </c>
      <c r="L363" s="407" t="s">
        <v>1075</v>
      </c>
      <c r="M363" s="458"/>
      <c r="N363" s="437"/>
      <c r="O363" s="55">
        <v>40</v>
      </c>
    </row>
    <row r="364" spans="2:15" x14ac:dyDescent="0.35">
      <c r="B364" s="773"/>
      <c r="C364" s="773"/>
      <c r="D364" s="773"/>
      <c r="E364" s="773"/>
      <c r="F364" s="773"/>
      <c r="G364" s="773"/>
      <c r="H364" s="773"/>
      <c r="I364" s="405" t="s">
        <v>1240</v>
      </c>
      <c r="J364" s="55" t="s">
        <v>1567</v>
      </c>
      <c r="K364" s="56">
        <v>1</v>
      </c>
      <c r="L364" s="407" t="s">
        <v>1075</v>
      </c>
      <c r="M364" s="458"/>
      <c r="N364" s="437"/>
      <c r="O364" s="55">
        <v>20</v>
      </c>
    </row>
    <row r="365" spans="2:15" x14ac:dyDescent="0.35">
      <c r="B365" s="773"/>
      <c r="C365" s="773"/>
      <c r="D365" s="773"/>
      <c r="E365" s="773"/>
      <c r="F365" s="773"/>
      <c r="G365" s="773"/>
      <c r="H365" s="773"/>
      <c r="I365" s="405" t="s">
        <v>1239</v>
      </c>
      <c r="J365" s="55" t="s">
        <v>1584</v>
      </c>
      <c r="K365" s="56">
        <v>1</v>
      </c>
      <c r="L365" s="407" t="s">
        <v>1075</v>
      </c>
      <c r="M365" s="458"/>
      <c r="N365" s="437"/>
      <c r="O365" s="55">
        <v>60</v>
      </c>
    </row>
    <row r="366" spans="2:15" ht="29" x14ac:dyDescent="0.35">
      <c r="B366" s="773"/>
      <c r="C366" s="773"/>
      <c r="D366" s="773"/>
      <c r="E366" s="773"/>
      <c r="F366" s="773"/>
      <c r="G366" s="773"/>
      <c r="H366" s="773"/>
      <c r="I366" s="405" t="s">
        <v>775</v>
      </c>
      <c r="J366" s="31" t="s">
        <v>1590</v>
      </c>
      <c r="K366" s="56">
        <v>1</v>
      </c>
      <c r="L366" s="407" t="s">
        <v>1075</v>
      </c>
      <c r="M366" s="458"/>
      <c r="N366" s="437"/>
      <c r="O366" s="55">
        <v>80</v>
      </c>
    </row>
    <row r="367" spans="2:15" x14ac:dyDescent="0.35">
      <c r="B367" s="773"/>
      <c r="C367" s="773"/>
      <c r="D367" s="773"/>
      <c r="E367" s="773"/>
      <c r="F367" s="773"/>
      <c r="G367" s="773"/>
      <c r="H367" s="773"/>
      <c r="I367" s="405" t="s">
        <v>526</v>
      </c>
      <c r="J367" s="55" t="s">
        <v>113</v>
      </c>
      <c r="K367" s="56">
        <v>1</v>
      </c>
      <c r="L367" s="407" t="s">
        <v>1075</v>
      </c>
      <c r="M367" s="458"/>
      <c r="N367" s="437"/>
      <c r="O367" s="55">
        <v>40</v>
      </c>
    </row>
    <row r="368" spans="2:15" x14ac:dyDescent="0.35">
      <c r="B368" s="773"/>
      <c r="C368" s="773"/>
      <c r="D368" s="773"/>
      <c r="E368" s="773"/>
      <c r="F368" s="773"/>
      <c r="G368" s="773"/>
      <c r="H368" s="773"/>
      <c r="I368" s="405" t="s">
        <v>654</v>
      </c>
      <c r="J368" s="55" t="s">
        <v>263</v>
      </c>
      <c r="K368" s="56">
        <v>1</v>
      </c>
      <c r="L368" s="406" t="s">
        <v>1089</v>
      </c>
      <c r="M368" s="458"/>
      <c r="N368" s="437"/>
      <c r="O368" s="55">
        <v>20</v>
      </c>
    </row>
    <row r="369" spans="2:15" x14ac:dyDescent="0.35">
      <c r="B369" s="773"/>
      <c r="C369" s="773"/>
      <c r="D369" s="773"/>
      <c r="E369" s="773"/>
      <c r="F369" s="773"/>
      <c r="G369" s="773"/>
      <c r="H369" s="773"/>
      <c r="I369" s="405" t="s">
        <v>636</v>
      </c>
      <c r="J369" s="55" t="s">
        <v>251</v>
      </c>
      <c r="K369" s="56">
        <v>1</v>
      </c>
      <c r="L369" s="406" t="s">
        <v>1089</v>
      </c>
      <c r="M369" s="458"/>
      <c r="N369" s="437"/>
      <c r="O369" s="55">
        <v>30</v>
      </c>
    </row>
    <row r="370" spans="2:15" x14ac:dyDescent="0.35">
      <c r="B370" s="773"/>
      <c r="C370" s="773"/>
      <c r="D370" s="773"/>
      <c r="E370" s="773"/>
      <c r="F370" s="773"/>
      <c r="G370" s="773"/>
      <c r="H370" s="773"/>
      <c r="I370" s="405" t="s">
        <v>732</v>
      </c>
      <c r="J370" s="55" t="s">
        <v>1589</v>
      </c>
      <c r="K370" s="56">
        <v>1</v>
      </c>
      <c r="L370" s="406" t="s">
        <v>1089</v>
      </c>
      <c r="M370" s="458"/>
      <c r="N370" s="437"/>
      <c r="O370" s="55">
        <v>50</v>
      </c>
    </row>
    <row r="371" spans="2:15" x14ac:dyDescent="0.35">
      <c r="B371" s="773"/>
      <c r="C371" s="773"/>
      <c r="D371" s="773"/>
      <c r="E371" s="773"/>
      <c r="F371" s="773"/>
      <c r="G371" s="773"/>
      <c r="H371" s="773"/>
      <c r="I371" s="405" t="s">
        <v>652</v>
      </c>
      <c r="J371" s="55" t="s">
        <v>260</v>
      </c>
      <c r="K371" s="56">
        <v>1</v>
      </c>
      <c r="L371" s="406" t="s">
        <v>1089</v>
      </c>
      <c r="M371" s="459"/>
      <c r="N371" s="438"/>
      <c r="O371" s="55">
        <v>70</v>
      </c>
    </row>
  </sheetData>
  <autoFilter ref="B1:N284" xr:uid="{A1533D0D-584F-4350-BD65-87648172371E}">
    <filterColumn colId="7" showButton="0"/>
    <filterColumn colId="8" showButton="0"/>
  </autoFilter>
  <mergeCells count="570">
    <mergeCell ref="M353:M357"/>
    <mergeCell ref="N353:N357"/>
    <mergeCell ref="M358:M359"/>
    <mergeCell ref="N358:N359"/>
    <mergeCell ref="M360:M371"/>
    <mergeCell ref="N360:N371"/>
    <mergeCell ref="M326:M333"/>
    <mergeCell ref="N326:N333"/>
    <mergeCell ref="M334:M336"/>
    <mergeCell ref="N334:N336"/>
    <mergeCell ref="M337:M341"/>
    <mergeCell ref="N337:N341"/>
    <mergeCell ref="M342:M347"/>
    <mergeCell ref="N342:N347"/>
    <mergeCell ref="M348:M352"/>
    <mergeCell ref="N348:N352"/>
    <mergeCell ref="G360:G371"/>
    <mergeCell ref="H360:H371"/>
    <mergeCell ref="F360:F371"/>
    <mergeCell ref="E360:E371"/>
    <mergeCell ref="D360:D371"/>
    <mergeCell ref="C360:C371"/>
    <mergeCell ref="B360:B371"/>
    <mergeCell ref="G353:G357"/>
    <mergeCell ref="F353:F357"/>
    <mergeCell ref="E353:E357"/>
    <mergeCell ref="C353:C357"/>
    <mergeCell ref="B353:B357"/>
    <mergeCell ref="H353:H357"/>
    <mergeCell ref="D353:D357"/>
    <mergeCell ref="B358:B359"/>
    <mergeCell ref="C358:C359"/>
    <mergeCell ref="E358:E359"/>
    <mergeCell ref="F358:F359"/>
    <mergeCell ref="G358:G359"/>
    <mergeCell ref="H358:H359"/>
    <mergeCell ref="D358:D359"/>
    <mergeCell ref="G342:G347"/>
    <mergeCell ref="H342:H347"/>
    <mergeCell ref="F342:F347"/>
    <mergeCell ref="E342:E347"/>
    <mergeCell ref="C342:C347"/>
    <mergeCell ref="B342:B347"/>
    <mergeCell ref="D342:D347"/>
    <mergeCell ref="H348:H352"/>
    <mergeCell ref="G348:G352"/>
    <mergeCell ref="F348:F352"/>
    <mergeCell ref="E348:E352"/>
    <mergeCell ref="C348:C352"/>
    <mergeCell ref="B348:B352"/>
    <mergeCell ref="D348:D352"/>
    <mergeCell ref="G337:G341"/>
    <mergeCell ref="F337:F341"/>
    <mergeCell ref="E337:E341"/>
    <mergeCell ref="C337:C341"/>
    <mergeCell ref="B337:B341"/>
    <mergeCell ref="H337:H341"/>
    <mergeCell ref="D337:D341"/>
    <mergeCell ref="F326:F333"/>
    <mergeCell ref="G326:G333"/>
    <mergeCell ref="H326:H333"/>
    <mergeCell ref="E326:E333"/>
    <mergeCell ref="C326:C333"/>
    <mergeCell ref="B326:B333"/>
    <mergeCell ref="D326:D333"/>
    <mergeCell ref="H334:H336"/>
    <mergeCell ref="G334:G336"/>
    <mergeCell ref="F334:F336"/>
    <mergeCell ref="E334:E336"/>
    <mergeCell ref="D334:D336"/>
    <mergeCell ref="C334:C336"/>
    <mergeCell ref="B334:B336"/>
    <mergeCell ref="M312:M319"/>
    <mergeCell ref="N312:N319"/>
    <mergeCell ref="G312:G319"/>
    <mergeCell ref="H312:H319"/>
    <mergeCell ref="F312:F319"/>
    <mergeCell ref="E312:E319"/>
    <mergeCell ref="D312:D319"/>
    <mergeCell ref="C312:C319"/>
    <mergeCell ref="B312:B319"/>
    <mergeCell ref="F309:F311"/>
    <mergeCell ref="G309:G311"/>
    <mergeCell ref="H309:H311"/>
    <mergeCell ref="M309:M311"/>
    <mergeCell ref="N309:N311"/>
    <mergeCell ref="E309:E311"/>
    <mergeCell ref="D309:D311"/>
    <mergeCell ref="C309:C311"/>
    <mergeCell ref="B309:B311"/>
    <mergeCell ref="G306:G308"/>
    <mergeCell ref="F306:F308"/>
    <mergeCell ref="E306:E308"/>
    <mergeCell ref="D306:D308"/>
    <mergeCell ref="C306:C308"/>
    <mergeCell ref="B306:B308"/>
    <mergeCell ref="H306:H308"/>
    <mergeCell ref="M306:M308"/>
    <mergeCell ref="N306:N308"/>
    <mergeCell ref="M290:M293"/>
    <mergeCell ref="B285:B289"/>
    <mergeCell ref="G290:G293"/>
    <mergeCell ref="H290:H293"/>
    <mergeCell ref="F290:F293"/>
    <mergeCell ref="E290:E293"/>
    <mergeCell ref="D290:D293"/>
    <mergeCell ref="C290:C293"/>
    <mergeCell ref="B290:B293"/>
    <mergeCell ref="N266:N268"/>
    <mergeCell ref="O271:O284"/>
    <mergeCell ref="M285:M289"/>
    <mergeCell ref="H285:H289"/>
    <mergeCell ref="G285:G289"/>
    <mergeCell ref="F285:F289"/>
    <mergeCell ref="E285:E289"/>
    <mergeCell ref="D285:D289"/>
    <mergeCell ref="C285:C289"/>
    <mergeCell ref="N271:N284"/>
    <mergeCell ref="M271:M284"/>
    <mergeCell ref="D266:D268"/>
    <mergeCell ref="C266:C268"/>
    <mergeCell ref="N285:N289"/>
    <mergeCell ref="N246:N250"/>
    <mergeCell ref="H261:H265"/>
    <mergeCell ref="G261:G265"/>
    <mergeCell ref="F261:F265"/>
    <mergeCell ref="M246:M250"/>
    <mergeCell ref="M255:M260"/>
    <mergeCell ref="F255:F260"/>
    <mergeCell ref="G255:G260"/>
    <mergeCell ref="H255:H260"/>
    <mergeCell ref="M261:M265"/>
    <mergeCell ref="H246:H250"/>
    <mergeCell ref="B205:B209"/>
    <mergeCell ref="C205:C209"/>
    <mergeCell ref="D205:D209"/>
    <mergeCell ref="E205:E209"/>
    <mergeCell ref="F205:F209"/>
    <mergeCell ref="G205:G209"/>
    <mergeCell ref="H205:H209"/>
    <mergeCell ref="N205:N209"/>
    <mergeCell ref="M205:M209"/>
    <mergeCell ref="N197:N204"/>
    <mergeCell ref="H197:H204"/>
    <mergeCell ref="G197:G204"/>
    <mergeCell ref="F197:F204"/>
    <mergeCell ref="E197:E204"/>
    <mergeCell ref="D197:D204"/>
    <mergeCell ref="C197:C204"/>
    <mergeCell ref="B197:B204"/>
    <mergeCell ref="M197:M204"/>
    <mergeCell ref="F163:F174"/>
    <mergeCell ref="E163:E174"/>
    <mergeCell ref="D163:D174"/>
    <mergeCell ref="C163:C174"/>
    <mergeCell ref="B163:B174"/>
    <mergeCell ref="H153:H157"/>
    <mergeCell ref="G153:G157"/>
    <mergeCell ref="F153:F157"/>
    <mergeCell ref="E153:E157"/>
    <mergeCell ref="D153:D157"/>
    <mergeCell ref="C153:C157"/>
    <mergeCell ref="B153:B157"/>
    <mergeCell ref="H158:H162"/>
    <mergeCell ref="G158:G162"/>
    <mergeCell ref="F158:F162"/>
    <mergeCell ref="E158:E162"/>
    <mergeCell ref="D158:D162"/>
    <mergeCell ref="C158:C162"/>
    <mergeCell ref="B158:B162"/>
    <mergeCell ref="M147:M152"/>
    <mergeCell ref="N147:N152"/>
    <mergeCell ref="B147:B152"/>
    <mergeCell ref="C147:C152"/>
    <mergeCell ref="D147:D152"/>
    <mergeCell ref="E147:E152"/>
    <mergeCell ref="F147:F152"/>
    <mergeCell ref="G147:G152"/>
    <mergeCell ref="H147:H152"/>
    <mergeCell ref="G123:G127"/>
    <mergeCell ref="H123:H127"/>
    <mergeCell ref="F123:F127"/>
    <mergeCell ref="E123:E127"/>
    <mergeCell ref="D123:D127"/>
    <mergeCell ref="C123:C127"/>
    <mergeCell ref="B123:B127"/>
    <mergeCell ref="M123:M127"/>
    <mergeCell ref="N123:N127"/>
    <mergeCell ref="D89:D93"/>
    <mergeCell ref="E89:E93"/>
    <mergeCell ref="F89:F93"/>
    <mergeCell ref="G89:G93"/>
    <mergeCell ref="H89:H93"/>
    <mergeCell ref="M89:M93"/>
    <mergeCell ref="C115:C118"/>
    <mergeCell ref="B115:B118"/>
    <mergeCell ref="M115:M118"/>
    <mergeCell ref="G119:G122"/>
    <mergeCell ref="H119:H122"/>
    <mergeCell ref="F119:F122"/>
    <mergeCell ref="E119:E122"/>
    <mergeCell ref="D119:D122"/>
    <mergeCell ref="N119:N122"/>
    <mergeCell ref="N115:N118"/>
    <mergeCell ref="C119:C122"/>
    <mergeCell ref="B119:B122"/>
    <mergeCell ref="M119:M122"/>
    <mergeCell ref="C84:C88"/>
    <mergeCell ref="D84:D88"/>
    <mergeCell ref="E84:E88"/>
    <mergeCell ref="F84:F88"/>
    <mergeCell ref="G84:G88"/>
    <mergeCell ref="H84:H88"/>
    <mergeCell ref="M84:M88"/>
    <mergeCell ref="M77:M83"/>
    <mergeCell ref="N77:N83"/>
    <mergeCell ref="N84:N88"/>
    <mergeCell ref="G77:G83"/>
    <mergeCell ref="H77:H83"/>
    <mergeCell ref="F77:F83"/>
    <mergeCell ref="E77:E83"/>
    <mergeCell ref="D77:D83"/>
    <mergeCell ref="N9:N12"/>
    <mergeCell ref="N3:N4"/>
    <mergeCell ref="M5:M8"/>
    <mergeCell ref="E5:E8"/>
    <mergeCell ref="D5:D8"/>
    <mergeCell ref="C5:C8"/>
    <mergeCell ref="B5:B8"/>
    <mergeCell ref="G5:G8"/>
    <mergeCell ref="F5:F8"/>
    <mergeCell ref="H5:H8"/>
    <mergeCell ref="N5:N8"/>
    <mergeCell ref="N37:N44"/>
    <mergeCell ref="B1:B2"/>
    <mergeCell ref="L1:L2"/>
    <mergeCell ref="M1:M2"/>
    <mergeCell ref="D13:D14"/>
    <mergeCell ref="H37:H44"/>
    <mergeCell ref="G37:G44"/>
    <mergeCell ref="F37:F44"/>
    <mergeCell ref="E37:E44"/>
    <mergeCell ref="D37:D44"/>
    <mergeCell ref="C37:C44"/>
    <mergeCell ref="B37:B44"/>
    <mergeCell ref="M37:M44"/>
    <mergeCell ref="N20:N23"/>
    <mergeCell ref="N1:N2"/>
    <mergeCell ref="N13:N14"/>
    <mergeCell ref="H3:H4"/>
    <mergeCell ref="G3:G4"/>
    <mergeCell ref="F3:F4"/>
    <mergeCell ref="E3:E4"/>
    <mergeCell ref="D3:D4"/>
    <mergeCell ref="C3:C4"/>
    <mergeCell ref="B3:B4"/>
    <mergeCell ref="M3:M4"/>
    <mergeCell ref="N15:N18"/>
    <mergeCell ref="C20:C23"/>
    <mergeCell ref="D20:D23"/>
    <mergeCell ref="E20:E23"/>
    <mergeCell ref="F20:F23"/>
    <mergeCell ref="G20:G23"/>
    <mergeCell ref="H20:H23"/>
    <mergeCell ref="M15:M18"/>
    <mergeCell ref="M20:M23"/>
    <mergeCell ref="D15:D18"/>
    <mergeCell ref="D1:D2"/>
    <mergeCell ref="C15:C18"/>
    <mergeCell ref="B15:B18"/>
    <mergeCell ref="H15:H18"/>
    <mergeCell ref="H13:H14"/>
    <mergeCell ref="C1:C2"/>
    <mergeCell ref="C13:C14"/>
    <mergeCell ref="B13:B14"/>
    <mergeCell ref="E13:E14"/>
    <mergeCell ref="F13:F14"/>
    <mergeCell ref="G9:G12"/>
    <mergeCell ref="H9:H12"/>
    <mergeCell ref="B9:B12"/>
    <mergeCell ref="C9:C12"/>
    <mergeCell ref="D9:D12"/>
    <mergeCell ref="E9:E12"/>
    <mergeCell ref="F9:F12"/>
    <mergeCell ref="I1:K1"/>
    <mergeCell ref="H1:H2"/>
    <mergeCell ref="G1:G2"/>
    <mergeCell ref="F1:F2"/>
    <mergeCell ref="E1:E2"/>
    <mergeCell ref="M13:M14"/>
    <mergeCell ref="G15:G18"/>
    <mergeCell ref="F15:F18"/>
    <mergeCell ref="E15:E18"/>
    <mergeCell ref="G13:G14"/>
    <mergeCell ref="M9:M12"/>
    <mergeCell ref="E24:E36"/>
    <mergeCell ref="D24:D36"/>
    <mergeCell ref="C24:C36"/>
    <mergeCell ref="B24:B36"/>
    <mergeCell ref="B20:B23"/>
    <mergeCell ref="N24:N36"/>
    <mergeCell ref="M24:M36"/>
    <mergeCell ref="H24:H36"/>
    <mergeCell ref="G24:G36"/>
    <mergeCell ref="F24:F36"/>
    <mergeCell ref="C45:C51"/>
    <mergeCell ref="E52:E58"/>
    <mergeCell ref="D52:D58"/>
    <mergeCell ref="C52:C58"/>
    <mergeCell ref="B45:B51"/>
    <mergeCell ref="E45:E51"/>
    <mergeCell ref="D45:D51"/>
    <mergeCell ref="M45:M51"/>
    <mergeCell ref="N45:N51"/>
    <mergeCell ref="H45:H51"/>
    <mergeCell ref="G45:G51"/>
    <mergeCell ref="F45:F51"/>
    <mergeCell ref="H62:H68"/>
    <mergeCell ref="N62:N68"/>
    <mergeCell ref="M62:M68"/>
    <mergeCell ref="B62:B68"/>
    <mergeCell ref="B52:B58"/>
    <mergeCell ref="G52:G58"/>
    <mergeCell ref="C62:C68"/>
    <mergeCell ref="D62:D68"/>
    <mergeCell ref="E62:E68"/>
    <mergeCell ref="F62:F68"/>
    <mergeCell ref="G62:G68"/>
    <mergeCell ref="H52:H58"/>
    <mergeCell ref="M52:M58"/>
    <mergeCell ref="N52:N58"/>
    <mergeCell ref="F52:F58"/>
    <mergeCell ref="G59:G61"/>
    <mergeCell ref="H59:H61"/>
    <mergeCell ref="M59:M61"/>
    <mergeCell ref="N59:N61"/>
    <mergeCell ref="B59:B61"/>
    <mergeCell ref="C59:C61"/>
    <mergeCell ref="D59:D61"/>
    <mergeCell ref="E59:E61"/>
    <mergeCell ref="F59:F61"/>
    <mergeCell ref="M69:M72"/>
    <mergeCell ref="N69:N72"/>
    <mergeCell ref="H69:H72"/>
    <mergeCell ref="G69:G72"/>
    <mergeCell ref="H73:H76"/>
    <mergeCell ref="M73:M76"/>
    <mergeCell ref="N73:N76"/>
    <mergeCell ref="B89:B93"/>
    <mergeCell ref="C89:C93"/>
    <mergeCell ref="N89:N93"/>
    <mergeCell ref="C77:C83"/>
    <mergeCell ref="B77:B83"/>
    <mergeCell ref="B69:B72"/>
    <mergeCell ref="B73:B76"/>
    <mergeCell ref="F69:F72"/>
    <mergeCell ref="E69:E72"/>
    <mergeCell ref="D69:D72"/>
    <mergeCell ref="C69:C72"/>
    <mergeCell ref="G73:G76"/>
    <mergeCell ref="F73:F76"/>
    <mergeCell ref="E73:E76"/>
    <mergeCell ref="D73:D76"/>
    <mergeCell ref="C73:C76"/>
    <mergeCell ref="B84:B88"/>
    <mergeCell ref="N128:N132"/>
    <mergeCell ref="H99:H114"/>
    <mergeCell ref="M99:M114"/>
    <mergeCell ref="N99:N114"/>
    <mergeCell ref="B99:B114"/>
    <mergeCell ref="B94:B98"/>
    <mergeCell ref="N94:N98"/>
    <mergeCell ref="M94:M98"/>
    <mergeCell ref="C94:C98"/>
    <mergeCell ref="D94:D98"/>
    <mergeCell ref="E94:E98"/>
    <mergeCell ref="F94:F98"/>
    <mergeCell ref="G94:G98"/>
    <mergeCell ref="H94:H98"/>
    <mergeCell ref="G99:G114"/>
    <mergeCell ref="F99:F114"/>
    <mergeCell ref="E99:E114"/>
    <mergeCell ref="D99:D114"/>
    <mergeCell ref="C99:C114"/>
    <mergeCell ref="H115:H118"/>
    <mergeCell ref="G115:G118"/>
    <mergeCell ref="F115:F118"/>
    <mergeCell ref="E115:E118"/>
    <mergeCell ref="D115:D118"/>
    <mergeCell ref="G133:G136"/>
    <mergeCell ref="H133:H136"/>
    <mergeCell ref="M133:M136"/>
    <mergeCell ref="B128:B132"/>
    <mergeCell ref="C128:C132"/>
    <mergeCell ref="D128:D132"/>
    <mergeCell ref="E128:E132"/>
    <mergeCell ref="F128:F132"/>
    <mergeCell ref="G128:G132"/>
    <mergeCell ref="H128:H132"/>
    <mergeCell ref="M128:M132"/>
    <mergeCell ref="M141:M146"/>
    <mergeCell ref="N141:N146"/>
    <mergeCell ref="B137:B140"/>
    <mergeCell ref="B133:B136"/>
    <mergeCell ref="E141:E146"/>
    <mergeCell ref="G141:G146"/>
    <mergeCell ref="H141:H146"/>
    <mergeCell ref="B141:B146"/>
    <mergeCell ref="C141:C146"/>
    <mergeCell ref="D141:D146"/>
    <mergeCell ref="F141:F146"/>
    <mergeCell ref="N133:N136"/>
    <mergeCell ref="N137:N140"/>
    <mergeCell ref="M137:M140"/>
    <mergeCell ref="H137:H140"/>
    <mergeCell ref="G137:G140"/>
    <mergeCell ref="F137:F140"/>
    <mergeCell ref="E137:E140"/>
    <mergeCell ref="D137:D140"/>
    <mergeCell ref="C137:C140"/>
    <mergeCell ref="E133:E136"/>
    <mergeCell ref="D133:D136"/>
    <mergeCell ref="C133:C136"/>
    <mergeCell ref="F133:F136"/>
    <mergeCell ref="N194:N196"/>
    <mergeCell ref="F175:F182"/>
    <mergeCell ref="E175:E182"/>
    <mergeCell ref="D175:D182"/>
    <mergeCell ref="C175:C182"/>
    <mergeCell ref="B175:B182"/>
    <mergeCell ref="H183:H193"/>
    <mergeCell ref="G183:G193"/>
    <mergeCell ref="F183:F193"/>
    <mergeCell ref="E183:E193"/>
    <mergeCell ref="D183:D193"/>
    <mergeCell ref="C183:C193"/>
    <mergeCell ref="B183:B193"/>
    <mergeCell ref="B194:B196"/>
    <mergeCell ref="C194:C196"/>
    <mergeCell ref="D194:D196"/>
    <mergeCell ref="E194:E196"/>
    <mergeCell ref="F194:F196"/>
    <mergeCell ref="G194:G196"/>
    <mergeCell ref="H194:H196"/>
    <mergeCell ref="M194:M196"/>
    <mergeCell ref="M175:M182"/>
    <mergeCell ref="N153:N157"/>
    <mergeCell ref="N163:N174"/>
    <mergeCell ref="M163:M174"/>
    <mergeCell ref="N175:N182"/>
    <mergeCell ref="N183:N193"/>
    <mergeCell ref="G175:G182"/>
    <mergeCell ref="H175:H182"/>
    <mergeCell ref="N158:N162"/>
    <mergeCell ref="G163:G174"/>
    <mergeCell ref="H163:H174"/>
    <mergeCell ref="M153:M157"/>
    <mergeCell ref="M158:M162"/>
    <mergeCell ref="M183:M193"/>
    <mergeCell ref="B210:B216"/>
    <mergeCell ref="C210:C216"/>
    <mergeCell ref="D210:D216"/>
    <mergeCell ref="E210:E216"/>
    <mergeCell ref="F210:F216"/>
    <mergeCell ref="G210:G216"/>
    <mergeCell ref="H210:H216"/>
    <mergeCell ref="M210:M216"/>
    <mergeCell ref="N210:N216"/>
    <mergeCell ref="B217:B222"/>
    <mergeCell ref="C217:C222"/>
    <mergeCell ref="D217:D222"/>
    <mergeCell ref="E217:E222"/>
    <mergeCell ref="F217:F222"/>
    <mergeCell ref="G217:G222"/>
    <mergeCell ref="H217:H222"/>
    <mergeCell ref="B223:B226"/>
    <mergeCell ref="C223:C226"/>
    <mergeCell ref="D223:D226"/>
    <mergeCell ref="E223:E226"/>
    <mergeCell ref="F223:F226"/>
    <mergeCell ref="G223:G226"/>
    <mergeCell ref="H223:H226"/>
    <mergeCell ref="C241:C244"/>
    <mergeCell ref="B246:B250"/>
    <mergeCell ref="C246:C250"/>
    <mergeCell ref="D246:D250"/>
    <mergeCell ref="E246:E250"/>
    <mergeCell ref="F246:F250"/>
    <mergeCell ref="G246:G250"/>
    <mergeCell ref="B227:B233"/>
    <mergeCell ref="C227:C233"/>
    <mergeCell ref="B241:B244"/>
    <mergeCell ref="B234:B240"/>
    <mergeCell ref="C234:C240"/>
    <mergeCell ref="G227:G233"/>
    <mergeCell ref="N217:N222"/>
    <mergeCell ref="N223:N226"/>
    <mergeCell ref="N227:N233"/>
    <mergeCell ref="N234:N240"/>
    <mergeCell ref="M217:M222"/>
    <mergeCell ref="M241:M244"/>
    <mergeCell ref="D234:D240"/>
    <mergeCell ref="E234:E240"/>
    <mergeCell ref="F234:F240"/>
    <mergeCell ref="G234:G240"/>
    <mergeCell ref="H234:H240"/>
    <mergeCell ref="M234:M240"/>
    <mergeCell ref="M223:M226"/>
    <mergeCell ref="D227:D233"/>
    <mergeCell ref="E227:E233"/>
    <mergeCell ref="F227:F233"/>
    <mergeCell ref="M227:M233"/>
    <mergeCell ref="N241:N244"/>
    <mergeCell ref="G241:G244"/>
    <mergeCell ref="F241:F244"/>
    <mergeCell ref="E241:E244"/>
    <mergeCell ref="D241:D244"/>
    <mergeCell ref="H241:H244"/>
    <mergeCell ref="H227:H233"/>
    <mergeCell ref="N290:N293"/>
    <mergeCell ref="B255:B260"/>
    <mergeCell ref="C255:E260"/>
    <mergeCell ref="B251:B254"/>
    <mergeCell ref="F251:F254"/>
    <mergeCell ref="G251:G254"/>
    <mergeCell ref="H251:H254"/>
    <mergeCell ref="B271:E284"/>
    <mergeCell ref="F271:F284"/>
    <mergeCell ref="G271:G284"/>
    <mergeCell ref="H271:H284"/>
    <mergeCell ref="E261:E265"/>
    <mergeCell ref="D261:D265"/>
    <mergeCell ref="C261:C265"/>
    <mergeCell ref="B261:B265"/>
    <mergeCell ref="G266:G268"/>
    <mergeCell ref="H266:H268"/>
    <mergeCell ref="F266:F268"/>
    <mergeCell ref="E266:E268"/>
    <mergeCell ref="B266:B268"/>
    <mergeCell ref="N261:N265"/>
    <mergeCell ref="N251:N254"/>
    <mergeCell ref="M251:M254"/>
    <mergeCell ref="N255:N260"/>
    <mergeCell ref="N297:N305"/>
    <mergeCell ref="H297:H305"/>
    <mergeCell ref="G297:G305"/>
    <mergeCell ref="F297:F305"/>
    <mergeCell ref="E297:E305"/>
    <mergeCell ref="D297:D305"/>
    <mergeCell ref="C297:C305"/>
    <mergeCell ref="B297:B305"/>
    <mergeCell ref="M297:M305"/>
    <mergeCell ref="B294:B296"/>
    <mergeCell ref="C294:C296"/>
    <mergeCell ref="D294:D296"/>
    <mergeCell ref="E294:E296"/>
    <mergeCell ref="F294:F296"/>
    <mergeCell ref="G294:G296"/>
    <mergeCell ref="H294:H296"/>
    <mergeCell ref="M294:M296"/>
    <mergeCell ref="N294:N296"/>
    <mergeCell ref="N320:N325"/>
    <mergeCell ref="M320:M325"/>
    <mergeCell ref="G320:G325"/>
    <mergeCell ref="H320:H325"/>
    <mergeCell ref="F320:F325"/>
    <mergeCell ref="E320:E325"/>
    <mergeCell ref="D320:D325"/>
    <mergeCell ref="C320:C325"/>
    <mergeCell ref="B320:B325"/>
  </mergeCells>
  <phoneticPr fontId="47" type="noConversion"/>
  <hyperlinks>
    <hyperlink ref="H69" r:id="rId1" display="tel:9557072731" xr:uid="{AD1B40C6-904F-43AA-AEC7-F2A2A3962D0E}"/>
    <hyperlink ref="J69" r:id="rId2" display="https://bhumijplants.com/wp-admin/post.php?post=3861&amp;action=edit" xr:uid="{A009322A-51FC-491F-95D8-B7CFD6B17BA8}"/>
    <hyperlink ref="J71" r:id="rId3" display="https://bhumijplants.com/wp-admin/post.php?post=1784&amp;action=edit" xr:uid="{8658337B-08FA-4B0E-8EDE-552E99C33A49}"/>
    <hyperlink ref="J72" r:id="rId4" display="https://bhumijplants.com/wp-admin/post.php?post=2142&amp;action=edit" xr:uid="{57AB025F-E86A-43A0-8C4A-5637D2BC966C}"/>
    <hyperlink ref="H73" r:id="rId5" display="tel:9810987142" xr:uid="{155CC545-07BE-4927-ABDE-3F319D552474}"/>
    <hyperlink ref="J74" r:id="rId6" display="https://bhumijplants.com/wp-admin/post.php?post=2137&amp;action=edit" xr:uid="{EAC89D7A-35EE-409B-A251-9DA86724C337}"/>
    <hyperlink ref="J73" r:id="rId7" display="https://bhumijplants.com/wp-admin/post.php?post=2143&amp;action=edit" xr:uid="{785C0FBA-516C-45E6-A27F-94D931E4A82B}"/>
    <hyperlink ref="J75" r:id="rId8" display="https://bhumijplants.com/wp-admin/post.php?post=3861&amp;action=edit" xr:uid="{74225A99-DE2A-41E2-A19F-B7FA22A7A6F0}"/>
    <hyperlink ref="J76" r:id="rId9" display="https://bhumijplants.com/wp-admin/post.php?post=2183&amp;action=edit" xr:uid="{76CBC180-BA38-4127-9B63-5DD00D00B424}"/>
    <hyperlink ref="H3" r:id="rId10" display="tel:9811104784" xr:uid="{F9568C7C-E210-47C2-B15B-0D234A68572C}"/>
    <hyperlink ref="H5" r:id="rId11" display="tel:9650805673" xr:uid="{868A0D21-C2C8-4410-972C-585AAD37DF39}"/>
    <hyperlink ref="J5" r:id="rId12" display="https://bhumijplants.com/wp-admin/post.php?post=1903&amp;action=edit" xr:uid="{F14CCC32-152E-4BCC-A2F1-1B5959E5EC40}"/>
    <hyperlink ref="J6" r:id="rId13" display="https://bhumijplants.com/wp-admin/post.php?post=1884&amp;action=edit" xr:uid="{F4A8EBD1-2436-4197-9A5F-70E0C13F0EE4}"/>
    <hyperlink ref="J7" r:id="rId14" display="https://bhumijplants.com/wp-admin/post.php?post=1939&amp;action=edit" xr:uid="{9BFB658A-AAE8-4A48-B3A1-5903115D0CEB}"/>
    <hyperlink ref="J8" r:id="rId15" display="https://bhumijplants.com/wp-admin/post.php?post=1653&amp;action=edit" xr:uid="{04584934-E336-475A-B764-2CBD13D15F01}"/>
    <hyperlink ref="H89" r:id="rId16" display="tel:9650805673" xr:uid="{83EB81A5-54C5-4D14-AC8B-88CE93F51329}"/>
    <hyperlink ref="J90" r:id="rId17" display="https://bhumijplants.com/wp-admin/post.php?post=1883&amp;action=edit" xr:uid="{A5DEF077-5350-4706-BC1A-556FC85A2387}"/>
    <hyperlink ref="J91" r:id="rId18" display="https://bhumijplants.com/wp-admin/post.php?post=1710&amp;action=edit" xr:uid="{26B1CE9D-C0EE-4872-8A63-5C707747523B}"/>
    <hyperlink ref="J92" r:id="rId19" display="https://bhumijplants.com/wp-admin/post.php?post=2143&amp;action=edit" xr:uid="{219046F2-21A0-44B5-A366-2ED31B615BE5}"/>
    <hyperlink ref="J93" r:id="rId20" display="https://bhumijplants.com/wp-admin/post.php?post=1890&amp;action=edit" xr:uid="{74D4F55D-342F-459B-AF20-9F1345D6D8B7}"/>
    <hyperlink ref="J89" r:id="rId21" display="https://bhumijplants.com/wp-admin/post.php?post=1785&amp;action=edit" xr:uid="{3DBFCEF5-60D9-40D5-9669-F1DCF4974217}"/>
    <hyperlink ref="H77" r:id="rId22" display="tel:8076627270" xr:uid="{DA70B769-6A6F-4959-A5E1-0BF2D22109EB}"/>
    <hyperlink ref="J81" r:id="rId23" display="https://bhumijplants.com/wp-admin/post.php?post=2143&amp;action=edit" xr:uid="{C97C8AA5-9B61-4434-9168-12110C11C690}"/>
    <hyperlink ref="J82" r:id="rId24" display="https://bhumijplants.com/wp-admin/post.php?post=2137&amp;action=edit" xr:uid="{226AB4A0-8C62-41A5-B1BB-35D63735E791}"/>
    <hyperlink ref="J83" r:id="rId25" display="https://bhumijplants.com/wp-admin/post.php?post=5035&amp;action=edit" xr:uid="{0E3127B6-4A67-4D4F-A837-161E73098647}"/>
    <hyperlink ref="H84" r:id="rId26" display="tel:9990189283" xr:uid="{34B618B6-2047-4A83-9AFF-53B6FD870D3B}"/>
    <hyperlink ref="J84" r:id="rId27" display="https://bhumijplants.com/wp-admin/post.php?post=1545&amp;action=edit" xr:uid="{E249DDA9-FA16-41DA-A6EA-55836A272BA6}"/>
    <hyperlink ref="J85" r:id="rId28" display="https://bhumijplants.com/wp-admin/post.php?post=2180&amp;action=edit" xr:uid="{1B591BD5-CEA2-4190-A905-A71FD356E6A9}"/>
    <hyperlink ref="J86" r:id="rId29" display="https://bhumijplants.com/wp-admin/post.php?post=2084&amp;action=edit" xr:uid="{84C8D642-C788-4383-BB99-8DA047105FDD}"/>
    <hyperlink ref="J87" r:id="rId30" display="https://bhumijplants.com/wp-admin/post.php?post=1829&amp;action=edit" xr:uid="{B9059FE6-9CD9-4B1C-BB3A-4EECA32EC30A}"/>
    <hyperlink ref="J88" r:id="rId31" display="https://bhumijplants.com/wp-admin/post.php?post=1883&amp;action=edit" xr:uid="{FFB486C0-4C55-4B37-BF79-058D6AD71AB6}"/>
    <hyperlink ref="H115" r:id="rId32" display="tel:8709171397" xr:uid="{86403DFB-6EAE-40F6-A330-77D26A39F015}"/>
    <hyperlink ref="J115" r:id="rId33" display="https://bhumijplants.com/wp-admin/post.php?post=1903&amp;action=edit" xr:uid="{C3E0F9D4-F8F0-4CDF-9DB8-7864D91BE821}"/>
    <hyperlink ref="J116" r:id="rId34" display="https://bhumijplants.com/wp-admin/post.php?post=3859&amp;action=edit" xr:uid="{71F19A06-2593-41EF-AFBB-490A2537493C}"/>
    <hyperlink ref="J117" r:id="rId35" display="https://bhumijplants.com/wp-admin/post.php?post=1900&amp;action=edit" xr:uid="{CED79CB4-E4CD-43B2-B8FF-C878C6D16062}"/>
    <hyperlink ref="J118" r:id="rId36" display="https://bhumijplants.com/wp-admin/post.php?post=4986&amp;action=edit" xr:uid="{1012BD85-F595-46F0-931D-C126C8210922}"/>
    <hyperlink ref="H94" r:id="rId37" display="tel:9873989171" xr:uid="{F01F6754-033C-43D8-A6CD-286001C0F221}"/>
    <hyperlink ref="J94" r:id="rId38" display="https://bhumijplants.com/wp-admin/post.php?post=1821&amp;action=edit" xr:uid="{1924E2CA-EFA0-4E9C-B99E-9CDDD5FEA32E}"/>
    <hyperlink ref="J95" r:id="rId39" display="https://bhumijplants.com/wp-admin/post.php?post=2137&amp;action=edit" xr:uid="{008B3C5C-3438-4882-9B1C-2721125283BC}"/>
    <hyperlink ref="J96" r:id="rId40" display="https://bhumijplants.com/wp-admin/post.php?post=1825&amp;action=edit" xr:uid="{77195CCD-3E5A-4D90-96E9-C142393A37B3}"/>
    <hyperlink ref="J97" r:id="rId41" display="https://bhumijplants.com/wp-admin/post.php?post=2127&amp;action=edit" xr:uid="{3499A632-D099-43F1-A38B-A3CDB6BFE4FE}"/>
    <hyperlink ref="J98" r:id="rId42" display="https://bhumijplants.com/wp-admin/post.php?post=1784&amp;action=edit" xr:uid="{1827F0E2-B186-4610-B5E8-E2CAA8A9CB17}"/>
    <hyperlink ref="J114" r:id="rId43" display="https://bhumijplants.com/wp-admin/post.php?post=1891&amp;action=edit" xr:uid="{2C405C87-D74F-4EF4-B2D3-4686764AA8AF}"/>
    <hyperlink ref="J113" r:id="rId44" display="https://bhumijplants.com/wp-admin/post.php?post=1943&amp;action=edit" xr:uid="{FB15156D-32C6-4629-A2F2-368B72F981B5}"/>
    <hyperlink ref="J112" r:id="rId45" display="https://bhumijplants.com/wp-admin/post.php?post=1946&amp;action=edit" xr:uid="{02F9E1ED-E868-43DA-B67B-C2A08C002638}"/>
    <hyperlink ref="J111" r:id="rId46" display="https://bhumijplants.com/wp-admin/post.php?post=1948&amp;action=edit" xr:uid="{978F844D-238F-42AB-8691-87B5242264F4}"/>
    <hyperlink ref="J110" r:id="rId47" display="https://bhumijplants.com/wp-admin/post.php?post=1962&amp;action=edit" xr:uid="{4B28144A-26A6-491C-AA12-326C41BFD695}"/>
    <hyperlink ref="J109" r:id="rId48" display="https://bhumijplants.com/wp-admin/post.php?post=1949&amp;action=edit" xr:uid="{163B7DCC-F81B-4321-9C95-FB09D4B000AD}"/>
    <hyperlink ref="J108" r:id="rId49" display="https://bhumijplants.com/wp-admin/post.php?post=1531&amp;action=edit" xr:uid="{080F406C-F8A5-4FF7-A674-E673DB5F4A84}"/>
    <hyperlink ref="J107" r:id="rId50" display="https://bhumijplants.com/wp-admin/post.php?post=1718&amp;action=edit" xr:uid="{218EDE8C-D4E6-4B23-B4BD-CCF12AD02D59}"/>
    <hyperlink ref="J106" r:id="rId51" display="https://bhumijplants.com/wp-admin/post.php?post=1532&amp;action=edit" xr:uid="{FD421272-C9D0-4BB6-AECF-DE7FDCAEEA81}"/>
    <hyperlink ref="J105" r:id="rId52" display="https://bhumijplants.com/wp-admin/post.php?post=1653&amp;action=edit" xr:uid="{E08F5054-A1AD-4AF3-97D7-37DBFCDBD873}"/>
    <hyperlink ref="J104" r:id="rId53" display="https://bhumijplants.com/wp-admin/post.php?post=1883&amp;action=edit" xr:uid="{751A577A-F94F-4B94-8AA2-C38B8E677F16}"/>
    <hyperlink ref="J103" r:id="rId54" display="https://bhumijplants.com/wp-admin/post.php?post=1784&amp;action=edit" xr:uid="{30BC6C7C-428B-4B57-BF16-73939E26B9D2}"/>
    <hyperlink ref="J102" r:id="rId55" display="https://bhumijplants.com/wp-admin/post.php?post=1785&amp;action=edit" xr:uid="{0EF0842B-F46E-4334-89C6-788D43C35265}"/>
    <hyperlink ref="J101" r:id="rId56" display="https://bhumijplants.com/wp-admin/post.php?post=4986&amp;action=edit" xr:uid="{FBAF5480-6164-42BA-9471-5A114C06D405}"/>
    <hyperlink ref="J100" r:id="rId57" display="https://bhumijplants.com/wp-admin/post.php?post=1821&amp;action=edit" xr:uid="{4B6995C0-3262-4B39-BA43-AB4DFA158A68}"/>
    <hyperlink ref="J99" r:id="rId58" display="https://bhumijplants.com/wp-admin/post.php?post=3861&amp;action=edit" xr:uid="{A83A563F-F57D-4D83-AE7C-9A4EBDF31A53}"/>
    <hyperlink ref="H119" r:id="rId59" display="tel:8077130393" xr:uid="{E82A19ED-53A0-4CD1-ABA7-A577E4113854}"/>
    <hyperlink ref="J121" r:id="rId60" display="https://bhumijplants.com/wp-admin/post.php?post=2183&amp;action=edit" xr:uid="{103141B5-12FF-491A-BFA7-E8FB2BF35157}"/>
    <hyperlink ref="H123" r:id="rId61" display="tel:09999084862" xr:uid="{90DDCEBA-312D-4F28-9B12-FB5C51BFCE00}"/>
    <hyperlink ref="H128" r:id="rId62" display="tel:9557072731" xr:uid="{8D367CD8-73D1-4E81-A585-B3BBB3AA4E5F}"/>
    <hyperlink ref="J128" r:id="rId63" display="https://bhumijplants.com/wp-admin/post.php?post=2143&amp;action=edit" xr:uid="{EF67C86A-9E0A-4978-AB37-4E8D407BFFE1}"/>
    <hyperlink ref="J129" r:id="rId64" display="https://bhumijplants.com/wp-admin/post.php?post=1699&amp;action=edit" xr:uid="{AEF18A30-EE42-495A-9431-925C0290465E}"/>
    <hyperlink ref="J130" r:id="rId65" display="https://bhumijplants.com/wp-admin/post.php?post=4982&amp;action=edit" xr:uid="{6886960C-896C-4099-BDA1-331C729257ED}"/>
    <hyperlink ref="J131" r:id="rId66" display="https://bhumijplants.com/wp-admin/post.php?post=4984&amp;action=edit" xr:uid="{F57A2B4D-EF90-4971-82CF-958EA067E84B}"/>
    <hyperlink ref="J132" r:id="rId67" display="https://bhumijplants.com/wp-admin/post.php?post=2183&amp;action=edit" xr:uid="{38E51278-E7B8-4B89-A65E-B811B12AA6C8}"/>
    <hyperlink ref="J137" r:id="rId68" display="https://bhumijplants.com/wp-admin/post.php?post=2183&amp;action=edit" xr:uid="{351850DD-8641-4E1C-8702-98A91B3B70E8}"/>
    <hyperlink ref="H205" r:id="rId69" display="tel:09999084862" xr:uid="{F284C38F-AC70-4E19-A3A2-30D300B0215E}"/>
    <hyperlink ref="H241" r:id="rId70" display="tel:9765534411" xr:uid="{54E61F62-2E63-49B3-A3F7-698503766131}"/>
    <hyperlink ref="J241" r:id="rId71" display="https://bhumijplants.com/wp-admin/post.php?post=3954&amp;action=edit" xr:uid="{A175C921-A709-4934-B0D1-50580E000F56}"/>
    <hyperlink ref="J242" r:id="rId72" display="https://bhumijplants.com/wp-admin/post.php?post=3956&amp;action=edit" xr:uid="{A97FE086-97B0-444E-BA60-8FC8E0E35A28}"/>
    <hyperlink ref="J243" r:id="rId73" display="https://bhumijplants.com/wp-admin/post.php?post=3789&amp;action=edit" xr:uid="{6A61E733-4C4D-4044-99B7-49F326AF990A}"/>
    <hyperlink ref="J244" r:id="rId74" display="https://bhumijplants.com/wp-admin/post.php?post=3950&amp;action=edit" xr:uid="{9817C564-1232-4CBB-8600-D8EB26F63982}"/>
    <hyperlink ref="H246" r:id="rId75" display="tel:7048954940" xr:uid="{3E38F95A-5650-4616-9514-1F941457FAFD}"/>
    <hyperlink ref="J246" r:id="rId76" display="https://bhumijplants.com/wp-admin/post.php?post=2137&amp;action=edit" xr:uid="{F91FD086-3920-4448-B22A-5BCD69F54B10}"/>
    <hyperlink ref="J247" r:id="rId77" display="https://bhumijplants.com/wp-admin/post.php?post=1820&amp;action=edit" xr:uid="{E22505E4-86C7-46E9-BA7F-0C38755A0963}"/>
    <hyperlink ref="J306" r:id="rId78" display="https://bhumijplants.com/wp-admin/post.php?post=1537&amp;action=edit" xr:uid="{055F228C-1ECE-4511-9D4B-DE2C8BEB8272}"/>
    <hyperlink ref="H348" r:id="rId79" display="tel:9818087323" xr:uid="{5B6A6ED0-8E8F-4E6F-B470-274610CE7F6A}"/>
    <hyperlink ref="J349" r:id="rId80" display="https://bhumijplants.com/wp-admin/post.php?post=6132&amp;action=edit" xr:uid="{FA1698B2-3BDA-4FB3-87F3-3C468F0E75CA}"/>
    <hyperlink ref="J350" r:id="rId81" display="https://bhumijplants.com/wp-admin/post.php?post=6118&amp;action=edit" xr:uid="{A25BDD3D-CC61-465B-8ED1-B08D0DCB6135}"/>
    <hyperlink ref="J351" r:id="rId82" display="https://bhumijplants.com/wp-admin/post.php?post=6107&amp;action=edit" xr:uid="{9D2F7BA1-534A-42BF-B274-131A5294D9F5}"/>
    <hyperlink ref="J352" r:id="rId83" display="https://bhumijplants.com/wp-admin/post.php?post=1589&amp;action=edit" xr:uid="{4A9CF1DD-B7DD-4730-AB76-26C2D3A2C39F}"/>
    <hyperlink ref="H358" r:id="rId84" display="tel:9304011501" xr:uid="{C84CDC11-10A8-4074-B4CC-31075A83FB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973B-4026-4B8C-9993-C1643D242D0A}">
  <dimension ref="B1:Z274"/>
  <sheetViews>
    <sheetView topLeftCell="C1" zoomScale="80" zoomScaleNormal="80" workbookViewId="0">
      <pane ySplit="2" topLeftCell="A142" activePane="bottomLeft" state="frozen"/>
      <selection pane="bottomLeft" activeCell="R116" sqref="R116"/>
    </sheetView>
  </sheetViews>
  <sheetFormatPr defaultRowHeight="14.5" x14ac:dyDescent="0.35"/>
  <cols>
    <col min="2" max="2" width="10.6328125" customWidth="1"/>
    <col min="3" max="3" width="15.6328125" customWidth="1"/>
    <col min="4" max="4" width="11.6328125" customWidth="1"/>
    <col min="5" max="5" width="11.81640625" customWidth="1"/>
    <col min="6" max="6" width="26.81640625" customWidth="1"/>
    <col min="7" max="7" width="11.1796875" customWidth="1"/>
    <col min="8" max="8" width="14" customWidth="1"/>
    <col min="10" max="10" width="15.08984375" customWidth="1"/>
    <col min="11" max="11" width="18.1796875" customWidth="1"/>
    <col min="12" max="12" width="15.90625" customWidth="1"/>
    <col min="14" max="14" width="10.90625" customWidth="1"/>
    <col min="15" max="15" width="17.54296875" customWidth="1"/>
    <col min="18" max="18" width="27.90625" customWidth="1"/>
    <col min="22" max="22" width="14.453125" customWidth="1"/>
    <col min="23" max="23" width="19" customWidth="1"/>
  </cols>
  <sheetData>
    <row r="1" spans="2:24" x14ac:dyDescent="0.35">
      <c r="B1" s="860" t="s">
        <v>1053</v>
      </c>
      <c r="C1" s="860"/>
      <c r="D1" s="860"/>
      <c r="E1" s="860"/>
      <c r="F1" s="860"/>
      <c r="G1" s="860"/>
      <c r="H1" s="860"/>
      <c r="I1" s="860"/>
      <c r="J1" s="860"/>
      <c r="K1" s="860"/>
      <c r="N1" s="852" t="s">
        <v>1054</v>
      </c>
      <c r="O1" s="853"/>
      <c r="P1" s="853"/>
      <c r="Q1" s="853"/>
      <c r="R1" s="853"/>
      <c r="S1" s="853"/>
      <c r="T1" s="853"/>
      <c r="U1" s="853"/>
      <c r="V1" s="854"/>
      <c r="W1" s="122"/>
      <c r="X1" s="55"/>
    </row>
    <row r="2" spans="2:24" x14ac:dyDescent="0.35">
      <c r="B2" s="78" t="s">
        <v>1055</v>
      </c>
      <c r="C2" s="78" t="s">
        <v>1056</v>
      </c>
      <c r="D2" s="78" t="s">
        <v>1052</v>
      </c>
      <c r="E2" s="79" t="s">
        <v>411</v>
      </c>
      <c r="F2" s="79" t="s">
        <v>358</v>
      </c>
      <c r="G2" s="78" t="s">
        <v>100</v>
      </c>
      <c r="H2" s="78" t="s">
        <v>101</v>
      </c>
      <c r="I2" s="78" t="s">
        <v>1060</v>
      </c>
      <c r="J2" s="78" t="s">
        <v>1065</v>
      </c>
      <c r="K2" s="78" t="s">
        <v>1112</v>
      </c>
      <c r="L2" s="78" t="s">
        <v>1110</v>
      </c>
      <c r="N2" s="78" t="s">
        <v>1055</v>
      </c>
      <c r="O2" s="78" t="s">
        <v>1056</v>
      </c>
      <c r="P2" s="78" t="s">
        <v>1052</v>
      </c>
      <c r="Q2" s="79" t="s">
        <v>411</v>
      </c>
      <c r="R2" s="79" t="s">
        <v>358</v>
      </c>
      <c r="S2" s="78" t="s">
        <v>100</v>
      </c>
      <c r="T2" s="78" t="s">
        <v>101</v>
      </c>
      <c r="U2" s="78" t="s">
        <v>1060</v>
      </c>
      <c r="V2" s="78" t="s">
        <v>1065</v>
      </c>
      <c r="W2" s="78" t="s">
        <v>1113</v>
      </c>
      <c r="X2" s="78" t="s">
        <v>1110</v>
      </c>
    </row>
    <row r="3" spans="2:24" ht="29" x14ac:dyDescent="0.35">
      <c r="B3" s="807">
        <v>45519</v>
      </c>
      <c r="C3" s="850" t="s">
        <v>1058</v>
      </c>
      <c r="D3" s="809">
        <v>5508</v>
      </c>
      <c r="E3" s="83" t="s">
        <v>546</v>
      </c>
      <c r="F3" s="85" t="s">
        <v>173</v>
      </c>
      <c r="G3" s="83" t="s">
        <v>107</v>
      </c>
      <c r="H3" s="86" t="s">
        <v>1061</v>
      </c>
      <c r="I3" s="84">
        <v>1</v>
      </c>
      <c r="J3" s="863" t="s">
        <v>1105</v>
      </c>
      <c r="K3" s="818" t="s">
        <v>1091</v>
      </c>
      <c r="L3" s="85"/>
      <c r="N3" s="159">
        <v>44058</v>
      </c>
      <c r="O3" s="110" t="s">
        <v>1064</v>
      </c>
      <c r="P3" s="160">
        <v>5511</v>
      </c>
      <c r="Q3" s="68" t="s">
        <v>779</v>
      </c>
      <c r="R3" s="61" t="s">
        <v>267</v>
      </c>
      <c r="S3" s="110" t="s">
        <v>109</v>
      </c>
      <c r="T3" s="109">
        <v>5</v>
      </c>
      <c r="U3" s="109">
        <v>2</v>
      </c>
      <c r="V3" s="183" t="s">
        <v>1118</v>
      </c>
      <c r="W3" s="64" t="s">
        <v>1150</v>
      </c>
      <c r="X3" s="109">
        <v>100</v>
      </c>
    </row>
    <row r="4" spans="2:24" x14ac:dyDescent="0.35">
      <c r="B4" s="809"/>
      <c r="C4" s="850"/>
      <c r="D4" s="809"/>
      <c r="E4" s="83" t="s">
        <v>774</v>
      </c>
      <c r="F4" s="85" t="s">
        <v>1057</v>
      </c>
      <c r="G4" s="83" t="s">
        <v>107</v>
      </c>
      <c r="H4" s="83" t="s">
        <v>1062</v>
      </c>
      <c r="I4" s="84">
        <v>1</v>
      </c>
      <c r="J4" s="864"/>
      <c r="K4" s="814"/>
      <c r="L4" s="85"/>
      <c r="N4" s="532">
        <v>45521</v>
      </c>
      <c r="O4" s="856" t="s">
        <v>1099</v>
      </c>
      <c r="P4" s="516">
        <v>5521</v>
      </c>
      <c r="Q4" s="68"/>
      <c r="R4" s="111" t="s">
        <v>1114</v>
      </c>
      <c r="S4" s="117"/>
      <c r="T4" s="109"/>
      <c r="U4" s="109"/>
      <c r="V4" s="862" t="s">
        <v>1106</v>
      </c>
      <c r="W4" s="538" t="s">
        <v>1091</v>
      </c>
      <c r="X4" s="109">
        <v>15</v>
      </c>
    </row>
    <row r="5" spans="2:24" x14ac:dyDescent="0.35">
      <c r="B5" s="807">
        <v>45519</v>
      </c>
      <c r="C5" s="850" t="s">
        <v>1059</v>
      </c>
      <c r="D5" s="809">
        <v>5512</v>
      </c>
      <c r="E5" s="89" t="s">
        <v>769</v>
      </c>
      <c r="F5" s="90" t="s">
        <v>3</v>
      </c>
      <c r="G5" s="83" t="s">
        <v>107</v>
      </c>
      <c r="H5" s="86" t="s">
        <v>1061</v>
      </c>
      <c r="I5" s="84">
        <v>1</v>
      </c>
      <c r="J5" s="855" t="s">
        <v>1106</v>
      </c>
      <c r="K5" s="818" t="s">
        <v>1091</v>
      </c>
      <c r="L5" s="85"/>
      <c r="N5" s="532"/>
      <c r="O5" s="856"/>
      <c r="P5" s="516"/>
      <c r="Q5" s="59" t="s">
        <v>589</v>
      </c>
      <c r="R5" s="61" t="s">
        <v>178</v>
      </c>
      <c r="S5" s="184" t="s">
        <v>109</v>
      </c>
      <c r="T5" s="160">
        <v>4</v>
      </c>
      <c r="U5" s="160">
        <v>1</v>
      </c>
      <c r="V5" s="515"/>
      <c r="W5" s="524"/>
      <c r="X5" s="109">
        <v>15</v>
      </c>
    </row>
    <row r="6" spans="2:24" x14ac:dyDescent="0.35">
      <c r="B6" s="807"/>
      <c r="C6" s="850"/>
      <c r="D6" s="809"/>
      <c r="E6" s="89" t="s">
        <v>626</v>
      </c>
      <c r="F6" s="90" t="s">
        <v>215</v>
      </c>
      <c r="G6" s="83" t="s">
        <v>107</v>
      </c>
      <c r="H6" s="86" t="s">
        <v>1061</v>
      </c>
      <c r="I6" s="84">
        <v>1</v>
      </c>
      <c r="J6" s="835"/>
      <c r="K6" s="813"/>
      <c r="L6" s="85"/>
      <c r="N6" s="532"/>
      <c r="O6" s="856"/>
      <c r="P6" s="516"/>
      <c r="Q6" s="59" t="s">
        <v>590</v>
      </c>
      <c r="R6" s="61" t="s">
        <v>437</v>
      </c>
      <c r="S6" s="184" t="s">
        <v>109</v>
      </c>
      <c r="T6" s="160">
        <v>4</v>
      </c>
      <c r="U6" s="160">
        <v>1</v>
      </c>
      <c r="V6" s="515"/>
      <c r="W6" s="524"/>
      <c r="X6" s="109">
        <v>15</v>
      </c>
    </row>
    <row r="7" spans="2:24" ht="29" x14ac:dyDescent="0.35">
      <c r="B7" s="807"/>
      <c r="C7" s="850"/>
      <c r="D7" s="809"/>
      <c r="E7" s="89" t="s">
        <v>597</v>
      </c>
      <c r="F7" s="96" t="s">
        <v>1063</v>
      </c>
      <c r="G7" s="83" t="s">
        <v>107</v>
      </c>
      <c r="H7" s="86" t="s">
        <v>1061</v>
      </c>
      <c r="I7" s="84">
        <v>1</v>
      </c>
      <c r="J7" s="835"/>
      <c r="K7" s="813"/>
      <c r="L7" s="85"/>
      <c r="N7" s="532"/>
      <c r="O7" s="856"/>
      <c r="P7" s="516"/>
      <c r="Q7" s="59" t="s">
        <v>779</v>
      </c>
      <c r="R7" s="61" t="s">
        <v>267</v>
      </c>
      <c r="S7" s="184" t="s">
        <v>109</v>
      </c>
      <c r="T7" s="160">
        <v>5</v>
      </c>
      <c r="U7" s="160">
        <v>1</v>
      </c>
      <c r="V7" s="515"/>
      <c r="W7" s="524"/>
      <c r="X7" s="109">
        <v>50</v>
      </c>
    </row>
    <row r="8" spans="2:24" x14ac:dyDescent="0.35">
      <c r="B8" s="807"/>
      <c r="C8" s="850"/>
      <c r="D8" s="809"/>
      <c r="E8" s="89" t="s">
        <v>768</v>
      </c>
      <c r="F8" s="90" t="s">
        <v>185</v>
      </c>
      <c r="G8" s="83" t="s">
        <v>107</v>
      </c>
      <c r="H8" s="86" t="s">
        <v>1061</v>
      </c>
      <c r="I8" s="84">
        <v>1</v>
      </c>
      <c r="J8" s="836"/>
      <c r="K8" s="814"/>
      <c r="L8" s="85"/>
      <c r="N8" s="532"/>
      <c r="O8" s="856"/>
      <c r="P8" s="516"/>
      <c r="Q8" s="59" t="s">
        <v>728</v>
      </c>
      <c r="R8" s="118" t="s">
        <v>393</v>
      </c>
      <c r="S8" s="184" t="s">
        <v>1102</v>
      </c>
      <c r="T8" s="184" t="s">
        <v>1102</v>
      </c>
      <c r="U8" s="160">
        <v>1</v>
      </c>
      <c r="V8" s="515"/>
      <c r="W8" s="524"/>
      <c r="X8" s="109">
        <v>30</v>
      </c>
    </row>
    <row r="9" spans="2:24" ht="14.4" customHeight="1" x14ac:dyDescent="0.35">
      <c r="B9" s="812">
        <v>45520</v>
      </c>
      <c r="C9" s="818" t="s">
        <v>1092</v>
      </c>
      <c r="D9" s="818">
        <v>5517</v>
      </c>
      <c r="E9" s="89" t="s">
        <v>494</v>
      </c>
      <c r="F9" s="90" t="s">
        <v>15</v>
      </c>
      <c r="G9" s="91" t="s">
        <v>104</v>
      </c>
      <c r="H9" s="91" t="s">
        <v>1094</v>
      </c>
      <c r="I9" s="84">
        <v>1</v>
      </c>
      <c r="J9" s="855" t="s">
        <v>1106</v>
      </c>
      <c r="K9" s="818" t="s">
        <v>1091</v>
      </c>
      <c r="L9" s="149">
        <v>50</v>
      </c>
      <c r="N9" s="532"/>
      <c r="O9" s="856"/>
      <c r="P9" s="516"/>
      <c r="Q9" s="59" t="s">
        <v>688</v>
      </c>
      <c r="R9" s="119" t="s">
        <v>316</v>
      </c>
      <c r="S9" s="184" t="s">
        <v>1103</v>
      </c>
      <c r="T9" s="184" t="s">
        <v>1102</v>
      </c>
      <c r="U9" s="160">
        <v>1</v>
      </c>
      <c r="V9" s="515"/>
      <c r="W9" s="524"/>
      <c r="X9" s="109">
        <v>13</v>
      </c>
    </row>
    <row r="10" spans="2:24" x14ac:dyDescent="0.35">
      <c r="B10" s="861"/>
      <c r="C10" s="813"/>
      <c r="D10" s="813"/>
      <c r="E10" s="89" t="s">
        <v>769</v>
      </c>
      <c r="F10" s="90" t="s">
        <v>3</v>
      </c>
      <c r="G10" s="83" t="s">
        <v>107</v>
      </c>
      <c r="H10" s="83" t="s">
        <v>1061</v>
      </c>
      <c r="I10" s="84">
        <v>1</v>
      </c>
      <c r="J10" s="835"/>
      <c r="K10" s="813"/>
      <c r="L10" s="84">
        <v>30</v>
      </c>
      <c r="N10" s="532"/>
      <c r="O10" s="856"/>
      <c r="P10" s="516"/>
      <c r="Q10" s="59" t="s">
        <v>693</v>
      </c>
      <c r="R10" s="119" t="s">
        <v>317</v>
      </c>
      <c r="S10" s="184" t="s">
        <v>1103</v>
      </c>
      <c r="T10" s="184" t="s">
        <v>1102</v>
      </c>
      <c r="U10" s="160">
        <v>1</v>
      </c>
      <c r="V10" s="515"/>
      <c r="W10" s="524"/>
      <c r="X10" s="109">
        <v>13</v>
      </c>
    </row>
    <row r="11" spans="2:24" x14ac:dyDescent="0.35">
      <c r="B11" s="861"/>
      <c r="C11" s="813"/>
      <c r="D11" s="813"/>
      <c r="E11" s="89" t="s">
        <v>550</v>
      </c>
      <c r="F11" s="90" t="s">
        <v>427</v>
      </c>
      <c r="G11" s="91" t="s">
        <v>104</v>
      </c>
      <c r="H11" s="91" t="s">
        <v>1061</v>
      </c>
      <c r="I11" s="84">
        <v>1</v>
      </c>
      <c r="J11" s="835"/>
      <c r="K11" s="813"/>
      <c r="L11" s="84">
        <v>60</v>
      </c>
      <c r="N11" s="532"/>
      <c r="O11" s="856"/>
      <c r="P11" s="516"/>
      <c r="Q11" s="59" t="s">
        <v>655</v>
      </c>
      <c r="R11" s="119" t="s">
        <v>283</v>
      </c>
      <c r="S11" s="184" t="s">
        <v>1103</v>
      </c>
      <c r="T11" s="184" t="s">
        <v>1102</v>
      </c>
      <c r="U11" s="160">
        <v>1</v>
      </c>
      <c r="V11" s="515"/>
      <c r="W11" s="524"/>
      <c r="X11" s="109">
        <v>13</v>
      </c>
    </row>
    <row r="12" spans="2:24" x14ac:dyDescent="0.35">
      <c r="B12" s="861"/>
      <c r="C12" s="813"/>
      <c r="D12" s="813"/>
      <c r="E12" s="92" t="s">
        <v>459</v>
      </c>
      <c r="F12" s="93" t="s">
        <v>17</v>
      </c>
      <c r="G12" s="94" t="s">
        <v>107</v>
      </c>
      <c r="H12" s="94" t="s">
        <v>1061</v>
      </c>
      <c r="I12" s="88">
        <v>1</v>
      </c>
      <c r="J12" s="836"/>
      <c r="K12" s="814"/>
      <c r="L12" s="84">
        <v>40</v>
      </c>
      <c r="N12" s="532"/>
      <c r="O12" s="856"/>
      <c r="P12" s="516"/>
      <c r="Q12" s="59" t="s">
        <v>657</v>
      </c>
      <c r="R12" s="119" t="s">
        <v>285</v>
      </c>
      <c r="S12" s="184" t="s">
        <v>1103</v>
      </c>
      <c r="T12" s="184" t="s">
        <v>1102</v>
      </c>
      <c r="U12" s="160">
        <v>1</v>
      </c>
      <c r="V12" s="515"/>
      <c r="W12" s="524"/>
      <c r="X12" s="109">
        <v>13</v>
      </c>
    </row>
    <row r="13" spans="2:24" ht="29" x14ac:dyDescent="0.35">
      <c r="B13" s="807">
        <v>45521</v>
      </c>
      <c r="C13" s="851" t="s">
        <v>1099</v>
      </c>
      <c r="D13" s="809">
        <v>5521</v>
      </c>
      <c r="E13" s="97" t="s">
        <v>992</v>
      </c>
      <c r="F13" s="90" t="s">
        <v>993</v>
      </c>
      <c r="G13" s="95" t="s">
        <v>1102</v>
      </c>
      <c r="H13" s="95" t="s">
        <v>1102</v>
      </c>
      <c r="I13" s="87">
        <v>1</v>
      </c>
      <c r="J13" s="857" t="s">
        <v>1106</v>
      </c>
      <c r="K13" s="859" t="s">
        <v>1091</v>
      </c>
      <c r="L13" s="193">
        <v>12</v>
      </c>
      <c r="N13" s="535"/>
      <c r="O13" s="636"/>
      <c r="P13" s="538"/>
      <c r="Q13" s="65" t="s">
        <v>774</v>
      </c>
      <c r="R13" s="185" t="s">
        <v>1104</v>
      </c>
      <c r="S13" s="186" t="s">
        <v>109</v>
      </c>
      <c r="T13" s="187">
        <v>6</v>
      </c>
      <c r="U13" s="187">
        <v>1</v>
      </c>
      <c r="V13" s="540"/>
      <c r="W13" s="525"/>
      <c r="X13" s="109">
        <v>50</v>
      </c>
    </row>
    <row r="14" spans="2:24" x14ac:dyDescent="0.35">
      <c r="B14" s="807"/>
      <c r="C14" s="851"/>
      <c r="D14" s="809"/>
      <c r="E14" s="97" t="s">
        <v>1044</v>
      </c>
      <c r="F14" s="90" t="s">
        <v>1047</v>
      </c>
      <c r="G14" s="95" t="s">
        <v>1102</v>
      </c>
      <c r="H14" s="95" t="s">
        <v>1102</v>
      </c>
      <c r="I14" s="87">
        <v>1</v>
      </c>
      <c r="J14" s="858"/>
      <c r="K14" s="813"/>
      <c r="L14" s="193">
        <v>12</v>
      </c>
      <c r="N14" s="535">
        <v>45522</v>
      </c>
      <c r="O14" s="538" t="s">
        <v>1116</v>
      </c>
      <c r="P14" s="538">
        <v>5522</v>
      </c>
      <c r="Q14" s="68" t="s">
        <v>654</v>
      </c>
      <c r="R14" s="118" t="s">
        <v>263</v>
      </c>
      <c r="S14" s="116" t="s">
        <v>1102</v>
      </c>
      <c r="T14" s="109" t="s">
        <v>1102</v>
      </c>
      <c r="U14" s="109">
        <v>3</v>
      </c>
      <c r="V14" s="845" t="s">
        <v>1106</v>
      </c>
      <c r="W14" s="538" t="s">
        <v>1091</v>
      </c>
      <c r="X14" s="109">
        <v>60</v>
      </c>
    </row>
    <row r="15" spans="2:24" x14ac:dyDescent="0.35">
      <c r="B15" s="807"/>
      <c r="C15" s="851"/>
      <c r="D15" s="809"/>
      <c r="E15" s="97" t="s">
        <v>607</v>
      </c>
      <c r="F15" s="90" t="s">
        <v>199</v>
      </c>
      <c r="G15" s="95" t="s">
        <v>104</v>
      </c>
      <c r="H15" s="95">
        <v>6</v>
      </c>
      <c r="I15" s="87"/>
      <c r="J15" s="858"/>
      <c r="K15" s="813"/>
      <c r="L15" s="193">
        <v>50</v>
      </c>
      <c r="N15" s="524"/>
      <c r="O15" s="524"/>
      <c r="P15" s="524"/>
      <c r="Q15" s="68" t="s">
        <v>666</v>
      </c>
      <c r="R15" s="119" t="s">
        <v>294</v>
      </c>
      <c r="S15" s="117" t="s">
        <v>1103</v>
      </c>
      <c r="T15" s="117" t="s">
        <v>1102</v>
      </c>
      <c r="U15" s="109">
        <v>1</v>
      </c>
      <c r="V15" s="509"/>
      <c r="W15" s="524"/>
      <c r="X15" s="109">
        <v>13</v>
      </c>
    </row>
    <row r="16" spans="2:24" ht="29" x14ac:dyDescent="0.35">
      <c r="B16" s="807"/>
      <c r="C16" s="851"/>
      <c r="D16" s="809"/>
      <c r="E16" s="89" t="s">
        <v>597</v>
      </c>
      <c r="F16" s="96" t="s">
        <v>1111</v>
      </c>
      <c r="G16" s="95" t="s">
        <v>109</v>
      </c>
      <c r="H16" s="84">
        <v>4</v>
      </c>
      <c r="I16" s="84">
        <v>1</v>
      </c>
      <c r="J16" s="858"/>
      <c r="K16" s="814"/>
      <c r="L16" s="84">
        <v>20</v>
      </c>
      <c r="N16" s="524"/>
      <c r="O16" s="524"/>
      <c r="P16" s="524"/>
      <c r="Q16" s="68" t="s">
        <v>665</v>
      </c>
      <c r="R16" s="119" t="s">
        <v>293</v>
      </c>
      <c r="S16" s="117" t="s">
        <v>1103</v>
      </c>
      <c r="T16" s="117" t="s">
        <v>1102</v>
      </c>
      <c r="U16" s="109">
        <v>1</v>
      </c>
      <c r="V16" s="509"/>
      <c r="W16" s="524"/>
      <c r="X16" s="109">
        <v>13</v>
      </c>
    </row>
    <row r="17" spans="2:24" x14ac:dyDescent="0.35">
      <c r="B17" s="812">
        <v>45522</v>
      </c>
      <c r="C17" s="818" t="s">
        <v>1116</v>
      </c>
      <c r="D17" s="818">
        <v>5522</v>
      </c>
      <c r="E17" s="97" t="s">
        <v>457</v>
      </c>
      <c r="F17" s="90" t="s">
        <v>153</v>
      </c>
      <c r="G17" s="120" t="s">
        <v>109</v>
      </c>
      <c r="H17" s="120" t="s">
        <v>1061</v>
      </c>
      <c r="I17" s="87">
        <v>1</v>
      </c>
      <c r="J17" s="855" t="s">
        <v>1106</v>
      </c>
      <c r="K17" s="818" t="s">
        <v>1091</v>
      </c>
      <c r="L17" s="84">
        <v>30</v>
      </c>
      <c r="N17" s="525"/>
      <c r="O17" s="525"/>
      <c r="P17" s="525"/>
      <c r="Q17" s="68" t="s">
        <v>591</v>
      </c>
      <c r="R17" s="61" t="s">
        <v>438</v>
      </c>
      <c r="S17" s="116" t="s">
        <v>109</v>
      </c>
      <c r="T17" s="116" t="s">
        <v>1061</v>
      </c>
      <c r="U17" s="109">
        <v>1</v>
      </c>
      <c r="V17" s="510"/>
      <c r="W17" s="525"/>
      <c r="X17" s="109">
        <v>15</v>
      </c>
    </row>
    <row r="18" spans="2:24" x14ac:dyDescent="0.35">
      <c r="B18" s="813"/>
      <c r="C18" s="813"/>
      <c r="D18" s="813"/>
      <c r="E18" s="97" t="s">
        <v>745</v>
      </c>
      <c r="F18" s="90" t="s">
        <v>111</v>
      </c>
      <c r="G18" s="120" t="s">
        <v>107</v>
      </c>
      <c r="H18" s="120" t="s">
        <v>1062</v>
      </c>
      <c r="I18" s="87">
        <v>1</v>
      </c>
      <c r="J18" s="835"/>
      <c r="K18" s="813"/>
      <c r="L18" s="84">
        <v>60</v>
      </c>
      <c r="N18" s="532">
        <v>45523</v>
      </c>
      <c r="O18" s="516" t="s">
        <v>1123</v>
      </c>
      <c r="P18" s="516">
        <v>5526</v>
      </c>
      <c r="Q18" s="59" t="s">
        <v>776</v>
      </c>
      <c r="R18" s="61" t="s">
        <v>217</v>
      </c>
      <c r="S18" s="188" t="s">
        <v>109</v>
      </c>
      <c r="T18" s="188" t="s">
        <v>1126</v>
      </c>
      <c r="U18" s="109">
        <v>1</v>
      </c>
      <c r="V18" s="845" t="s">
        <v>1106</v>
      </c>
      <c r="W18" s="847" t="s">
        <v>1091</v>
      </c>
      <c r="X18" s="109">
        <v>55</v>
      </c>
    </row>
    <row r="19" spans="2:24" x14ac:dyDescent="0.35">
      <c r="B19" s="813"/>
      <c r="C19" s="813"/>
      <c r="D19" s="813"/>
      <c r="E19" s="89" t="s">
        <v>768</v>
      </c>
      <c r="F19" s="90" t="s">
        <v>185</v>
      </c>
      <c r="G19" s="98" t="s">
        <v>104</v>
      </c>
      <c r="H19" s="86" t="s">
        <v>1061</v>
      </c>
      <c r="I19" s="84">
        <v>1</v>
      </c>
      <c r="J19" s="835"/>
      <c r="K19" s="813"/>
      <c r="L19" s="84">
        <v>50</v>
      </c>
      <c r="N19" s="516"/>
      <c r="O19" s="516"/>
      <c r="P19" s="516"/>
      <c r="Q19" s="59" t="s">
        <v>591</v>
      </c>
      <c r="R19" s="61" t="s">
        <v>438</v>
      </c>
      <c r="S19" s="189" t="s">
        <v>109</v>
      </c>
      <c r="T19" s="189" t="s">
        <v>1061</v>
      </c>
      <c r="U19" s="160">
        <v>1</v>
      </c>
      <c r="V19" s="509"/>
      <c r="W19" s="848"/>
      <c r="X19" s="109">
        <v>15</v>
      </c>
    </row>
    <row r="20" spans="2:24" x14ac:dyDescent="0.35">
      <c r="B20" s="814"/>
      <c r="C20" s="814"/>
      <c r="D20" s="814"/>
      <c r="E20" s="97" t="s">
        <v>608</v>
      </c>
      <c r="F20" s="90" t="s">
        <v>201</v>
      </c>
      <c r="G20" s="120" t="s">
        <v>109</v>
      </c>
      <c r="H20" s="120" t="s">
        <v>1061</v>
      </c>
      <c r="I20" s="87">
        <v>1</v>
      </c>
      <c r="J20" s="836"/>
      <c r="K20" s="814"/>
      <c r="L20" s="84">
        <v>25</v>
      </c>
      <c r="N20" s="516"/>
      <c r="O20" s="516"/>
      <c r="P20" s="516"/>
      <c r="Q20" s="59" t="s">
        <v>590</v>
      </c>
      <c r="R20" s="61" t="s">
        <v>437</v>
      </c>
      <c r="S20" s="189" t="s">
        <v>109</v>
      </c>
      <c r="T20" s="189" t="s">
        <v>1061</v>
      </c>
      <c r="U20" s="160">
        <v>1</v>
      </c>
      <c r="V20" s="510"/>
      <c r="W20" s="849"/>
      <c r="X20" s="109">
        <v>15</v>
      </c>
    </row>
    <row r="21" spans="2:24" ht="29" x14ac:dyDescent="0.35">
      <c r="B21" s="807">
        <v>45523</v>
      </c>
      <c r="C21" s="809" t="s">
        <v>1123</v>
      </c>
      <c r="D21" s="809">
        <v>5526</v>
      </c>
      <c r="E21" s="89" t="s">
        <v>769</v>
      </c>
      <c r="F21" s="90" t="s">
        <v>3</v>
      </c>
      <c r="G21" s="121" t="s">
        <v>109</v>
      </c>
      <c r="H21" s="84" t="s">
        <v>1061</v>
      </c>
      <c r="I21" s="84">
        <v>1</v>
      </c>
      <c r="J21" s="855" t="s">
        <v>1106</v>
      </c>
      <c r="K21" s="818" t="s">
        <v>1091</v>
      </c>
      <c r="L21" s="84">
        <v>30</v>
      </c>
      <c r="N21" s="532">
        <v>45524</v>
      </c>
      <c r="O21" s="516" t="s">
        <v>1136</v>
      </c>
      <c r="P21" s="516">
        <v>5530</v>
      </c>
      <c r="Q21" s="68" t="s">
        <v>764</v>
      </c>
      <c r="R21" s="190" t="s">
        <v>412</v>
      </c>
      <c r="S21" s="109" t="s">
        <v>109</v>
      </c>
      <c r="T21" s="109" t="s">
        <v>1061</v>
      </c>
      <c r="U21" s="109">
        <v>1</v>
      </c>
      <c r="V21" s="845" t="s">
        <v>1106</v>
      </c>
      <c r="W21" s="538" t="s">
        <v>1091</v>
      </c>
      <c r="X21" s="109">
        <v>40</v>
      </c>
    </row>
    <row r="22" spans="2:24" ht="29" x14ac:dyDescent="0.35">
      <c r="B22" s="807"/>
      <c r="C22" s="809"/>
      <c r="D22" s="809"/>
      <c r="E22" s="89" t="s">
        <v>597</v>
      </c>
      <c r="F22" s="96" t="s">
        <v>1125</v>
      </c>
      <c r="G22" s="121" t="s">
        <v>109</v>
      </c>
      <c r="H22" s="84" t="s">
        <v>1061</v>
      </c>
      <c r="I22" s="84">
        <v>2</v>
      </c>
      <c r="J22" s="835"/>
      <c r="K22" s="813"/>
      <c r="L22" s="84">
        <v>40</v>
      </c>
      <c r="N22" s="516"/>
      <c r="O22" s="516"/>
      <c r="P22" s="516"/>
      <c r="Q22" s="68" t="s">
        <v>591</v>
      </c>
      <c r="R22" s="190" t="s">
        <v>438</v>
      </c>
      <c r="S22" s="188" t="s">
        <v>109</v>
      </c>
      <c r="T22" s="188" t="s">
        <v>1061</v>
      </c>
      <c r="U22" s="109">
        <v>1</v>
      </c>
      <c r="V22" s="524"/>
      <c r="W22" s="524"/>
      <c r="X22" s="109">
        <v>15</v>
      </c>
    </row>
    <row r="23" spans="2:24" x14ac:dyDescent="0.35">
      <c r="B23" s="807"/>
      <c r="C23" s="809"/>
      <c r="D23" s="809"/>
      <c r="E23" s="89" t="s">
        <v>762</v>
      </c>
      <c r="F23" s="90" t="s">
        <v>148</v>
      </c>
      <c r="G23" s="121" t="s">
        <v>109</v>
      </c>
      <c r="H23" s="121" t="s">
        <v>1061</v>
      </c>
      <c r="I23" s="84">
        <v>1</v>
      </c>
      <c r="J23" s="835"/>
      <c r="K23" s="813"/>
      <c r="L23" s="84">
        <v>30</v>
      </c>
      <c r="N23" s="516"/>
      <c r="O23" s="516"/>
      <c r="P23" s="516"/>
      <c r="Q23" s="68" t="s">
        <v>590</v>
      </c>
      <c r="R23" s="190" t="s">
        <v>437</v>
      </c>
      <c r="S23" s="188" t="s">
        <v>109</v>
      </c>
      <c r="T23" s="188" t="s">
        <v>1061</v>
      </c>
      <c r="U23" s="109">
        <v>1</v>
      </c>
      <c r="V23" s="524"/>
      <c r="W23" s="524"/>
      <c r="X23" s="109">
        <v>15</v>
      </c>
    </row>
    <row r="24" spans="2:24" x14ac:dyDescent="0.35">
      <c r="B24" s="807"/>
      <c r="C24" s="809"/>
      <c r="D24" s="809"/>
      <c r="E24" s="89" t="s">
        <v>609</v>
      </c>
      <c r="F24" s="90" t="s">
        <v>203</v>
      </c>
      <c r="G24" s="121" t="s">
        <v>109</v>
      </c>
      <c r="H24" s="121" t="s">
        <v>1061</v>
      </c>
      <c r="I24" s="84">
        <v>1</v>
      </c>
      <c r="J24" s="836"/>
      <c r="K24" s="814"/>
      <c r="L24" s="84">
        <v>25</v>
      </c>
      <c r="N24" s="516"/>
      <c r="O24" s="516"/>
      <c r="P24" s="516"/>
      <c r="Q24" s="68" t="s">
        <v>693</v>
      </c>
      <c r="R24" s="191" t="s">
        <v>317</v>
      </c>
      <c r="S24" s="192" t="s">
        <v>1102</v>
      </c>
      <c r="T24" s="109"/>
      <c r="U24" s="109">
        <v>1</v>
      </c>
      <c r="V24" s="525"/>
      <c r="W24" s="525"/>
      <c r="X24" s="109">
        <v>13</v>
      </c>
    </row>
    <row r="25" spans="2:24" ht="29" x14ac:dyDescent="0.35">
      <c r="B25" s="807">
        <v>45524</v>
      </c>
      <c r="C25" s="809" t="s">
        <v>1135</v>
      </c>
      <c r="D25" s="809">
        <v>5530</v>
      </c>
      <c r="E25" s="89" t="s">
        <v>597</v>
      </c>
      <c r="F25" s="144" t="s">
        <v>1125</v>
      </c>
      <c r="G25" s="121" t="s">
        <v>109</v>
      </c>
      <c r="H25" s="84" t="s">
        <v>1061</v>
      </c>
      <c r="I25" s="84">
        <v>1</v>
      </c>
      <c r="J25" s="846" t="s">
        <v>1106</v>
      </c>
      <c r="K25" s="818" t="s">
        <v>1091</v>
      </c>
      <c r="L25" s="84">
        <v>20</v>
      </c>
      <c r="N25" s="535">
        <v>45525</v>
      </c>
      <c r="O25" s="526" t="s">
        <v>1141</v>
      </c>
      <c r="P25" s="538">
        <v>5551</v>
      </c>
      <c r="Q25" s="68" t="s">
        <v>649</v>
      </c>
      <c r="R25" s="152" t="s">
        <v>257</v>
      </c>
      <c r="S25" s="192" t="s">
        <v>1102</v>
      </c>
      <c r="T25" s="64"/>
      <c r="U25" s="109">
        <v>1</v>
      </c>
      <c r="V25" s="845" t="s">
        <v>1145</v>
      </c>
      <c r="W25" s="832" t="s">
        <v>1091</v>
      </c>
      <c r="X25" s="109">
        <v>75</v>
      </c>
    </row>
    <row r="26" spans="2:24" x14ac:dyDescent="0.35">
      <c r="B26" s="807"/>
      <c r="C26" s="809"/>
      <c r="D26" s="809"/>
      <c r="E26" s="89" t="s">
        <v>1044</v>
      </c>
      <c r="F26" s="145" t="s">
        <v>1047</v>
      </c>
      <c r="G26" s="95" t="s">
        <v>1102</v>
      </c>
      <c r="H26" s="95" t="s">
        <v>1102</v>
      </c>
      <c r="I26" s="84">
        <v>1</v>
      </c>
      <c r="J26" s="809"/>
      <c r="K26" s="813"/>
      <c r="L26" s="84">
        <v>12</v>
      </c>
      <c r="N26" s="537"/>
      <c r="O26" s="844"/>
      <c r="P26" s="525"/>
      <c r="Q26" s="68" t="s">
        <v>728</v>
      </c>
      <c r="R26" s="118" t="s">
        <v>393</v>
      </c>
      <c r="S26" s="192" t="s">
        <v>1102</v>
      </c>
      <c r="T26" s="64"/>
      <c r="U26" s="109">
        <v>1</v>
      </c>
      <c r="V26" s="525"/>
      <c r="W26" s="525"/>
      <c r="X26" s="109">
        <v>30</v>
      </c>
    </row>
    <row r="27" spans="2:24" x14ac:dyDescent="0.35">
      <c r="B27" s="807"/>
      <c r="C27" s="809"/>
      <c r="D27" s="809"/>
      <c r="E27" s="89" t="s">
        <v>745</v>
      </c>
      <c r="F27" s="145" t="s">
        <v>111</v>
      </c>
      <c r="G27" s="98" t="s">
        <v>107</v>
      </c>
      <c r="H27" s="98" t="s">
        <v>1062</v>
      </c>
      <c r="I27" s="84">
        <v>1</v>
      </c>
      <c r="J27" s="809"/>
      <c r="K27" s="814"/>
      <c r="L27" s="84">
        <v>60</v>
      </c>
      <c r="N27" s="532">
        <v>45526</v>
      </c>
      <c r="O27" s="550" t="s">
        <v>1146</v>
      </c>
      <c r="P27" s="516">
        <v>5554</v>
      </c>
      <c r="Q27" s="68" t="s">
        <v>654</v>
      </c>
      <c r="R27" s="61" t="s">
        <v>263</v>
      </c>
      <c r="S27" s="109"/>
      <c r="T27" s="109"/>
      <c r="U27" s="109">
        <v>1</v>
      </c>
      <c r="V27" s="703" t="s">
        <v>1145</v>
      </c>
      <c r="W27" s="832" t="s">
        <v>1091</v>
      </c>
      <c r="X27" s="109">
        <v>20</v>
      </c>
    </row>
    <row r="28" spans="2:24" ht="43.5" x14ac:dyDescent="0.35">
      <c r="B28" s="157">
        <v>45525</v>
      </c>
      <c r="C28" s="194" t="s">
        <v>1141</v>
      </c>
      <c r="D28" s="84">
        <v>5551</v>
      </c>
      <c r="E28" s="89" t="s">
        <v>447</v>
      </c>
      <c r="F28" s="90" t="s">
        <v>1143</v>
      </c>
      <c r="G28" s="146" t="s">
        <v>107</v>
      </c>
      <c r="H28" s="146" t="s">
        <v>1062</v>
      </c>
      <c r="I28" s="84">
        <v>1</v>
      </c>
      <c r="J28" s="195" t="s">
        <v>1191</v>
      </c>
      <c r="K28" s="182" t="s">
        <v>1212</v>
      </c>
      <c r="L28" s="84">
        <v>70</v>
      </c>
      <c r="N28" s="516"/>
      <c r="O28" s="550"/>
      <c r="P28" s="516"/>
      <c r="Q28" s="68" t="s">
        <v>776</v>
      </c>
      <c r="R28" s="61" t="s">
        <v>1163</v>
      </c>
      <c r="S28" s="109" t="s">
        <v>109</v>
      </c>
      <c r="T28" s="109">
        <v>5</v>
      </c>
      <c r="U28" s="109">
        <v>1</v>
      </c>
      <c r="V28" s="525"/>
      <c r="W28" s="839"/>
      <c r="X28" s="109">
        <v>55</v>
      </c>
    </row>
    <row r="29" spans="2:24" x14ac:dyDescent="0.35">
      <c r="B29" s="807">
        <v>45526</v>
      </c>
      <c r="C29" s="842" t="s">
        <v>1146</v>
      </c>
      <c r="D29" s="809">
        <v>5554</v>
      </c>
      <c r="E29" s="89" t="s">
        <v>1044</v>
      </c>
      <c r="F29" s="90" t="s">
        <v>1047</v>
      </c>
      <c r="G29" s="84"/>
      <c r="H29" s="84"/>
      <c r="I29" s="84">
        <v>1</v>
      </c>
      <c r="J29" s="843" t="s">
        <v>1192</v>
      </c>
      <c r="K29" s="833" t="s">
        <v>1091</v>
      </c>
      <c r="L29" s="84">
        <v>12</v>
      </c>
      <c r="N29" s="532">
        <v>45526</v>
      </c>
      <c r="O29" s="550" t="s">
        <v>1151</v>
      </c>
      <c r="P29" s="516">
        <v>5555</v>
      </c>
      <c r="Q29" s="68" t="s">
        <v>654</v>
      </c>
      <c r="R29" s="154" t="s">
        <v>263</v>
      </c>
      <c r="S29" s="109" t="s">
        <v>1102</v>
      </c>
      <c r="T29" s="109"/>
      <c r="U29" s="109">
        <v>1</v>
      </c>
      <c r="V29" s="841" t="s">
        <v>1145</v>
      </c>
      <c r="W29" s="832" t="s">
        <v>1091</v>
      </c>
      <c r="X29" s="109">
        <v>20</v>
      </c>
    </row>
    <row r="30" spans="2:24" ht="29" x14ac:dyDescent="0.35">
      <c r="B30" s="809"/>
      <c r="C30" s="809"/>
      <c r="D30" s="809"/>
      <c r="E30" s="89" t="s">
        <v>1045</v>
      </c>
      <c r="F30" s="90" t="s">
        <v>1048</v>
      </c>
      <c r="G30" s="84"/>
      <c r="H30" s="84"/>
      <c r="I30" s="84">
        <v>1</v>
      </c>
      <c r="J30" s="835"/>
      <c r="K30" s="835"/>
      <c r="L30" s="84">
        <v>15</v>
      </c>
      <c r="N30" s="516"/>
      <c r="O30" s="550"/>
      <c r="P30" s="516"/>
      <c r="Q30" s="68" t="s">
        <v>776</v>
      </c>
      <c r="R30" s="61" t="s">
        <v>1163</v>
      </c>
      <c r="S30" s="109" t="s">
        <v>109</v>
      </c>
      <c r="T30" s="109">
        <v>5</v>
      </c>
      <c r="U30" s="109">
        <v>1</v>
      </c>
      <c r="V30" s="516"/>
      <c r="W30" s="525"/>
      <c r="X30" s="109">
        <v>55</v>
      </c>
    </row>
    <row r="31" spans="2:24" ht="14.4" customHeight="1" x14ac:dyDescent="0.35">
      <c r="B31" s="809"/>
      <c r="C31" s="809"/>
      <c r="D31" s="809"/>
      <c r="E31" s="89" t="s">
        <v>636</v>
      </c>
      <c r="F31" s="90" t="s">
        <v>1149</v>
      </c>
      <c r="G31" s="84"/>
      <c r="H31" s="84"/>
      <c r="I31" s="84">
        <v>1</v>
      </c>
      <c r="J31" s="835"/>
      <c r="K31" s="835"/>
      <c r="L31" s="84">
        <v>30</v>
      </c>
      <c r="N31" s="532">
        <v>45526</v>
      </c>
      <c r="O31" s="550" t="s">
        <v>1162</v>
      </c>
      <c r="P31" s="516">
        <v>5556</v>
      </c>
      <c r="Q31" s="68" t="s">
        <v>654</v>
      </c>
      <c r="R31" s="154" t="s">
        <v>263</v>
      </c>
      <c r="S31" s="109" t="s">
        <v>1102</v>
      </c>
      <c r="T31" s="109"/>
      <c r="U31" s="109">
        <v>1</v>
      </c>
      <c r="V31" s="841" t="s">
        <v>1145</v>
      </c>
      <c r="W31" s="832" t="s">
        <v>1091</v>
      </c>
      <c r="X31" s="109">
        <v>20</v>
      </c>
    </row>
    <row r="32" spans="2:24" x14ac:dyDescent="0.35">
      <c r="B32" s="809"/>
      <c r="C32" s="809"/>
      <c r="D32" s="809"/>
      <c r="E32" s="89" t="s">
        <v>590</v>
      </c>
      <c r="F32" s="90" t="s">
        <v>1148</v>
      </c>
      <c r="G32" s="146" t="s">
        <v>109</v>
      </c>
      <c r="H32" s="84">
        <v>4</v>
      </c>
      <c r="I32" s="84">
        <v>1</v>
      </c>
      <c r="J32" s="835"/>
      <c r="K32" s="835"/>
      <c r="L32" s="84">
        <v>15</v>
      </c>
      <c r="N32" s="532"/>
      <c r="O32" s="550"/>
      <c r="P32" s="516"/>
      <c r="Q32" s="68" t="s">
        <v>779</v>
      </c>
      <c r="R32" s="154" t="s">
        <v>267</v>
      </c>
      <c r="S32" s="109" t="s">
        <v>109</v>
      </c>
      <c r="T32" s="109">
        <v>5</v>
      </c>
      <c r="U32" s="109">
        <v>1</v>
      </c>
      <c r="V32" s="516"/>
      <c r="W32" s="525"/>
      <c r="X32" s="109">
        <v>50</v>
      </c>
    </row>
    <row r="33" spans="2:24" x14ac:dyDescent="0.35">
      <c r="B33" s="809"/>
      <c r="C33" s="809"/>
      <c r="D33" s="809"/>
      <c r="E33" s="89" t="s">
        <v>591</v>
      </c>
      <c r="F33" s="90" t="s">
        <v>1119</v>
      </c>
      <c r="G33" s="146" t="s">
        <v>109</v>
      </c>
      <c r="H33" s="84">
        <v>4</v>
      </c>
      <c r="I33" s="84">
        <v>1</v>
      </c>
      <c r="J33" s="836"/>
      <c r="K33" s="836"/>
      <c r="L33" s="84">
        <v>15</v>
      </c>
      <c r="N33" s="532">
        <v>45528</v>
      </c>
      <c r="O33" s="516" t="s">
        <v>1193</v>
      </c>
      <c r="P33" s="516">
        <v>5577</v>
      </c>
      <c r="Q33" s="68" t="s">
        <v>636</v>
      </c>
      <c r="R33" s="204" t="s">
        <v>251</v>
      </c>
      <c r="S33" s="109" t="s">
        <v>1102</v>
      </c>
      <c r="T33" s="109" t="s">
        <v>1194</v>
      </c>
      <c r="U33" s="109">
        <v>1</v>
      </c>
      <c r="V33" s="703" t="s">
        <v>1210</v>
      </c>
      <c r="W33" s="832" t="s">
        <v>1091</v>
      </c>
      <c r="X33" s="109">
        <v>30</v>
      </c>
    </row>
    <row r="34" spans="2:24" x14ac:dyDescent="0.35">
      <c r="B34" s="807">
        <v>45526</v>
      </c>
      <c r="C34" s="808" t="s">
        <v>1151</v>
      </c>
      <c r="D34" s="809">
        <v>5555</v>
      </c>
      <c r="E34" s="89" t="s">
        <v>590</v>
      </c>
      <c r="F34" s="148" t="s">
        <v>437</v>
      </c>
      <c r="G34" s="196" t="s">
        <v>109</v>
      </c>
      <c r="H34" s="87">
        <v>3</v>
      </c>
      <c r="I34" s="84">
        <v>1</v>
      </c>
      <c r="J34" s="843" t="s">
        <v>1192</v>
      </c>
      <c r="K34" s="833" t="s">
        <v>1091</v>
      </c>
      <c r="L34" s="84">
        <v>15</v>
      </c>
      <c r="N34" s="516"/>
      <c r="O34" s="516"/>
      <c r="P34" s="516"/>
      <c r="Q34" s="59" t="s">
        <v>629</v>
      </c>
      <c r="R34" s="61" t="s">
        <v>220</v>
      </c>
      <c r="S34" s="205" t="s">
        <v>109</v>
      </c>
      <c r="T34" s="109">
        <v>4</v>
      </c>
      <c r="U34" s="109">
        <v>1</v>
      </c>
      <c r="V34" s="510"/>
      <c r="W34" s="525"/>
      <c r="X34" s="109">
        <v>30</v>
      </c>
    </row>
    <row r="35" spans="2:24" x14ac:dyDescent="0.35">
      <c r="B35" s="809"/>
      <c r="C35" s="808"/>
      <c r="D35" s="809"/>
      <c r="E35" s="89" t="s">
        <v>768</v>
      </c>
      <c r="F35" s="148" t="s">
        <v>1160</v>
      </c>
      <c r="G35" s="196" t="s">
        <v>104</v>
      </c>
      <c r="H35" s="87">
        <v>4</v>
      </c>
      <c r="I35" s="84">
        <v>1</v>
      </c>
      <c r="J35" s="814"/>
      <c r="K35" s="814"/>
      <c r="L35" s="84">
        <v>50</v>
      </c>
      <c r="N35" s="532">
        <v>45528</v>
      </c>
      <c r="O35" s="516" t="s">
        <v>1187</v>
      </c>
      <c r="P35" s="516">
        <v>5595</v>
      </c>
      <c r="Q35" s="59" t="s">
        <v>629</v>
      </c>
      <c r="R35" s="61" t="s">
        <v>220</v>
      </c>
      <c r="S35" s="205" t="s">
        <v>109</v>
      </c>
      <c r="T35" s="109">
        <v>4</v>
      </c>
      <c r="U35" s="109">
        <v>1</v>
      </c>
      <c r="V35" s="703" t="s">
        <v>1210</v>
      </c>
      <c r="W35" s="832" t="s">
        <v>1091</v>
      </c>
      <c r="X35" s="109">
        <v>30</v>
      </c>
    </row>
    <row r="36" spans="2:24" x14ac:dyDescent="0.35">
      <c r="B36" s="807">
        <v>45526</v>
      </c>
      <c r="C36" s="865" t="s">
        <v>1161</v>
      </c>
      <c r="D36" s="809">
        <v>5556</v>
      </c>
      <c r="E36" s="89" t="s">
        <v>769</v>
      </c>
      <c r="F36" s="148" t="s">
        <v>1155</v>
      </c>
      <c r="G36" s="147" t="s">
        <v>107</v>
      </c>
      <c r="H36" s="84">
        <v>4</v>
      </c>
      <c r="I36" s="84">
        <v>1</v>
      </c>
      <c r="J36" s="843" t="s">
        <v>1192</v>
      </c>
      <c r="K36" s="833" t="s">
        <v>1091</v>
      </c>
      <c r="L36" s="87">
        <v>30</v>
      </c>
      <c r="N36" s="532"/>
      <c r="O36" s="516"/>
      <c r="P36" s="516"/>
      <c r="Q36" s="68" t="s">
        <v>776</v>
      </c>
      <c r="R36" s="168" t="s">
        <v>217</v>
      </c>
      <c r="S36" s="109" t="s">
        <v>109</v>
      </c>
      <c r="T36" s="109">
        <v>5</v>
      </c>
      <c r="U36" s="109">
        <v>1</v>
      </c>
      <c r="V36" s="510"/>
      <c r="W36" s="525"/>
      <c r="X36" s="109">
        <v>55</v>
      </c>
    </row>
    <row r="37" spans="2:24" x14ac:dyDescent="0.35">
      <c r="B37" s="809"/>
      <c r="C37" s="809"/>
      <c r="D37" s="809"/>
      <c r="E37" s="89" t="s">
        <v>763</v>
      </c>
      <c r="F37" s="148" t="s">
        <v>133</v>
      </c>
      <c r="G37" s="147" t="s">
        <v>107</v>
      </c>
      <c r="H37" s="84">
        <v>4</v>
      </c>
      <c r="I37" s="84">
        <v>2</v>
      </c>
      <c r="J37" s="814"/>
      <c r="K37" s="814"/>
      <c r="L37" s="87">
        <v>60</v>
      </c>
      <c r="N37" s="430">
        <v>45530</v>
      </c>
      <c r="O37" s="429" t="s">
        <v>1196</v>
      </c>
      <c r="P37" s="429">
        <v>5700</v>
      </c>
      <c r="Q37" s="6" t="s">
        <v>649</v>
      </c>
      <c r="R37" s="55" t="s">
        <v>257</v>
      </c>
      <c r="S37" s="156"/>
      <c r="T37" s="163" t="s">
        <v>252</v>
      </c>
      <c r="U37" s="77">
        <v>1</v>
      </c>
      <c r="V37" s="837" t="s">
        <v>1221</v>
      </c>
      <c r="W37" s="429"/>
      <c r="X37" s="77">
        <v>75</v>
      </c>
    </row>
    <row r="38" spans="2:24" x14ac:dyDescent="0.35">
      <c r="B38" s="807">
        <v>45528</v>
      </c>
      <c r="C38" s="809" t="s">
        <v>1183</v>
      </c>
      <c r="D38" s="809">
        <v>5577</v>
      </c>
      <c r="E38" s="89" t="s">
        <v>1044</v>
      </c>
      <c r="F38" s="197" t="s">
        <v>1184</v>
      </c>
      <c r="G38" s="198" t="s">
        <v>1102</v>
      </c>
      <c r="H38" s="199" t="s">
        <v>1102</v>
      </c>
      <c r="I38" s="84">
        <v>1</v>
      </c>
      <c r="J38" s="833" t="s">
        <v>1211</v>
      </c>
      <c r="K38" s="833" t="s">
        <v>1091</v>
      </c>
      <c r="L38" s="84">
        <v>12</v>
      </c>
      <c r="N38" s="430"/>
      <c r="O38" s="429"/>
      <c r="P38" s="429"/>
      <c r="Q38" s="6" t="s">
        <v>653</v>
      </c>
      <c r="R38" s="55" t="s">
        <v>1198</v>
      </c>
      <c r="S38" s="156"/>
      <c r="T38" s="163" t="s">
        <v>252</v>
      </c>
      <c r="U38" s="77">
        <v>1</v>
      </c>
      <c r="V38" s="429"/>
      <c r="W38" s="429"/>
      <c r="X38" s="77">
        <v>40</v>
      </c>
    </row>
    <row r="39" spans="2:24" ht="29" x14ac:dyDescent="0.35">
      <c r="B39" s="809"/>
      <c r="C39" s="809"/>
      <c r="D39" s="809"/>
      <c r="E39" s="89" t="s">
        <v>597</v>
      </c>
      <c r="F39" s="200" t="s">
        <v>1111</v>
      </c>
      <c r="G39" s="87" t="s">
        <v>107</v>
      </c>
      <c r="H39" s="84">
        <v>4</v>
      </c>
      <c r="I39" s="84">
        <v>1</v>
      </c>
      <c r="J39" s="813"/>
      <c r="K39" s="813"/>
      <c r="L39" s="84">
        <v>20</v>
      </c>
      <c r="N39" s="430"/>
      <c r="O39" s="429"/>
      <c r="P39" s="429"/>
      <c r="Q39" s="6" t="s">
        <v>646</v>
      </c>
      <c r="R39" s="156" t="s">
        <v>253</v>
      </c>
      <c r="S39" s="156"/>
      <c r="T39" s="163" t="s">
        <v>250</v>
      </c>
      <c r="U39" s="77">
        <v>1</v>
      </c>
      <c r="V39" s="429"/>
      <c r="W39" s="429"/>
      <c r="X39" s="77">
        <v>25</v>
      </c>
    </row>
    <row r="40" spans="2:24" x14ac:dyDescent="0.35">
      <c r="B40" s="809"/>
      <c r="C40" s="809"/>
      <c r="D40" s="809"/>
      <c r="E40" s="89" t="s">
        <v>769</v>
      </c>
      <c r="F40" s="201" t="s">
        <v>1155</v>
      </c>
      <c r="G40" s="87" t="s">
        <v>107</v>
      </c>
      <c r="H40" s="84">
        <v>4</v>
      </c>
      <c r="I40" s="84">
        <v>1</v>
      </c>
      <c r="J40" s="813"/>
      <c r="K40" s="813"/>
      <c r="L40" s="84">
        <v>30</v>
      </c>
      <c r="N40" s="159">
        <v>45530</v>
      </c>
      <c r="O40" s="205" t="s">
        <v>1200</v>
      </c>
      <c r="P40" s="109">
        <v>5701</v>
      </c>
      <c r="Q40" s="68" t="s">
        <v>753</v>
      </c>
      <c r="R40" s="64" t="s">
        <v>360</v>
      </c>
      <c r="S40" s="205" t="s">
        <v>109</v>
      </c>
      <c r="T40" s="205">
        <v>4</v>
      </c>
      <c r="U40" s="158">
        <v>1</v>
      </c>
      <c r="V40" s="205" t="s">
        <v>1220</v>
      </c>
      <c r="W40" s="238" t="s">
        <v>1091</v>
      </c>
      <c r="X40" s="109">
        <v>30</v>
      </c>
    </row>
    <row r="41" spans="2:24" x14ac:dyDescent="0.35">
      <c r="B41" s="809"/>
      <c r="C41" s="809"/>
      <c r="D41" s="809"/>
      <c r="E41" s="89" t="s">
        <v>763</v>
      </c>
      <c r="F41" s="201" t="s">
        <v>133</v>
      </c>
      <c r="G41" s="87" t="s">
        <v>107</v>
      </c>
      <c r="H41" s="84">
        <v>4</v>
      </c>
      <c r="I41" s="84">
        <v>1</v>
      </c>
      <c r="J41" s="813"/>
      <c r="K41" s="813"/>
      <c r="L41" s="84">
        <v>30</v>
      </c>
      <c r="N41" s="535">
        <v>45530</v>
      </c>
      <c r="O41" s="832" t="s">
        <v>1201</v>
      </c>
      <c r="P41" s="538">
        <v>5702</v>
      </c>
      <c r="Q41" s="68" t="s">
        <v>654</v>
      </c>
      <c r="R41" s="64" t="s">
        <v>263</v>
      </c>
      <c r="S41" s="109"/>
      <c r="T41" s="205" t="s">
        <v>1214</v>
      </c>
      <c r="U41" s="158">
        <v>2</v>
      </c>
      <c r="V41" s="832" t="s">
        <v>1219</v>
      </c>
      <c r="W41" s="840" t="s">
        <v>1091</v>
      </c>
      <c r="X41" s="109">
        <v>40</v>
      </c>
    </row>
    <row r="42" spans="2:24" x14ac:dyDescent="0.35">
      <c r="B42" s="809"/>
      <c r="C42" s="809"/>
      <c r="D42" s="809"/>
      <c r="E42" s="97" t="s">
        <v>605</v>
      </c>
      <c r="F42" s="90" t="s">
        <v>197</v>
      </c>
      <c r="G42" s="202" t="s">
        <v>147</v>
      </c>
      <c r="H42" s="84">
        <v>4</v>
      </c>
      <c r="I42" s="84">
        <v>1</v>
      </c>
      <c r="J42" s="813"/>
      <c r="K42" s="813"/>
      <c r="L42" s="84">
        <v>25</v>
      </c>
      <c r="N42" s="536"/>
      <c r="O42" s="838"/>
      <c r="P42" s="524"/>
      <c r="Q42" s="68" t="s">
        <v>629</v>
      </c>
      <c r="R42" s="64" t="s">
        <v>220</v>
      </c>
      <c r="S42" s="205" t="s">
        <v>109</v>
      </c>
      <c r="T42" s="205">
        <v>4</v>
      </c>
      <c r="U42" s="158">
        <v>1</v>
      </c>
      <c r="V42" s="838"/>
      <c r="W42" s="524"/>
      <c r="X42" s="109">
        <v>30</v>
      </c>
    </row>
    <row r="43" spans="2:24" ht="29" x14ac:dyDescent="0.35">
      <c r="B43" s="809"/>
      <c r="C43" s="809"/>
      <c r="D43" s="809"/>
      <c r="E43" s="89" t="s">
        <v>1045</v>
      </c>
      <c r="F43" s="203" t="s">
        <v>1186</v>
      </c>
      <c r="G43" s="198" t="s">
        <v>1102</v>
      </c>
      <c r="H43" s="199" t="s">
        <v>1102</v>
      </c>
      <c r="I43" s="84">
        <v>1</v>
      </c>
      <c r="J43" s="814"/>
      <c r="K43" s="814"/>
      <c r="L43" s="84">
        <v>15</v>
      </c>
      <c r="N43" s="536"/>
      <c r="O43" s="838"/>
      <c r="P43" s="524"/>
      <c r="Q43" s="68" t="s">
        <v>665</v>
      </c>
      <c r="R43" s="64" t="s">
        <v>1207</v>
      </c>
      <c r="S43" s="205" t="s">
        <v>1102</v>
      </c>
      <c r="T43" s="205" t="s">
        <v>1102</v>
      </c>
      <c r="U43" s="158">
        <v>1</v>
      </c>
      <c r="V43" s="838"/>
      <c r="W43" s="524"/>
      <c r="X43" s="109">
        <v>13</v>
      </c>
    </row>
    <row r="44" spans="2:24" x14ac:dyDescent="0.35">
      <c r="B44" s="807">
        <v>45528</v>
      </c>
      <c r="C44" s="809" t="s">
        <v>1187</v>
      </c>
      <c r="D44" s="809">
        <v>5595</v>
      </c>
      <c r="E44" s="89" t="s">
        <v>471</v>
      </c>
      <c r="F44" s="201" t="s">
        <v>1189</v>
      </c>
      <c r="G44" s="87" t="s">
        <v>109</v>
      </c>
      <c r="H44" s="84">
        <v>4</v>
      </c>
      <c r="I44" s="84">
        <v>1</v>
      </c>
      <c r="J44" s="834" t="s">
        <v>1211</v>
      </c>
      <c r="K44" s="833" t="s">
        <v>1091</v>
      </c>
      <c r="L44" s="84">
        <v>70</v>
      </c>
      <c r="N44" s="536"/>
      <c r="O44" s="838"/>
      <c r="P44" s="524"/>
      <c r="Q44" s="68" t="s">
        <v>678</v>
      </c>
      <c r="R44" s="64" t="s">
        <v>1206</v>
      </c>
      <c r="S44" s="205" t="s">
        <v>1102</v>
      </c>
      <c r="T44" s="205" t="s">
        <v>1102</v>
      </c>
      <c r="U44" s="158">
        <v>1</v>
      </c>
      <c r="V44" s="838"/>
      <c r="W44" s="524"/>
      <c r="X44" s="109">
        <v>13</v>
      </c>
    </row>
    <row r="45" spans="2:24" x14ac:dyDescent="0.35">
      <c r="B45" s="809"/>
      <c r="C45" s="809"/>
      <c r="D45" s="809"/>
      <c r="E45" s="89" t="s">
        <v>740</v>
      </c>
      <c r="F45" s="201" t="s">
        <v>1190</v>
      </c>
      <c r="G45" s="87" t="s">
        <v>109</v>
      </c>
      <c r="H45" s="84">
        <v>4</v>
      </c>
      <c r="I45" s="84">
        <v>1</v>
      </c>
      <c r="J45" s="827"/>
      <c r="K45" s="813"/>
      <c r="L45" s="84">
        <v>30</v>
      </c>
      <c r="N45" s="536"/>
      <c r="O45" s="838"/>
      <c r="P45" s="524"/>
      <c r="Q45" s="68" t="s">
        <v>664</v>
      </c>
      <c r="R45" s="64" t="s">
        <v>1205</v>
      </c>
      <c r="S45" s="205" t="s">
        <v>1102</v>
      </c>
      <c r="T45" s="205" t="s">
        <v>1102</v>
      </c>
      <c r="U45" s="158">
        <v>1</v>
      </c>
      <c r="V45" s="838"/>
      <c r="W45" s="524"/>
      <c r="X45" s="109">
        <v>13</v>
      </c>
    </row>
    <row r="46" spans="2:24" x14ac:dyDescent="0.35">
      <c r="B46" s="809"/>
      <c r="C46" s="809"/>
      <c r="D46" s="809"/>
      <c r="E46" s="97" t="s">
        <v>605</v>
      </c>
      <c r="F46" s="90" t="s">
        <v>197</v>
      </c>
      <c r="G46" s="202" t="s">
        <v>147</v>
      </c>
      <c r="H46" s="84">
        <v>4</v>
      </c>
      <c r="I46" s="84">
        <v>1</v>
      </c>
      <c r="J46" s="828"/>
      <c r="K46" s="814"/>
      <c r="L46" s="84">
        <v>25</v>
      </c>
      <c r="N46" s="536"/>
      <c r="O46" s="838"/>
      <c r="P46" s="524"/>
      <c r="Q46" s="68" t="s">
        <v>662</v>
      </c>
      <c r="R46" s="64" t="s">
        <v>1204</v>
      </c>
      <c r="S46" s="205" t="s">
        <v>1102</v>
      </c>
      <c r="T46" s="205" t="s">
        <v>1102</v>
      </c>
      <c r="U46" s="158">
        <v>1</v>
      </c>
      <c r="V46" s="838"/>
      <c r="W46" s="524"/>
      <c r="X46" s="109">
        <v>13</v>
      </c>
    </row>
    <row r="47" spans="2:24" x14ac:dyDescent="0.35">
      <c r="B47" s="807">
        <v>45527</v>
      </c>
      <c r="C47" s="808" t="s">
        <v>1169</v>
      </c>
      <c r="D47" s="809">
        <v>5575</v>
      </c>
      <c r="E47" s="89" t="s">
        <v>591</v>
      </c>
      <c r="F47" s="201" t="s">
        <v>438</v>
      </c>
      <c r="G47" s="237" t="s">
        <v>107</v>
      </c>
      <c r="H47" s="84">
        <v>4</v>
      </c>
      <c r="I47" s="84">
        <v>1</v>
      </c>
      <c r="J47" s="875" t="s">
        <v>1218</v>
      </c>
      <c r="K47" s="826" t="s">
        <v>1091</v>
      </c>
      <c r="L47" s="84">
        <v>15</v>
      </c>
      <c r="N47" s="536"/>
      <c r="O47" s="838"/>
      <c r="P47" s="524"/>
      <c r="Q47" s="68" t="s">
        <v>659</v>
      </c>
      <c r="R47" s="64" t="s">
        <v>1203</v>
      </c>
      <c r="S47" s="205" t="s">
        <v>1102</v>
      </c>
      <c r="T47" s="205" t="s">
        <v>1102</v>
      </c>
      <c r="U47" s="158">
        <v>1</v>
      </c>
      <c r="V47" s="838"/>
      <c r="W47" s="524"/>
      <c r="X47" s="109">
        <v>13</v>
      </c>
    </row>
    <row r="48" spans="2:24" x14ac:dyDescent="0.35">
      <c r="B48" s="807"/>
      <c r="C48" s="808"/>
      <c r="D48" s="809"/>
      <c r="E48" s="89" t="s">
        <v>629</v>
      </c>
      <c r="F48" s="201" t="s">
        <v>246</v>
      </c>
      <c r="G48" s="237" t="s">
        <v>107</v>
      </c>
      <c r="H48" s="84">
        <v>4</v>
      </c>
      <c r="I48" s="84">
        <v>1</v>
      </c>
      <c r="J48" s="809"/>
      <c r="K48" s="827"/>
      <c r="L48" s="84">
        <v>30</v>
      </c>
      <c r="N48" s="537"/>
      <c r="O48" s="839"/>
      <c r="P48" s="525"/>
      <c r="Q48" s="68" t="s">
        <v>637</v>
      </c>
      <c r="R48" s="64" t="s">
        <v>873</v>
      </c>
      <c r="S48" s="205" t="s">
        <v>1102</v>
      </c>
      <c r="T48" s="205" t="s">
        <v>1213</v>
      </c>
      <c r="U48" s="158">
        <v>2</v>
      </c>
      <c r="V48" s="839"/>
      <c r="W48" s="525"/>
      <c r="X48" s="109">
        <v>60</v>
      </c>
    </row>
    <row r="49" spans="2:24" x14ac:dyDescent="0.35">
      <c r="B49" s="807"/>
      <c r="C49" s="808"/>
      <c r="D49" s="809"/>
      <c r="E49" s="89" t="s">
        <v>546</v>
      </c>
      <c r="F49" s="201" t="s">
        <v>173</v>
      </c>
      <c r="G49" s="237" t="s">
        <v>107</v>
      </c>
      <c r="H49" s="84">
        <v>4</v>
      </c>
      <c r="I49" s="84">
        <v>1</v>
      </c>
      <c r="J49" s="809"/>
      <c r="K49" s="827"/>
      <c r="L49" s="84">
        <v>50</v>
      </c>
      <c r="N49" s="812">
        <v>45531</v>
      </c>
      <c r="O49" s="820" t="s">
        <v>1257</v>
      </c>
      <c r="P49" s="818">
        <v>5713</v>
      </c>
      <c r="Q49" s="305" t="s">
        <v>779</v>
      </c>
      <c r="R49" s="309" t="s">
        <v>1156</v>
      </c>
      <c r="S49" s="307" t="s">
        <v>109</v>
      </c>
      <c r="T49" s="307">
        <v>5</v>
      </c>
      <c r="U49" s="308">
        <v>1</v>
      </c>
      <c r="V49" s="866" t="s">
        <v>1262</v>
      </c>
      <c r="W49" s="877" t="s">
        <v>1389</v>
      </c>
      <c r="X49" s="307">
        <v>50</v>
      </c>
    </row>
    <row r="50" spans="2:24" ht="29" x14ac:dyDescent="0.35">
      <c r="B50" s="807"/>
      <c r="C50" s="808"/>
      <c r="D50" s="809"/>
      <c r="E50" s="89" t="s">
        <v>769</v>
      </c>
      <c r="F50" s="201" t="s">
        <v>1155</v>
      </c>
      <c r="G50" s="237" t="s">
        <v>107</v>
      </c>
      <c r="H50" s="84">
        <v>4</v>
      </c>
      <c r="I50" s="84">
        <v>1</v>
      </c>
      <c r="J50" s="809"/>
      <c r="K50" s="827"/>
      <c r="L50" s="84">
        <v>30</v>
      </c>
      <c r="N50" s="876"/>
      <c r="O50" s="873"/>
      <c r="P50" s="814"/>
      <c r="Q50" s="305" t="s">
        <v>764</v>
      </c>
      <c r="R50" s="313" t="s">
        <v>1138</v>
      </c>
      <c r="S50" s="307" t="s">
        <v>109</v>
      </c>
      <c r="T50" s="307">
        <v>4</v>
      </c>
      <c r="U50" s="308">
        <v>1</v>
      </c>
      <c r="V50" s="867"/>
      <c r="W50" s="878"/>
      <c r="X50" s="307">
        <v>40</v>
      </c>
    </row>
    <row r="51" spans="2:24" x14ac:dyDescent="0.35">
      <c r="B51" s="807"/>
      <c r="C51" s="808"/>
      <c r="D51" s="809"/>
      <c r="E51" s="89" t="s">
        <v>636</v>
      </c>
      <c r="F51" s="201" t="s">
        <v>251</v>
      </c>
      <c r="G51" s="237" t="s">
        <v>1102</v>
      </c>
      <c r="H51" s="199" t="s">
        <v>254</v>
      </c>
      <c r="I51" s="84">
        <v>1</v>
      </c>
      <c r="J51" s="809"/>
      <c r="K51" s="828"/>
      <c r="L51" s="84">
        <v>30</v>
      </c>
      <c r="N51" s="430">
        <v>45531</v>
      </c>
      <c r="O51" s="758" t="s">
        <v>1263</v>
      </c>
      <c r="P51" s="429">
        <v>5720</v>
      </c>
      <c r="Q51" s="228" t="s">
        <v>574</v>
      </c>
      <c r="R51" s="229" t="s">
        <v>1266</v>
      </c>
      <c r="S51" s="228" t="s">
        <v>109</v>
      </c>
      <c r="T51" s="77" t="s">
        <v>1268</v>
      </c>
      <c r="U51" s="149">
        <v>1</v>
      </c>
      <c r="V51" s="758" t="s">
        <v>1262</v>
      </c>
      <c r="W51" s="732" t="s">
        <v>1091</v>
      </c>
      <c r="X51" s="77">
        <v>30</v>
      </c>
    </row>
    <row r="52" spans="2:24" ht="29" x14ac:dyDescent="0.35">
      <c r="B52" s="812">
        <v>45531</v>
      </c>
      <c r="C52" s="815" t="s">
        <v>1200</v>
      </c>
      <c r="D52" s="818">
        <v>5701</v>
      </c>
      <c r="E52" s="89" t="s">
        <v>597</v>
      </c>
      <c r="F52" s="180" t="s">
        <v>1185</v>
      </c>
      <c r="G52" s="182" t="s">
        <v>109</v>
      </c>
      <c r="H52" s="182">
        <v>4</v>
      </c>
      <c r="I52" s="181">
        <v>1</v>
      </c>
      <c r="J52" s="819" t="s">
        <v>1216</v>
      </c>
      <c r="K52" s="820" t="s">
        <v>1091</v>
      </c>
      <c r="L52" s="84">
        <v>20</v>
      </c>
      <c r="N52" s="430"/>
      <c r="O52" s="758"/>
      <c r="P52" s="429"/>
      <c r="Q52" s="228" t="s">
        <v>629</v>
      </c>
      <c r="R52" s="156" t="s">
        <v>220</v>
      </c>
      <c r="S52" s="228" t="s">
        <v>109</v>
      </c>
      <c r="T52" s="77" t="s">
        <v>1268</v>
      </c>
      <c r="U52" s="149">
        <v>1</v>
      </c>
      <c r="V52" s="429"/>
      <c r="W52" s="732"/>
      <c r="X52" s="77">
        <v>30</v>
      </c>
    </row>
    <row r="53" spans="2:24" x14ac:dyDescent="0.35">
      <c r="B53" s="813"/>
      <c r="C53" s="816"/>
      <c r="D53" s="813"/>
      <c r="E53" s="89" t="s">
        <v>763</v>
      </c>
      <c r="F53" s="180" t="s">
        <v>133</v>
      </c>
      <c r="G53" s="182" t="s">
        <v>109</v>
      </c>
      <c r="H53" s="182">
        <v>4</v>
      </c>
      <c r="I53" s="181">
        <v>1</v>
      </c>
      <c r="J53" s="813"/>
      <c r="K53" s="813"/>
      <c r="L53" s="84">
        <v>30</v>
      </c>
      <c r="N53" s="262">
        <v>45532</v>
      </c>
      <c r="O53" s="263" t="s">
        <v>1151</v>
      </c>
      <c r="P53" s="84">
        <v>5721</v>
      </c>
      <c r="Q53" s="89" t="s">
        <v>779</v>
      </c>
      <c r="R53" s="264" t="s">
        <v>1156</v>
      </c>
      <c r="S53" s="234" t="s">
        <v>109</v>
      </c>
      <c r="T53" s="84">
        <v>5</v>
      </c>
      <c r="U53" s="181">
        <v>1</v>
      </c>
      <c r="V53" s="263" t="s">
        <v>1276</v>
      </c>
      <c r="W53" s="87" t="s">
        <v>1091</v>
      </c>
      <c r="X53" s="87">
        <v>50</v>
      </c>
    </row>
    <row r="54" spans="2:24" x14ac:dyDescent="0.35">
      <c r="B54" s="813"/>
      <c r="C54" s="816"/>
      <c r="D54" s="813"/>
      <c r="E54" s="89" t="s">
        <v>601</v>
      </c>
      <c r="F54" s="180" t="s">
        <v>7</v>
      </c>
      <c r="G54" s="182" t="s">
        <v>109</v>
      </c>
      <c r="H54" s="182">
        <v>4</v>
      </c>
      <c r="I54" s="181">
        <v>1</v>
      </c>
      <c r="J54" s="813"/>
      <c r="K54" s="813"/>
      <c r="L54" s="84">
        <v>30</v>
      </c>
      <c r="N54" s="268">
        <v>45534</v>
      </c>
      <c r="O54" s="269" t="s">
        <v>1151</v>
      </c>
      <c r="P54" s="56">
        <v>5728</v>
      </c>
      <c r="Q54" s="307" t="s">
        <v>654</v>
      </c>
      <c r="R54" s="306" t="s">
        <v>263</v>
      </c>
      <c r="S54" s="307" t="s">
        <v>1102</v>
      </c>
      <c r="T54" s="310" t="s">
        <v>1298</v>
      </c>
      <c r="U54" s="308">
        <v>5</v>
      </c>
      <c r="V54" s="310" t="s">
        <v>1289</v>
      </c>
      <c r="W54" s="314" t="s">
        <v>1394</v>
      </c>
      <c r="X54" s="307">
        <v>100</v>
      </c>
    </row>
    <row r="55" spans="2:24" x14ac:dyDescent="0.35">
      <c r="B55" s="814"/>
      <c r="C55" s="817"/>
      <c r="D55" s="814"/>
      <c r="E55" s="89" t="s">
        <v>590</v>
      </c>
      <c r="F55" s="180" t="s">
        <v>437</v>
      </c>
      <c r="G55" s="182" t="s">
        <v>109</v>
      </c>
      <c r="H55" s="182">
        <v>4</v>
      </c>
      <c r="I55" s="181">
        <v>1</v>
      </c>
      <c r="J55" s="814"/>
      <c r="K55" s="814"/>
      <c r="L55" s="84">
        <v>15</v>
      </c>
      <c r="N55" s="812">
        <v>45535</v>
      </c>
      <c r="O55" s="869" t="s">
        <v>1299</v>
      </c>
      <c r="P55" s="818">
        <v>5729</v>
      </c>
      <c r="Q55" s="234" t="s">
        <v>779</v>
      </c>
      <c r="R55" s="236" t="s">
        <v>1280</v>
      </c>
      <c r="S55" s="265" t="s">
        <v>109</v>
      </c>
      <c r="T55" s="84">
        <v>5</v>
      </c>
      <c r="U55" s="84">
        <v>2</v>
      </c>
      <c r="V55" s="868" t="s">
        <v>1221</v>
      </c>
      <c r="W55" s="85" t="s">
        <v>1091</v>
      </c>
      <c r="X55" s="87">
        <v>100</v>
      </c>
    </row>
    <row r="56" spans="2:24" ht="29" x14ac:dyDescent="0.35">
      <c r="B56" s="823">
        <v>45530</v>
      </c>
      <c r="C56" s="819" t="s">
        <v>1201</v>
      </c>
      <c r="D56" s="818">
        <v>5702</v>
      </c>
      <c r="E56" s="89" t="s">
        <v>597</v>
      </c>
      <c r="F56" s="206" t="s">
        <v>1185</v>
      </c>
      <c r="G56" s="182" t="s">
        <v>109</v>
      </c>
      <c r="H56" s="182">
        <v>4</v>
      </c>
      <c r="I56" s="181">
        <v>1</v>
      </c>
      <c r="J56" s="819" t="s">
        <v>1215</v>
      </c>
      <c r="K56" s="820" t="s">
        <v>1091</v>
      </c>
      <c r="L56" s="84">
        <v>20</v>
      </c>
      <c r="N56" s="814"/>
      <c r="O56" s="814"/>
      <c r="P56" s="814"/>
      <c r="Q56" s="234" t="s">
        <v>629</v>
      </c>
      <c r="R56" s="236" t="s">
        <v>220</v>
      </c>
      <c r="S56" s="265" t="s">
        <v>109</v>
      </c>
      <c r="T56" s="84">
        <v>4</v>
      </c>
      <c r="U56" s="84">
        <v>1</v>
      </c>
      <c r="V56" s="809"/>
      <c r="W56" s="85" t="s">
        <v>1091</v>
      </c>
      <c r="X56" s="87">
        <v>30</v>
      </c>
    </row>
    <row r="57" spans="2:24" x14ac:dyDescent="0.35">
      <c r="B57" s="824"/>
      <c r="C57" s="821"/>
      <c r="D57" s="813"/>
      <c r="E57" s="89" t="s">
        <v>1044</v>
      </c>
      <c r="F57" s="206" t="s">
        <v>1184</v>
      </c>
      <c r="G57" s="182" t="s">
        <v>1102</v>
      </c>
      <c r="H57" s="182" t="s">
        <v>1102</v>
      </c>
      <c r="I57" s="181">
        <v>1</v>
      </c>
      <c r="J57" s="813"/>
      <c r="K57" s="872"/>
      <c r="L57" s="84">
        <v>12</v>
      </c>
      <c r="N57" s="430">
        <v>45535</v>
      </c>
      <c r="O57" s="831" t="s">
        <v>1290</v>
      </c>
      <c r="P57" s="429">
        <v>5730</v>
      </c>
      <c r="Q57" s="6" t="s">
        <v>848</v>
      </c>
      <c r="R57" s="18" t="s">
        <v>1295</v>
      </c>
      <c r="S57" s="265" t="s">
        <v>1102</v>
      </c>
      <c r="T57" s="265" t="s">
        <v>1298</v>
      </c>
      <c r="U57" s="77">
        <v>1</v>
      </c>
      <c r="V57" s="758" t="s">
        <v>1262</v>
      </c>
      <c r="W57" s="429" t="s">
        <v>1091</v>
      </c>
      <c r="X57" s="84">
        <v>45</v>
      </c>
    </row>
    <row r="58" spans="2:24" x14ac:dyDescent="0.35">
      <c r="B58" s="824"/>
      <c r="C58" s="821"/>
      <c r="D58" s="813"/>
      <c r="E58" s="89" t="s">
        <v>591</v>
      </c>
      <c r="F58" s="206" t="s">
        <v>438</v>
      </c>
      <c r="G58" s="182" t="s">
        <v>109</v>
      </c>
      <c r="H58" s="182">
        <v>4</v>
      </c>
      <c r="I58" s="181">
        <v>1</v>
      </c>
      <c r="J58" s="813"/>
      <c r="K58" s="872"/>
      <c r="L58" s="84">
        <v>15</v>
      </c>
      <c r="N58" s="429"/>
      <c r="O58" s="429"/>
      <c r="P58" s="429"/>
      <c r="Q58" s="228" t="s">
        <v>574</v>
      </c>
      <c r="R58" s="229" t="s">
        <v>1266</v>
      </c>
      <c r="S58" s="265" t="s">
        <v>109</v>
      </c>
      <c r="T58" s="234">
        <v>4</v>
      </c>
      <c r="U58" s="77">
        <v>1</v>
      </c>
      <c r="V58" s="429"/>
      <c r="W58" s="429"/>
      <c r="X58" s="84">
        <v>30</v>
      </c>
    </row>
    <row r="59" spans="2:24" x14ac:dyDescent="0.35">
      <c r="B59" s="824"/>
      <c r="C59" s="821"/>
      <c r="D59" s="813"/>
      <c r="E59" s="89" t="s">
        <v>590</v>
      </c>
      <c r="F59" s="206" t="s">
        <v>437</v>
      </c>
      <c r="G59" s="182" t="s">
        <v>109</v>
      </c>
      <c r="H59" s="182">
        <v>4</v>
      </c>
      <c r="I59" s="181">
        <v>1</v>
      </c>
      <c r="J59" s="813"/>
      <c r="K59" s="872"/>
      <c r="L59" s="84">
        <v>15</v>
      </c>
      <c r="N59" s="430">
        <v>45539</v>
      </c>
      <c r="O59" s="750" t="s">
        <v>1322</v>
      </c>
      <c r="P59" s="429">
        <v>5821</v>
      </c>
      <c r="Q59" s="68" t="s">
        <v>605</v>
      </c>
      <c r="R59" s="61" t="s">
        <v>197</v>
      </c>
      <c r="S59" s="288" t="s">
        <v>109</v>
      </c>
      <c r="T59" s="288">
        <v>3</v>
      </c>
      <c r="U59" s="156">
        <v>1</v>
      </c>
      <c r="V59" s="758" t="s">
        <v>1262</v>
      </c>
      <c r="W59" s="429" t="s">
        <v>1091</v>
      </c>
      <c r="X59" s="77">
        <v>15</v>
      </c>
    </row>
    <row r="60" spans="2:24" x14ac:dyDescent="0.35">
      <c r="B60" s="824"/>
      <c r="C60" s="821"/>
      <c r="D60" s="813"/>
      <c r="E60" s="89" t="s">
        <v>519</v>
      </c>
      <c r="F60" s="206" t="s">
        <v>857</v>
      </c>
      <c r="G60" s="182" t="s">
        <v>107</v>
      </c>
      <c r="H60" s="182">
        <v>4</v>
      </c>
      <c r="I60" s="181">
        <v>1</v>
      </c>
      <c r="J60" s="813"/>
      <c r="K60" s="872"/>
      <c r="L60" s="84">
        <v>40</v>
      </c>
      <c r="N60" s="430"/>
      <c r="O60" s="750"/>
      <c r="P60" s="429"/>
      <c r="Q60" s="68" t="s">
        <v>629</v>
      </c>
      <c r="R60" s="61" t="s">
        <v>1325</v>
      </c>
      <c r="S60" s="288" t="s">
        <v>109</v>
      </c>
      <c r="T60" s="288">
        <v>3</v>
      </c>
      <c r="U60" s="156">
        <v>1</v>
      </c>
      <c r="V60" s="429"/>
      <c r="W60" s="429"/>
      <c r="X60" s="77">
        <v>30</v>
      </c>
    </row>
    <row r="61" spans="2:24" x14ac:dyDescent="0.35">
      <c r="B61" s="824"/>
      <c r="C61" s="821"/>
      <c r="D61" s="813"/>
      <c r="E61" s="89" t="s">
        <v>458</v>
      </c>
      <c r="F61" s="206" t="s">
        <v>1209</v>
      </c>
      <c r="G61" s="182" t="s">
        <v>109</v>
      </c>
      <c r="H61" s="182">
        <v>4</v>
      </c>
      <c r="I61" s="181">
        <v>1</v>
      </c>
      <c r="J61" s="813"/>
      <c r="K61" s="872"/>
      <c r="L61" s="84">
        <v>30</v>
      </c>
      <c r="N61" s="430">
        <v>45541</v>
      </c>
      <c r="O61" s="750" t="s">
        <v>1335</v>
      </c>
      <c r="P61" s="429">
        <v>5828</v>
      </c>
      <c r="Q61" s="10" t="s">
        <v>554</v>
      </c>
      <c r="R61" s="783" t="s">
        <v>1337</v>
      </c>
      <c r="S61" s="783"/>
      <c r="T61" s="783"/>
      <c r="U61" s="56">
        <v>1</v>
      </c>
      <c r="V61" s="758" t="s">
        <v>1262</v>
      </c>
      <c r="W61" s="55" t="s">
        <v>1091</v>
      </c>
      <c r="X61" s="56">
        <v>30</v>
      </c>
    </row>
    <row r="62" spans="2:24" x14ac:dyDescent="0.35">
      <c r="B62" s="824"/>
      <c r="C62" s="821"/>
      <c r="D62" s="813"/>
      <c r="E62" s="89" t="s">
        <v>554</v>
      </c>
      <c r="F62" s="206" t="s">
        <v>170</v>
      </c>
      <c r="G62" s="182" t="s">
        <v>109</v>
      </c>
      <c r="H62" s="182">
        <v>4</v>
      </c>
      <c r="I62" s="181">
        <v>1</v>
      </c>
      <c r="J62" s="813"/>
      <c r="K62" s="872"/>
      <c r="L62" s="84">
        <v>30</v>
      </c>
      <c r="N62" s="429"/>
      <c r="O62" s="429"/>
      <c r="P62" s="429"/>
      <c r="Q62" s="10" t="s">
        <v>753</v>
      </c>
      <c r="R62" s="783" t="s">
        <v>1338</v>
      </c>
      <c r="S62" s="783"/>
      <c r="T62" s="783"/>
      <c r="U62" s="56">
        <v>1</v>
      </c>
      <c r="V62" s="429"/>
      <c r="W62" s="55" t="s">
        <v>1091</v>
      </c>
      <c r="X62" s="56">
        <v>30</v>
      </c>
    </row>
    <row r="63" spans="2:24" x14ac:dyDescent="0.35">
      <c r="B63" s="825"/>
      <c r="C63" s="822"/>
      <c r="D63" s="814"/>
      <c r="E63" s="89" t="s">
        <v>457</v>
      </c>
      <c r="F63" s="206" t="s">
        <v>1208</v>
      </c>
      <c r="G63" s="182" t="s">
        <v>109</v>
      </c>
      <c r="H63" s="182">
        <v>4</v>
      </c>
      <c r="I63" s="181">
        <v>1</v>
      </c>
      <c r="J63" s="814"/>
      <c r="K63" s="873"/>
      <c r="L63" s="84">
        <v>30</v>
      </c>
      <c r="N63" s="430">
        <v>45541</v>
      </c>
      <c r="O63" s="750" t="s">
        <v>1329</v>
      </c>
      <c r="P63" s="429">
        <v>5823</v>
      </c>
      <c r="Q63" s="10" t="s">
        <v>1331</v>
      </c>
      <c r="R63" s="783" t="s">
        <v>1332</v>
      </c>
      <c r="S63" s="783"/>
      <c r="T63" s="783"/>
      <c r="U63" s="56">
        <v>1</v>
      </c>
      <c r="V63" s="758" t="s">
        <v>1262</v>
      </c>
      <c r="W63" s="55" t="s">
        <v>1091</v>
      </c>
      <c r="X63" s="56">
        <v>44</v>
      </c>
    </row>
    <row r="64" spans="2:24" x14ac:dyDescent="0.35">
      <c r="B64" s="230">
        <v>45530</v>
      </c>
      <c r="C64" s="231" t="s">
        <v>1196</v>
      </c>
      <c r="D64" s="56">
        <v>5700</v>
      </c>
      <c r="E64" s="6" t="s">
        <v>1044</v>
      </c>
      <c r="F64" s="232" t="s">
        <v>1184</v>
      </c>
      <c r="G64" s="163" t="s">
        <v>1102</v>
      </c>
      <c r="H64" s="233" t="s">
        <v>1102</v>
      </c>
      <c r="I64" s="77">
        <v>1</v>
      </c>
      <c r="J64" s="163" t="s">
        <v>1217</v>
      </c>
      <c r="K64" s="55" t="s">
        <v>1091</v>
      </c>
      <c r="L64" s="77">
        <v>12</v>
      </c>
      <c r="N64" s="429"/>
      <c r="O64" s="429"/>
      <c r="P64" s="429"/>
      <c r="Q64" s="10" t="s">
        <v>883</v>
      </c>
      <c r="R64" s="783" t="s">
        <v>1334</v>
      </c>
      <c r="S64" s="783"/>
      <c r="T64" s="783"/>
      <c r="U64" s="56">
        <v>1</v>
      </c>
      <c r="V64" s="429"/>
      <c r="W64" s="55" t="s">
        <v>1091</v>
      </c>
      <c r="X64" s="56">
        <v>30</v>
      </c>
    </row>
    <row r="65" spans="2:26" x14ac:dyDescent="0.35">
      <c r="B65" s="715">
        <v>45531</v>
      </c>
      <c r="C65" s="879" t="s">
        <v>1257</v>
      </c>
      <c r="D65" s="710">
        <v>5713</v>
      </c>
      <c r="E65" s="305" t="s">
        <v>769</v>
      </c>
      <c r="F65" s="306" t="s">
        <v>1155</v>
      </c>
      <c r="G65" s="307" t="s">
        <v>109</v>
      </c>
      <c r="H65" s="307">
        <v>4</v>
      </c>
      <c r="I65" s="308">
        <v>1</v>
      </c>
      <c r="J65" s="870" t="s">
        <v>1261</v>
      </c>
      <c r="K65" s="871" t="s">
        <v>1389</v>
      </c>
      <c r="L65" s="307">
        <v>30</v>
      </c>
      <c r="N65" s="430">
        <v>45542</v>
      </c>
      <c r="O65" s="800" t="s">
        <v>1355</v>
      </c>
      <c r="P65" s="429">
        <v>5834</v>
      </c>
      <c r="Q65" s="6" t="s">
        <v>766</v>
      </c>
      <c r="R65" s="874" t="s">
        <v>1358</v>
      </c>
      <c r="S65" s="874"/>
      <c r="T65" s="874"/>
      <c r="U65" s="77">
        <v>1</v>
      </c>
      <c r="V65" s="758" t="s">
        <v>1262</v>
      </c>
      <c r="W65" s="55" t="s">
        <v>1091</v>
      </c>
      <c r="X65" s="77">
        <v>45</v>
      </c>
    </row>
    <row r="66" spans="2:26" x14ac:dyDescent="0.35">
      <c r="B66" s="715"/>
      <c r="C66" s="879"/>
      <c r="D66" s="710"/>
      <c r="E66" s="305" t="s">
        <v>763</v>
      </c>
      <c r="F66" s="306" t="s">
        <v>1260</v>
      </c>
      <c r="G66" s="307" t="s">
        <v>109</v>
      </c>
      <c r="H66" s="307">
        <v>4</v>
      </c>
      <c r="I66" s="308">
        <v>1</v>
      </c>
      <c r="J66" s="870"/>
      <c r="K66" s="871"/>
      <c r="L66" s="307">
        <v>30</v>
      </c>
      <c r="N66" s="429"/>
      <c r="O66" s="429"/>
      <c r="P66" s="429"/>
      <c r="Q66" s="6" t="s">
        <v>713</v>
      </c>
      <c r="R66" s="874" t="s">
        <v>1359</v>
      </c>
      <c r="S66" s="874"/>
      <c r="T66" s="874"/>
      <c r="U66" s="77">
        <v>1</v>
      </c>
      <c r="V66" s="429"/>
      <c r="W66" s="55" t="s">
        <v>1091</v>
      </c>
      <c r="X66" s="77">
        <v>11.5</v>
      </c>
    </row>
    <row r="67" spans="2:26" ht="29" x14ac:dyDescent="0.35">
      <c r="B67" s="430">
        <v>45531</v>
      </c>
      <c r="C67" s="758" t="s">
        <v>1263</v>
      </c>
      <c r="D67" s="429">
        <v>5720</v>
      </c>
      <c r="E67" s="228" t="s">
        <v>514</v>
      </c>
      <c r="F67" s="235" t="s">
        <v>1267</v>
      </c>
      <c r="G67" s="228" t="s">
        <v>109</v>
      </c>
      <c r="H67" s="228" t="s">
        <v>1269</v>
      </c>
      <c r="I67" s="149">
        <v>1</v>
      </c>
      <c r="J67" s="829" t="s">
        <v>1275</v>
      </c>
      <c r="K67" s="732" t="s">
        <v>1091</v>
      </c>
      <c r="L67" s="77">
        <v>30</v>
      </c>
      <c r="N67" s="430">
        <v>45543</v>
      </c>
      <c r="O67" s="800" t="s">
        <v>1362</v>
      </c>
      <c r="P67" s="429">
        <v>5835</v>
      </c>
      <c r="Q67" s="6" t="s">
        <v>753</v>
      </c>
      <c r="R67" s="783" t="s">
        <v>1346</v>
      </c>
      <c r="S67" s="783"/>
      <c r="T67" s="783"/>
      <c r="U67" s="77">
        <v>1</v>
      </c>
      <c r="V67" s="801" t="s">
        <v>1262</v>
      </c>
      <c r="W67" s="55" t="s">
        <v>1091</v>
      </c>
      <c r="X67" s="149">
        <v>30</v>
      </c>
    </row>
    <row r="68" spans="2:26" x14ac:dyDescent="0.35">
      <c r="B68" s="430"/>
      <c r="C68" s="758"/>
      <c r="D68" s="429"/>
      <c r="E68" s="228" t="s">
        <v>769</v>
      </c>
      <c r="F68" s="156" t="s">
        <v>1155</v>
      </c>
      <c r="G68" s="228" t="s">
        <v>109</v>
      </c>
      <c r="H68" s="77" t="s">
        <v>1268</v>
      </c>
      <c r="I68" s="149">
        <v>1</v>
      </c>
      <c r="J68" s="830"/>
      <c r="K68" s="732"/>
      <c r="L68" s="77">
        <v>30</v>
      </c>
      <c r="N68" s="429"/>
      <c r="O68" s="429"/>
      <c r="P68" s="429"/>
      <c r="Q68" s="6" t="s">
        <v>766</v>
      </c>
      <c r="R68" s="783" t="s">
        <v>1358</v>
      </c>
      <c r="S68" s="783"/>
      <c r="T68" s="783"/>
      <c r="U68" s="77">
        <v>1</v>
      </c>
      <c r="V68" s="433"/>
      <c r="W68" s="55" t="s">
        <v>1091</v>
      </c>
      <c r="X68" s="149">
        <v>45</v>
      </c>
    </row>
    <row r="69" spans="2:26" x14ac:dyDescent="0.35">
      <c r="B69" s="430"/>
      <c r="C69" s="758"/>
      <c r="D69" s="429"/>
      <c r="E69" s="228" t="s">
        <v>1265</v>
      </c>
      <c r="F69" s="156" t="s">
        <v>7</v>
      </c>
      <c r="G69" s="228" t="s">
        <v>109</v>
      </c>
      <c r="H69" s="228" t="s">
        <v>1268</v>
      </c>
      <c r="I69" s="77">
        <v>1</v>
      </c>
      <c r="J69" s="830"/>
      <c r="K69" s="732"/>
      <c r="L69" s="77">
        <v>30</v>
      </c>
      <c r="N69" s="230">
        <v>45544</v>
      </c>
      <c r="O69" s="56" t="s">
        <v>1379</v>
      </c>
      <c r="P69" s="55">
        <v>5842</v>
      </c>
      <c r="Q69" s="6" t="s">
        <v>617</v>
      </c>
      <c r="R69" s="798" t="s">
        <v>1376</v>
      </c>
      <c r="S69" s="798"/>
      <c r="T69" s="798"/>
      <c r="U69" s="77">
        <v>1</v>
      </c>
      <c r="V69" s="55" t="s">
        <v>1380</v>
      </c>
      <c r="W69" s="55" t="s">
        <v>1091</v>
      </c>
      <c r="X69" s="55">
        <v>60</v>
      </c>
    </row>
    <row r="70" spans="2:26" x14ac:dyDescent="0.35">
      <c r="B70" s="807">
        <v>45532</v>
      </c>
      <c r="C70" s="808" t="s">
        <v>1151</v>
      </c>
      <c r="D70" s="809">
        <v>5721</v>
      </c>
      <c r="E70" s="234" t="s">
        <v>769</v>
      </c>
      <c r="F70" s="201" t="s">
        <v>1155</v>
      </c>
      <c r="G70" s="239" t="s">
        <v>109</v>
      </c>
      <c r="H70" s="263" t="s">
        <v>1268</v>
      </c>
      <c r="I70" s="84">
        <v>1</v>
      </c>
      <c r="J70" s="810" t="s">
        <v>1277</v>
      </c>
      <c r="K70" s="326" t="s">
        <v>1091</v>
      </c>
      <c r="L70" s="84">
        <v>30</v>
      </c>
      <c r="N70" s="430">
        <v>45548</v>
      </c>
      <c r="O70" s="784" t="s">
        <v>1382</v>
      </c>
      <c r="P70" s="429">
        <v>5845</v>
      </c>
      <c r="Q70" s="6" t="s">
        <v>779</v>
      </c>
      <c r="R70" s="796" t="s">
        <v>1156</v>
      </c>
      <c r="S70" s="796"/>
      <c r="T70" s="796"/>
      <c r="U70" s="77">
        <v>1</v>
      </c>
      <c r="V70" s="784" t="s">
        <v>1221</v>
      </c>
      <c r="W70" s="55" t="s">
        <v>1091</v>
      </c>
      <c r="X70" s="156">
        <v>55</v>
      </c>
      <c r="Z70">
        <v>1020</v>
      </c>
    </row>
    <row r="71" spans="2:26" x14ac:dyDescent="0.35">
      <c r="B71" s="807"/>
      <c r="C71" s="808"/>
      <c r="D71" s="809"/>
      <c r="E71" s="234" t="s">
        <v>535</v>
      </c>
      <c r="F71" s="201" t="s">
        <v>270</v>
      </c>
      <c r="G71" s="239" t="s">
        <v>109</v>
      </c>
      <c r="H71" s="263" t="s">
        <v>1268</v>
      </c>
      <c r="I71" s="84">
        <v>1</v>
      </c>
      <c r="J71" s="811"/>
      <c r="K71" s="326" t="s">
        <v>1091</v>
      </c>
      <c r="L71" s="84">
        <v>40</v>
      </c>
      <c r="N71" s="430"/>
      <c r="O71" s="784"/>
      <c r="P71" s="429"/>
      <c r="Q71" s="6" t="s">
        <v>502</v>
      </c>
      <c r="R71" s="796" t="s">
        <v>1383</v>
      </c>
      <c r="S71" s="796"/>
      <c r="T71" s="796"/>
      <c r="U71" s="77">
        <v>1</v>
      </c>
      <c r="V71" s="429"/>
      <c r="W71" s="55" t="s">
        <v>1091</v>
      </c>
      <c r="X71" s="156">
        <v>40</v>
      </c>
      <c r="Z71">
        <v>-190</v>
      </c>
    </row>
    <row r="72" spans="2:26" x14ac:dyDescent="0.35">
      <c r="B72" s="807"/>
      <c r="C72" s="808"/>
      <c r="D72" s="809"/>
      <c r="E72" s="307" t="s">
        <v>1041</v>
      </c>
      <c r="F72" s="309" t="s">
        <v>1270</v>
      </c>
      <c r="G72" s="307" t="s">
        <v>1102</v>
      </c>
      <c r="H72" s="310" t="s">
        <v>1017</v>
      </c>
      <c r="I72" s="307">
        <v>3</v>
      </c>
      <c r="J72" s="811"/>
      <c r="K72" s="884" t="s">
        <v>1389</v>
      </c>
      <c r="L72" s="307">
        <v>135</v>
      </c>
      <c r="N72" s="430"/>
      <c r="O72" s="784"/>
      <c r="P72" s="429"/>
      <c r="Q72" s="6" t="s">
        <v>780</v>
      </c>
      <c r="R72" s="796" t="s">
        <v>1387</v>
      </c>
      <c r="S72" s="796"/>
      <c r="T72" s="796"/>
      <c r="U72" s="77">
        <v>1</v>
      </c>
      <c r="V72" s="429"/>
      <c r="W72" s="55" t="s">
        <v>1091</v>
      </c>
      <c r="X72" s="156">
        <v>50</v>
      </c>
      <c r="Z72">
        <f>Z70+Z71</f>
        <v>830</v>
      </c>
    </row>
    <row r="73" spans="2:26" x14ac:dyDescent="0.35">
      <c r="B73" s="807"/>
      <c r="C73" s="808"/>
      <c r="D73" s="809"/>
      <c r="E73" s="307" t="s">
        <v>1043</v>
      </c>
      <c r="F73" s="309" t="s">
        <v>1271</v>
      </c>
      <c r="G73" s="310" t="s">
        <v>1102</v>
      </c>
      <c r="H73" s="310" t="s">
        <v>1015</v>
      </c>
      <c r="I73" s="307">
        <v>4</v>
      </c>
      <c r="J73" s="811"/>
      <c r="K73" s="885"/>
      <c r="L73" s="307">
        <v>75</v>
      </c>
      <c r="N73" s="430">
        <v>45550</v>
      </c>
      <c r="O73" s="55"/>
      <c r="P73" s="429">
        <v>5848</v>
      </c>
      <c r="Q73" s="6" t="s">
        <v>628</v>
      </c>
      <c r="R73" s="796" t="s">
        <v>1350</v>
      </c>
      <c r="S73" s="796"/>
      <c r="T73" s="796"/>
      <c r="U73" s="77">
        <v>1</v>
      </c>
      <c r="V73" s="429" t="s">
        <v>1221</v>
      </c>
      <c r="W73" s="55" t="s">
        <v>1091</v>
      </c>
      <c r="X73" s="363">
        <v>60</v>
      </c>
    </row>
    <row r="74" spans="2:26" x14ac:dyDescent="0.35">
      <c r="B74" s="431">
        <v>45534</v>
      </c>
      <c r="C74" s="880" t="s">
        <v>1151</v>
      </c>
      <c r="D74" s="434">
        <v>5726</v>
      </c>
      <c r="E74" s="266" t="s">
        <v>890</v>
      </c>
      <c r="F74" s="267" t="s">
        <v>1281</v>
      </c>
      <c r="G74" s="266" t="s">
        <v>1303</v>
      </c>
      <c r="H74" s="270" t="s">
        <v>1017</v>
      </c>
      <c r="I74" s="77">
        <v>3</v>
      </c>
      <c r="J74" s="831" t="s">
        <v>1301</v>
      </c>
      <c r="K74" s="732" t="s">
        <v>1091</v>
      </c>
      <c r="L74" s="77">
        <v>180</v>
      </c>
      <c r="N74" s="430"/>
      <c r="O74" s="55"/>
      <c r="P74" s="429"/>
      <c r="Q74" s="6" t="s">
        <v>652</v>
      </c>
      <c r="R74" s="796" t="s">
        <v>1396</v>
      </c>
      <c r="S74" s="796"/>
      <c r="T74" s="796"/>
      <c r="U74" s="77">
        <v>1</v>
      </c>
      <c r="V74" s="429"/>
      <c r="W74" s="55" t="s">
        <v>1091</v>
      </c>
      <c r="X74" s="156">
        <v>70</v>
      </c>
    </row>
    <row r="75" spans="2:26" x14ac:dyDescent="0.35">
      <c r="B75" s="449"/>
      <c r="C75" s="881"/>
      <c r="D75" s="432"/>
      <c r="E75" s="266" t="s">
        <v>1031</v>
      </c>
      <c r="F75" s="267" t="s">
        <v>1283</v>
      </c>
      <c r="G75" s="266" t="s">
        <v>1304</v>
      </c>
      <c r="H75" s="270" t="s">
        <v>1014</v>
      </c>
      <c r="I75" s="77">
        <v>5</v>
      </c>
      <c r="J75" s="429"/>
      <c r="K75" s="732"/>
      <c r="L75" s="77">
        <v>100</v>
      </c>
      <c r="N75" s="430"/>
      <c r="O75" s="55"/>
      <c r="P75" s="429"/>
      <c r="Q75" s="6" t="s">
        <v>732</v>
      </c>
      <c r="R75" s="892" t="s">
        <v>397</v>
      </c>
      <c r="S75" s="893"/>
      <c r="T75" s="894"/>
      <c r="U75" s="77">
        <v>1</v>
      </c>
      <c r="V75" s="429"/>
      <c r="W75" s="55" t="s">
        <v>1091</v>
      </c>
      <c r="X75" s="156">
        <v>50</v>
      </c>
    </row>
    <row r="76" spans="2:26" x14ac:dyDescent="0.35">
      <c r="B76" s="450"/>
      <c r="C76" s="882"/>
      <c r="D76" s="433"/>
      <c r="E76" s="266" t="s">
        <v>995</v>
      </c>
      <c r="F76" s="267" t="s">
        <v>1300</v>
      </c>
      <c r="G76" s="266" t="s">
        <v>1304</v>
      </c>
      <c r="H76" s="270" t="s">
        <v>1015</v>
      </c>
      <c r="I76" s="77">
        <v>5</v>
      </c>
      <c r="J76" s="429"/>
      <c r="K76" s="732"/>
      <c r="L76" s="77">
        <v>50</v>
      </c>
      <c r="N76" s="430">
        <v>45554</v>
      </c>
      <c r="O76" s="55"/>
      <c r="P76" s="429">
        <v>5854</v>
      </c>
      <c r="Q76" s="364" t="s">
        <v>693</v>
      </c>
      <c r="R76" s="796" t="s">
        <v>1400</v>
      </c>
      <c r="S76" s="796"/>
      <c r="T76" s="796"/>
      <c r="U76" s="77">
        <v>1</v>
      </c>
      <c r="V76" s="429" t="s">
        <v>1457</v>
      </c>
      <c r="W76" s="55" t="s">
        <v>1091</v>
      </c>
      <c r="X76" s="77">
        <v>11.5</v>
      </c>
    </row>
    <row r="77" spans="2:26" x14ac:dyDescent="0.35">
      <c r="B77" s="807">
        <v>45535</v>
      </c>
      <c r="C77" s="809" t="s">
        <v>1059</v>
      </c>
      <c r="D77" s="809">
        <v>5729</v>
      </c>
      <c r="E77" s="89" t="s">
        <v>479</v>
      </c>
      <c r="F77" s="90" t="s">
        <v>1288</v>
      </c>
      <c r="G77" s="265" t="s">
        <v>109</v>
      </c>
      <c r="H77" s="265" t="s">
        <v>1268</v>
      </c>
      <c r="I77" s="84">
        <v>1</v>
      </c>
      <c r="J77" s="868" t="s">
        <v>1262</v>
      </c>
      <c r="K77" s="809" t="s">
        <v>1212</v>
      </c>
      <c r="L77" s="84">
        <v>40</v>
      </c>
      <c r="N77" s="430"/>
      <c r="O77" s="55"/>
      <c r="P77" s="429"/>
      <c r="Q77" s="358" t="s">
        <v>718</v>
      </c>
      <c r="R77" s="796" t="s">
        <v>1401</v>
      </c>
      <c r="S77" s="796"/>
      <c r="T77" s="796"/>
      <c r="U77" s="77">
        <v>1</v>
      </c>
      <c r="V77" s="429"/>
      <c r="W77" s="55" t="s">
        <v>1091</v>
      </c>
      <c r="X77" s="77">
        <v>11.5</v>
      </c>
    </row>
    <row r="78" spans="2:26" x14ac:dyDescent="0.35">
      <c r="B78" s="809"/>
      <c r="C78" s="809"/>
      <c r="D78" s="809"/>
      <c r="E78" s="89" t="s">
        <v>745</v>
      </c>
      <c r="F78" s="90" t="s">
        <v>111</v>
      </c>
      <c r="G78" s="265" t="s">
        <v>109</v>
      </c>
      <c r="H78" s="265" t="s">
        <v>1016</v>
      </c>
      <c r="I78" s="84">
        <v>1</v>
      </c>
      <c r="J78" s="809"/>
      <c r="K78" s="809"/>
      <c r="L78" s="84">
        <v>60</v>
      </c>
      <c r="N78" s="430"/>
      <c r="O78" s="55"/>
      <c r="P78" s="429"/>
      <c r="Q78" s="358" t="s">
        <v>717</v>
      </c>
      <c r="R78" s="796" t="s">
        <v>1402</v>
      </c>
      <c r="S78" s="796"/>
      <c r="T78" s="796"/>
      <c r="U78" s="77">
        <v>1</v>
      </c>
      <c r="V78" s="429"/>
      <c r="W78" s="55" t="s">
        <v>1091</v>
      </c>
      <c r="X78" s="77">
        <v>11.5</v>
      </c>
    </row>
    <row r="79" spans="2:26" x14ac:dyDescent="0.35">
      <c r="B79" s="431">
        <v>45535</v>
      </c>
      <c r="C79" s="880" t="s">
        <v>1290</v>
      </c>
      <c r="D79" s="434">
        <v>5730</v>
      </c>
      <c r="E79" s="10" t="s">
        <v>626</v>
      </c>
      <c r="F79" s="18" t="s">
        <v>1292</v>
      </c>
      <c r="G79" s="266" t="s">
        <v>109</v>
      </c>
      <c r="H79" s="77">
        <v>4</v>
      </c>
      <c r="I79" s="77">
        <v>1</v>
      </c>
      <c r="J79" s="831" t="s">
        <v>1302</v>
      </c>
      <c r="K79" s="434" t="s">
        <v>1212</v>
      </c>
      <c r="L79" s="56">
        <v>30</v>
      </c>
      <c r="N79" s="430"/>
      <c r="O79" s="55"/>
      <c r="P79" s="429"/>
      <c r="Q79" s="358" t="s">
        <v>706</v>
      </c>
      <c r="R79" s="796" t="s">
        <v>1403</v>
      </c>
      <c r="S79" s="796"/>
      <c r="T79" s="796"/>
      <c r="U79" s="77">
        <v>1</v>
      </c>
      <c r="V79" s="429"/>
      <c r="W79" s="55" t="s">
        <v>1091</v>
      </c>
      <c r="X79" s="77">
        <v>11.5</v>
      </c>
    </row>
    <row r="80" spans="2:26" x14ac:dyDescent="0.35">
      <c r="B80" s="432"/>
      <c r="C80" s="432"/>
      <c r="D80" s="432"/>
      <c r="E80" s="10" t="s">
        <v>554</v>
      </c>
      <c r="F80" s="18" t="s">
        <v>1296</v>
      </c>
      <c r="G80" s="266" t="s">
        <v>107</v>
      </c>
      <c r="H80" s="77">
        <v>4</v>
      </c>
      <c r="I80" s="77">
        <v>1</v>
      </c>
      <c r="J80" s="429"/>
      <c r="K80" s="432"/>
      <c r="L80" s="56">
        <v>30</v>
      </c>
      <c r="N80" s="315">
        <v>45554</v>
      </c>
      <c r="O80" s="55"/>
      <c r="P80" s="77">
        <v>5855</v>
      </c>
      <c r="Q80" s="366" t="s">
        <v>502</v>
      </c>
      <c r="R80" s="796" t="s">
        <v>1408</v>
      </c>
      <c r="S80" s="796"/>
      <c r="T80" s="796"/>
      <c r="U80" s="77">
        <v>1</v>
      </c>
      <c r="V80" s="77" t="s">
        <v>1217</v>
      </c>
      <c r="W80" s="55" t="s">
        <v>1091</v>
      </c>
      <c r="X80" s="77">
        <v>40</v>
      </c>
    </row>
    <row r="81" spans="2:25" x14ac:dyDescent="0.35">
      <c r="B81" s="432"/>
      <c r="C81" s="432"/>
      <c r="D81" s="432"/>
      <c r="E81" s="10" t="s">
        <v>573</v>
      </c>
      <c r="F81" s="18" t="s">
        <v>1293</v>
      </c>
      <c r="G81" s="266" t="s">
        <v>104</v>
      </c>
      <c r="H81" s="77">
        <v>4</v>
      </c>
      <c r="I81" s="77">
        <v>1</v>
      </c>
      <c r="J81" s="429"/>
      <c r="K81" s="432"/>
      <c r="L81" s="56">
        <v>40</v>
      </c>
      <c r="N81" s="315">
        <v>45555</v>
      </c>
      <c r="O81" s="55"/>
      <c r="P81" s="77">
        <v>5858</v>
      </c>
      <c r="Q81" s="360" t="s">
        <v>581</v>
      </c>
      <c r="R81" s="796" t="s">
        <v>1414</v>
      </c>
      <c r="S81" s="796"/>
      <c r="T81" s="796"/>
      <c r="U81" s="77">
        <v>1</v>
      </c>
      <c r="V81" s="77" t="s">
        <v>1217</v>
      </c>
      <c r="W81" s="55" t="s">
        <v>1091</v>
      </c>
      <c r="X81" s="77">
        <v>50</v>
      </c>
    </row>
    <row r="82" spans="2:25" x14ac:dyDescent="0.35">
      <c r="B82" s="433"/>
      <c r="C82" s="433"/>
      <c r="D82" s="433"/>
      <c r="E82" s="10" t="s">
        <v>571</v>
      </c>
      <c r="F82" s="18" t="s">
        <v>1294</v>
      </c>
      <c r="G82" s="266" t="s">
        <v>107</v>
      </c>
      <c r="H82" s="77">
        <v>6</v>
      </c>
      <c r="I82" s="77">
        <v>1</v>
      </c>
      <c r="J82" s="429"/>
      <c r="K82" s="433"/>
      <c r="L82" s="56">
        <v>30</v>
      </c>
      <c r="N82" s="430">
        <v>45555</v>
      </c>
      <c r="O82" s="55"/>
      <c r="P82" s="429">
        <v>5857</v>
      </c>
      <c r="Q82" s="361" t="s">
        <v>590</v>
      </c>
      <c r="R82" s="796" t="s">
        <v>1148</v>
      </c>
      <c r="S82" s="796"/>
      <c r="T82" s="796"/>
      <c r="U82" s="77">
        <v>1</v>
      </c>
      <c r="V82" s="434" t="s">
        <v>1449</v>
      </c>
      <c r="W82" s="55" t="s">
        <v>1091</v>
      </c>
      <c r="X82" s="77">
        <v>15</v>
      </c>
    </row>
    <row r="83" spans="2:25" x14ac:dyDescent="0.35">
      <c r="B83" s="430">
        <v>45539</v>
      </c>
      <c r="C83" s="750" t="s">
        <v>1322</v>
      </c>
      <c r="D83" s="429">
        <v>5821</v>
      </c>
      <c r="E83" s="59" t="s">
        <v>597</v>
      </c>
      <c r="F83" s="61" t="s">
        <v>1327</v>
      </c>
      <c r="G83" s="272" t="s">
        <v>109</v>
      </c>
      <c r="H83" s="77">
        <v>4</v>
      </c>
      <c r="I83" s="77">
        <v>1</v>
      </c>
      <c r="J83" s="750" t="s">
        <v>1328</v>
      </c>
      <c r="K83" s="429" t="s">
        <v>1091</v>
      </c>
      <c r="L83" s="56">
        <v>20</v>
      </c>
      <c r="N83" s="430"/>
      <c r="O83" s="55"/>
      <c r="P83" s="429"/>
      <c r="Q83" s="361" t="s">
        <v>591</v>
      </c>
      <c r="R83" s="796" t="s">
        <v>1419</v>
      </c>
      <c r="S83" s="796"/>
      <c r="T83" s="796"/>
      <c r="U83" s="77">
        <v>1</v>
      </c>
      <c r="V83" s="433"/>
      <c r="W83" s="55" t="s">
        <v>1091</v>
      </c>
      <c r="X83" s="77">
        <v>15</v>
      </c>
    </row>
    <row r="84" spans="2:25" ht="29" x14ac:dyDescent="0.35">
      <c r="B84" s="430"/>
      <c r="C84" s="750"/>
      <c r="D84" s="429"/>
      <c r="E84" s="59" t="s">
        <v>946</v>
      </c>
      <c r="F84" s="61" t="s">
        <v>945</v>
      </c>
      <c r="G84" s="272" t="s">
        <v>109</v>
      </c>
      <c r="H84" s="77">
        <v>4</v>
      </c>
      <c r="I84" s="77">
        <v>1</v>
      </c>
      <c r="J84" s="429"/>
      <c r="K84" s="429"/>
      <c r="L84" s="56">
        <v>40</v>
      </c>
      <c r="N84" s="430">
        <v>45555</v>
      </c>
      <c r="O84" s="457"/>
      <c r="P84" s="429">
        <v>5856</v>
      </c>
      <c r="Q84" s="343" t="s">
        <v>718</v>
      </c>
      <c r="R84" s="796" t="s">
        <v>1401</v>
      </c>
      <c r="S84" s="796"/>
      <c r="T84" s="796"/>
      <c r="U84" s="77">
        <v>1</v>
      </c>
      <c r="V84" s="429" t="s">
        <v>1261</v>
      </c>
      <c r="W84" s="55" t="s">
        <v>1091</v>
      </c>
      <c r="X84" s="77">
        <v>11.5</v>
      </c>
    </row>
    <row r="85" spans="2:25" ht="29" x14ac:dyDescent="0.35">
      <c r="B85" s="430"/>
      <c r="C85" s="750"/>
      <c r="D85" s="429"/>
      <c r="E85" s="59" t="s">
        <v>514</v>
      </c>
      <c r="F85" s="61" t="s">
        <v>859</v>
      </c>
      <c r="G85" s="272" t="s">
        <v>109</v>
      </c>
      <c r="H85" s="77">
        <v>4</v>
      </c>
      <c r="I85" s="77">
        <v>1</v>
      </c>
      <c r="J85" s="429"/>
      <c r="K85" s="429"/>
      <c r="L85" s="56">
        <v>30</v>
      </c>
      <c r="N85" s="430"/>
      <c r="O85" s="459"/>
      <c r="P85" s="429"/>
      <c r="Q85" s="343" t="s">
        <v>688</v>
      </c>
      <c r="R85" s="796" t="s">
        <v>1427</v>
      </c>
      <c r="S85" s="796"/>
      <c r="T85" s="796"/>
      <c r="U85" s="77">
        <v>1</v>
      </c>
      <c r="V85" s="429"/>
      <c r="W85" s="55" t="s">
        <v>1091</v>
      </c>
      <c r="X85" s="77">
        <v>11.5</v>
      </c>
    </row>
    <row r="86" spans="2:25" x14ac:dyDescent="0.35">
      <c r="B86" s="430"/>
      <c r="C86" s="750"/>
      <c r="D86" s="429"/>
      <c r="E86" s="59" t="s">
        <v>769</v>
      </c>
      <c r="F86" s="61" t="s">
        <v>3</v>
      </c>
      <c r="G86" s="272" t="s">
        <v>109</v>
      </c>
      <c r="H86" s="77">
        <v>4</v>
      </c>
      <c r="I86" s="77">
        <v>1</v>
      </c>
      <c r="J86" s="429"/>
      <c r="K86" s="429"/>
      <c r="L86" s="56">
        <v>30</v>
      </c>
      <c r="N86" s="430">
        <v>45559</v>
      </c>
      <c r="O86" s="457"/>
      <c r="P86" s="429">
        <v>5859</v>
      </c>
      <c r="Q86" s="343" t="s">
        <v>883</v>
      </c>
      <c r="R86" s="796" t="s">
        <v>900</v>
      </c>
      <c r="S86" s="796"/>
      <c r="T86" s="796"/>
      <c r="U86" s="77">
        <v>40</v>
      </c>
      <c r="V86" s="434" t="s">
        <v>1458</v>
      </c>
      <c r="W86" s="55" t="s">
        <v>1091</v>
      </c>
      <c r="X86" s="55">
        <v>1600</v>
      </c>
    </row>
    <row r="87" spans="2:25" x14ac:dyDescent="0.35">
      <c r="B87" s="431">
        <v>45541</v>
      </c>
      <c r="C87" s="734" t="s">
        <v>1341</v>
      </c>
      <c r="D87" s="434">
        <v>5833</v>
      </c>
      <c r="E87" s="6" t="s">
        <v>504</v>
      </c>
      <c r="F87" s="783" t="s">
        <v>1343</v>
      </c>
      <c r="G87" s="783"/>
      <c r="H87" s="783"/>
      <c r="I87" s="77">
        <v>1</v>
      </c>
      <c r="J87" s="750" t="s">
        <v>1352</v>
      </c>
      <c r="K87" s="55" t="s">
        <v>1212</v>
      </c>
      <c r="L87" s="77">
        <v>40</v>
      </c>
      <c r="N87" s="430"/>
      <c r="O87" s="458"/>
      <c r="P87" s="429"/>
      <c r="Q87" s="343" t="s">
        <v>884</v>
      </c>
      <c r="R87" s="796" t="s">
        <v>1431</v>
      </c>
      <c r="S87" s="796"/>
      <c r="T87" s="796"/>
      <c r="U87" s="77">
        <v>6</v>
      </c>
      <c r="V87" s="432"/>
      <c r="W87" s="55" t="s">
        <v>1091</v>
      </c>
      <c r="X87" s="55">
        <v>180</v>
      </c>
    </row>
    <row r="88" spans="2:25" x14ac:dyDescent="0.35">
      <c r="B88" s="432"/>
      <c r="C88" s="432"/>
      <c r="D88" s="432"/>
      <c r="E88" s="6" t="s">
        <v>452</v>
      </c>
      <c r="F88" s="783" t="s">
        <v>1344</v>
      </c>
      <c r="G88" s="783"/>
      <c r="H88" s="783"/>
      <c r="I88" s="77">
        <v>1</v>
      </c>
      <c r="J88" s="429"/>
      <c r="K88" s="55" t="s">
        <v>1212</v>
      </c>
      <c r="L88" s="77">
        <v>80</v>
      </c>
      <c r="N88" s="430"/>
      <c r="O88" s="458"/>
      <c r="P88" s="429"/>
      <c r="Q88" s="343" t="s">
        <v>845</v>
      </c>
      <c r="R88" s="796" t="s">
        <v>1432</v>
      </c>
      <c r="S88" s="796"/>
      <c r="T88" s="796"/>
      <c r="U88" s="77">
        <v>1</v>
      </c>
      <c r="V88" s="432"/>
      <c r="W88" s="55" t="s">
        <v>1091</v>
      </c>
      <c r="X88" s="55">
        <v>60</v>
      </c>
    </row>
    <row r="89" spans="2:25" x14ac:dyDescent="0.35">
      <c r="B89" s="432"/>
      <c r="C89" s="432"/>
      <c r="D89" s="432"/>
      <c r="E89" s="305" t="s">
        <v>597</v>
      </c>
      <c r="F89" s="806" t="s">
        <v>1345</v>
      </c>
      <c r="G89" s="806"/>
      <c r="H89" s="806"/>
      <c r="I89" s="307">
        <v>1</v>
      </c>
      <c r="J89" s="429"/>
      <c r="K89" s="311" t="s">
        <v>1389</v>
      </c>
      <c r="L89" s="307">
        <v>20</v>
      </c>
      <c r="N89" s="430"/>
      <c r="O89" s="459"/>
      <c r="P89" s="429"/>
      <c r="Q89" s="343" t="s">
        <v>881</v>
      </c>
      <c r="R89" s="796" t="s">
        <v>897</v>
      </c>
      <c r="S89" s="796"/>
      <c r="T89" s="796"/>
      <c r="U89" s="77">
        <v>10</v>
      </c>
      <c r="V89" s="433"/>
      <c r="W89" s="55" t="s">
        <v>1091</v>
      </c>
      <c r="X89" s="55">
        <v>300</v>
      </c>
    </row>
    <row r="90" spans="2:25" x14ac:dyDescent="0.35">
      <c r="B90" s="432"/>
      <c r="C90" s="432"/>
      <c r="D90" s="432"/>
      <c r="E90" s="6" t="s">
        <v>763</v>
      </c>
      <c r="F90" s="783" t="s">
        <v>1157</v>
      </c>
      <c r="G90" s="783"/>
      <c r="H90" s="783"/>
      <c r="I90" s="77">
        <v>1</v>
      </c>
      <c r="J90" s="429"/>
      <c r="K90" s="457" t="s">
        <v>1212</v>
      </c>
      <c r="L90" s="77">
        <v>30</v>
      </c>
      <c r="N90" s="430">
        <v>45568</v>
      </c>
      <c r="O90" s="434"/>
      <c r="P90" s="429">
        <v>5889</v>
      </c>
      <c r="Q90" s="156" t="s">
        <v>526</v>
      </c>
      <c r="R90" s="886" t="s">
        <v>113</v>
      </c>
      <c r="S90" s="887"/>
      <c r="T90" s="888"/>
      <c r="U90" s="77">
        <v>1</v>
      </c>
      <c r="V90" s="799" t="s">
        <v>1261</v>
      </c>
      <c r="W90" s="406" t="s">
        <v>1091</v>
      </c>
      <c r="X90" s="383">
        <v>40</v>
      </c>
    </row>
    <row r="91" spans="2:25" x14ac:dyDescent="0.35">
      <c r="B91" s="432"/>
      <c r="C91" s="432"/>
      <c r="D91" s="432"/>
      <c r="E91" s="6" t="s">
        <v>745</v>
      </c>
      <c r="F91" s="783" t="s">
        <v>1121</v>
      </c>
      <c r="G91" s="783"/>
      <c r="H91" s="783"/>
      <c r="I91" s="77">
        <v>1</v>
      </c>
      <c r="J91" s="429"/>
      <c r="K91" s="458"/>
      <c r="L91" s="272">
        <v>60</v>
      </c>
      <c r="N91" s="434"/>
      <c r="O91" s="433"/>
      <c r="P91" s="434"/>
      <c r="Q91" s="385" t="s">
        <v>484</v>
      </c>
      <c r="R91" s="891" t="s">
        <v>136</v>
      </c>
      <c r="S91" s="891"/>
      <c r="T91" s="891"/>
      <c r="U91" s="302">
        <v>1</v>
      </c>
      <c r="V91" s="790"/>
      <c r="W91" s="406" t="s">
        <v>1091</v>
      </c>
      <c r="X91" s="385">
        <v>40</v>
      </c>
      <c r="Y91" s="354"/>
    </row>
    <row r="92" spans="2:25" x14ac:dyDescent="0.35">
      <c r="B92" s="432"/>
      <c r="C92" s="432"/>
      <c r="D92" s="432"/>
      <c r="E92" s="6" t="s">
        <v>753</v>
      </c>
      <c r="F92" s="783" t="s">
        <v>1346</v>
      </c>
      <c r="G92" s="783"/>
      <c r="H92" s="783"/>
      <c r="I92" s="77">
        <v>1</v>
      </c>
      <c r="J92" s="429"/>
      <c r="K92" s="458"/>
      <c r="L92" s="77">
        <v>30</v>
      </c>
      <c r="N92" s="230">
        <v>45568</v>
      </c>
      <c r="O92" s="55"/>
      <c r="P92" s="55">
        <v>5887</v>
      </c>
      <c r="Q92" s="55" t="s">
        <v>665</v>
      </c>
      <c r="R92" s="787" t="s">
        <v>1473</v>
      </c>
      <c r="S92" s="787"/>
      <c r="T92" s="787"/>
      <c r="U92" s="77">
        <v>1</v>
      </c>
      <c r="V92" s="77" t="s">
        <v>1217</v>
      </c>
      <c r="W92" s="406" t="s">
        <v>1091</v>
      </c>
      <c r="X92" s="55">
        <v>11.5</v>
      </c>
      <c r="Y92" s="55"/>
    </row>
    <row r="93" spans="2:25" x14ac:dyDescent="0.35">
      <c r="B93" s="432"/>
      <c r="C93" s="432"/>
      <c r="D93" s="432"/>
      <c r="E93" s="6" t="s">
        <v>458</v>
      </c>
      <c r="F93" s="783" t="s">
        <v>1347</v>
      </c>
      <c r="G93" s="783"/>
      <c r="H93" s="783"/>
      <c r="I93" s="77">
        <v>1</v>
      </c>
      <c r="J93" s="429"/>
      <c r="K93" s="458"/>
      <c r="L93" s="77">
        <v>30</v>
      </c>
      <c r="N93" s="230">
        <v>45568</v>
      </c>
      <c r="O93" s="55"/>
      <c r="P93" s="55">
        <v>5888</v>
      </c>
      <c r="Q93" s="343" t="s">
        <v>883</v>
      </c>
      <c r="R93" s="796" t="s">
        <v>900</v>
      </c>
      <c r="S93" s="796"/>
      <c r="T93" s="796"/>
      <c r="U93" s="77">
        <v>50</v>
      </c>
      <c r="V93" s="77" t="s">
        <v>1217</v>
      </c>
      <c r="W93" s="406" t="s">
        <v>1091</v>
      </c>
      <c r="X93" s="55">
        <f>25*80</f>
        <v>2000</v>
      </c>
      <c r="Y93" s="55" t="s">
        <v>1497</v>
      </c>
    </row>
    <row r="94" spans="2:25" x14ac:dyDescent="0.35">
      <c r="B94" s="432"/>
      <c r="C94" s="432"/>
      <c r="D94" s="432"/>
      <c r="E94" s="6" t="s">
        <v>463</v>
      </c>
      <c r="F94" s="783" t="s">
        <v>1348</v>
      </c>
      <c r="G94" s="783"/>
      <c r="H94" s="783"/>
      <c r="I94" s="77">
        <v>1</v>
      </c>
      <c r="J94" s="429"/>
      <c r="K94" s="459"/>
      <c r="L94" s="77">
        <v>40</v>
      </c>
      <c r="N94" s="230">
        <v>45571</v>
      </c>
      <c r="O94" s="55"/>
      <c r="P94" s="55">
        <v>5890</v>
      </c>
      <c r="Q94" s="156" t="s">
        <v>653</v>
      </c>
      <c r="R94" s="787" t="s">
        <v>262</v>
      </c>
      <c r="S94" s="787"/>
      <c r="T94" s="787"/>
      <c r="U94" s="77">
        <v>3</v>
      </c>
      <c r="V94" s="77" t="s">
        <v>1509</v>
      </c>
      <c r="W94" s="406" t="s">
        <v>1091</v>
      </c>
      <c r="X94" s="55">
        <v>120</v>
      </c>
    </row>
    <row r="95" spans="2:25" x14ac:dyDescent="0.35">
      <c r="B95" s="432"/>
      <c r="C95" s="432"/>
      <c r="D95" s="432"/>
      <c r="E95" s="305" t="s">
        <v>601</v>
      </c>
      <c r="F95" s="806" t="s">
        <v>1349</v>
      </c>
      <c r="G95" s="806"/>
      <c r="H95" s="806"/>
      <c r="I95" s="307">
        <v>1</v>
      </c>
      <c r="J95" s="429"/>
      <c r="K95" s="311" t="s">
        <v>1389</v>
      </c>
      <c r="L95" s="307">
        <v>30</v>
      </c>
      <c r="N95" s="430">
        <v>45571</v>
      </c>
      <c r="O95" s="434"/>
      <c r="P95" s="440" t="s">
        <v>1498</v>
      </c>
      <c r="Q95" s="55" t="s">
        <v>1227</v>
      </c>
      <c r="R95" s="798" t="s">
        <v>1485</v>
      </c>
      <c r="S95" s="798"/>
      <c r="T95" s="798"/>
      <c r="U95" s="56">
        <v>1</v>
      </c>
      <c r="V95" s="434" t="s">
        <v>1510</v>
      </c>
      <c r="W95" s="406" t="s">
        <v>1091</v>
      </c>
      <c r="X95" s="55">
        <v>219</v>
      </c>
    </row>
    <row r="96" spans="2:25" x14ac:dyDescent="0.35">
      <c r="B96" s="432"/>
      <c r="C96" s="432"/>
      <c r="D96" s="432"/>
      <c r="E96" s="6" t="s">
        <v>447</v>
      </c>
      <c r="F96" s="783" t="s">
        <v>1143</v>
      </c>
      <c r="G96" s="783"/>
      <c r="H96" s="783"/>
      <c r="I96" s="77">
        <v>1</v>
      </c>
      <c r="J96" s="429"/>
      <c r="K96" s="55" t="s">
        <v>1212</v>
      </c>
      <c r="L96" s="77">
        <v>70</v>
      </c>
      <c r="N96" s="429"/>
      <c r="O96" s="432"/>
      <c r="P96" s="440"/>
      <c r="Q96" s="55" t="s">
        <v>1235</v>
      </c>
      <c r="R96" s="798" t="s">
        <v>1484</v>
      </c>
      <c r="S96" s="798"/>
      <c r="T96" s="798"/>
      <c r="U96" s="56">
        <v>1</v>
      </c>
      <c r="V96" s="432"/>
      <c r="W96" s="406" t="s">
        <v>1091</v>
      </c>
      <c r="X96" s="55">
        <v>220</v>
      </c>
    </row>
    <row r="97" spans="2:24" x14ac:dyDescent="0.35">
      <c r="B97" s="432"/>
      <c r="C97" s="432"/>
      <c r="D97" s="432"/>
      <c r="E97" s="6" t="s">
        <v>628</v>
      </c>
      <c r="F97" s="783" t="s">
        <v>1350</v>
      </c>
      <c r="G97" s="783"/>
      <c r="H97" s="783"/>
      <c r="I97" s="77">
        <v>1</v>
      </c>
      <c r="J97" s="429"/>
      <c r="K97" s="55" t="s">
        <v>1212</v>
      </c>
      <c r="L97" s="77">
        <v>60</v>
      </c>
      <c r="N97" s="429"/>
      <c r="O97" s="432"/>
      <c r="P97" s="440"/>
      <c r="Q97" s="55" t="s">
        <v>883</v>
      </c>
      <c r="R97" s="798" t="s">
        <v>1483</v>
      </c>
      <c r="S97" s="798"/>
      <c r="T97" s="798"/>
      <c r="U97" s="56">
        <v>1</v>
      </c>
      <c r="V97" s="432"/>
      <c r="W97" s="406" t="s">
        <v>1091</v>
      </c>
      <c r="X97" s="55">
        <v>40</v>
      </c>
    </row>
    <row r="98" spans="2:24" x14ac:dyDescent="0.35">
      <c r="B98" s="433"/>
      <c r="C98" s="433"/>
      <c r="D98" s="433"/>
      <c r="E98" s="6" t="s">
        <v>515</v>
      </c>
      <c r="F98" s="783" t="s">
        <v>1351</v>
      </c>
      <c r="G98" s="783"/>
      <c r="H98" s="783"/>
      <c r="I98" s="77">
        <v>1</v>
      </c>
      <c r="J98" s="429"/>
      <c r="K98" s="55" t="s">
        <v>1212</v>
      </c>
      <c r="L98" s="77">
        <v>70</v>
      </c>
      <c r="N98" s="429"/>
      <c r="O98" s="432"/>
      <c r="P98" s="440"/>
      <c r="Q98" s="55" t="s">
        <v>881</v>
      </c>
      <c r="R98" s="798" t="s">
        <v>1482</v>
      </c>
      <c r="S98" s="798"/>
      <c r="T98" s="798"/>
      <c r="U98" s="56">
        <v>1</v>
      </c>
      <c r="V98" s="432"/>
      <c r="W98" s="406" t="s">
        <v>1091</v>
      </c>
      <c r="X98" s="55">
        <v>30</v>
      </c>
    </row>
    <row r="99" spans="2:24" x14ac:dyDescent="0.35">
      <c r="B99" s="430">
        <v>45541</v>
      </c>
      <c r="C99" s="750" t="s">
        <v>1335</v>
      </c>
      <c r="D99" s="429">
        <v>5828</v>
      </c>
      <c r="E99" s="10" t="s">
        <v>514</v>
      </c>
      <c r="F99" s="783" t="s">
        <v>1267</v>
      </c>
      <c r="G99" s="783"/>
      <c r="H99" s="783"/>
      <c r="I99" s="77">
        <v>1</v>
      </c>
      <c r="J99" s="883" t="s">
        <v>1353</v>
      </c>
      <c r="K99" s="55" t="s">
        <v>1212</v>
      </c>
      <c r="L99" s="77">
        <v>30</v>
      </c>
      <c r="N99" s="429"/>
      <c r="O99" s="432"/>
      <c r="P99" s="440"/>
      <c r="Q99" s="55" t="s">
        <v>882</v>
      </c>
      <c r="R99" s="798" t="s">
        <v>1481</v>
      </c>
      <c r="S99" s="798"/>
      <c r="T99" s="798"/>
      <c r="U99" s="56">
        <v>1</v>
      </c>
      <c r="V99" s="432"/>
      <c r="W99" s="406" t="s">
        <v>1091</v>
      </c>
      <c r="X99" s="55">
        <v>60</v>
      </c>
    </row>
    <row r="100" spans="2:24" x14ac:dyDescent="0.35">
      <c r="B100" s="429"/>
      <c r="C100" s="429"/>
      <c r="D100" s="429"/>
      <c r="E100" s="10" t="s">
        <v>600</v>
      </c>
      <c r="F100" s="783" t="s">
        <v>1339</v>
      </c>
      <c r="G100" s="783"/>
      <c r="H100" s="783"/>
      <c r="I100" s="77">
        <v>1</v>
      </c>
      <c r="J100" s="458"/>
      <c r="K100" s="55" t="s">
        <v>1212</v>
      </c>
      <c r="L100" s="77">
        <v>40</v>
      </c>
      <c r="N100" s="429"/>
      <c r="O100" s="433"/>
      <c r="P100" s="440"/>
      <c r="Q100" s="55" t="s">
        <v>1233</v>
      </c>
      <c r="R100" s="798" t="s">
        <v>1480</v>
      </c>
      <c r="S100" s="798"/>
      <c r="T100" s="798"/>
      <c r="U100" s="56">
        <v>1</v>
      </c>
      <c r="V100" s="433"/>
      <c r="W100" s="406" t="s">
        <v>1091</v>
      </c>
      <c r="X100" s="55">
        <v>73</v>
      </c>
    </row>
    <row r="101" spans="2:24" x14ac:dyDescent="0.35">
      <c r="B101" s="429"/>
      <c r="C101" s="429"/>
      <c r="D101" s="429"/>
      <c r="E101" s="10" t="s">
        <v>501</v>
      </c>
      <c r="F101" s="783" t="s">
        <v>1340</v>
      </c>
      <c r="G101" s="783"/>
      <c r="H101" s="783"/>
      <c r="I101" s="77">
        <v>1</v>
      </c>
      <c r="J101" s="459"/>
      <c r="K101" s="55" t="s">
        <v>1212</v>
      </c>
      <c r="L101" s="77">
        <v>40</v>
      </c>
      <c r="N101" s="430">
        <v>45574</v>
      </c>
      <c r="O101" s="434"/>
      <c r="P101" s="429">
        <v>6034</v>
      </c>
      <c r="Q101" s="156" t="s">
        <v>776</v>
      </c>
      <c r="R101" s="441" t="s">
        <v>217</v>
      </c>
      <c r="S101" s="441"/>
      <c r="T101" s="441"/>
      <c r="U101" s="56">
        <v>1</v>
      </c>
      <c r="V101" s="434" t="s">
        <v>1448</v>
      </c>
      <c r="W101" s="406" t="s">
        <v>1091</v>
      </c>
      <c r="X101" s="55">
        <v>55</v>
      </c>
    </row>
    <row r="102" spans="2:24" x14ac:dyDescent="0.35">
      <c r="B102" s="431">
        <v>45541</v>
      </c>
      <c r="C102" s="734" t="s">
        <v>1329</v>
      </c>
      <c r="D102" s="434">
        <v>5823</v>
      </c>
      <c r="E102" s="312" t="s">
        <v>514</v>
      </c>
      <c r="F102" s="806" t="s">
        <v>1267</v>
      </c>
      <c r="G102" s="806"/>
      <c r="H102" s="806"/>
      <c r="I102" s="307">
        <v>1</v>
      </c>
      <c r="J102" s="889" t="s">
        <v>1354</v>
      </c>
      <c r="K102" s="311" t="s">
        <v>1389</v>
      </c>
      <c r="L102" s="307">
        <v>30</v>
      </c>
      <c r="N102" s="430"/>
      <c r="O102" s="432"/>
      <c r="P102" s="429"/>
      <c r="Q102" s="156" t="s">
        <v>554</v>
      </c>
      <c r="R102" s="441" t="s">
        <v>1507</v>
      </c>
      <c r="S102" s="441"/>
      <c r="T102" s="441"/>
      <c r="U102" s="56">
        <v>1</v>
      </c>
      <c r="V102" s="432"/>
      <c r="W102" s="406" t="s">
        <v>1091</v>
      </c>
      <c r="X102" s="55">
        <v>30</v>
      </c>
    </row>
    <row r="103" spans="2:24" x14ac:dyDescent="0.35">
      <c r="B103" s="432"/>
      <c r="C103" s="432"/>
      <c r="D103" s="432"/>
      <c r="E103" s="10" t="s">
        <v>639</v>
      </c>
      <c r="F103" s="783" t="s">
        <v>226</v>
      </c>
      <c r="G103" s="783">
        <v>1</v>
      </c>
      <c r="H103" s="783" t="s">
        <v>1089</v>
      </c>
      <c r="I103" s="77">
        <v>1</v>
      </c>
      <c r="J103" s="732"/>
      <c r="K103" s="55" t="s">
        <v>1091</v>
      </c>
      <c r="L103" s="77">
        <v>60</v>
      </c>
      <c r="N103" s="430"/>
      <c r="O103" s="433"/>
      <c r="P103" s="429"/>
      <c r="Q103" s="156" t="s">
        <v>619</v>
      </c>
      <c r="R103" s="441" t="s">
        <v>1508</v>
      </c>
      <c r="S103" s="441"/>
      <c r="T103" s="441"/>
      <c r="U103" s="56">
        <v>1</v>
      </c>
      <c r="V103" s="433"/>
      <c r="W103" s="406" t="s">
        <v>1091</v>
      </c>
      <c r="X103" s="55">
        <v>40</v>
      </c>
    </row>
    <row r="104" spans="2:24" x14ac:dyDescent="0.35">
      <c r="B104" s="433"/>
      <c r="C104" s="433"/>
      <c r="D104" s="433"/>
      <c r="E104" s="10" t="s">
        <v>892</v>
      </c>
      <c r="F104" s="783" t="s">
        <v>1333</v>
      </c>
      <c r="G104" s="783">
        <v>1</v>
      </c>
      <c r="H104" s="783" t="s">
        <v>1075</v>
      </c>
      <c r="I104" s="77">
        <v>1</v>
      </c>
      <c r="J104" s="732"/>
      <c r="K104" s="55" t="s">
        <v>1091</v>
      </c>
      <c r="L104" s="77">
        <v>25</v>
      </c>
      <c r="N104" s="430">
        <v>45581</v>
      </c>
      <c r="O104" s="732"/>
      <c r="P104" s="429">
        <v>6143</v>
      </c>
      <c r="Q104" s="156" t="s">
        <v>497</v>
      </c>
      <c r="R104" s="441" t="s">
        <v>1523</v>
      </c>
      <c r="S104" s="441"/>
      <c r="T104" s="441"/>
      <c r="U104" s="56">
        <v>1</v>
      </c>
      <c r="V104" s="443" t="s">
        <v>1449</v>
      </c>
      <c r="W104" s="406" t="s">
        <v>1091</v>
      </c>
      <c r="X104" s="55">
        <v>50</v>
      </c>
    </row>
    <row r="105" spans="2:24" x14ac:dyDescent="0.35">
      <c r="B105" s="430">
        <v>45542</v>
      </c>
      <c r="C105" s="800" t="s">
        <v>1355</v>
      </c>
      <c r="D105" s="429">
        <v>5834</v>
      </c>
      <c r="E105" s="305" t="s">
        <v>597</v>
      </c>
      <c r="F105" s="890" t="s">
        <v>1345</v>
      </c>
      <c r="G105" s="890"/>
      <c r="H105" s="890"/>
      <c r="I105" s="307">
        <v>1</v>
      </c>
      <c r="J105" s="800" t="s">
        <v>1372</v>
      </c>
      <c r="K105" s="311" t="s">
        <v>1390</v>
      </c>
      <c r="L105" s="307">
        <v>20</v>
      </c>
      <c r="N105" s="429"/>
      <c r="O105" s="732"/>
      <c r="P105" s="429"/>
      <c r="Q105" s="390" t="s">
        <v>519</v>
      </c>
      <c r="R105" s="441" t="s">
        <v>1527</v>
      </c>
      <c r="S105" s="441"/>
      <c r="T105" s="441"/>
      <c r="U105" s="56">
        <v>1</v>
      </c>
      <c r="V105" s="429"/>
      <c r="W105" s="406" t="s">
        <v>1091</v>
      </c>
      <c r="X105" s="55">
        <v>40</v>
      </c>
    </row>
    <row r="106" spans="2:24" x14ac:dyDescent="0.35">
      <c r="B106" s="429"/>
      <c r="C106" s="429"/>
      <c r="D106" s="429"/>
      <c r="E106" s="6" t="s">
        <v>763</v>
      </c>
      <c r="F106" s="802" t="s">
        <v>1157</v>
      </c>
      <c r="G106" s="802"/>
      <c r="H106" s="802"/>
      <c r="I106" s="77">
        <v>1</v>
      </c>
      <c r="J106" s="429"/>
      <c r="K106" s="55" t="s">
        <v>1091</v>
      </c>
      <c r="L106" s="77">
        <v>30</v>
      </c>
      <c r="N106" s="429"/>
      <c r="O106" s="732"/>
      <c r="P106" s="429"/>
      <c r="Q106" s="390" t="s">
        <v>779</v>
      </c>
      <c r="R106" s="441" t="s">
        <v>267</v>
      </c>
      <c r="S106" s="441"/>
      <c r="T106" s="441"/>
      <c r="U106" s="56">
        <v>1</v>
      </c>
      <c r="V106" s="429"/>
      <c r="W106" s="406" t="s">
        <v>1091</v>
      </c>
      <c r="X106" s="55">
        <v>55</v>
      </c>
    </row>
    <row r="107" spans="2:24" x14ac:dyDescent="0.35">
      <c r="B107" s="429"/>
      <c r="C107" s="429"/>
      <c r="D107" s="429"/>
      <c r="E107" s="6" t="s">
        <v>1045</v>
      </c>
      <c r="F107" s="802" t="s">
        <v>1357</v>
      </c>
      <c r="G107" s="802"/>
      <c r="H107" s="802"/>
      <c r="I107" s="77">
        <v>1</v>
      </c>
      <c r="J107" s="429"/>
      <c r="K107" s="55" t="s">
        <v>1091</v>
      </c>
      <c r="L107" s="77">
        <v>15</v>
      </c>
      <c r="N107" s="429"/>
      <c r="O107" s="732"/>
      <c r="P107" s="429"/>
      <c r="Q107" s="390" t="s">
        <v>566</v>
      </c>
      <c r="R107" s="441" t="s">
        <v>1529</v>
      </c>
      <c r="S107" s="441"/>
      <c r="T107" s="441"/>
      <c r="U107" s="56">
        <v>1</v>
      </c>
      <c r="V107" s="429"/>
      <c r="W107" s="406" t="s">
        <v>1091</v>
      </c>
      <c r="X107" s="55">
        <v>40</v>
      </c>
    </row>
    <row r="108" spans="2:24" x14ac:dyDescent="0.35">
      <c r="B108" s="429"/>
      <c r="C108" s="429"/>
      <c r="D108" s="429"/>
      <c r="E108" s="6" t="s">
        <v>502</v>
      </c>
      <c r="F108" s="802" t="s">
        <v>1361</v>
      </c>
      <c r="G108" s="802"/>
      <c r="H108" s="802"/>
      <c r="I108" s="77">
        <v>1</v>
      </c>
      <c r="J108" s="429"/>
      <c r="K108" s="55" t="s">
        <v>1091</v>
      </c>
      <c r="L108" s="77">
        <v>30</v>
      </c>
      <c r="N108" s="230">
        <v>45587</v>
      </c>
      <c r="O108" s="55"/>
      <c r="P108" s="55">
        <v>6098</v>
      </c>
      <c r="Q108" s="390" t="s">
        <v>848</v>
      </c>
      <c r="R108" s="797" t="s">
        <v>1554</v>
      </c>
      <c r="S108" s="797"/>
      <c r="T108" s="797"/>
      <c r="U108" s="55">
        <v>1</v>
      </c>
      <c r="V108" s="403" t="s">
        <v>1560</v>
      </c>
      <c r="W108" s="406" t="s">
        <v>1091</v>
      </c>
      <c r="X108" s="55">
        <v>45</v>
      </c>
    </row>
    <row r="109" spans="2:24" x14ac:dyDescent="0.35">
      <c r="B109" s="429"/>
      <c r="C109" s="429"/>
      <c r="D109" s="429"/>
      <c r="E109" s="6" t="s">
        <v>889</v>
      </c>
      <c r="F109" s="802" t="s">
        <v>1360</v>
      </c>
      <c r="G109" s="802"/>
      <c r="H109" s="802"/>
      <c r="I109" s="77">
        <v>1</v>
      </c>
      <c r="J109" s="429"/>
      <c r="K109" s="55" t="s">
        <v>1091</v>
      </c>
      <c r="L109" s="77">
        <v>35</v>
      </c>
      <c r="N109" s="430">
        <v>45593</v>
      </c>
      <c r="O109" s="156"/>
      <c r="P109" s="429">
        <v>6186</v>
      </c>
      <c r="Q109" s="405" t="s">
        <v>654</v>
      </c>
      <c r="R109" s="797" t="s">
        <v>263</v>
      </c>
      <c r="S109" s="797"/>
      <c r="T109" s="797"/>
      <c r="U109" s="77">
        <v>1</v>
      </c>
      <c r="V109" s="777" t="s">
        <v>1591</v>
      </c>
      <c r="W109" s="406" t="s">
        <v>1091</v>
      </c>
      <c r="X109" s="156">
        <v>20</v>
      </c>
    </row>
    <row r="110" spans="2:24" x14ac:dyDescent="0.35">
      <c r="B110" s="429"/>
      <c r="C110" s="429"/>
      <c r="D110" s="429"/>
      <c r="E110" s="6" t="s">
        <v>514</v>
      </c>
      <c r="F110" s="802" t="s">
        <v>1267</v>
      </c>
      <c r="G110" s="802"/>
      <c r="H110" s="802"/>
      <c r="I110" s="77">
        <v>1</v>
      </c>
      <c r="J110" s="429"/>
      <c r="K110" s="55" t="s">
        <v>1091</v>
      </c>
      <c r="L110" s="77">
        <v>30</v>
      </c>
      <c r="N110" s="429"/>
      <c r="O110" s="156"/>
      <c r="P110" s="429"/>
      <c r="Q110" s="405" t="s">
        <v>636</v>
      </c>
      <c r="R110" s="797" t="s">
        <v>251</v>
      </c>
      <c r="S110" s="797"/>
      <c r="T110" s="797"/>
      <c r="U110" s="77">
        <v>1</v>
      </c>
      <c r="V110" s="429"/>
      <c r="W110" s="406" t="s">
        <v>1091</v>
      </c>
      <c r="X110" s="156">
        <v>30</v>
      </c>
    </row>
    <row r="111" spans="2:24" x14ac:dyDescent="0.35">
      <c r="B111" s="430">
        <v>45543</v>
      </c>
      <c r="C111" s="800" t="s">
        <v>1362</v>
      </c>
      <c r="D111" s="429">
        <v>5835</v>
      </c>
      <c r="E111" s="6" t="s">
        <v>763</v>
      </c>
      <c r="F111" s="783" t="s">
        <v>1157</v>
      </c>
      <c r="G111" s="783"/>
      <c r="H111" s="783"/>
      <c r="I111" s="77">
        <v>1</v>
      </c>
      <c r="J111" s="801" t="s">
        <v>1277</v>
      </c>
      <c r="K111" s="55" t="s">
        <v>1091</v>
      </c>
      <c r="L111" s="292">
        <v>30</v>
      </c>
      <c r="N111" s="429"/>
      <c r="O111" s="156"/>
      <c r="P111" s="429"/>
      <c r="Q111" s="405" t="s">
        <v>732</v>
      </c>
      <c r="R111" s="797" t="s">
        <v>1589</v>
      </c>
      <c r="S111" s="797"/>
      <c r="T111" s="797"/>
      <c r="U111" s="77">
        <v>1</v>
      </c>
      <c r="V111" s="429"/>
      <c r="W111" s="406" t="s">
        <v>1091</v>
      </c>
      <c r="X111" s="156">
        <v>50</v>
      </c>
    </row>
    <row r="112" spans="2:24" x14ac:dyDescent="0.35">
      <c r="B112" s="429"/>
      <c r="C112" s="429"/>
      <c r="D112" s="429"/>
      <c r="E112" s="6" t="s">
        <v>590</v>
      </c>
      <c r="F112" s="783" t="s">
        <v>1364</v>
      </c>
      <c r="G112" s="783"/>
      <c r="H112" s="783"/>
      <c r="I112" s="77">
        <v>1</v>
      </c>
      <c r="J112" s="432"/>
      <c r="K112" s="55" t="s">
        <v>1091</v>
      </c>
      <c r="L112" s="292">
        <v>15</v>
      </c>
      <c r="N112" s="429"/>
      <c r="O112" s="156"/>
      <c r="P112" s="429"/>
      <c r="Q112" s="405" t="s">
        <v>652</v>
      </c>
      <c r="R112" s="797" t="s">
        <v>260</v>
      </c>
      <c r="S112" s="797"/>
      <c r="T112" s="797"/>
      <c r="U112" s="77">
        <v>1</v>
      </c>
      <c r="V112" s="429"/>
      <c r="W112" s="406" t="s">
        <v>1091</v>
      </c>
      <c r="X112" s="156">
        <v>70</v>
      </c>
    </row>
    <row r="113" spans="2:24" x14ac:dyDescent="0.35">
      <c r="B113" s="429"/>
      <c r="C113" s="429"/>
      <c r="D113" s="429"/>
      <c r="E113" s="6" t="s">
        <v>591</v>
      </c>
      <c r="F113" s="783" t="s">
        <v>1365</v>
      </c>
      <c r="G113" s="783"/>
      <c r="H113" s="783"/>
      <c r="I113" s="77">
        <v>1</v>
      </c>
      <c r="J113" s="432"/>
      <c r="K113" s="55" t="s">
        <v>1091</v>
      </c>
      <c r="L113" s="292">
        <v>15</v>
      </c>
      <c r="N113" s="354"/>
      <c r="O113" s="354"/>
      <c r="P113" s="354"/>
      <c r="Q113" s="354"/>
      <c r="R113" s="354"/>
      <c r="S113" s="404"/>
      <c r="T113" s="416"/>
      <c r="U113" s="354"/>
      <c r="V113" s="354"/>
      <c r="W113" s="354"/>
      <c r="X113" s="354"/>
    </row>
    <row r="114" spans="2:24" x14ac:dyDescent="0.35">
      <c r="B114" s="429"/>
      <c r="C114" s="429"/>
      <c r="D114" s="429"/>
      <c r="E114" s="6" t="s">
        <v>605</v>
      </c>
      <c r="F114" s="783" t="s">
        <v>1366</v>
      </c>
      <c r="G114" s="783"/>
      <c r="H114" s="783"/>
      <c r="I114" s="77">
        <v>1</v>
      </c>
      <c r="J114" s="432"/>
      <c r="K114" s="55" t="s">
        <v>1091</v>
      </c>
      <c r="L114" s="292">
        <v>25</v>
      </c>
      <c r="S114" s="56"/>
      <c r="T114" s="156"/>
    </row>
    <row r="115" spans="2:24" x14ac:dyDescent="0.35">
      <c r="B115" s="429"/>
      <c r="C115" s="429"/>
      <c r="D115" s="429"/>
      <c r="E115" s="6" t="s">
        <v>554</v>
      </c>
      <c r="F115" s="803" t="s">
        <v>1367</v>
      </c>
      <c r="G115" s="804"/>
      <c r="H115" s="805"/>
      <c r="I115" s="77">
        <v>1</v>
      </c>
      <c r="J115" s="432"/>
      <c r="K115" s="55" t="s">
        <v>1091</v>
      </c>
      <c r="L115" s="292">
        <v>30</v>
      </c>
      <c r="S115" s="56"/>
      <c r="T115" s="156"/>
    </row>
    <row r="116" spans="2:24" x14ac:dyDescent="0.35">
      <c r="B116" s="429"/>
      <c r="C116" s="429"/>
      <c r="D116" s="429"/>
      <c r="E116" s="6" t="s">
        <v>458</v>
      </c>
      <c r="F116" s="803" t="s">
        <v>1368</v>
      </c>
      <c r="G116" s="804"/>
      <c r="H116" s="805"/>
      <c r="I116" s="77">
        <v>1</v>
      </c>
      <c r="J116" s="432"/>
      <c r="K116" s="55" t="s">
        <v>1091</v>
      </c>
      <c r="L116" s="292">
        <v>30</v>
      </c>
      <c r="S116" s="56"/>
      <c r="T116" s="156"/>
    </row>
    <row r="117" spans="2:24" x14ac:dyDescent="0.35">
      <c r="B117" s="429"/>
      <c r="C117" s="429"/>
      <c r="D117" s="429"/>
      <c r="E117" s="305" t="s">
        <v>519</v>
      </c>
      <c r="F117" s="806" t="s">
        <v>1369</v>
      </c>
      <c r="G117" s="806"/>
      <c r="H117" s="806"/>
      <c r="I117" s="307">
        <v>1</v>
      </c>
      <c r="J117" s="432"/>
      <c r="K117" s="311" t="s">
        <v>1389</v>
      </c>
      <c r="L117" s="307">
        <v>40</v>
      </c>
      <c r="S117" s="56"/>
      <c r="T117" s="156"/>
    </row>
    <row r="118" spans="2:24" x14ac:dyDescent="0.35">
      <c r="B118" s="429"/>
      <c r="C118" s="429"/>
      <c r="D118" s="429"/>
      <c r="E118" s="6" t="s">
        <v>740</v>
      </c>
      <c r="F118" s="783" t="s">
        <v>1370</v>
      </c>
      <c r="G118" s="783"/>
      <c r="H118" s="783"/>
      <c r="I118" s="77">
        <v>1</v>
      </c>
      <c r="J118" s="432"/>
      <c r="K118" s="55" t="s">
        <v>1091</v>
      </c>
      <c r="L118" s="292">
        <v>30</v>
      </c>
    </row>
    <row r="119" spans="2:24" x14ac:dyDescent="0.35">
      <c r="B119" s="429"/>
      <c r="C119" s="429"/>
      <c r="D119" s="429"/>
      <c r="E119" s="6" t="s">
        <v>502</v>
      </c>
      <c r="F119" s="783" t="s">
        <v>1361</v>
      </c>
      <c r="G119" s="783"/>
      <c r="H119" s="783"/>
      <c r="I119" s="77">
        <v>1</v>
      </c>
      <c r="J119" s="433"/>
      <c r="K119" s="55" t="s">
        <v>1091</v>
      </c>
      <c r="L119" s="292">
        <v>30</v>
      </c>
    </row>
    <row r="120" spans="2:24" x14ac:dyDescent="0.35">
      <c r="B120" s="431">
        <v>45543</v>
      </c>
      <c r="C120" s="434" t="s">
        <v>1377</v>
      </c>
      <c r="D120" s="434">
        <v>5842</v>
      </c>
      <c r="E120" s="6" t="s">
        <v>745</v>
      </c>
      <c r="F120" s="902" t="s">
        <v>1121</v>
      </c>
      <c r="G120" s="903"/>
      <c r="H120" s="904"/>
      <c r="I120" s="77">
        <v>1</v>
      </c>
      <c r="J120" s="429" t="s">
        <v>1378</v>
      </c>
      <c r="K120" s="55" t="s">
        <v>1091</v>
      </c>
      <c r="L120" s="301">
        <v>60</v>
      </c>
    </row>
    <row r="121" spans="2:24" x14ac:dyDescent="0.35">
      <c r="B121" s="450"/>
      <c r="C121" s="433"/>
      <c r="D121" s="433"/>
      <c r="E121" s="6" t="s">
        <v>763</v>
      </c>
      <c r="F121" s="783" t="s">
        <v>1157</v>
      </c>
      <c r="G121" s="783"/>
      <c r="H121" s="783"/>
      <c r="I121" s="77">
        <v>1</v>
      </c>
      <c r="J121" s="429"/>
      <c r="K121" s="55" t="s">
        <v>1091</v>
      </c>
      <c r="L121" s="301">
        <v>30</v>
      </c>
    </row>
    <row r="122" spans="2:24" x14ac:dyDescent="0.35">
      <c r="B122" s="430">
        <v>45544</v>
      </c>
      <c r="C122" s="784" t="s">
        <v>1382</v>
      </c>
      <c r="D122" s="429">
        <v>5845</v>
      </c>
      <c r="E122" s="6" t="s">
        <v>546</v>
      </c>
      <c r="F122" s="783" t="s">
        <v>1388</v>
      </c>
      <c r="G122" s="783"/>
      <c r="H122" s="783"/>
      <c r="I122" s="77">
        <v>1</v>
      </c>
      <c r="J122" s="784" t="s">
        <v>1289</v>
      </c>
      <c r="K122" s="55" t="s">
        <v>1091</v>
      </c>
      <c r="L122" s="304">
        <v>50</v>
      </c>
    </row>
    <row r="123" spans="2:24" x14ac:dyDescent="0.35">
      <c r="B123" s="429"/>
      <c r="C123" s="429"/>
      <c r="D123" s="429"/>
      <c r="E123" s="6" t="s">
        <v>452</v>
      </c>
      <c r="F123" s="783" t="s">
        <v>1344</v>
      </c>
      <c r="G123" s="783"/>
      <c r="H123" s="783"/>
      <c r="I123" s="77">
        <v>1</v>
      </c>
      <c r="J123" s="429"/>
      <c r="K123" s="55" t="s">
        <v>1091</v>
      </c>
      <c r="L123" s="304">
        <v>80</v>
      </c>
    </row>
    <row r="124" spans="2:24" x14ac:dyDescent="0.35">
      <c r="B124" s="429"/>
      <c r="C124" s="429"/>
      <c r="D124" s="429"/>
      <c r="E124" s="6" t="s">
        <v>568</v>
      </c>
      <c r="F124" s="783" t="s">
        <v>1386</v>
      </c>
      <c r="G124" s="783"/>
      <c r="H124" s="783"/>
      <c r="I124" s="77">
        <v>1</v>
      </c>
      <c r="J124" s="429"/>
      <c r="K124" s="55" t="s">
        <v>1091</v>
      </c>
      <c r="L124" s="304">
        <v>50</v>
      </c>
    </row>
    <row r="125" spans="2:24" x14ac:dyDescent="0.35">
      <c r="B125" s="429"/>
      <c r="C125" s="429"/>
      <c r="D125" s="429"/>
      <c r="E125" s="6" t="s">
        <v>472</v>
      </c>
      <c r="F125" s="783" t="s">
        <v>1385</v>
      </c>
      <c r="G125" s="783"/>
      <c r="H125" s="783"/>
      <c r="I125" s="77">
        <v>1</v>
      </c>
      <c r="J125" s="429"/>
      <c r="K125" s="55" t="s">
        <v>1091</v>
      </c>
      <c r="L125" s="304">
        <v>40</v>
      </c>
    </row>
    <row r="126" spans="2:24" x14ac:dyDescent="0.35">
      <c r="B126" s="429"/>
      <c r="C126" s="429"/>
      <c r="D126" s="429"/>
      <c r="E126" s="6" t="s">
        <v>448</v>
      </c>
      <c r="F126" s="783" t="s">
        <v>1384</v>
      </c>
      <c r="G126" s="783"/>
      <c r="H126" s="783"/>
      <c r="I126" s="77">
        <v>1</v>
      </c>
      <c r="J126" s="429"/>
      <c r="K126" s="55" t="s">
        <v>1091</v>
      </c>
      <c r="L126" s="304">
        <v>80</v>
      </c>
    </row>
    <row r="127" spans="2:24" x14ac:dyDescent="0.35">
      <c r="B127" s="230">
        <v>45550</v>
      </c>
      <c r="C127" s="55"/>
      <c r="D127" s="56">
        <v>5848</v>
      </c>
      <c r="E127" s="6" t="s">
        <v>568</v>
      </c>
      <c r="F127" s="793" t="s">
        <v>1386</v>
      </c>
      <c r="G127" s="794"/>
      <c r="H127" s="794"/>
      <c r="I127" s="77">
        <v>1</v>
      </c>
      <c r="J127" s="55" t="s">
        <v>1217</v>
      </c>
      <c r="K127" s="55" t="s">
        <v>1091</v>
      </c>
      <c r="L127" s="355">
        <v>50</v>
      </c>
    </row>
    <row r="128" spans="2:24" x14ac:dyDescent="0.35">
      <c r="B128" s="430">
        <v>45554</v>
      </c>
      <c r="C128" s="55"/>
      <c r="D128" s="429">
        <v>5854</v>
      </c>
      <c r="E128" s="358" t="s">
        <v>607</v>
      </c>
      <c r="F128" s="793" t="s">
        <v>199</v>
      </c>
      <c r="G128" s="794"/>
      <c r="H128" s="794"/>
      <c r="I128" s="77">
        <v>1</v>
      </c>
      <c r="J128" s="732" t="s">
        <v>1448</v>
      </c>
      <c r="K128" s="55" t="s">
        <v>1091</v>
      </c>
      <c r="L128" s="56">
        <v>50</v>
      </c>
    </row>
    <row r="129" spans="2:12" x14ac:dyDescent="0.35">
      <c r="B129" s="429"/>
      <c r="C129" s="55"/>
      <c r="D129" s="429"/>
      <c r="E129" s="358" t="s">
        <v>890</v>
      </c>
      <c r="F129" s="793" t="s">
        <v>1399</v>
      </c>
      <c r="G129" s="794"/>
      <c r="H129" s="794"/>
      <c r="I129" s="77">
        <v>1</v>
      </c>
      <c r="J129" s="732"/>
      <c r="K129" s="55" t="s">
        <v>1091</v>
      </c>
      <c r="L129" s="355">
        <v>60</v>
      </c>
    </row>
    <row r="130" spans="2:12" x14ac:dyDescent="0.35">
      <c r="B130" s="429"/>
      <c r="C130" s="55"/>
      <c r="D130" s="429"/>
      <c r="E130" s="358" t="s">
        <v>514</v>
      </c>
      <c r="F130" s="793" t="s">
        <v>1404</v>
      </c>
      <c r="G130" s="794"/>
      <c r="H130" s="794"/>
      <c r="I130" s="77">
        <v>1</v>
      </c>
      <c r="J130" s="732"/>
      <c r="K130" s="55" t="s">
        <v>1091</v>
      </c>
      <c r="L130" s="355">
        <v>30</v>
      </c>
    </row>
    <row r="131" spans="2:12" x14ac:dyDescent="0.35">
      <c r="B131" s="430">
        <v>45554</v>
      </c>
      <c r="C131" s="77"/>
      <c r="D131" s="429">
        <v>5855</v>
      </c>
      <c r="E131" s="359" t="s">
        <v>514</v>
      </c>
      <c r="F131" s="785" t="s">
        <v>1404</v>
      </c>
      <c r="G131" s="786"/>
      <c r="H131" s="786"/>
      <c r="I131" s="77">
        <v>1</v>
      </c>
      <c r="J131" s="429" t="s">
        <v>1449</v>
      </c>
      <c r="K131" s="55" t="s">
        <v>1091</v>
      </c>
      <c r="L131" s="77">
        <v>30</v>
      </c>
    </row>
    <row r="132" spans="2:12" x14ac:dyDescent="0.35">
      <c r="B132" s="429"/>
      <c r="C132" s="77"/>
      <c r="D132" s="429"/>
      <c r="E132" s="359" t="s">
        <v>763</v>
      </c>
      <c r="F132" s="785" t="s">
        <v>133</v>
      </c>
      <c r="G132" s="786"/>
      <c r="H132" s="786"/>
      <c r="I132" s="77">
        <v>1</v>
      </c>
      <c r="J132" s="429"/>
      <c r="K132" s="55" t="s">
        <v>1091</v>
      </c>
      <c r="L132" s="355">
        <v>30</v>
      </c>
    </row>
    <row r="133" spans="2:12" x14ac:dyDescent="0.35">
      <c r="B133" s="429"/>
      <c r="C133" s="77"/>
      <c r="D133" s="429"/>
      <c r="E133" s="359" t="s">
        <v>554</v>
      </c>
      <c r="F133" s="785" t="s">
        <v>1409</v>
      </c>
      <c r="G133" s="786"/>
      <c r="H133" s="786"/>
      <c r="I133" s="77">
        <v>1</v>
      </c>
      <c r="J133" s="429"/>
      <c r="K133" s="55" t="s">
        <v>1091</v>
      </c>
      <c r="L133" s="355">
        <v>30</v>
      </c>
    </row>
    <row r="134" spans="2:12" x14ac:dyDescent="0.35">
      <c r="B134" s="429"/>
      <c r="C134" s="77"/>
      <c r="D134" s="429"/>
      <c r="E134" s="359" t="s">
        <v>504</v>
      </c>
      <c r="F134" s="785" t="s">
        <v>1410</v>
      </c>
      <c r="G134" s="786"/>
      <c r="H134" s="786"/>
      <c r="I134" s="77">
        <v>1</v>
      </c>
      <c r="J134" s="429"/>
      <c r="K134" s="55" t="s">
        <v>1091</v>
      </c>
      <c r="L134" s="355">
        <v>40</v>
      </c>
    </row>
    <row r="135" spans="2:12" x14ac:dyDescent="0.35">
      <c r="B135" s="430">
        <v>45555</v>
      </c>
      <c r="C135" s="55"/>
      <c r="D135" s="429">
        <v>5858</v>
      </c>
      <c r="E135" s="360" t="s">
        <v>452</v>
      </c>
      <c r="F135" s="785" t="s">
        <v>1344</v>
      </c>
      <c r="G135" s="786"/>
      <c r="H135" s="786"/>
      <c r="I135" s="56">
        <v>1</v>
      </c>
      <c r="J135" s="434" t="s">
        <v>1448</v>
      </c>
      <c r="K135" s="55" t="s">
        <v>1091</v>
      </c>
      <c r="L135" s="77">
        <v>80</v>
      </c>
    </row>
    <row r="136" spans="2:12" x14ac:dyDescent="0.35">
      <c r="B136" s="430"/>
      <c r="C136" s="55"/>
      <c r="D136" s="429"/>
      <c r="E136" s="360" t="s">
        <v>572</v>
      </c>
      <c r="F136" s="785" t="s">
        <v>1413</v>
      </c>
      <c r="G136" s="786"/>
      <c r="H136" s="786"/>
      <c r="I136" s="77">
        <v>1</v>
      </c>
      <c r="J136" s="432"/>
      <c r="K136" s="55" t="s">
        <v>1091</v>
      </c>
      <c r="L136" s="77">
        <v>40</v>
      </c>
    </row>
    <row r="137" spans="2:12" x14ac:dyDescent="0.35">
      <c r="B137" s="430"/>
      <c r="C137" s="55"/>
      <c r="D137" s="429"/>
      <c r="E137" s="360" t="s">
        <v>840</v>
      </c>
      <c r="F137" s="785" t="s">
        <v>1415</v>
      </c>
      <c r="G137" s="786"/>
      <c r="H137" s="786"/>
      <c r="I137" s="77">
        <v>1</v>
      </c>
      <c r="J137" s="433"/>
      <c r="K137" s="55" t="s">
        <v>1091</v>
      </c>
      <c r="L137" s="77">
        <v>35</v>
      </c>
    </row>
    <row r="138" spans="2:12" x14ac:dyDescent="0.35">
      <c r="B138" s="430">
        <v>45555</v>
      </c>
      <c r="C138" s="55"/>
      <c r="D138" s="429">
        <v>5857</v>
      </c>
      <c r="E138" s="361" t="s">
        <v>597</v>
      </c>
      <c r="F138" s="785" t="s">
        <v>1407</v>
      </c>
      <c r="G138" s="786"/>
      <c r="H138" s="786"/>
      <c r="I138" s="77">
        <v>1</v>
      </c>
      <c r="J138" s="429" t="s">
        <v>1450</v>
      </c>
      <c r="K138" s="55" t="s">
        <v>1091</v>
      </c>
      <c r="L138" s="56">
        <v>20</v>
      </c>
    </row>
    <row r="139" spans="2:12" x14ac:dyDescent="0.35">
      <c r="B139" s="430"/>
      <c r="C139" s="55"/>
      <c r="D139" s="429"/>
      <c r="E139" s="361" t="s">
        <v>769</v>
      </c>
      <c r="F139" s="785" t="s">
        <v>1418</v>
      </c>
      <c r="G139" s="786"/>
      <c r="H139" s="786"/>
      <c r="I139" s="77">
        <v>1</v>
      </c>
      <c r="J139" s="429"/>
      <c r="K139" s="55" t="s">
        <v>1091</v>
      </c>
      <c r="L139" s="77">
        <v>30</v>
      </c>
    </row>
    <row r="140" spans="2:12" x14ac:dyDescent="0.35">
      <c r="B140" s="430"/>
      <c r="C140" s="55"/>
      <c r="D140" s="429"/>
      <c r="E140" s="361" t="s">
        <v>763</v>
      </c>
      <c r="F140" s="785" t="s">
        <v>133</v>
      </c>
      <c r="G140" s="786"/>
      <c r="H140" s="786"/>
      <c r="I140" s="77">
        <v>1</v>
      </c>
      <c r="J140" s="429"/>
      <c r="K140" s="55" t="s">
        <v>1091</v>
      </c>
      <c r="L140" s="77">
        <v>30</v>
      </c>
    </row>
    <row r="141" spans="2:12" x14ac:dyDescent="0.35">
      <c r="B141" s="430"/>
      <c r="C141" s="55"/>
      <c r="D141" s="429"/>
      <c r="E141" s="361" t="s">
        <v>514</v>
      </c>
      <c r="F141" s="785" t="s">
        <v>1420</v>
      </c>
      <c r="G141" s="786"/>
      <c r="H141" s="786"/>
      <c r="I141" s="77">
        <v>1</v>
      </c>
      <c r="J141" s="429"/>
      <c r="K141" s="55" t="s">
        <v>1091</v>
      </c>
      <c r="L141" s="77">
        <v>30</v>
      </c>
    </row>
    <row r="142" spans="2:12" x14ac:dyDescent="0.35">
      <c r="B142" s="430"/>
      <c r="C142" s="55"/>
      <c r="D142" s="429"/>
      <c r="E142" s="361" t="s">
        <v>583</v>
      </c>
      <c r="F142" s="785" t="s">
        <v>1451</v>
      </c>
      <c r="G142" s="786"/>
      <c r="H142" s="786"/>
      <c r="I142" s="77">
        <v>1</v>
      </c>
      <c r="J142" s="429"/>
      <c r="K142" s="55" t="s">
        <v>1091</v>
      </c>
      <c r="L142" s="77">
        <v>40</v>
      </c>
    </row>
    <row r="143" spans="2:12" x14ac:dyDescent="0.35">
      <c r="B143" s="430">
        <v>45555</v>
      </c>
      <c r="C143" s="55"/>
      <c r="D143" s="429">
        <v>5856</v>
      </c>
      <c r="E143" s="343" t="s">
        <v>745</v>
      </c>
      <c r="F143" s="785" t="s">
        <v>1452</v>
      </c>
      <c r="G143" s="786"/>
      <c r="H143" s="786"/>
      <c r="I143" s="55">
        <v>1</v>
      </c>
      <c r="J143" s="429" t="s">
        <v>1449</v>
      </c>
      <c r="K143" s="55" t="s">
        <v>1091</v>
      </c>
      <c r="L143" s="56">
        <v>60</v>
      </c>
    </row>
    <row r="144" spans="2:12" x14ac:dyDescent="0.35">
      <c r="B144" s="430"/>
      <c r="C144" s="55"/>
      <c r="D144" s="429"/>
      <c r="E144" s="343" t="s">
        <v>747</v>
      </c>
      <c r="F144" s="785" t="s">
        <v>1453</v>
      </c>
      <c r="G144" s="786"/>
      <c r="H144" s="786"/>
      <c r="I144" s="77">
        <v>1</v>
      </c>
      <c r="J144" s="429"/>
      <c r="K144" s="55" t="s">
        <v>1091</v>
      </c>
      <c r="L144" s="77">
        <v>60</v>
      </c>
    </row>
    <row r="145" spans="2:12" x14ac:dyDescent="0.35">
      <c r="B145" s="430"/>
      <c r="C145" s="55"/>
      <c r="D145" s="429"/>
      <c r="E145" s="343" t="s">
        <v>463</v>
      </c>
      <c r="F145" s="785" t="s">
        <v>1348</v>
      </c>
      <c r="G145" s="786"/>
      <c r="H145" s="786"/>
      <c r="I145" s="77">
        <v>1</v>
      </c>
      <c r="J145" s="429"/>
      <c r="K145" s="55" t="s">
        <v>1091</v>
      </c>
      <c r="L145" s="77">
        <v>40</v>
      </c>
    </row>
    <row r="146" spans="2:12" x14ac:dyDescent="0.35">
      <c r="B146" s="430"/>
      <c r="C146" s="55"/>
      <c r="D146" s="429"/>
      <c r="E146" s="343" t="s">
        <v>448</v>
      </c>
      <c r="F146" s="785" t="s">
        <v>1426</v>
      </c>
      <c r="G146" s="786"/>
      <c r="H146" s="786"/>
      <c r="I146" s="77">
        <v>1</v>
      </c>
      <c r="J146" s="429"/>
      <c r="K146" s="55" t="s">
        <v>1091</v>
      </c>
      <c r="L146" s="77">
        <v>80</v>
      </c>
    </row>
    <row r="147" spans="2:12" x14ac:dyDescent="0.35">
      <c r="B147" s="230">
        <v>45564</v>
      </c>
      <c r="C147" s="55"/>
      <c r="D147" s="56">
        <v>5883</v>
      </c>
      <c r="E147" s="362" t="s">
        <v>524</v>
      </c>
      <c r="F147" s="795" t="s">
        <v>1436</v>
      </c>
      <c r="G147" s="795"/>
      <c r="H147" s="795"/>
      <c r="I147" s="56">
        <v>2</v>
      </c>
      <c r="J147" s="55" t="s">
        <v>1449</v>
      </c>
      <c r="K147" s="55" t="s">
        <v>1091</v>
      </c>
      <c r="L147" s="56">
        <v>140</v>
      </c>
    </row>
    <row r="148" spans="2:12" x14ac:dyDescent="0.35">
      <c r="B148" s="430">
        <v>45565</v>
      </c>
      <c r="C148" s="156"/>
      <c r="D148" s="429">
        <v>5886</v>
      </c>
      <c r="E148" s="362" t="s">
        <v>763</v>
      </c>
      <c r="F148" s="795" t="s">
        <v>1440</v>
      </c>
      <c r="G148" s="795"/>
      <c r="H148" s="795"/>
      <c r="I148" s="77">
        <v>1</v>
      </c>
      <c r="J148" s="429" t="s">
        <v>1456</v>
      </c>
      <c r="K148" s="55" t="s">
        <v>1091</v>
      </c>
      <c r="L148" s="77">
        <v>30</v>
      </c>
    </row>
    <row r="149" spans="2:12" x14ac:dyDescent="0.35">
      <c r="B149" s="429"/>
      <c r="C149" s="156"/>
      <c r="D149" s="429"/>
      <c r="E149" s="362" t="s">
        <v>596</v>
      </c>
      <c r="F149" s="795" t="s">
        <v>1185</v>
      </c>
      <c r="G149" s="795"/>
      <c r="H149" s="795"/>
      <c r="I149" s="77">
        <v>3</v>
      </c>
      <c r="J149" s="429"/>
      <c r="K149" s="55" t="s">
        <v>1091</v>
      </c>
      <c r="L149" s="77">
        <v>60</v>
      </c>
    </row>
    <row r="150" spans="2:12" x14ac:dyDescent="0.35">
      <c r="B150" s="429"/>
      <c r="C150" s="156"/>
      <c r="D150" s="429"/>
      <c r="E150" s="362" t="s">
        <v>590</v>
      </c>
      <c r="F150" s="795" t="s">
        <v>1441</v>
      </c>
      <c r="G150" s="795"/>
      <c r="H150" s="795"/>
      <c r="I150" s="77">
        <v>1</v>
      </c>
      <c r="J150" s="429"/>
      <c r="K150" s="55" t="s">
        <v>1091</v>
      </c>
      <c r="L150" s="77">
        <v>15</v>
      </c>
    </row>
    <row r="151" spans="2:12" x14ac:dyDescent="0.35">
      <c r="B151" s="429"/>
      <c r="C151" s="156"/>
      <c r="D151" s="429"/>
      <c r="E151" s="362" t="s">
        <v>591</v>
      </c>
      <c r="F151" s="795" t="s">
        <v>1442</v>
      </c>
      <c r="G151" s="795"/>
      <c r="H151" s="795"/>
      <c r="I151" s="77">
        <v>2</v>
      </c>
      <c r="J151" s="429"/>
      <c r="K151" s="55" t="s">
        <v>1091</v>
      </c>
      <c r="L151" s="77">
        <v>30</v>
      </c>
    </row>
    <row r="152" spans="2:12" x14ac:dyDescent="0.35">
      <c r="B152" s="429"/>
      <c r="C152" s="156"/>
      <c r="D152" s="429"/>
      <c r="E152" s="362" t="s">
        <v>601</v>
      </c>
      <c r="F152" s="795" t="s">
        <v>1349</v>
      </c>
      <c r="G152" s="795"/>
      <c r="H152" s="795"/>
      <c r="I152" s="77">
        <v>1</v>
      </c>
      <c r="J152" s="429"/>
      <c r="K152" s="55" t="s">
        <v>1091</v>
      </c>
      <c r="L152" s="77">
        <v>30</v>
      </c>
    </row>
    <row r="153" spans="2:12" x14ac:dyDescent="0.35">
      <c r="B153" s="429" t="s">
        <v>1455</v>
      </c>
      <c r="C153" s="156"/>
      <c r="D153" s="440" t="s">
        <v>1454</v>
      </c>
      <c r="E153" s="6" t="s">
        <v>741</v>
      </c>
      <c r="F153" s="795" t="s">
        <v>1445</v>
      </c>
      <c r="G153" s="795"/>
      <c r="H153" s="795"/>
      <c r="I153" s="77">
        <v>1</v>
      </c>
      <c r="J153" s="429" t="s">
        <v>1449</v>
      </c>
      <c r="K153" s="55" t="s">
        <v>1091</v>
      </c>
      <c r="L153" s="77">
        <v>60</v>
      </c>
    </row>
    <row r="154" spans="2:12" x14ac:dyDescent="0.35">
      <c r="B154" s="429"/>
      <c r="C154" s="156"/>
      <c r="D154" s="440"/>
      <c r="E154" s="6" t="s">
        <v>494</v>
      </c>
      <c r="F154" s="795" t="s">
        <v>1446</v>
      </c>
      <c r="G154" s="795"/>
      <c r="H154" s="795"/>
      <c r="I154" s="77">
        <v>1</v>
      </c>
      <c r="J154" s="429"/>
      <c r="K154" s="55" t="s">
        <v>1091</v>
      </c>
      <c r="L154" s="77">
        <v>50</v>
      </c>
    </row>
    <row r="155" spans="2:12" x14ac:dyDescent="0.35">
      <c r="B155" s="429"/>
      <c r="C155" s="156"/>
      <c r="D155" s="440"/>
      <c r="E155" s="6" t="s">
        <v>626</v>
      </c>
      <c r="F155" s="795" t="s">
        <v>1083</v>
      </c>
      <c r="G155" s="795"/>
      <c r="H155" s="795"/>
      <c r="I155" s="77">
        <v>1</v>
      </c>
      <c r="J155" s="429"/>
      <c r="K155" s="55" t="s">
        <v>1091</v>
      </c>
      <c r="L155" s="77">
        <v>30</v>
      </c>
    </row>
    <row r="156" spans="2:12" x14ac:dyDescent="0.35">
      <c r="B156" s="429"/>
      <c r="C156" s="156"/>
      <c r="D156" s="440"/>
      <c r="E156" s="6" t="s">
        <v>493</v>
      </c>
      <c r="F156" s="795" t="s">
        <v>1447</v>
      </c>
      <c r="G156" s="795"/>
      <c r="H156" s="795"/>
      <c r="I156" s="77">
        <v>1</v>
      </c>
      <c r="J156" s="429"/>
      <c r="K156" s="55" t="s">
        <v>1091</v>
      </c>
      <c r="L156" s="77">
        <v>70</v>
      </c>
    </row>
    <row r="157" spans="2:12" x14ac:dyDescent="0.35">
      <c r="B157" s="430">
        <v>45568</v>
      </c>
      <c r="C157" s="55"/>
      <c r="D157" s="429">
        <v>5589</v>
      </c>
      <c r="E157" s="156" t="s">
        <v>764</v>
      </c>
      <c r="F157" s="787" t="s">
        <v>1138</v>
      </c>
      <c r="G157" s="787"/>
      <c r="H157" s="787"/>
      <c r="I157" s="77">
        <v>1</v>
      </c>
      <c r="J157" s="788" t="s">
        <v>1449</v>
      </c>
      <c r="K157" s="55"/>
      <c r="L157" s="77">
        <v>40</v>
      </c>
    </row>
    <row r="158" spans="2:12" ht="14.4" customHeight="1" x14ac:dyDescent="0.35">
      <c r="B158" s="429"/>
      <c r="C158" s="55"/>
      <c r="D158" s="429"/>
      <c r="E158" s="55" t="s">
        <v>553</v>
      </c>
      <c r="F158" s="787" t="s">
        <v>1469</v>
      </c>
      <c r="G158" s="787"/>
      <c r="H158" s="787"/>
      <c r="I158" s="56">
        <v>1</v>
      </c>
      <c r="J158" s="789"/>
      <c r="K158" s="55"/>
      <c r="L158" s="77">
        <v>40</v>
      </c>
    </row>
    <row r="159" spans="2:12" x14ac:dyDescent="0.35">
      <c r="B159" s="429"/>
      <c r="C159" s="55"/>
      <c r="D159" s="429"/>
      <c r="E159" s="55" t="s">
        <v>774</v>
      </c>
      <c r="F159" s="787" t="s">
        <v>1104</v>
      </c>
      <c r="G159" s="787"/>
      <c r="H159" s="787"/>
      <c r="I159" s="56">
        <v>1</v>
      </c>
      <c r="J159" s="790"/>
      <c r="K159" s="55"/>
      <c r="L159" s="77">
        <v>40</v>
      </c>
    </row>
    <row r="160" spans="2:12" x14ac:dyDescent="0.35">
      <c r="B160" s="791">
        <v>45568</v>
      </c>
      <c r="C160" s="55"/>
      <c r="D160" s="429">
        <v>5887</v>
      </c>
      <c r="E160" s="55" t="s">
        <v>621</v>
      </c>
      <c r="F160" s="787" t="s">
        <v>1472</v>
      </c>
      <c r="G160" s="787"/>
      <c r="H160" s="787"/>
      <c r="I160" s="77">
        <v>2</v>
      </c>
      <c r="J160" s="732" t="s">
        <v>1448</v>
      </c>
      <c r="K160" s="55"/>
      <c r="L160" s="77">
        <v>60</v>
      </c>
    </row>
    <row r="161" spans="2:12" ht="28.75" customHeight="1" x14ac:dyDescent="0.35">
      <c r="B161" s="792"/>
      <c r="C161" s="55"/>
      <c r="D161" s="429"/>
      <c r="E161" s="55" t="s">
        <v>740</v>
      </c>
      <c r="F161" s="787" t="s">
        <v>1370</v>
      </c>
      <c r="G161" s="787"/>
      <c r="H161" s="787"/>
      <c r="I161" s="77">
        <v>1</v>
      </c>
      <c r="J161" s="732"/>
      <c r="K161" s="55"/>
      <c r="L161" s="77">
        <v>30</v>
      </c>
    </row>
    <row r="162" spans="2:12" ht="16.25" customHeight="1" x14ac:dyDescent="0.35">
      <c r="B162" s="430">
        <v>45571</v>
      </c>
      <c r="C162" s="55"/>
      <c r="D162" s="429" t="s">
        <v>1498</v>
      </c>
      <c r="E162" s="77" t="s">
        <v>818</v>
      </c>
      <c r="F162" s="787" t="s">
        <v>1489</v>
      </c>
      <c r="G162" s="787"/>
      <c r="H162" s="787"/>
      <c r="I162" s="56">
        <v>1</v>
      </c>
      <c r="J162" s="457" t="s">
        <v>1456</v>
      </c>
      <c r="K162" s="370"/>
      <c r="L162" s="77">
        <v>80</v>
      </c>
    </row>
    <row r="163" spans="2:12" x14ac:dyDescent="0.35">
      <c r="B163" s="429"/>
      <c r="C163" s="55"/>
      <c r="D163" s="429"/>
      <c r="E163" s="77" t="s">
        <v>814</v>
      </c>
      <c r="F163" s="787" t="s">
        <v>1488</v>
      </c>
      <c r="G163" s="787"/>
      <c r="H163" s="787"/>
      <c r="I163" s="56">
        <v>1</v>
      </c>
      <c r="J163" s="458"/>
      <c r="K163" s="370"/>
      <c r="L163" s="77">
        <v>40</v>
      </c>
    </row>
    <row r="164" spans="2:12" x14ac:dyDescent="0.35">
      <c r="B164" s="429"/>
      <c r="C164" s="55"/>
      <c r="D164" s="429"/>
      <c r="E164" s="77" t="s">
        <v>789</v>
      </c>
      <c r="F164" s="787" t="s">
        <v>1487</v>
      </c>
      <c r="G164" s="787"/>
      <c r="H164" s="787"/>
      <c r="I164" s="56">
        <v>1</v>
      </c>
      <c r="J164" s="458"/>
      <c r="K164" s="370"/>
      <c r="L164" s="77">
        <v>120</v>
      </c>
    </row>
    <row r="165" spans="2:12" x14ac:dyDescent="0.35">
      <c r="B165" s="429"/>
      <c r="C165" s="55"/>
      <c r="D165" s="429"/>
      <c r="E165" s="77" t="s">
        <v>791</v>
      </c>
      <c r="F165" s="787" t="s">
        <v>1486</v>
      </c>
      <c r="G165" s="787"/>
      <c r="H165" s="787"/>
      <c r="I165" s="56">
        <v>1</v>
      </c>
      <c r="J165" s="458"/>
      <c r="K165" s="370"/>
      <c r="L165" s="77">
        <v>100</v>
      </c>
    </row>
    <row r="166" spans="2:12" x14ac:dyDescent="0.35">
      <c r="B166" s="429"/>
      <c r="C166" s="55"/>
      <c r="D166" s="429"/>
      <c r="E166" s="77" t="s">
        <v>924</v>
      </c>
      <c r="F166" s="787" t="s">
        <v>1479</v>
      </c>
      <c r="G166" s="787"/>
      <c r="H166" s="787"/>
      <c r="I166" s="56">
        <v>1</v>
      </c>
      <c r="J166" s="458"/>
      <c r="K166" s="55"/>
      <c r="L166" s="77">
        <v>350</v>
      </c>
    </row>
    <row r="167" spans="2:12" x14ac:dyDescent="0.35">
      <c r="B167" s="429"/>
      <c r="C167" s="55"/>
      <c r="D167" s="429"/>
      <c r="E167" s="6" t="s">
        <v>741</v>
      </c>
      <c r="F167" s="787" t="s">
        <v>1445</v>
      </c>
      <c r="G167" s="787"/>
      <c r="H167" s="787"/>
      <c r="I167" s="56">
        <v>1</v>
      </c>
      <c r="J167" s="458"/>
      <c r="K167" s="55"/>
      <c r="L167" s="77">
        <v>60</v>
      </c>
    </row>
    <row r="168" spans="2:12" x14ac:dyDescent="0.35">
      <c r="B168" s="429"/>
      <c r="C168" s="55"/>
      <c r="D168" s="429"/>
      <c r="E168" s="6" t="s">
        <v>494</v>
      </c>
      <c r="F168" s="787" t="s">
        <v>1446</v>
      </c>
      <c r="G168" s="787"/>
      <c r="H168" s="787"/>
      <c r="I168" s="56">
        <v>1</v>
      </c>
      <c r="J168" s="458"/>
      <c r="K168" s="55"/>
      <c r="L168" s="77">
        <v>50</v>
      </c>
    </row>
    <row r="169" spans="2:12" x14ac:dyDescent="0.35">
      <c r="B169" s="429"/>
      <c r="C169" s="55"/>
      <c r="D169" s="429"/>
      <c r="E169" s="362" t="s">
        <v>769</v>
      </c>
      <c r="F169" s="787" t="s">
        <v>1418</v>
      </c>
      <c r="G169" s="787"/>
      <c r="H169" s="787"/>
      <c r="I169" s="56">
        <v>1</v>
      </c>
      <c r="J169" s="459"/>
      <c r="K169" s="55"/>
      <c r="L169" s="77">
        <v>30</v>
      </c>
    </row>
    <row r="170" spans="2:12" x14ac:dyDescent="0.35">
      <c r="B170" s="430">
        <v>45573</v>
      </c>
      <c r="C170" s="55"/>
      <c r="D170" s="429">
        <v>5932</v>
      </c>
      <c r="E170" s="156" t="s">
        <v>605</v>
      </c>
      <c r="F170" s="441" t="s">
        <v>1499</v>
      </c>
      <c r="G170" s="441"/>
      <c r="H170" s="441"/>
      <c r="I170" s="56">
        <v>1</v>
      </c>
      <c r="J170" s="434" t="s">
        <v>1450</v>
      </c>
      <c r="K170" s="55"/>
      <c r="L170" s="56">
        <v>25</v>
      </c>
    </row>
    <row r="171" spans="2:12" x14ac:dyDescent="0.35">
      <c r="B171" s="429"/>
      <c r="C171" s="55"/>
      <c r="D171" s="429"/>
      <c r="E171" s="156" t="s">
        <v>764</v>
      </c>
      <c r="F171" s="441" t="s">
        <v>1138</v>
      </c>
      <c r="G171" s="441"/>
      <c r="H171" s="441"/>
      <c r="I171" s="56">
        <v>1</v>
      </c>
      <c r="J171" s="432"/>
      <c r="K171" s="55"/>
      <c r="L171" s="77">
        <v>40</v>
      </c>
    </row>
    <row r="172" spans="2:12" x14ac:dyDescent="0.35">
      <c r="B172" s="429"/>
      <c r="C172" s="55"/>
      <c r="D172" s="429"/>
      <c r="E172" s="156" t="s">
        <v>597</v>
      </c>
      <c r="F172" s="441" t="s">
        <v>1324</v>
      </c>
      <c r="G172" s="441"/>
      <c r="H172" s="441"/>
      <c r="I172" s="56">
        <v>1</v>
      </c>
      <c r="J172" s="432"/>
      <c r="K172" s="55"/>
      <c r="L172" s="77">
        <v>20</v>
      </c>
    </row>
    <row r="173" spans="2:12" x14ac:dyDescent="0.35">
      <c r="B173" s="429"/>
      <c r="C173" s="55"/>
      <c r="D173" s="429"/>
      <c r="E173" s="156" t="s">
        <v>463</v>
      </c>
      <c r="F173" s="441" t="s">
        <v>1348</v>
      </c>
      <c r="G173" s="441"/>
      <c r="H173" s="441"/>
      <c r="I173" s="56">
        <v>1</v>
      </c>
      <c r="J173" s="432"/>
      <c r="K173" s="55"/>
      <c r="L173" s="77">
        <v>40</v>
      </c>
    </row>
    <row r="174" spans="2:12" x14ac:dyDescent="0.35">
      <c r="B174" s="429"/>
      <c r="C174" s="55"/>
      <c r="D174" s="429"/>
      <c r="E174" s="156" t="s">
        <v>1035</v>
      </c>
      <c r="F174" s="441" t="s">
        <v>1500</v>
      </c>
      <c r="G174" s="441"/>
      <c r="H174" s="441"/>
      <c r="I174" s="56">
        <v>1</v>
      </c>
      <c r="J174" s="432"/>
      <c r="K174" s="55"/>
      <c r="L174" s="77">
        <v>50</v>
      </c>
    </row>
    <row r="175" spans="2:12" x14ac:dyDescent="0.35">
      <c r="B175" s="230">
        <v>45574</v>
      </c>
      <c r="C175" s="55"/>
      <c r="D175" s="55">
        <v>6034</v>
      </c>
      <c r="E175" s="156" t="s">
        <v>746</v>
      </c>
      <c r="F175" s="441" t="s">
        <v>1506</v>
      </c>
      <c r="G175" s="441"/>
      <c r="H175" s="441"/>
      <c r="I175" s="77">
        <v>1</v>
      </c>
      <c r="J175" s="77" t="s">
        <v>1217</v>
      </c>
      <c r="K175" s="55"/>
      <c r="L175" s="77">
        <v>60</v>
      </c>
    </row>
    <row r="176" spans="2:12" x14ac:dyDescent="0.35">
      <c r="B176" s="430">
        <v>45581</v>
      </c>
      <c r="C176" s="732"/>
      <c r="D176" s="429">
        <v>6143</v>
      </c>
      <c r="E176" s="156" t="s">
        <v>769</v>
      </c>
      <c r="F176" s="441" t="s">
        <v>1522</v>
      </c>
      <c r="G176" s="441"/>
      <c r="H176" s="441"/>
      <c r="I176" s="56">
        <v>1</v>
      </c>
      <c r="J176" s="443" t="s">
        <v>1450</v>
      </c>
      <c r="K176" s="411"/>
      <c r="L176" s="56">
        <v>30</v>
      </c>
    </row>
    <row r="177" spans="2:12" x14ac:dyDescent="0.35">
      <c r="B177" s="430"/>
      <c r="C177" s="732"/>
      <c r="D177" s="429"/>
      <c r="E177" s="156" t="s">
        <v>622</v>
      </c>
      <c r="F177" s="441" t="s">
        <v>1524</v>
      </c>
      <c r="G177" s="441"/>
      <c r="H177" s="441"/>
      <c r="I177" s="56">
        <v>1</v>
      </c>
      <c r="J177" s="429"/>
      <c r="K177" s="412"/>
      <c r="L177" s="77">
        <v>40</v>
      </c>
    </row>
    <row r="178" spans="2:12" x14ac:dyDescent="0.35">
      <c r="B178" s="430"/>
      <c r="C178" s="732"/>
      <c r="D178" s="429"/>
      <c r="E178" s="156" t="s">
        <v>575</v>
      </c>
      <c r="F178" s="441" t="s">
        <v>1525</v>
      </c>
      <c r="G178" s="441"/>
      <c r="H178" s="441"/>
      <c r="I178" s="56">
        <v>1</v>
      </c>
      <c r="J178" s="429"/>
      <c r="K178" s="412"/>
      <c r="L178" s="77">
        <v>30</v>
      </c>
    </row>
    <row r="179" spans="2:12" x14ac:dyDescent="0.35">
      <c r="B179" s="430"/>
      <c r="C179" s="732"/>
      <c r="D179" s="429"/>
      <c r="E179" s="156" t="s">
        <v>611</v>
      </c>
      <c r="F179" s="441" t="s">
        <v>1526</v>
      </c>
      <c r="G179" s="441"/>
      <c r="H179" s="441"/>
      <c r="I179" s="56">
        <v>1</v>
      </c>
      <c r="J179" s="429"/>
      <c r="K179" s="412"/>
      <c r="L179" s="77">
        <v>40</v>
      </c>
    </row>
    <row r="180" spans="2:12" x14ac:dyDescent="0.35">
      <c r="B180" s="430"/>
      <c r="C180" s="732"/>
      <c r="D180" s="429"/>
      <c r="E180" s="390" t="s">
        <v>486</v>
      </c>
      <c r="F180" s="441" t="s">
        <v>1528</v>
      </c>
      <c r="G180" s="441"/>
      <c r="H180" s="441"/>
      <c r="I180" s="56">
        <v>1</v>
      </c>
      <c r="J180" s="429"/>
      <c r="K180" s="413"/>
      <c r="L180" s="77">
        <v>40</v>
      </c>
    </row>
    <row r="181" spans="2:12" x14ac:dyDescent="0.35">
      <c r="B181" s="430">
        <v>45582</v>
      </c>
      <c r="C181" s="457"/>
      <c r="D181" s="429">
        <v>6151</v>
      </c>
      <c r="E181" s="395" t="s">
        <v>1534</v>
      </c>
      <c r="F181" s="895" t="s">
        <v>1535</v>
      </c>
      <c r="G181" s="896"/>
      <c r="H181" s="897"/>
      <c r="I181" s="55">
        <v>1</v>
      </c>
      <c r="J181" s="457"/>
      <c r="K181" s="55"/>
      <c r="L181" s="56">
        <v>40</v>
      </c>
    </row>
    <row r="182" spans="2:12" x14ac:dyDescent="0.35">
      <c r="B182" s="429"/>
      <c r="C182" s="458"/>
      <c r="D182" s="429"/>
      <c r="E182" s="390" t="s">
        <v>745</v>
      </c>
      <c r="F182" s="895" t="s">
        <v>1536</v>
      </c>
      <c r="G182" s="896"/>
      <c r="H182" s="897"/>
      <c r="I182" s="56">
        <v>1</v>
      </c>
      <c r="J182" s="458"/>
      <c r="K182" s="55"/>
      <c r="L182" s="77">
        <v>60</v>
      </c>
    </row>
    <row r="183" spans="2:12" x14ac:dyDescent="0.35">
      <c r="B183" s="429"/>
      <c r="C183" s="459"/>
      <c r="D183" s="429"/>
      <c r="E183" s="390" t="s">
        <v>586</v>
      </c>
      <c r="F183" s="895" t="s">
        <v>1537</v>
      </c>
      <c r="G183" s="896"/>
      <c r="H183" s="897"/>
      <c r="I183" s="56">
        <v>1</v>
      </c>
      <c r="J183" s="459"/>
      <c r="K183" s="55"/>
      <c r="L183" s="77">
        <v>70</v>
      </c>
    </row>
    <row r="184" spans="2:12" x14ac:dyDescent="0.35">
      <c r="B184" s="430">
        <v>45583</v>
      </c>
      <c r="C184" s="457"/>
      <c r="D184" s="429">
        <v>6153</v>
      </c>
      <c r="E184" s="390" t="s">
        <v>747</v>
      </c>
      <c r="F184" s="895" t="s">
        <v>1540</v>
      </c>
      <c r="G184" s="896"/>
      <c r="H184" s="897"/>
      <c r="I184" s="56">
        <v>1</v>
      </c>
      <c r="J184" s="457"/>
      <c r="K184" s="55"/>
      <c r="L184" s="77">
        <v>60</v>
      </c>
    </row>
    <row r="185" spans="2:12" x14ac:dyDescent="0.35">
      <c r="B185" s="429"/>
      <c r="C185" s="459"/>
      <c r="D185" s="429"/>
      <c r="E185" s="390" t="s">
        <v>774</v>
      </c>
      <c r="F185" s="895" t="s">
        <v>1541</v>
      </c>
      <c r="G185" s="896"/>
      <c r="H185" s="897"/>
      <c r="I185" s="56">
        <v>1</v>
      </c>
      <c r="J185" s="459"/>
      <c r="K185" s="55"/>
      <c r="L185" s="77">
        <v>60</v>
      </c>
    </row>
    <row r="186" spans="2:12" x14ac:dyDescent="0.35">
      <c r="B186" s="430">
        <v>45587</v>
      </c>
      <c r="C186" s="429"/>
      <c r="D186" s="429">
        <v>6163</v>
      </c>
      <c r="E186" s="390" t="s">
        <v>590</v>
      </c>
      <c r="F186" s="895" t="s">
        <v>437</v>
      </c>
      <c r="G186" s="896"/>
      <c r="H186" s="897"/>
      <c r="I186" s="56">
        <v>1</v>
      </c>
      <c r="J186" s="429"/>
      <c r="K186" s="156"/>
      <c r="L186" s="56">
        <v>15</v>
      </c>
    </row>
    <row r="187" spans="2:12" x14ac:dyDescent="0.35">
      <c r="B187" s="429"/>
      <c r="C187" s="429"/>
      <c r="D187" s="429"/>
      <c r="E187" s="390" t="s">
        <v>591</v>
      </c>
      <c r="F187" s="895" t="s">
        <v>438</v>
      </c>
      <c r="G187" s="896"/>
      <c r="H187" s="897"/>
      <c r="I187" s="56">
        <v>1</v>
      </c>
      <c r="J187" s="429"/>
      <c r="K187" s="156"/>
      <c r="L187" s="56">
        <v>15</v>
      </c>
    </row>
    <row r="188" spans="2:12" x14ac:dyDescent="0.35">
      <c r="B188" s="429"/>
      <c r="C188" s="429"/>
      <c r="D188" s="429"/>
      <c r="E188" s="390" t="s">
        <v>1544</v>
      </c>
      <c r="F188" s="895" t="s">
        <v>859</v>
      </c>
      <c r="G188" s="896"/>
      <c r="H188" s="897"/>
      <c r="I188" s="56">
        <v>1</v>
      </c>
      <c r="J188" s="429"/>
      <c r="K188" s="156"/>
      <c r="L188" s="56">
        <v>30</v>
      </c>
    </row>
    <row r="189" spans="2:12" x14ac:dyDescent="0.35">
      <c r="B189" s="429"/>
      <c r="C189" s="429"/>
      <c r="D189" s="429"/>
      <c r="E189" s="390" t="s">
        <v>1545</v>
      </c>
      <c r="F189" s="895" t="s">
        <v>1546</v>
      </c>
      <c r="G189" s="896"/>
      <c r="H189" s="897"/>
      <c r="I189" s="56">
        <v>1</v>
      </c>
      <c r="J189" s="429"/>
      <c r="K189" s="156"/>
      <c r="L189" s="56">
        <v>30</v>
      </c>
    </row>
    <row r="190" spans="2:12" x14ac:dyDescent="0.35">
      <c r="B190" s="429"/>
      <c r="C190" s="429"/>
      <c r="D190" s="429"/>
      <c r="E190" s="390" t="s">
        <v>753</v>
      </c>
      <c r="F190" s="895" t="s">
        <v>1547</v>
      </c>
      <c r="G190" s="896"/>
      <c r="H190" s="897"/>
      <c r="I190" s="56">
        <v>1</v>
      </c>
      <c r="J190" s="429"/>
      <c r="K190" s="156"/>
      <c r="L190" s="56">
        <v>40</v>
      </c>
    </row>
    <row r="191" spans="2:12" x14ac:dyDescent="0.35">
      <c r="B191" s="429"/>
      <c r="C191" s="429"/>
      <c r="D191" s="429"/>
      <c r="E191" s="390" t="s">
        <v>740</v>
      </c>
      <c r="F191" s="895" t="s">
        <v>1370</v>
      </c>
      <c r="G191" s="896"/>
      <c r="H191" s="897"/>
      <c r="I191" s="56">
        <v>1</v>
      </c>
      <c r="J191" s="429"/>
      <c r="K191" s="156"/>
      <c r="L191" s="56">
        <v>30</v>
      </c>
    </row>
    <row r="192" spans="2:12" x14ac:dyDescent="0.35">
      <c r="B192" s="429"/>
      <c r="C192" s="429"/>
      <c r="D192" s="429"/>
      <c r="E192" s="390" t="s">
        <v>554</v>
      </c>
      <c r="F192" s="895" t="s">
        <v>1337</v>
      </c>
      <c r="G192" s="896"/>
      <c r="H192" s="897"/>
      <c r="I192" s="56">
        <v>1</v>
      </c>
      <c r="J192" s="429"/>
      <c r="K192" s="156"/>
      <c r="L192" s="56">
        <v>30</v>
      </c>
    </row>
    <row r="193" spans="2:12" x14ac:dyDescent="0.35">
      <c r="B193" s="429"/>
      <c r="C193" s="429"/>
      <c r="D193" s="429"/>
      <c r="E193" s="390" t="s">
        <v>457</v>
      </c>
      <c r="F193" s="895" t="s">
        <v>1548</v>
      </c>
      <c r="G193" s="896"/>
      <c r="H193" s="897"/>
      <c r="I193" s="56">
        <v>1</v>
      </c>
      <c r="J193" s="429"/>
      <c r="K193" s="156"/>
      <c r="L193" s="56">
        <v>30</v>
      </c>
    </row>
    <row r="194" spans="2:12" x14ac:dyDescent="0.35">
      <c r="B194" s="430">
        <v>45587</v>
      </c>
      <c r="C194" s="429"/>
      <c r="D194" s="429">
        <v>6098</v>
      </c>
      <c r="E194" s="150" t="s">
        <v>994</v>
      </c>
      <c r="F194" s="895" t="s">
        <v>1558</v>
      </c>
      <c r="G194" s="896"/>
      <c r="H194" s="897"/>
      <c r="I194" s="77">
        <v>5</v>
      </c>
      <c r="J194" s="429"/>
      <c r="K194" s="156"/>
      <c r="L194" s="56">
        <v>45</v>
      </c>
    </row>
    <row r="195" spans="2:12" x14ac:dyDescent="0.35">
      <c r="B195" s="429"/>
      <c r="C195" s="429"/>
      <c r="D195" s="429"/>
      <c r="E195" s="401" t="s">
        <v>1553</v>
      </c>
      <c r="F195" s="895" t="s">
        <v>267</v>
      </c>
      <c r="G195" s="896"/>
      <c r="H195" s="897"/>
      <c r="I195" s="56">
        <v>1</v>
      </c>
      <c r="J195" s="429"/>
      <c r="K195" s="156"/>
      <c r="L195" s="56">
        <v>70</v>
      </c>
    </row>
    <row r="196" spans="2:12" x14ac:dyDescent="0.35">
      <c r="B196" s="429"/>
      <c r="C196" s="429"/>
      <c r="D196" s="429"/>
      <c r="E196" s="55"/>
      <c r="F196" s="895" t="s">
        <v>1555</v>
      </c>
      <c r="G196" s="896"/>
      <c r="H196" s="897"/>
      <c r="I196" s="56">
        <v>3</v>
      </c>
      <c r="J196" s="429"/>
      <c r="K196" s="156"/>
      <c r="L196" s="56">
        <v>60</v>
      </c>
    </row>
    <row r="197" spans="2:12" x14ac:dyDescent="0.35">
      <c r="B197" s="429"/>
      <c r="C197" s="429"/>
      <c r="D197" s="429"/>
      <c r="E197" s="55"/>
      <c r="F197" s="895" t="s">
        <v>1556</v>
      </c>
      <c r="G197" s="896"/>
      <c r="H197" s="897"/>
      <c r="I197" s="56">
        <v>1</v>
      </c>
      <c r="J197" s="429"/>
      <c r="K197" s="156"/>
      <c r="L197" s="56">
        <v>20</v>
      </c>
    </row>
    <row r="198" spans="2:12" x14ac:dyDescent="0.35">
      <c r="B198" s="429"/>
      <c r="C198" s="429"/>
      <c r="D198" s="429"/>
      <c r="E198" s="55"/>
      <c r="F198" s="895" t="s">
        <v>1557</v>
      </c>
      <c r="G198" s="896"/>
      <c r="H198" s="897"/>
      <c r="I198" s="56">
        <v>1</v>
      </c>
      <c r="J198" s="429"/>
      <c r="K198" s="156"/>
      <c r="L198" s="56">
        <v>20</v>
      </c>
    </row>
    <row r="199" spans="2:12" x14ac:dyDescent="0.35">
      <c r="B199" s="430">
        <v>45588</v>
      </c>
      <c r="C199" s="732"/>
      <c r="D199" s="429">
        <v>6167</v>
      </c>
      <c r="E199" s="390" t="s">
        <v>590</v>
      </c>
      <c r="F199" s="895" t="s">
        <v>437</v>
      </c>
      <c r="G199" s="896"/>
      <c r="H199" s="897"/>
      <c r="I199" s="56">
        <v>1</v>
      </c>
      <c r="J199" s="732"/>
      <c r="K199" s="55"/>
      <c r="L199" s="56">
        <v>15</v>
      </c>
    </row>
    <row r="200" spans="2:12" x14ac:dyDescent="0.35">
      <c r="B200" s="430"/>
      <c r="C200" s="732"/>
      <c r="D200" s="429"/>
      <c r="E200" s="390" t="s">
        <v>591</v>
      </c>
      <c r="F200" s="895" t="s">
        <v>438</v>
      </c>
      <c r="G200" s="896"/>
      <c r="H200" s="897"/>
      <c r="I200" s="56">
        <v>1</v>
      </c>
      <c r="J200" s="732"/>
      <c r="K200" s="55"/>
      <c r="L200" s="56">
        <v>15</v>
      </c>
    </row>
    <row r="201" spans="2:12" x14ac:dyDescent="0.35">
      <c r="B201" s="430"/>
      <c r="C201" s="732"/>
      <c r="D201" s="429"/>
      <c r="E201" s="390" t="s">
        <v>753</v>
      </c>
      <c r="F201" s="895" t="s">
        <v>1547</v>
      </c>
      <c r="G201" s="896"/>
      <c r="H201" s="897"/>
      <c r="I201" s="56">
        <v>1</v>
      </c>
      <c r="J201" s="732"/>
      <c r="K201" s="55"/>
      <c r="L201" s="56">
        <v>30</v>
      </c>
    </row>
    <row r="202" spans="2:12" x14ac:dyDescent="0.35">
      <c r="B202" s="430"/>
      <c r="C202" s="732"/>
      <c r="D202" s="429"/>
      <c r="E202" s="390" t="s">
        <v>554</v>
      </c>
      <c r="F202" s="895" t="s">
        <v>1337</v>
      </c>
      <c r="G202" s="896"/>
      <c r="H202" s="897"/>
      <c r="I202" s="56">
        <v>1</v>
      </c>
      <c r="J202" s="732"/>
      <c r="K202" s="55"/>
      <c r="L202" s="56">
        <v>30</v>
      </c>
    </row>
    <row r="203" spans="2:12" x14ac:dyDescent="0.35">
      <c r="B203" s="430"/>
      <c r="C203" s="732"/>
      <c r="D203" s="429"/>
      <c r="E203" s="405" t="s">
        <v>501</v>
      </c>
      <c r="F203" s="895" t="s">
        <v>142</v>
      </c>
      <c r="G203" s="896"/>
      <c r="H203" s="897"/>
      <c r="I203" s="56">
        <v>1</v>
      </c>
      <c r="J203" s="732"/>
      <c r="K203" s="55"/>
      <c r="L203" s="56">
        <v>30</v>
      </c>
    </row>
    <row r="204" spans="2:12" x14ac:dyDescent="0.35">
      <c r="B204" s="430"/>
      <c r="C204" s="732"/>
      <c r="D204" s="429"/>
      <c r="E204" s="405" t="s">
        <v>1244</v>
      </c>
      <c r="F204" s="895" t="s">
        <v>1565</v>
      </c>
      <c r="G204" s="896"/>
      <c r="H204" s="897"/>
      <c r="I204" s="56">
        <v>1</v>
      </c>
      <c r="J204" s="732"/>
      <c r="K204" s="55"/>
      <c r="L204" s="56">
        <v>20</v>
      </c>
    </row>
    <row r="205" spans="2:12" x14ac:dyDescent="0.35">
      <c r="B205" s="430"/>
      <c r="C205" s="732"/>
      <c r="D205" s="429"/>
      <c r="E205" s="405" t="s">
        <v>1243</v>
      </c>
      <c r="F205" s="895" t="s">
        <v>1566</v>
      </c>
      <c r="G205" s="896"/>
      <c r="H205" s="897"/>
      <c r="I205" s="56">
        <v>1</v>
      </c>
      <c r="J205" s="732"/>
      <c r="K205" s="55"/>
      <c r="L205" s="56">
        <v>20</v>
      </c>
    </row>
    <row r="206" spans="2:12" x14ac:dyDescent="0.35">
      <c r="B206" s="430"/>
      <c r="C206" s="732"/>
      <c r="D206" s="429"/>
      <c r="E206" s="405" t="s">
        <v>1240</v>
      </c>
      <c r="F206" s="895" t="s">
        <v>1567</v>
      </c>
      <c r="G206" s="896"/>
      <c r="H206" s="897"/>
      <c r="I206" s="56">
        <v>1</v>
      </c>
      <c r="J206" s="732"/>
      <c r="K206" s="55"/>
      <c r="L206" s="56">
        <v>20</v>
      </c>
    </row>
    <row r="207" spans="2:12" x14ac:dyDescent="0.35">
      <c r="B207" s="430">
        <v>45589</v>
      </c>
      <c r="C207" s="429"/>
      <c r="D207" s="429">
        <v>6171</v>
      </c>
      <c r="E207" s="405" t="s">
        <v>519</v>
      </c>
      <c r="F207" s="895" t="s">
        <v>1570</v>
      </c>
      <c r="G207" s="896"/>
      <c r="H207" s="897"/>
      <c r="I207" s="56">
        <v>1</v>
      </c>
      <c r="J207" s="429"/>
      <c r="K207" s="156"/>
      <c r="L207" s="56">
        <v>40</v>
      </c>
    </row>
    <row r="208" spans="2:12" x14ac:dyDescent="0.35">
      <c r="B208" s="430"/>
      <c r="C208" s="429"/>
      <c r="D208" s="429"/>
      <c r="E208" s="405" t="s">
        <v>768</v>
      </c>
      <c r="F208" s="895" t="s">
        <v>1160</v>
      </c>
      <c r="G208" s="896"/>
      <c r="H208" s="897"/>
      <c r="I208" s="56">
        <v>1</v>
      </c>
      <c r="J208" s="429"/>
      <c r="K208" s="156"/>
      <c r="L208" s="56">
        <v>40</v>
      </c>
    </row>
    <row r="209" spans="2:12" x14ac:dyDescent="0.35">
      <c r="B209" s="430"/>
      <c r="C209" s="429"/>
      <c r="D209" s="429"/>
      <c r="E209" s="405" t="s">
        <v>553</v>
      </c>
      <c r="F209" s="895" t="s">
        <v>1469</v>
      </c>
      <c r="G209" s="896"/>
      <c r="H209" s="897"/>
      <c r="I209" s="56">
        <v>1</v>
      </c>
      <c r="J209" s="429"/>
      <c r="K209" s="156"/>
      <c r="L209" s="56">
        <v>40</v>
      </c>
    </row>
    <row r="210" spans="2:12" x14ac:dyDescent="0.35">
      <c r="B210" s="430">
        <v>45590</v>
      </c>
      <c r="C210" s="429"/>
      <c r="D210" s="429">
        <v>6172</v>
      </c>
      <c r="E210" s="405" t="s">
        <v>1244</v>
      </c>
      <c r="F210" s="895" t="s">
        <v>1565</v>
      </c>
      <c r="G210" s="896"/>
      <c r="H210" s="897"/>
      <c r="I210" s="56">
        <v>1</v>
      </c>
      <c r="J210" s="429"/>
      <c r="K210" s="156"/>
      <c r="L210" s="56">
        <v>20</v>
      </c>
    </row>
    <row r="211" spans="2:12" x14ac:dyDescent="0.35">
      <c r="B211" s="430"/>
      <c r="C211" s="429"/>
      <c r="D211" s="429"/>
      <c r="E211" s="405" t="s">
        <v>1241</v>
      </c>
      <c r="F211" s="895" t="s">
        <v>1573</v>
      </c>
      <c r="G211" s="896"/>
      <c r="H211" s="897"/>
      <c r="I211" s="56">
        <v>1</v>
      </c>
      <c r="J211" s="429"/>
      <c r="K211" s="156"/>
      <c r="L211" s="56">
        <v>40</v>
      </c>
    </row>
    <row r="212" spans="2:12" x14ac:dyDescent="0.35">
      <c r="B212" s="430"/>
      <c r="C212" s="429"/>
      <c r="D212" s="429"/>
      <c r="E212" s="405" t="s">
        <v>1238</v>
      </c>
      <c r="F212" s="895" t="s">
        <v>1574</v>
      </c>
      <c r="G212" s="896"/>
      <c r="H212" s="897"/>
      <c r="I212" s="56">
        <v>1</v>
      </c>
      <c r="J212" s="429"/>
      <c r="K212" s="156"/>
      <c r="L212" s="56">
        <v>40</v>
      </c>
    </row>
    <row r="213" spans="2:12" x14ac:dyDescent="0.35">
      <c r="B213" s="430"/>
      <c r="C213" s="429"/>
      <c r="D213" s="429"/>
      <c r="E213" s="405" t="s">
        <v>1242</v>
      </c>
      <c r="F213" s="895" t="s">
        <v>1575</v>
      </c>
      <c r="G213" s="896"/>
      <c r="H213" s="897"/>
      <c r="I213" s="56">
        <v>1</v>
      </c>
      <c r="J213" s="429"/>
      <c r="K213" s="156"/>
      <c r="L213" s="56">
        <v>20</v>
      </c>
    </row>
    <row r="214" spans="2:12" x14ac:dyDescent="0.35">
      <c r="B214" s="430"/>
      <c r="C214" s="429"/>
      <c r="D214" s="429"/>
      <c r="E214" s="405" t="s">
        <v>1237</v>
      </c>
      <c r="F214" s="895" t="s">
        <v>1576</v>
      </c>
      <c r="G214" s="896"/>
      <c r="H214" s="897"/>
      <c r="I214" s="56">
        <v>1</v>
      </c>
      <c r="J214" s="429"/>
      <c r="K214" s="156"/>
      <c r="L214" s="56">
        <v>20</v>
      </c>
    </row>
    <row r="215" spans="2:12" x14ac:dyDescent="0.35">
      <c r="B215" s="430">
        <v>45590</v>
      </c>
      <c r="C215" s="429"/>
      <c r="D215" s="429">
        <v>6174</v>
      </c>
      <c r="E215" s="405" t="s">
        <v>458</v>
      </c>
      <c r="F215" s="895" t="s">
        <v>1579</v>
      </c>
      <c r="G215" s="896"/>
      <c r="H215" s="897"/>
      <c r="I215" s="56">
        <v>1</v>
      </c>
      <c r="J215" s="429"/>
      <c r="K215" s="55"/>
      <c r="L215" s="56">
        <v>30</v>
      </c>
    </row>
    <row r="216" spans="2:12" x14ac:dyDescent="0.35">
      <c r="B216" s="430"/>
      <c r="C216" s="429"/>
      <c r="D216" s="429"/>
      <c r="E216" s="405" t="s">
        <v>597</v>
      </c>
      <c r="F216" s="895" t="s">
        <v>1185</v>
      </c>
      <c r="G216" s="896"/>
      <c r="H216" s="897"/>
      <c r="I216" s="56">
        <v>1</v>
      </c>
      <c r="J216" s="429"/>
      <c r="K216" s="55"/>
      <c r="L216" s="56">
        <v>20</v>
      </c>
    </row>
    <row r="217" spans="2:12" x14ac:dyDescent="0.35">
      <c r="B217" s="430"/>
      <c r="C217" s="429"/>
      <c r="D217" s="429"/>
      <c r="E217" s="405" t="s">
        <v>502</v>
      </c>
      <c r="F217" s="895" t="s">
        <v>363</v>
      </c>
      <c r="G217" s="896"/>
      <c r="H217" s="897"/>
      <c r="I217" s="56">
        <v>1</v>
      </c>
      <c r="J217" s="429"/>
      <c r="K217" s="55"/>
      <c r="L217" s="56">
        <v>30</v>
      </c>
    </row>
    <row r="218" spans="2:12" x14ac:dyDescent="0.35">
      <c r="B218" s="430"/>
      <c r="C218" s="429"/>
      <c r="D218" s="429"/>
      <c r="E218" s="405" t="s">
        <v>1244</v>
      </c>
      <c r="F218" s="895" t="s">
        <v>1565</v>
      </c>
      <c r="G218" s="896"/>
      <c r="H218" s="897"/>
      <c r="I218" s="56">
        <v>1</v>
      </c>
      <c r="J218" s="429"/>
      <c r="K218" s="55"/>
      <c r="L218" s="56">
        <v>20</v>
      </c>
    </row>
    <row r="219" spans="2:12" x14ac:dyDescent="0.35">
      <c r="B219" s="430"/>
      <c r="C219" s="429"/>
      <c r="D219" s="429"/>
      <c r="E219" s="405" t="s">
        <v>1242</v>
      </c>
      <c r="F219" s="895" t="s">
        <v>1575</v>
      </c>
      <c r="G219" s="896"/>
      <c r="H219" s="897"/>
      <c r="I219" s="56">
        <v>1</v>
      </c>
      <c r="J219" s="429"/>
      <c r="K219" s="55"/>
      <c r="L219" s="56">
        <v>20</v>
      </c>
    </row>
    <row r="220" spans="2:12" x14ac:dyDescent="0.35">
      <c r="B220" s="430"/>
      <c r="C220" s="429"/>
      <c r="D220" s="429"/>
      <c r="E220" s="405" t="s">
        <v>654</v>
      </c>
      <c r="F220" s="895" t="s">
        <v>1580</v>
      </c>
      <c r="G220" s="896"/>
      <c r="H220" s="897"/>
      <c r="I220" s="56">
        <v>1</v>
      </c>
      <c r="J220" s="429"/>
      <c r="K220" s="55"/>
      <c r="L220" s="56">
        <v>10</v>
      </c>
    </row>
    <row r="221" spans="2:12" x14ac:dyDescent="0.35">
      <c r="B221" s="430">
        <v>45593</v>
      </c>
      <c r="C221" s="429"/>
      <c r="D221" s="429">
        <v>6173</v>
      </c>
      <c r="E221" s="405" t="s">
        <v>554</v>
      </c>
      <c r="F221" s="895" t="s">
        <v>170</v>
      </c>
      <c r="G221" s="896"/>
      <c r="H221" s="897"/>
      <c r="I221" s="56">
        <v>1</v>
      </c>
      <c r="J221" s="429"/>
      <c r="K221" s="55"/>
      <c r="L221" s="56">
        <v>30</v>
      </c>
    </row>
    <row r="222" spans="2:12" x14ac:dyDescent="0.35">
      <c r="B222" s="430"/>
      <c r="C222" s="429"/>
      <c r="D222" s="429"/>
      <c r="E222" s="405" t="s">
        <v>1243</v>
      </c>
      <c r="F222" s="895" t="s">
        <v>1566</v>
      </c>
      <c r="G222" s="896"/>
      <c r="H222" s="897"/>
      <c r="I222" s="56">
        <v>1</v>
      </c>
      <c r="J222" s="429"/>
      <c r="K222" s="55"/>
      <c r="L222" s="56">
        <v>20</v>
      </c>
    </row>
    <row r="223" spans="2:12" x14ac:dyDescent="0.35">
      <c r="B223" s="430"/>
      <c r="C223" s="429"/>
      <c r="D223" s="429"/>
      <c r="E223" s="405" t="s">
        <v>1241</v>
      </c>
      <c r="F223" s="895" t="s">
        <v>1573</v>
      </c>
      <c r="G223" s="896"/>
      <c r="H223" s="897"/>
      <c r="I223" s="56">
        <v>1</v>
      </c>
      <c r="J223" s="429"/>
      <c r="K223" s="55"/>
      <c r="L223" s="56">
        <v>40</v>
      </c>
    </row>
    <row r="224" spans="2:12" x14ac:dyDescent="0.35">
      <c r="B224" s="430"/>
      <c r="C224" s="429"/>
      <c r="D224" s="429"/>
      <c r="E224" s="405" t="s">
        <v>1238</v>
      </c>
      <c r="F224" s="895" t="s">
        <v>1574</v>
      </c>
      <c r="G224" s="896"/>
      <c r="H224" s="897"/>
      <c r="I224" s="56">
        <v>1</v>
      </c>
      <c r="J224" s="429"/>
      <c r="K224" s="55"/>
      <c r="L224" s="56">
        <v>40</v>
      </c>
    </row>
    <row r="225" spans="2:12" x14ac:dyDescent="0.35">
      <c r="B225" s="430"/>
      <c r="C225" s="429"/>
      <c r="D225" s="429"/>
      <c r="E225" s="405" t="s">
        <v>485</v>
      </c>
      <c r="F225" s="895" t="s">
        <v>8</v>
      </c>
      <c r="G225" s="896"/>
      <c r="H225" s="897"/>
      <c r="I225" s="56">
        <v>1</v>
      </c>
      <c r="J225" s="429"/>
      <c r="K225" s="55"/>
      <c r="L225" s="56">
        <v>40</v>
      </c>
    </row>
    <row r="226" spans="2:12" x14ac:dyDescent="0.35">
      <c r="B226" s="430">
        <v>45593</v>
      </c>
      <c r="C226" s="429"/>
      <c r="D226" s="429">
        <v>6181</v>
      </c>
      <c r="E226" s="405" t="s">
        <v>763</v>
      </c>
      <c r="F226" s="895" t="s">
        <v>133</v>
      </c>
      <c r="G226" s="896"/>
      <c r="H226" s="897"/>
      <c r="I226" s="56">
        <v>1</v>
      </c>
      <c r="J226" s="429"/>
      <c r="K226" s="55"/>
      <c r="L226" s="56">
        <v>30</v>
      </c>
    </row>
    <row r="227" spans="2:12" x14ac:dyDescent="0.35">
      <c r="B227" s="430"/>
      <c r="C227" s="429"/>
      <c r="D227" s="429"/>
      <c r="E227" s="405" t="s">
        <v>779</v>
      </c>
      <c r="F227" s="895" t="s">
        <v>267</v>
      </c>
      <c r="G227" s="896"/>
      <c r="H227" s="897"/>
      <c r="I227" s="56">
        <v>1</v>
      </c>
      <c r="J227" s="429"/>
      <c r="K227" s="55"/>
      <c r="L227" s="56">
        <v>60</v>
      </c>
    </row>
    <row r="228" spans="2:12" x14ac:dyDescent="0.35">
      <c r="B228" s="430"/>
      <c r="C228" s="429"/>
      <c r="D228" s="429"/>
      <c r="E228" s="405" t="s">
        <v>769</v>
      </c>
      <c r="F228" s="895" t="s">
        <v>1155</v>
      </c>
      <c r="G228" s="896"/>
      <c r="H228" s="897"/>
      <c r="I228" s="56">
        <v>1</v>
      </c>
      <c r="J228" s="429"/>
      <c r="K228" s="55"/>
      <c r="L228" s="56">
        <v>30</v>
      </c>
    </row>
    <row r="229" spans="2:12" x14ac:dyDescent="0.35">
      <c r="B229" s="430"/>
      <c r="C229" s="429"/>
      <c r="D229" s="429"/>
      <c r="E229" s="405" t="s">
        <v>1239</v>
      </c>
      <c r="F229" s="895" t="s">
        <v>1584</v>
      </c>
      <c r="G229" s="896"/>
      <c r="H229" s="897"/>
      <c r="I229" s="56">
        <v>1</v>
      </c>
      <c r="J229" s="429"/>
      <c r="K229" s="55"/>
      <c r="L229" s="56">
        <v>60</v>
      </c>
    </row>
    <row r="230" spans="2:12" x14ac:dyDescent="0.35">
      <c r="B230" s="430"/>
      <c r="C230" s="429"/>
      <c r="D230" s="429"/>
      <c r="E230" s="405" t="s">
        <v>1240</v>
      </c>
      <c r="F230" s="895" t="s">
        <v>1567</v>
      </c>
      <c r="G230" s="896"/>
      <c r="H230" s="897"/>
      <c r="I230" s="56">
        <v>1</v>
      </c>
      <c r="J230" s="429"/>
      <c r="K230" s="55"/>
      <c r="L230" s="56">
        <v>20</v>
      </c>
    </row>
    <row r="231" spans="2:12" x14ac:dyDescent="0.35">
      <c r="B231" s="430">
        <v>45593</v>
      </c>
      <c r="C231" s="429"/>
      <c r="D231" s="429">
        <v>6182</v>
      </c>
      <c r="E231" s="408" t="s">
        <v>463</v>
      </c>
      <c r="F231" s="895" t="s">
        <v>1586</v>
      </c>
      <c r="G231" s="896"/>
      <c r="H231" s="897"/>
      <c r="I231" s="77">
        <v>2</v>
      </c>
      <c r="J231" s="429"/>
      <c r="K231" s="55"/>
      <c r="L231" s="77">
        <v>80</v>
      </c>
    </row>
    <row r="232" spans="2:12" x14ac:dyDescent="0.35">
      <c r="B232" s="431"/>
      <c r="C232" s="434"/>
      <c r="D232" s="434"/>
      <c r="E232" s="410" t="s">
        <v>654</v>
      </c>
      <c r="F232" s="899" t="s">
        <v>1587</v>
      </c>
      <c r="G232" s="900"/>
      <c r="H232" s="901"/>
      <c r="I232" s="77">
        <v>1</v>
      </c>
      <c r="J232" s="434"/>
      <c r="K232" s="55"/>
      <c r="L232" s="77">
        <v>10</v>
      </c>
    </row>
    <row r="233" spans="2:12" x14ac:dyDescent="0.35">
      <c r="B233" s="430">
        <v>45593</v>
      </c>
      <c r="C233" s="429"/>
      <c r="D233" s="429">
        <v>6186</v>
      </c>
      <c r="E233" s="405" t="s">
        <v>1242</v>
      </c>
      <c r="F233" s="898" t="s">
        <v>1575</v>
      </c>
      <c r="G233" s="898"/>
      <c r="H233" s="898"/>
      <c r="I233" s="56">
        <v>2</v>
      </c>
      <c r="J233" s="429"/>
      <c r="K233" s="156"/>
      <c r="L233" s="56">
        <v>40</v>
      </c>
    </row>
    <row r="234" spans="2:12" x14ac:dyDescent="0.35">
      <c r="B234" s="430"/>
      <c r="C234" s="429"/>
      <c r="D234" s="429"/>
      <c r="E234" s="405" t="s">
        <v>554</v>
      </c>
      <c r="F234" s="898" t="s">
        <v>170</v>
      </c>
      <c r="G234" s="898"/>
      <c r="H234" s="898"/>
      <c r="I234" s="56">
        <v>1</v>
      </c>
      <c r="J234" s="429"/>
      <c r="K234" s="156"/>
      <c r="L234" s="56">
        <v>30</v>
      </c>
    </row>
    <row r="235" spans="2:12" x14ac:dyDescent="0.35">
      <c r="B235" s="430"/>
      <c r="C235" s="429"/>
      <c r="D235" s="429"/>
      <c r="E235" s="405" t="s">
        <v>458</v>
      </c>
      <c r="F235" s="898" t="s">
        <v>1209</v>
      </c>
      <c r="G235" s="898"/>
      <c r="H235" s="898"/>
      <c r="I235" s="56">
        <v>1</v>
      </c>
      <c r="J235" s="429"/>
      <c r="K235" s="156"/>
      <c r="L235" s="56">
        <v>30</v>
      </c>
    </row>
    <row r="236" spans="2:12" x14ac:dyDescent="0.35">
      <c r="B236" s="430"/>
      <c r="C236" s="429"/>
      <c r="D236" s="429"/>
      <c r="E236" s="405" t="s">
        <v>1243</v>
      </c>
      <c r="F236" s="898" t="s">
        <v>1566</v>
      </c>
      <c r="G236" s="898"/>
      <c r="H236" s="898"/>
      <c r="I236" s="56">
        <v>2</v>
      </c>
      <c r="J236" s="429"/>
      <c r="K236" s="156"/>
      <c r="L236" s="56">
        <v>40</v>
      </c>
    </row>
    <row r="237" spans="2:12" x14ac:dyDescent="0.35">
      <c r="B237" s="430"/>
      <c r="C237" s="429"/>
      <c r="D237" s="429"/>
      <c r="E237" s="405" t="s">
        <v>1240</v>
      </c>
      <c r="F237" s="898" t="s">
        <v>1567</v>
      </c>
      <c r="G237" s="898"/>
      <c r="H237" s="898"/>
      <c r="I237" s="56">
        <v>1</v>
      </c>
      <c r="J237" s="429"/>
      <c r="K237" s="156"/>
      <c r="L237" s="56">
        <v>20</v>
      </c>
    </row>
    <row r="238" spans="2:12" x14ac:dyDescent="0.35">
      <c r="B238" s="430"/>
      <c r="C238" s="429"/>
      <c r="D238" s="429"/>
      <c r="E238" s="405" t="s">
        <v>1239</v>
      </c>
      <c r="F238" s="898" t="s">
        <v>1584</v>
      </c>
      <c r="G238" s="898"/>
      <c r="H238" s="898"/>
      <c r="I238" s="56">
        <v>1</v>
      </c>
      <c r="J238" s="429"/>
      <c r="K238" s="156"/>
      <c r="L238" s="56">
        <v>60</v>
      </c>
    </row>
    <row r="239" spans="2:12" x14ac:dyDescent="0.35">
      <c r="B239" s="430"/>
      <c r="C239" s="429"/>
      <c r="D239" s="429"/>
      <c r="E239" s="405" t="s">
        <v>775</v>
      </c>
      <c r="F239" s="898" t="s">
        <v>1590</v>
      </c>
      <c r="G239" s="898"/>
      <c r="H239" s="898"/>
      <c r="I239" s="56">
        <v>1</v>
      </c>
      <c r="J239" s="429"/>
      <c r="K239" s="156"/>
      <c r="L239" s="56">
        <v>80</v>
      </c>
    </row>
    <row r="240" spans="2:12" x14ac:dyDescent="0.35">
      <c r="B240" s="430"/>
      <c r="C240" s="429"/>
      <c r="D240" s="429"/>
      <c r="E240" s="405" t="s">
        <v>526</v>
      </c>
      <c r="F240" s="898" t="s">
        <v>113</v>
      </c>
      <c r="G240" s="898"/>
      <c r="H240" s="898"/>
      <c r="I240" s="56">
        <v>1</v>
      </c>
      <c r="J240" s="429"/>
      <c r="K240" s="156"/>
      <c r="L240" s="56">
        <v>40</v>
      </c>
    </row>
    <row r="241" spans="2:12" ht="18.5" x14ac:dyDescent="0.45">
      <c r="B241" s="354"/>
      <c r="C241" s="354"/>
      <c r="D241" s="354"/>
      <c r="E241" s="354"/>
      <c r="F241" s="387"/>
      <c r="G241" s="386"/>
      <c r="H241" s="386"/>
      <c r="K241" s="414" t="s">
        <v>1179</v>
      </c>
      <c r="L241" s="415">
        <v>3350</v>
      </c>
    </row>
    <row r="242" spans="2:12" x14ac:dyDescent="0.35">
      <c r="F242" s="356"/>
      <c r="G242" s="357"/>
      <c r="H242" s="357"/>
    </row>
    <row r="243" spans="2:12" x14ac:dyDescent="0.35">
      <c r="F243" s="356"/>
      <c r="G243" s="357"/>
      <c r="H243" s="357"/>
    </row>
    <row r="244" spans="2:12" x14ac:dyDescent="0.35">
      <c r="F244" s="356"/>
      <c r="G244" s="357"/>
      <c r="H244" s="357"/>
    </row>
    <row r="245" spans="2:12" x14ac:dyDescent="0.35">
      <c r="F245" s="356"/>
      <c r="G245" s="357"/>
      <c r="H245" s="357"/>
    </row>
    <row r="246" spans="2:12" x14ac:dyDescent="0.35">
      <c r="F246" s="356"/>
      <c r="G246" s="357"/>
      <c r="H246" s="357"/>
    </row>
    <row r="247" spans="2:12" x14ac:dyDescent="0.35">
      <c r="F247" s="356"/>
      <c r="G247" s="357"/>
      <c r="H247" s="357"/>
    </row>
    <row r="248" spans="2:12" x14ac:dyDescent="0.35">
      <c r="F248" s="356"/>
      <c r="G248" s="357"/>
      <c r="H248" s="357"/>
    </row>
    <row r="249" spans="2:12" x14ac:dyDescent="0.35">
      <c r="F249" s="356"/>
      <c r="G249" s="357"/>
      <c r="H249" s="357"/>
    </row>
    <row r="250" spans="2:12" x14ac:dyDescent="0.35">
      <c r="F250" s="356"/>
      <c r="G250" s="357"/>
      <c r="H250" s="357"/>
    </row>
    <row r="251" spans="2:12" x14ac:dyDescent="0.35">
      <c r="F251" s="356"/>
      <c r="G251" s="357"/>
      <c r="H251" s="357"/>
    </row>
    <row r="252" spans="2:12" x14ac:dyDescent="0.35">
      <c r="F252" s="356"/>
      <c r="G252" s="357"/>
      <c r="H252" s="357"/>
    </row>
    <row r="253" spans="2:12" x14ac:dyDescent="0.35">
      <c r="F253" s="356"/>
      <c r="G253" s="357"/>
      <c r="H253" s="357"/>
    </row>
    <row r="254" spans="2:12" x14ac:dyDescent="0.35">
      <c r="F254" s="356"/>
      <c r="G254" s="357"/>
      <c r="H254" s="357"/>
    </row>
    <row r="255" spans="2:12" x14ac:dyDescent="0.35">
      <c r="F255" s="356"/>
      <c r="G255" s="357"/>
      <c r="H255" s="357"/>
    </row>
    <row r="256" spans="2:12" x14ac:dyDescent="0.35">
      <c r="F256" s="356"/>
      <c r="G256" s="357"/>
      <c r="H256" s="357"/>
    </row>
    <row r="257" spans="6:8" x14ac:dyDescent="0.35">
      <c r="F257" s="356"/>
      <c r="G257" s="357"/>
      <c r="H257" s="357"/>
    </row>
    <row r="258" spans="6:8" x14ac:dyDescent="0.35">
      <c r="F258" s="356"/>
      <c r="G258" s="357"/>
      <c r="H258" s="357"/>
    </row>
    <row r="259" spans="6:8" x14ac:dyDescent="0.35">
      <c r="F259" s="356"/>
      <c r="G259" s="357"/>
      <c r="H259" s="357"/>
    </row>
    <row r="260" spans="6:8" x14ac:dyDescent="0.35">
      <c r="F260" s="356"/>
      <c r="G260" s="357"/>
      <c r="H260" s="357"/>
    </row>
    <row r="261" spans="6:8" x14ac:dyDescent="0.35">
      <c r="F261" s="356"/>
      <c r="G261" s="357"/>
      <c r="H261" s="357"/>
    </row>
    <row r="262" spans="6:8" x14ac:dyDescent="0.35">
      <c r="F262" s="356"/>
      <c r="G262" s="357"/>
      <c r="H262" s="357"/>
    </row>
    <row r="263" spans="6:8" x14ac:dyDescent="0.35">
      <c r="F263" s="356"/>
      <c r="G263" s="357"/>
      <c r="H263" s="357"/>
    </row>
    <row r="264" spans="6:8" x14ac:dyDescent="0.35">
      <c r="F264" s="356"/>
      <c r="G264" s="357"/>
      <c r="H264" s="357"/>
    </row>
    <row r="265" spans="6:8" x14ac:dyDescent="0.35">
      <c r="F265" s="356"/>
      <c r="G265" s="357"/>
      <c r="H265" s="357"/>
    </row>
    <row r="266" spans="6:8" x14ac:dyDescent="0.35">
      <c r="F266" s="356"/>
      <c r="G266" s="357"/>
      <c r="H266" s="357"/>
    </row>
    <row r="267" spans="6:8" x14ac:dyDescent="0.35">
      <c r="F267" s="356"/>
      <c r="G267" s="357"/>
      <c r="H267" s="357"/>
    </row>
    <row r="268" spans="6:8" x14ac:dyDescent="0.35">
      <c r="F268" s="356"/>
      <c r="G268" s="357"/>
      <c r="H268" s="357"/>
    </row>
    <row r="269" spans="6:8" x14ac:dyDescent="0.35">
      <c r="F269" s="356"/>
      <c r="G269" s="357"/>
      <c r="H269" s="357"/>
    </row>
    <row r="270" spans="6:8" x14ac:dyDescent="0.35">
      <c r="F270" s="356"/>
      <c r="G270" s="357"/>
      <c r="H270" s="357"/>
    </row>
    <row r="271" spans="6:8" x14ac:dyDescent="0.35">
      <c r="F271" s="356"/>
      <c r="G271" s="357"/>
      <c r="H271" s="357"/>
    </row>
    <row r="272" spans="6:8" x14ac:dyDescent="0.35">
      <c r="F272" s="356"/>
      <c r="G272" s="357"/>
      <c r="H272" s="357"/>
    </row>
    <row r="273" spans="6:8" x14ac:dyDescent="0.35">
      <c r="F273" s="356"/>
      <c r="G273" s="357"/>
      <c r="H273" s="357"/>
    </row>
    <row r="274" spans="6:8" x14ac:dyDescent="0.35">
      <c r="F274" s="356"/>
      <c r="G274" s="357"/>
      <c r="H274" s="357"/>
    </row>
  </sheetData>
  <autoFilter ref="B2:K12" xr:uid="{864B973B-4026-4B8C-9993-C1643D242D0A}"/>
  <mergeCells count="572">
    <mergeCell ref="D170:D174"/>
    <mergeCell ref="D160:D161"/>
    <mergeCell ref="F175:H175"/>
    <mergeCell ref="J162:J169"/>
    <mergeCell ref="J170:J174"/>
    <mergeCell ref="D128:D130"/>
    <mergeCell ref="J120:J121"/>
    <mergeCell ref="F120:H120"/>
    <mergeCell ref="F113:H113"/>
    <mergeCell ref="F149:H149"/>
    <mergeCell ref="F150:H150"/>
    <mergeCell ref="F160:H160"/>
    <mergeCell ref="J181:J183"/>
    <mergeCell ref="J184:J185"/>
    <mergeCell ref="V109:V112"/>
    <mergeCell ref="P109:P112"/>
    <mergeCell ref="N109:N112"/>
    <mergeCell ref="R109:T109"/>
    <mergeCell ref="R110:T110"/>
    <mergeCell ref="R111:T111"/>
    <mergeCell ref="R112:T112"/>
    <mergeCell ref="C233:C240"/>
    <mergeCell ref="C186:C193"/>
    <mergeCell ref="J186:J193"/>
    <mergeCell ref="J194:J198"/>
    <mergeCell ref="J233:J240"/>
    <mergeCell ref="J231:J232"/>
    <mergeCell ref="J226:J230"/>
    <mergeCell ref="J221:J225"/>
    <mergeCell ref="J215:J220"/>
    <mergeCell ref="J210:J214"/>
    <mergeCell ref="J207:J209"/>
    <mergeCell ref="J199:J206"/>
    <mergeCell ref="C194:C198"/>
    <mergeCell ref="F232:H232"/>
    <mergeCell ref="F233:H233"/>
    <mergeCell ref="F234:H234"/>
    <mergeCell ref="F235:H235"/>
    <mergeCell ref="F236:H236"/>
    <mergeCell ref="F229:H229"/>
    <mergeCell ref="F230:H230"/>
    <mergeCell ref="F231:H231"/>
    <mergeCell ref="C207:C209"/>
    <mergeCell ref="C210:C214"/>
    <mergeCell ref="C215:C220"/>
    <mergeCell ref="C221:C225"/>
    <mergeCell ref="C226:C230"/>
    <mergeCell ref="C231:C232"/>
    <mergeCell ref="F225:H225"/>
    <mergeCell ref="F226:H226"/>
    <mergeCell ref="F227:H227"/>
    <mergeCell ref="B233:B240"/>
    <mergeCell ref="B199:B206"/>
    <mergeCell ref="B207:B209"/>
    <mergeCell ref="B210:B214"/>
    <mergeCell ref="B215:B220"/>
    <mergeCell ref="B221:B225"/>
    <mergeCell ref="B226:B230"/>
    <mergeCell ref="B231:B232"/>
    <mergeCell ref="F237:H237"/>
    <mergeCell ref="F238:H238"/>
    <mergeCell ref="F239:H239"/>
    <mergeCell ref="F240:H240"/>
    <mergeCell ref="D199:D206"/>
    <mergeCell ref="D207:D209"/>
    <mergeCell ref="D210:D214"/>
    <mergeCell ref="D215:D220"/>
    <mergeCell ref="D221:D225"/>
    <mergeCell ref="D226:D230"/>
    <mergeCell ref="D231:D232"/>
    <mergeCell ref="D233:D240"/>
    <mergeCell ref="F228:H228"/>
    <mergeCell ref="F216:H216"/>
    <mergeCell ref="F217:H217"/>
    <mergeCell ref="F218:H218"/>
    <mergeCell ref="F219:H219"/>
    <mergeCell ref="F220:H220"/>
    <mergeCell ref="F221:H221"/>
    <mergeCell ref="F222:H222"/>
    <mergeCell ref="F223:H223"/>
    <mergeCell ref="F224:H224"/>
    <mergeCell ref="F207:H207"/>
    <mergeCell ref="F208:H208"/>
    <mergeCell ref="F209:H209"/>
    <mergeCell ref="F210:H210"/>
    <mergeCell ref="F211:H211"/>
    <mergeCell ref="F212:H212"/>
    <mergeCell ref="F213:H213"/>
    <mergeCell ref="F214:H214"/>
    <mergeCell ref="F215:H215"/>
    <mergeCell ref="D194:D198"/>
    <mergeCell ref="B194:B198"/>
    <mergeCell ref="F194:H194"/>
    <mergeCell ref="F195:H195"/>
    <mergeCell ref="F196:H196"/>
    <mergeCell ref="F197:H197"/>
    <mergeCell ref="F198:H198"/>
    <mergeCell ref="F199:H199"/>
    <mergeCell ref="F200:H200"/>
    <mergeCell ref="C199:C206"/>
    <mergeCell ref="F201:H201"/>
    <mergeCell ref="F202:H202"/>
    <mergeCell ref="F203:H203"/>
    <mergeCell ref="F204:H204"/>
    <mergeCell ref="F205:H205"/>
    <mergeCell ref="F206:H206"/>
    <mergeCell ref="B181:B183"/>
    <mergeCell ref="D184:D185"/>
    <mergeCell ref="B184:B185"/>
    <mergeCell ref="B186:B193"/>
    <mergeCell ref="D186:D193"/>
    <mergeCell ref="F181:H181"/>
    <mergeCell ref="F182:H182"/>
    <mergeCell ref="F183:H183"/>
    <mergeCell ref="F184:H184"/>
    <mergeCell ref="F185:H185"/>
    <mergeCell ref="F186:H186"/>
    <mergeCell ref="F187:H187"/>
    <mergeCell ref="F188:H188"/>
    <mergeCell ref="F189:H189"/>
    <mergeCell ref="F190:H190"/>
    <mergeCell ref="F191:H191"/>
    <mergeCell ref="F192:H192"/>
    <mergeCell ref="F193:H193"/>
    <mergeCell ref="C181:C183"/>
    <mergeCell ref="C184:C185"/>
    <mergeCell ref="D181:D183"/>
    <mergeCell ref="W59:W60"/>
    <mergeCell ref="R91:T91"/>
    <mergeCell ref="F159:H159"/>
    <mergeCell ref="D157:D159"/>
    <mergeCell ref="F170:H170"/>
    <mergeCell ref="F171:H171"/>
    <mergeCell ref="P67:P68"/>
    <mergeCell ref="P82:P83"/>
    <mergeCell ref="J83:J86"/>
    <mergeCell ref="P84:P85"/>
    <mergeCell ref="R75:T75"/>
    <mergeCell ref="R76:T76"/>
    <mergeCell ref="V61:V62"/>
    <mergeCell ref="V63:V64"/>
    <mergeCell ref="R61:T61"/>
    <mergeCell ref="R62:T62"/>
    <mergeCell ref="O61:O62"/>
    <mergeCell ref="P61:P62"/>
    <mergeCell ref="N61:N62"/>
    <mergeCell ref="D79:D82"/>
    <mergeCell ref="R63:T63"/>
    <mergeCell ref="V70:V72"/>
    <mergeCell ref="R67:T67"/>
    <mergeCell ref="R71:T71"/>
    <mergeCell ref="B157:B159"/>
    <mergeCell ref="P90:P91"/>
    <mergeCell ref="N90:N91"/>
    <mergeCell ref="R90:T90"/>
    <mergeCell ref="F102:H102"/>
    <mergeCell ref="F103:H103"/>
    <mergeCell ref="F104:H104"/>
    <mergeCell ref="J102:J104"/>
    <mergeCell ref="F111:H111"/>
    <mergeCell ref="F112:H112"/>
    <mergeCell ref="F105:H105"/>
    <mergeCell ref="F106:H106"/>
    <mergeCell ref="F157:H157"/>
    <mergeCell ref="F123:H123"/>
    <mergeCell ref="B87:B98"/>
    <mergeCell ref="R97:T97"/>
    <mergeCell ref="R98:T98"/>
    <mergeCell ref="F98:H98"/>
    <mergeCell ref="F88:H88"/>
    <mergeCell ref="F89:H89"/>
    <mergeCell ref="F90:H90"/>
    <mergeCell ref="F91:H91"/>
    <mergeCell ref="F92:H92"/>
    <mergeCell ref="F93:H93"/>
    <mergeCell ref="B67:B69"/>
    <mergeCell ref="B83:B86"/>
    <mergeCell ref="C83:C86"/>
    <mergeCell ref="D83:D86"/>
    <mergeCell ref="F95:H95"/>
    <mergeCell ref="F96:H96"/>
    <mergeCell ref="R96:T96"/>
    <mergeCell ref="P95:P100"/>
    <mergeCell ref="N95:N100"/>
    <mergeCell ref="B99:B101"/>
    <mergeCell ref="R77:T77"/>
    <mergeCell ref="R78:T78"/>
    <mergeCell ref="R87:T87"/>
    <mergeCell ref="R88:T88"/>
    <mergeCell ref="J79:J82"/>
    <mergeCell ref="J74:J76"/>
    <mergeCell ref="K74:K76"/>
    <mergeCell ref="J77:J78"/>
    <mergeCell ref="K77:K78"/>
    <mergeCell ref="N82:N83"/>
    <mergeCell ref="J87:J98"/>
    <mergeCell ref="F97:H97"/>
    <mergeCell ref="R70:T70"/>
    <mergeCell ref="R72:T72"/>
    <mergeCell ref="W49:W50"/>
    <mergeCell ref="D120:D121"/>
    <mergeCell ref="C120:C121"/>
    <mergeCell ref="B120:B121"/>
    <mergeCell ref="B65:B66"/>
    <mergeCell ref="C65:C66"/>
    <mergeCell ref="D74:D76"/>
    <mergeCell ref="C74:C76"/>
    <mergeCell ref="B74:B76"/>
    <mergeCell ref="D77:D78"/>
    <mergeCell ref="C77:C78"/>
    <mergeCell ref="B77:B78"/>
    <mergeCell ref="D111:D119"/>
    <mergeCell ref="C111:C119"/>
    <mergeCell ref="D102:D104"/>
    <mergeCell ref="F99:H99"/>
    <mergeCell ref="C79:C82"/>
    <mergeCell ref="B79:B82"/>
    <mergeCell ref="F100:H100"/>
    <mergeCell ref="F101:H101"/>
    <mergeCell ref="J99:J101"/>
    <mergeCell ref="K83:K86"/>
    <mergeCell ref="K79:K82"/>
    <mergeCell ref="K72:K73"/>
    <mergeCell ref="N67:N68"/>
    <mergeCell ref="O70:O72"/>
    <mergeCell ref="P70:P72"/>
    <mergeCell ref="N70:N72"/>
    <mergeCell ref="R69:T69"/>
    <mergeCell ref="V67:V68"/>
    <mergeCell ref="N59:N60"/>
    <mergeCell ref="O59:O60"/>
    <mergeCell ref="P59:P60"/>
    <mergeCell ref="O65:O66"/>
    <mergeCell ref="N65:N66"/>
    <mergeCell ref="O49:O50"/>
    <mergeCell ref="P49:P50"/>
    <mergeCell ref="B44:B46"/>
    <mergeCell ref="B38:B43"/>
    <mergeCell ref="J47:J51"/>
    <mergeCell ref="D38:D43"/>
    <mergeCell ref="P55:P56"/>
    <mergeCell ref="N55:N56"/>
    <mergeCell ref="N49:N50"/>
    <mergeCell ref="B36:B37"/>
    <mergeCell ref="V49:V50"/>
    <mergeCell ref="P51:P52"/>
    <mergeCell ref="O51:O52"/>
    <mergeCell ref="N51:N52"/>
    <mergeCell ref="V55:V56"/>
    <mergeCell ref="O55:O56"/>
    <mergeCell ref="R64:T64"/>
    <mergeCell ref="R68:T68"/>
    <mergeCell ref="N57:N58"/>
    <mergeCell ref="D67:D69"/>
    <mergeCell ref="K67:K69"/>
    <mergeCell ref="J65:J66"/>
    <mergeCell ref="D65:D66"/>
    <mergeCell ref="K65:K66"/>
    <mergeCell ref="K56:K63"/>
    <mergeCell ref="V59:V60"/>
    <mergeCell ref="P63:P64"/>
    <mergeCell ref="O63:O64"/>
    <mergeCell ref="N63:N64"/>
    <mergeCell ref="R65:T65"/>
    <mergeCell ref="R66:T66"/>
    <mergeCell ref="V65:V66"/>
    <mergeCell ref="P65:P66"/>
    <mergeCell ref="P31:P32"/>
    <mergeCell ref="C44:C46"/>
    <mergeCell ref="C38:C43"/>
    <mergeCell ref="D44:D46"/>
    <mergeCell ref="V35:V36"/>
    <mergeCell ref="V4:V13"/>
    <mergeCell ref="J3:J4"/>
    <mergeCell ref="J5:J8"/>
    <mergeCell ref="K9:K12"/>
    <mergeCell ref="K17:K20"/>
    <mergeCell ref="K21:K24"/>
    <mergeCell ref="K25:K27"/>
    <mergeCell ref="N14:N17"/>
    <mergeCell ref="P29:P30"/>
    <mergeCell ref="P35:P36"/>
    <mergeCell ref="V33:V34"/>
    <mergeCell ref="O31:O32"/>
    <mergeCell ref="P33:P34"/>
    <mergeCell ref="J34:J35"/>
    <mergeCell ref="J36:J37"/>
    <mergeCell ref="D34:D35"/>
    <mergeCell ref="D36:D37"/>
    <mergeCell ref="C34:C35"/>
    <mergeCell ref="C36:C37"/>
    <mergeCell ref="W27:W28"/>
    <mergeCell ref="N1:V1"/>
    <mergeCell ref="J21:J24"/>
    <mergeCell ref="D21:D24"/>
    <mergeCell ref="C21:C24"/>
    <mergeCell ref="V21:V24"/>
    <mergeCell ref="D17:D20"/>
    <mergeCell ref="C17:C20"/>
    <mergeCell ref="O4:O13"/>
    <mergeCell ref="P4:P13"/>
    <mergeCell ref="N4:N13"/>
    <mergeCell ref="K3:K4"/>
    <mergeCell ref="K5:K8"/>
    <mergeCell ref="J13:J16"/>
    <mergeCell ref="K13:K16"/>
    <mergeCell ref="B1:K1"/>
    <mergeCell ref="D9:D12"/>
    <mergeCell ref="B5:B8"/>
    <mergeCell ref="B13:B16"/>
    <mergeCell ref="V14:V17"/>
    <mergeCell ref="J17:J20"/>
    <mergeCell ref="B9:B12"/>
    <mergeCell ref="J9:J12"/>
    <mergeCell ref="B21:B24"/>
    <mergeCell ref="D3:D4"/>
    <mergeCell ref="B3:B4"/>
    <mergeCell ref="D5:D8"/>
    <mergeCell ref="W21:W24"/>
    <mergeCell ref="W18:W20"/>
    <mergeCell ref="P18:P20"/>
    <mergeCell ref="O18:O20"/>
    <mergeCell ref="N18:N20"/>
    <mergeCell ref="O21:O24"/>
    <mergeCell ref="P21:P24"/>
    <mergeCell ref="N21:N24"/>
    <mergeCell ref="B17:B20"/>
    <mergeCell ref="O14:O17"/>
    <mergeCell ref="P14:P17"/>
    <mergeCell ref="C5:C8"/>
    <mergeCell ref="W4:W13"/>
    <mergeCell ref="W14:W17"/>
    <mergeCell ref="V18:V20"/>
    <mergeCell ref="C3:C4"/>
    <mergeCell ref="C13:C16"/>
    <mergeCell ref="D13:D16"/>
    <mergeCell ref="C9:C12"/>
    <mergeCell ref="B34:B35"/>
    <mergeCell ref="O33:O34"/>
    <mergeCell ref="N33:N34"/>
    <mergeCell ref="N35:N36"/>
    <mergeCell ref="O35:O36"/>
    <mergeCell ref="W25:W26"/>
    <mergeCell ref="D29:D33"/>
    <mergeCell ref="B29:B33"/>
    <mergeCell ref="C29:C33"/>
    <mergeCell ref="J29:J33"/>
    <mergeCell ref="O27:O28"/>
    <mergeCell ref="P27:P28"/>
    <mergeCell ref="N27:N28"/>
    <mergeCell ref="V27:V28"/>
    <mergeCell ref="N25:N26"/>
    <mergeCell ref="O25:O26"/>
    <mergeCell ref="P25:P26"/>
    <mergeCell ref="V25:V26"/>
    <mergeCell ref="B25:B27"/>
    <mergeCell ref="C25:C27"/>
    <mergeCell ref="D25:D27"/>
    <mergeCell ref="J25:J27"/>
    <mergeCell ref="V31:V32"/>
    <mergeCell ref="N31:N32"/>
    <mergeCell ref="W31:W32"/>
    <mergeCell ref="W33:W34"/>
    <mergeCell ref="W35:W36"/>
    <mergeCell ref="J38:J43"/>
    <mergeCell ref="J44:J46"/>
    <mergeCell ref="K29:K33"/>
    <mergeCell ref="K34:K35"/>
    <mergeCell ref="K36:K37"/>
    <mergeCell ref="K38:K43"/>
    <mergeCell ref="K44:K46"/>
    <mergeCell ref="N37:N39"/>
    <mergeCell ref="O37:O39"/>
    <mergeCell ref="P37:P39"/>
    <mergeCell ref="V37:V39"/>
    <mergeCell ref="W37:W39"/>
    <mergeCell ref="P41:P48"/>
    <mergeCell ref="O41:O48"/>
    <mergeCell ref="N41:N48"/>
    <mergeCell ref="V41:V48"/>
    <mergeCell ref="W41:W48"/>
    <mergeCell ref="O29:O30"/>
    <mergeCell ref="N29:N30"/>
    <mergeCell ref="W29:W30"/>
    <mergeCell ref="V29:V30"/>
    <mergeCell ref="W57:W58"/>
    <mergeCell ref="B70:B73"/>
    <mergeCell ref="C70:C73"/>
    <mergeCell ref="D70:D73"/>
    <mergeCell ref="J70:J73"/>
    <mergeCell ref="W51:W52"/>
    <mergeCell ref="B52:B55"/>
    <mergeCell ref="C52:C55"/>
    <mergeCell ref="D52:D55"/>
    <mergeCell ref="J52:J55"/>
    <mergeCell ref="K52:K55"/>
    <mergeCell ref="D56:D63"/>
    <mergeCell ref="C56:C63"/>
    <mergeCell ref="B56:B63"/>
    <mergeCell ref="J56:J63"/>
    <mergeCell ref="B47:B51"/>
    <mergeCell ref="C47:C51"/>
    <mergeCell ref="D47:D51"/>
    <mergeCell ref="V51:V52"/>
    <mergeCell ref="K47:K51"/>
    <mergeCell ref="J67:J69"/>
    <mergeCell ref="V57:V58"/>
    <mergeCell ref="P57:P58"/>
    <mergeCell ref="O57:O58"/>
    <mergeCell ref="R80:T80"/>
    <mergeCell ref="R81:T81"/>
    <mergeCell ref="R82:T82"/>
    <mergeCell ref="R83:T83"/>
    <mergeCell ref="V82:V83"/>
    <mergeCell ref="R84:T84"/>
    <mergeCell ref="V73:V75"/>
    <mergeCell ref="N73:N75"/>
    <mergeCell ref="P73:P75"/>
    <mergeCell ref="R73:T73"/>
    <mergeCell ref="R74:T74"/>
    <mergeCell ref="V76:V79"/>
    <mergeCell ref="P76:P79"/>
    <mergeCell ref="R79:T79"/>
    <mergeCell ref="V84:V85"/>
    <mergeCell ref="B111:B119"/>
    <mergeCell ref="D105:D110"/>
    <mergeCell ref="C105:C110"/>
    <mergeCell ref="B105:B110"/>
    <mergeCell ref="N84:N85"/>
    <mergeCell ref="O67:O68"/>
    <mergeCell ref="D99:D101"/>
    <mergeCell ref="C87:C98"/>
    <mergeCell ref="D87:D98"/>
    <mergeCell ref="J111:J119"/>
    <mergeCell ref="F107:H107"/>
    <mergeCell ref="F108:H108"/>
    <mergeCell ref="F114:H114"/>
    <mergeCell ref="F115:H115"/>
    <mergeCell ref="F116:H116"/>
    <mergeCell ref="F117:H117"/>
    <mergeCell ref="F118:H118"/>
    <mergeCell ref="F119:H119"/>
    <mergeCell ref="J105:J110"/>
    <mergeCell ref="N76:N79"/>
    <mergeCell ref="F94:H94"/>
    <mergeCell ref="C67:C69"/>
    <mergeCell ref="F109:H109"/>
    <mergeCell ref="F110:H110"/>
    <mergeCell ref="V86:V89"/>
    <mergeCell ref="R85:T85"/>
    <mergeCell ref="V90:V91"/>
    <mergeCell ref="V95:V100"/>
    <mergeCell ref="V101:V103"/>
    <mergeCell ref="O101:O103"/>
    <mergeCell ref="O95:O100"/>
    <mergeCell ref="O90:O91"/>
    <mergeCell ref="O86:O89"/>
    <mergeCell ref="O84:O85"/>
    <mergeCell ref="R89:T89"/>
    <mergeCell ref="P86:P89"/>
    <mergeCell ref="N86:N89"/>
    <mergeCell ref="R86:T86"/>
    <mergeCell ref="R108:T108"/>
    <mergeCell ref="R95:T95"/>
    <mergeCell ref="K90:K94"/>
    <mergeCell ref="B102:B104"/>
    <mergeCell ref="C102:C104"/>
    <mergeCell ref="F87:H87"/>
    <mergeCell ref="R101:T101"/>
    <mergeCell ref="R102:T102"/>
    <mergeCell ref="R103:T103"/>
    <mergeCell ref="P101:P103"/>
    <mergeCell ref="N101:N103"/>
    <mergeCell ref="C99:C101"/>
    <mergeCell ref="R92:T92"/>
    <mergeCell ref="R93:T93"/>
    <mergeCell ref="R94:T94"/>
    <mergeCell ref="R99:T99"/>
    <mergeCell ref="R100:T100"/>
    <mergeCell ref="B153:B156"/>
    <mergeCell ref="J148:J152"/>
    <mergeCell ref="J153:J156"/>
    <mergeCell ref="J138:J142"/>
    <mergeCell ref="D138:D142"/>
    <mergeCell ref="B138:B142"/>
    <mergeCell ref="B143:B146"/>
    <mergeCell ref="D153:D156"/>
    <mergeCell ref="D148:D152"/>
    <mergeCell ref="B148:B152"/>
    <mergeCell ref="F154:H154"/>
    <mergeCell ref="F155:H155"/>
    <mergeCell ref="F156:H156"/>
    <mergeCell ref="F147:H147"/>
    <mergeCell ref="F148:H148"/>
    <mergeCell ref="F151:H151"/>
    <mergeCell ref="F152:H152"/>
    <mergeCell ref="F153:H153"/>
    <mergeCell ref="F143:H143"/>
    <mergeCell ref="F144:H144"/>
    <mergeCell ref="D143:D146"/>
    <mergeCell ref="F138:H138"/>
    <mergeCell ref="F139:H139"/>
    <mergeCell ref="F140:H140"/>
    <mergeCell ref="B128:B130"/>
    <mergeCell ref="J131:J134"/>
    <mergeCell ref="D131:D134"/>
    <mergeCell ref="B131:B134"/>
    <mergeCell ref="D135:D137"/>
    <mergeCell ref="B135:B137"/>
    <mergeCell ref="V104:V107"/>
    <mergeCell ref="P104:P107"/>
    <mergeCell ref="O104:O107"/>
    <mergeCell ref="N104:N107"/>
    <mergeCell ref="R104:T104"/>
    <mergeCell ref="R105:T105"/>
    <mergeCell ref="R106:T106"/>
    <mergeCell ref="R107:T107"/>
    <mergeCell ref="J135:J137"/>
    <mergeCell ref="D122:D126"/>
    <mergeCell ref="C122:C126"/>
    <mergeCell ref="B122:B126"/>
    <mergeCell ref="F127:H127"/>
    <mergeCell ref="F128:H128"/>
    <mergeCell ref="F129:H129"/>
    <mergeCell ref="F130:H130"/>
    <mergeCell ref="F131:H131"/>
    <mergeCell ref="F132:H132"/>
    <mergeCell ref="B160:B161"/>
    <mergeCell ref="F180:H180"/>
    <mergeCell ref="J176:J180"/>
    <mergeCell ref="D176:D180"/>
    <mergeCell ref="C176:C180"/>
    <mergeCell ref="B176:B180"/>
    <mergeCell ref="F176:H176"/>
    <mergeCell ref="F177:H177"/>
    <mergeCell ref="F178:H178"/>
    <mergeCell ref="F179:H179"/>
    <mergeCell ref="B162:B169"/>
    <mergeCell ref="F162:H162"/>
    <mergeCell ref="F163:H163"/>
    <mergeCell ref="F164:H164"/>
    <mergeCell ref="F165:H165"/>
    <mergeCell ref="F166:H166"/>
    <mergeCell ref="F167:H167"/>
    <mergeCell ref="F168:H168"/>
    <mergeCell ref="F169:H169"/>
    <mergeCell ref="D162:D169"/>
    <mergeCell ref="F172:H172"/>
    <mergeCell ref="F173:H173"/>
    <mergeCell ref="F174:H174"/>
    <mergeCell ref="B170:B174"/>
    <mergeCell ref="F161:H161"/>
    <mergeCell ref="J157:J159"/>
    <mergeCell ref="J160:J161"/>
    <mergeCell ref="F136:H136"/>
    <mergeCell ref="F137:H137"/>
    <mergeCell ref="F141:H141"/>
    <mergeCell ref="F142:H142"/>
    <mergeCell ref="F158:H158"/>
    <mergeCell ref="J143:J146"/>
    <mergeCell ref="F145:H145"/>
    <mergeCell ref="F126:H126"/>
    <mergeCell ref="J122:J126"/>
    <mergeCell ref="F124:H124"/>
    <mergeCell ref="F125:H125"/>
    <mergeCell ref="F121:H121"/>
    <mergeCell ref="F122:H122"/>
    <mergeCell ref="F133:H133"/>
    <mergeCell ref="F146:H146"/>
    <mergeCell ref="F135:H135"/>
    <mergeCell ref="F134:H134"/>
    <mergeCell ref="J128:J130"/>
  </mergeCells>
  <phoneticPr fontId="58" type="noConversion"/>
  <hyperlinks>
    <hyperlink ref="F34" r:id="rId1" display="https://bhumijplants.com/wp-admin/post.php?post=1784&amp;action=edit" xr:uid="{B079CDE8-3DAA-4799-B107-1612E5B8C8D8}"/>
    <hyperlink ref="F35" r:id="rId2" display="https://bhumijplants.com/wp-admin/post.php?post=2142&amp;action=edit" xr:uid="{65F6F755-98BB-4904-AA4A-1C3A6CDC7600}"/>
    <hyperlink ref="F37" r:id="rId3" display="https://bhumijplants.com/wp-admin/post.php?post=2137&amp;action=edit" xr:uid="{A8569BA1-73A4-4EDE-A2E2-B1C42DE66E5D}"/>
    <hyperlink ref="F36" r:id="rId4" display="https://bhumijplants.com/wp-admin/post.php?post=2143&amp;action=edit" xr:uid="{B5A05E63-5B9A-4EFC-8615-27A76F23E78C}"/>
    <hyperlink ref="R29" r:id="rId5" display="https://bhumijplants.com/wp-admin/post.php?post=3861&amp;action=edit" xr:uid="{3434C64D-B7E7-4761-BCC7-C032B3CD8C48}"/>
    <hyperlink ref="R31" r:id="rId6" display="https://bhumijplants.com/wp-admin/post.php?post=3861&amp;action=edit" xr:uid="{7B20F514-B8BF-4308-99CB-BEB70711BFE3}"/>
    <hyperlink ref="R32" r:id="rId7" display="https://bhumijplants.com/wp-admin/post.php?post=2183&amp;action=edit" xr:uid="{267A587B-72BA-4409-943A-CFDBA8AF528C}"/>
    <hyperlink ref="F49" r:id="rId8" display="https://bhumijplants.com/wp-admin/post.php?post=1710&amp;action=edit" xr:uid="{D3490EFD-E8BE-4F93-AF93-251930FD9084}"/>
    <hyperlink ref="F50" r:id="rId9" display="https://bhumijplants.com/wp-admin/post.php?post=2143&amp;action=edit" xr:uid="{4E922B3D-84E7-433B-BC55-5046620285A2}"/>
    <hyperlink ref="F51" r:id="rId10" display="https://bhumijplants.com/wp-admin/post.php?post=1890&amp;action=edit" xr:uid="{85D81953-D9A8-4DF1-9DF2-86D65D2F8D40}"/>
    <hyperlink ref="F47" r:id="rId11" display="https://bhumijplants.com/wp-admin/post.php?post=1785&amp;action=edit" xr:uid="{D65E7983-C4F3-4836-BA08-C25D2F714CD9}"/>
    <hyperlink ref="F40" r:id="rId12" display="https://bhumijplants.com/wp-admin/post.php?post=2143&amp;action=edit" xr:uid="{FF31EC5A-A126-4F6A-9858-A07397A18DEC}"/>
    <hyperlink ref="F41" r:id="rId13" display="https://bhumijplants.com/wp-admin/post.php?post=2137&amp;action=edit" xr:uid="{623AF8D0-A027-4D13-92D3-ABF662B43C76}"/>
    <hyperlink ref="F43" r:id="rId14" display="https://bhumijplants.com/wp-admin/post.php?post=5035&amp;action=edit" xr:uid="{D385DC24-7528-426E-B0E1-CC22246B5783}"/>
    <hyperlink ref="F44" r:id="rId15" display="https://bhumijplants.com/wp-admin/post.php?post=1545&amp;action=edit" xr:uid="{B8CFCCCD-B931-4DE3-9A79-AEA28B0BE518}"/>
    <hyperlink ref="R36" r:id="rId16" display="https://bhumijplants.com/wp-admin/post.php?post=2180&amp;action=edit" xr:uid="{D2201C4E-353B-4673-8A27-E7E21A8CF226}"/>
    <hyperlink ref="F45" r:id="rId17" display="https://bhumijplants.com/wp-admin/post.php?post=2084&amp;action=edit" xr:uid="{F9BFA533-77AD-4DC5-8D9E-E826A90EE56A}"/>
    <hyperlink ref="F48" r:id="rId18" display="https://bhumijplants.com/wp-admin/post.php?post=1883&amp;action=edit" xr:uid="{B5996EA8-050F-49C1-BBDB-72E9C53FA45B}"/>
    <hyperlink ref="F64" r:id="rId19" display="https://bhumijplants.com/wp-admin/post.php?post=4986&amp;action=edit" xr:uid="{590D84CC-97DD-447D-A618-F2E984189ED5}"/>
    <hyperlink ref="F52" r:id="rId20" display="https://bhumijplants.com/wp-admin/post.php?post=1821&amp;action=edit" xr:uid="{B3844977-91D8-4056-9798-FFFE3CF36164}"/>
    <hyperlink ref="F53" r:id="rId21" display="https://bhumijplants.com/wp-admin/post.php?post=2137&amp;action=edit" xr:uid="{C405704E-55F3-4F43-9001-DA9505D1EA97}"/>
    <hyperlink ref="F54" r:id="rId22" display="https://bhumijplants.com/wp-admin/post.php?post=1825&amp;action=edit" xr:uid="{4736748B-ED2B-4824-86C9-A54D31658BF1}"/>
    <hyperlink ref="F55" r:id="rId23" display="https://bhumijplants.com/wp-admin/post.php?post=1784&amp;action=edit" xr:uid="{E2CF67BE-ECFE-4CB9-8FAD-3894D9464F91}"/>
    <hyperlink ref="F63" r:id="rId24" display="https://bhumijplants.com/wp-admin/post.php?post=1531&amp;action=edit" xr:uid="{CAB0943F-781F-4811-B141-8084DD5EEAC1}"/>
    <hyperlink ref="F62" r:id="rId25" display="https://bhumijplants.com/wp-admin/post.php?post=1718&amp;action=edit" xr:uid="{7E01760B-6CC0-4990-B829-B55F0D3749EB}"/>
    <hyperlink ref="F61" r:id="rId26" display="https://bhumijplants.com/wp-admin/post.php?post=1532&amp;action=edit" xr:uid="{4BDD3090-952A-4C65-A8A3-8E2F3AEBD14D}"/>
    <hyperlink ref="F60" r:id="rId27" display="https://bhumijplants.com/wp-admin/post.php?post=1653&amp;action=edit" xr:uid="{FC79F16F-B685-4549-97AE-9238A5C5C9F7}"/>
    <hyperlink ref="F59" r:id="rId28" display="https://bhumijplants.com/wp-admin/post.php?post=1784&amp;action=edit" xr:uid="{0BFB9801-4C24-4441-8A57-C46FD12DE5F9}"/>
    <hyperlink ref="F58" r:id="rId29" display="https://bhumijplants.com/wp-admin/post.php?post=1785&amp;action=edit" xr:uid="{A548238C-0120-404C-9A57-F6711C3026EF}"/>
    <hyperlink ref="F57" r:id="rId30" display="https://bhumijplants.com/wp-admin/post.php?post=4986&amp;action=edit" xr:uid="{6691E247-CE4C-4D7B-9DCE-5106BDFA63A7}"/>
    <hyperlink ref="F56" r:id="rId31" display="https://bhumijplants.com/wp-admin/post.php?post=1821&amp;action=edit" xr:uid="{F0382BB2-C5D9-4C44-BF84-114AE0B048ED}"/>
    <hyperlink ref="F70" r:id="rId32" display="https://bhumijplants.com/wp-admin/post.php?post=2143&amp;action=edit" xr:uid="{DC7E2450-29A7-488F-A870-8F62D15B9B10}"/>
    <hyperlink ref="F71" r:id="rId33" display="https://bhumijplants.com/wp-admin/post.php?post=1699&amp;action=edit" xr:uid="{D4E86AC0-93F1-45C6-962A-3B5B7E75DE45}"/>
    <hyperlink ref="R53" r:id="rId34" display="https://bhumijplants.com/wp-admin/post.php?post=2183&amp;action=edit" xr:uid="{2353389F-F111-41CA-B696-8805AF0ED3DF}"/>
    <hyperlink ref="R55" r:id="rId35" display="https://bhumijplants.com/wp-admin/post.php?post=2183&amp;action=edit" xr:uid="{40F6BD2A-5074-4DD6-859B-5AFAA927948B}"/>
    <hyperlink ref="F148" r:id="rId36" display="https://bhumijplants.com/wp-admin/post.php?post=2137&amp;action=edit" xr:uid="{2AB3F5E9-6EF6-4240-A648-B42CFB80F16F}"/>
    <hyperlink ref="F149" r:id="rId37" display="https://bhumijplants.com/wp-admin/post.php?post=1820&amp;action=edit" xr:uid="{B612AD71-252A-4B8B-8255-98FA13A5D5A9}"/>
    <hyperlink ref="R86" r:id="rId38" display="https://bhumijplants.com/wp-admin/post.php?post=3954&amp;action=edit" xr:uid="{24CAEC0E-C023-4A06-83FD-85BAD5C06A60}"/>
    <hyperlink ref="R87" r:id="rId39" display="https://bhumijplants.com/wp-admin/post.php?post=3956&amp;action=edit" xr:uid="{93A27FEC-BF5B-4E27-8CA2-2B15B769FDAF}"/>
    <hyperlink ref="R88" r:id="rId40" display="https://bhumijplants.com/wp-admin/post.php?post=3789&amp;action=edit" xr:uid="{4DFB3F56-B499-4705-8A73-C27D6163D06C}"/>
    <hyperlink ref="R89" r:id="rId41" display="https://bhumijplants.com/wp-admin/post.php?post=3950&amp;action=edit" xr:uid="{0B66BB01-4019-4A5C-BD6E-2F02C9A3E146}"/>
    <hyperlink ref="R93" r:id="rId42" display="https://bhumijplants.com/wp-admin/post.php?post=3954&amp;action=edit" xr:uid="{54F057D6-C47F-4AFF-A8A9-CA73833102B5}"/>
    <hyperlink ref="F181" r:id="rId43" display="https://bhumijplants.com/wp-admin/post.php?post=1537&amp;action=edit" xr:uid="{EE0324CD-12C8-4BD2-B323-CE970D7568E8}"/>
    <hyperlink ref="F222" r:id="rId44" display="https://bhumijplants.com/wp-admin/post.php?post=6132&amp;action=edit" xr:uid="{F280963C-0A2E-4AC2-97E8-0E514B1E039D}"/>
    <hyperlink ref="F223" r:id="rId45" display="https://bhumijplants.com/wp-admin/post.php?post=6118&amp;action=edit" xr:uid="{B31F5BBA-57EA-4870-BE7E-EE983CC56CB6}"/>
    <hyperlink ref="F224" r:id="rId46" display="https://bhumijplants.com/wp-admin/post.php?post=6107&amp;action=edit" xr:uid="{20B67EBD-A95C-438D-99CC-B525AE6B086D}"/>
    <hyperlink ref="F225" r:id="rId47" display="https://bhumijplants.com/wp-admin/post.php?post=1589&amp;action=edit" xr:uid="{2828F521-636A-4D4E-A86C-353E4805A38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98"/>
  <sheetViews>
    <sheetView view="pageBreakPreview" zoomScale="60" zoomScaleNormal="100" workbookViewId="0">
      <selection activeCell="B29" sqref="B29"/>
    </sheetView>
  </sheetViews>
  <sheetFormatPr defaultColWidth="14.453125" defaultRowHeight="15" customHeight="1" x14ac:dyDescent="0.35"/>
  <cols>
    <col min="1" max="1" width="9.1796875" bestFit="1" customWidth="1"/>
    <col min="2" max="2" width="74.90625" style="5" customWidth="1"/>
    <col min="3" max="3" width="17.36328125" customWidth="1"/>
    <col min="4" max="26" width="8.6328125" customWidth="1"/>
  </cols>
  <sheetData>
    <row r="1" spans="1:3" ht="14.25" customHeight="1" x14ac:dyDescent="0.35">
      <c r="A1" s="905" t="s">
        <v>26</v>
      </c>
      <c r="B1" s="906"/>
      <c r="C1" s="907"/>
    </row>
    <row r="2" spans="1:3" ht="14.25" customHeight="1" x14ac:dyDescent="0.35">
      <c r="A2" s="1" t="s">
        <v>0</v>
      </c>
      <c r="B2" s="1" t="s">
        <v>27</v>
      </c>
      <c r="C2" s="1" t="s">
        <v>1</v>
      </c>
    </row>
    <row r="3" spans="1:3" ht="14.25" customHeight="1" x14ac:dyDescent="0.35">
      <c r="A3" s="2">
        <v>1</v>
      </c>
      <c r="B3" s="4" t="s">
        <v>28</v>
      </c>
      <c r="C3" s="2">
        <v>13</v>
      </c>
    </row>
    <row r="4" spans="1:3" ht="14.25" customHeight="1" x14ac:dyDescent="0.35">
      <c r="A4" s="2">
        <v>2</v>
      </c>
      <c r="B4" s="4" t="s">
        <v>29</v>
      </c>
      <c r="C4" s="2">
        <v>13</v>
      </c>
    </row>
    <row r="5" spans="1:3" ht="14.25" customHeight="1" x14ac:dyDescent="0.35">
      <c r="A5" s="2">
        <v>3</v>
      </c>
      <c r="B5" s="4" t="s">
        <v>30</v>
      </c>
      <c r="C5" s="2">
        <v>13</v>
      </c>
    </row>
    <row r="6" spans="1:3" ht="14.25" customHeight="1" x14ac:dyDescent="0.35">
      <c r="A6" s="2">
        <v>4</v>
      </c>
      <c r="B6" s="4" t="s">
        <v>31</v>
      </c>
      <c r="C6" s="2">
        <v>13</v>
      </c>
    </row>
    <row r="7" spans="1:3" ht="14.25" customHeight="1" x14ac:dyDescent="0.35">
      <c r="A7" s="2">
        <v>5</v>
      </c>
      <c r="B7" s="4" t="s">
        <v>32</v>
      </c>
      <c r="C7" s="2">
        <v>13</v>
      </c>
    </row>
    <row r="8" spans="1:3" ht="14.25" customHeight="1" x14ac:dyDescent="0.35">
      <c r="A8" s="2">
        <v>6</v>
      </c>
      <c r="B8" s="4" t="s">
        <v>33</v>
      </c>
      <c r="C8" s="2">
        <v>13</v>
      </c>
    </row>
    <row r="9" spans="1:3" ht="14.25" customHeight="1" x14ac:dyDescent="0.35">
      <c r="A9" s="2">
        <v>7</v>
      </c>
      <c r="B9" s="4" t="s">
        <v>34</v>
      </c>
      <c r="C9" s="2">
        <v>13</v>
      </c>
    </row>
    <row r="10" spans="1:3" ht="14.25" customHeight="1" x14ac:dyDescent="0.35">
      <c r="A10" s="2">
        <v>8</v>
      </c>
      <c r="B10" s="4" t="s">
        <v>35</v>
      </c>
      <c r="C10" s="2">
        <v>13</v>
      </c>
    </row>
    <row r="11" spans="1:3" ht="14.25" customHeight="1" x14ac:dyDescent="0.35">
      <c r="A11" s="2">
        <v>9</v>
      </c>
      <c r="B11" s="4" t="s">
        <v>36</v>
      </c>
      <c r="C11" s="2">
        <v>13</v>
      </c>
    </row>
    <row r="12" spans="1:3" ht="14.25" customHeight="1" x14ac:dyDescent="0.35">
      <c r="A12" s="2">
        <v>10</v>
      </c>
      <c r="B12" s="4" t="s">
        <v>37</v>
      </c>
      <c r="C12" s="2">
        <v>13</v>
      </c>
    </row>
    <row r="13" spans="1:3" ht="14.25" customHeight="1" x14ac:dyDescent="0.35">
      <c r="A13" s="2">
        <v>11</v>
      </c>
      <c r="B13" s="4" t="s">
        <v>38</v>
      </c>
      <c r="C13" s="2">
        <v>13</v>
      </c>
    </row>
    <row r="14" spans="1:3" ht="14.25" customHeight="1" x14ac:dyDescent="0.35">
      <c r="A14" s="2">
        <v>12</v>
      </c>
      <c r="B14" s="4" t="s">
        <v>39</v>
      </c>
      <c r="C14" s="2">
        <v>13</v>
      </c>
    </row>
    <row r="15" spans="1:3" ht="14.25" customHeight="1" x14ac:dyDescent="0.35">
      <c r="A15" s="2">
        <v>13</v>
      </c>
      <c r="B15" s="4" t="s">
        <v>40</v>
      </c>
      <c r="C15" s="2">
        <v>13</v>
      </c>
    </row>
    <row r="16" spans="1:3" ht="14.25" customHeight="1" x14ac:dyDescent="0.35">
      <c r="A16" s="2">
        <v>14</v>
      </c>
      <c r="B16" s="4" t="s">
        <v>41</v>
      </c>
      <c r="C16" s="2">
        <v>13</v>
      </c>
    </row>
    <row r="17" spans="1:3" ht="14.25" customHeight="1" x14ac:dyDescent="0.35">
      <c r="A17" s="2">
        <v>15</v>
      </c>
      <c r="B17" s="4" t="s">
        <v>42</v>
      </c>
      <c r="C17" s="2">
        <v>13</v>
      </c>
    </row>
    <row r="18" spans="1:3" ht="14.25" customHeight="1" x14ac:dyDescent="0.35">
      <c r="A18" s="2">
        <v>16</v>
      </c>
      <c r="B18" s="4" t="s">
        <v>43</v>
      </c>
      <c r="C18" s="2">
        <v>13</v>
      </c>
    </row>
    <row r="19" spans="1:3" ht="14.25" customHeight="1" x14ac:dyDescent="0.35">
      <c r="A19" s="2">
        <v>17</v>
      </c>
      <c r="B19" s="4" t="s">
        <v>44</v>
      </c>
      <c r="C19" s="2">
        <v>13</v>
      </c>
    </row>
    <row r="20" spans="1:3" ht="14.25" customHeight="1" x14ac:dyDescent="0.35">
      <c r="A20" s="2">
        <v>18</v>
      </c>
      <c r="B20" s="4" t="s">
        <v>45</v>
      </c>
      <c r="C20" s="2">
        <v>13</v>
      </c>
    </row>
    <row r="21" spans="1:3" ht="14.25" customHeight="1" x14ac:dyDescent="0.35">
      <c r="A21" s="2">
        <v>19</v>
      </c>
      <c r="B21" s="4" t="s">
        <v>46</v>
      </c>
      <c r="C21" s="2">
        <v>13</v>
      </c>
    </row>
    <row r="22" spans="1:3" ht="14.25" customHeight="1" x14ac:dyDescent="0.35">
      <c r="A22" s="2">
        <v>20</v>
      </c>
      <c r="B22" s="4" t="s">
        <v>47</v>
      </c>
      <c r="C22" s="2">
        <v>13</v>
      </c>
    </row>
    <row r="23" spans="1:3" ht="14.25" customHeight="1" x14ac:dyDescent="0.35">
      <c r="A23" s="2">
        <v>21</v>
      </c>
      <c r="B23" s="4" t="s">
        <v>48</v>
      </c>
      <c r="C23" s="2">
        <v>13</v>
      </c>
    </row>
    <row r="24" spans="1:3" ht="14.25" customHeight="1" x14ac:dyDescent="0.35">
      <c r="A24" s="2">
        <v>22</v>
      </c>
      <c r="B24" s="4" t="s">
        <v>49</v>
      </c>
      <c r="C24" s="2">
        <v>13</v>
      </c>
    </row>
    <row r="25" spans="1:3" ht="14.25" customHeight="1" x14ac:dyDescent="0.35">
      <c r="A25" s="2">
        <v>23</v>
      </c>
      <c r="B25" s="4" t="s">
        <v>50</v>
      </c>
      <c r="C25" s="2">
        <v>13</v>
      </c>
    </row>
    <row r="26" spans="1:3" ht="14.25" customHeight="1" x14ac:dyDescent="0.35">
      <c r="A26" s="2">
        <v>24</v>
      </c>
      <c r="B26" s="4" t="s">
        <v>51</v>
      </c>
      <c r="C26" s="2">
        <v>13</v>
      </c>
    </row>
    <row r="27" spans="1:3" ht="14.25" customHeight="1" x14ac:dyDescent="0.35">
      <c r="A27" s="2">
        <v>25</v>
      </c>
      <c r="B27" s="4" t="s">
        <v>52</v>
      </c>
      <c r="C27" s="2">
        <v>13</v>
      </c>
    </row>
    <row r="28" spans="1:3" ht="14.25" customHeight="1" x14ac:dyDescent="0.35">
      <c r="A28" s="2">
        <v>26</v>
      </c>
      <c r="B28" s="4" t="s">
        <v>53</v>
      </c>
      <c r="C28" s="2">
        <v>13</v>
      </c>
    </row>
    <row r="29" spans="1:3" ht="14.25" customHeight="1" x14ac:dyDescent="0.35">
      <c r="A29" s="2">
        <v>27</v>
      </c>
      <c r="B29" s="4" t="s">
        <v>54</v>
      </c>
      <c r="C29" s="2">
        <v>13</v>
      </c>
    </row>
    <row r="30" spans="1:3" ht="14.25" customHeight="1" x14ac:dyDescent="0.35">
      <c r="A30" s="2">
        <v>28</v>
      </c>
      <c r="B30" s="4" t="s">
        <v>55</v>
      </c>
      <c r="C30" s="2">
        <v>13</v>
      </c>
    </row>
    <row r="31" spans="1:3" ht="14.25" customHeight="1" x14ac:dyDescent="0.35">
      <c r="A31" s="2">
        <v>29</v>
      </c>
      <c r="B31" s="4" t="s">
        <v>56</v>
      </c>
      <c r="C31" s="2">
        <v>13</v>
      </c>
    </row>
    <row r="32" spans="1:3" ht="14.25" customHeight="1" x14ac:dyDescent="0.35">
      <c r="A32" s="2">
        <v>30</v>
      </c>
      <c r="B32" s="4" t="s">
        <v>57</v>
      </c>
      <c r="C32" s="2">
        <v>13</v>
      </c>
    </row>
    <row r="33" spans="1:3" ht="14.25" customHeight="1" x14ac:dyDescent="0.35">
      <c r="A33" s="2">
        <v>31</v>
      </c>
      <c r="B33" s="4" t="s">
        <v>58</v>
      </c>
      <c r="C33" s="2">
        <v>13</v>
      </c>
    </row>
    <row r="34" spans="1:3" ht="14.25" customHeight="1" x14ac:dyDescent="0.35">
      <c r="A34" s="2">
        <v>32</v>
      </c>
      <c r="B34" s="4" t="s">
        <v>59</v>
      </c>
      <c r="C34" s="2">
        <v>13</v>
      </c>
    </row>
    <row r="35" spans="1:3" ht="14.25" customHeight="1" x14ac:dyDescent="0.35">
      <c r="A35" s="2">
        <v>33</v>
      </c>
      <c r="B35" s="4" t="s">
        <v>60</v>
      </c>
      <c r="C35" s="2">
        <v>13</v>
      </c>
    </row>
    <row r="36" spans="1:3" ht="14.25" customHeight="1" x14ac:dyDescent="0.35">
      <c r="A36" s="2">
        <v>34</v>
      </c>
      <c r="B36" s="4" t="s">
        <v>61</v>
      </c>
      <c r="C36" s="2">
        <v>13</v>
      </c>
    </row>
    <row r="37" spans="1:3" ht="14.25" customHeight="1" x14ac:dyDescent="0.35">
      <c r="A37" s="2">
        <v>35</v>
      </c>
      <c r="B37" s="4" t="s">
        <v>62</v>
      </c>
      <c r="C37" s="2">
        <v>13</v>
      </c>
    </row>
    <row r="38" spans="1:3" ht="14.25" customHeight="1" x14ac:dyDescent="0.35">
      <c r="A38" s="2">
        <v>36</v>
      </c>
      <c r="B38" s="4" t="s">
        <v>63</v>
      </c>
      <c r="C38" s="2">
        <v>13</v>
      </c>
    </row>
    <row r="39" spans="1:3" ht="14.25" customHeight="1" x14ac:dyDescent="0.35">
      <c r="A39" s="2">
        <v>37</v>
      </c>
      <c r="B39" s="4" t="s">
        <v>64</v>
      </c>
      <c r="C39" s="2">
        <v>13</v>
      </c>
    </row>
    <row r="40" spans="1:3" ht="14.25" customHeight="1" x14ac:dyDescent="0.35">
      <c r="A40" s="2">
        <v>38</v>
      </c>
      <c r="B40" s="4" t="s">
        <v>65</v>
      </c>
      <c r="C40" s="2">
        <v>13</v>
      </c>
    </row>
    <row r="41" spans="1:3" ht="14.25" customHeight="1" x14ac:dyDescent="0.35">
      <c r="A41" s="2">
        <v>39</v>
      </c>
      <c r="B41" s="4" t="s">
        <v>66</v>
      </c>
      <c r="C41" s="2">
        <v>13</v>
      </c>
    </row>
    <row r="42" spans="1:3" ht="14.25" customHeight="1" x14ac:dyDescent="0.35">
      <c r="A42" s="2">
        <v>40</v>
      </c>
      <c r="B42" s="4" t="s">
        <v>67</v>
      </c>
      <c r="C42" s="2">
        <v>13</v>
      </c>
    </row>
    <row r="43" spans="1:3" ht="14.25" customHeight="1" x14ac:dyDescent="0.35">
      <c r="A43" s="2">
        <v>41</v>
      </c>
      <c r="B43" s="4" t="s">
        <v>68</v>
      </c>
      <c r="C43" s="2">
        <v>13</v>
      </c>
    </row>
    <row r="44" spans="1:3" ht="14.25" customHeight="1" x14ac:dyDescent="0.35">
      <c r="A44" s="2">
        <v>42</v>
      </c>
      <c r="B44" s="4" t="s">
        <v>69</v>
      </c>
      <c r="C44" s="2">
        <v>13</v>
      </c>
    </row>
    <row r="45" spans="1:3" ht="14.25" customHeight="1" x14ac:dyDescent="0.35">
      <c r="A45" s="2">
        <v>43</v>
      </c>
      <c r="B45" s="4" t="s">
        <v>70</v>
      </c>
      <c r="C45" s="2">
        <v>13</v>
      </c>
    </row>
    <row r="46" spans="1:3" ht="14.25" customHeight="1" x14ac:dyDescent="0.35">
      <c r="A46" s="2">
        <v>44</v>
      </c>
      <c r="B46" s="4" t="s">
        <v>71</v>
      </c>
      <c r="C46" s="2">
        <v>13</v>
      </c>
    </row>
    <row r="47" spans="1:3" ht="14.25" customHeight="1" x14ac:dyDescent="0.35">
      <c r="A47" s="2">
        <v>45</v>
      </c>
      <c r="B47" s="4" t="s">
        <v>72</v>
      </c>
      <c r="C47" s="2">
        <v>13</v>
      </c>
    </row>
    <row r="48" spans="1:3" ht="14.25" customHeight="1" x14ac:dyDescent="0.35">
      <c r="A48" s="2">
        <v>46</v>
      </c>
      <c r="B48" s="4" t="s">
        <v>73</v>
      </c>
      <c r="C48" s="2">
        <v>13</v>
      </c>
    </row>
    <row r="49" spans="1:3" ht="14.25" customHeight="1" x14ac:dyDescent="0.35">
      <c r="A49" s="2">
        <v>47</v>
      </c>
      <c r="B49" s="4" t="s">
        <v>74</v>
      </c>
      <c r="C49" s="2">
        <v>13</v>
      </c>
    </row>
    <row r="50" spans="1:3" ht="14.25" customHeight="1" x14ac:dyDescent="0.35">
      <c r="A50" s="2">
        <v>48</v>
      </c>
      <c r="B50" s="4" t="s">
        <v>75</v>
      </c>
      <c r="C50" s="2">
        <v>13</v>
      </c>
    </row>
    <row r="51" spans="1:3" ht="14.25" customHeight="1" x14ac:dyDescent="0.35">
      <c r="A51" s="2">
        <v>49</v>
      </c>
      <c r="B51" s="4" t="s">
        <v>76</v>
      </c>
      <c r="C51" s="2">
        <v>13</v>
      </c>
    </row>
    <row r="52" spans="1:3" ht="14.25" customHeight="1" x14ac:dyDescent="0.35">
      <c r="A52" s="2">
        <v>50</v>
      </c>
      <c r="B52" s="4" t="s">
        <v>77</v>
      </c>
      <c r="C52" s="2">
        <v>13</v>
      </c>
    </row>
    <row r="53" spans="1:3" ht="14.25" customHeight="1" x14ac:dyDescent="0.35">
      <c r="A53" s="2">
        <v>51</v>
      </c>
      <c r="B53" s="4" t="s">
        <v>78</v>
      </c>
      <c r="C53" s="2">
        <v>13</v>
      </c>
    </row>
    <row r="54" spans="1:3" ht="14.25" customHeight="1" x14ac:dyDescent="0.35">
      <c r="A54" s="2">
        <v>52</v>
      </c>
      <c r="B54" s="4" t="s">
        <v>79</v>
      </c>
      <c r="C54" s="2">
        <v>13</v>
      </c>
    </row>
    <row r="55" spans="1:3" ht="14.25" customHeight="1" x14ac:dyDescent="0.35">
      <c r="A55" s="2">
        <v>53</v>
      </c>
      <c r="B55" s="4" t="s">
        <v>80</v>
      </c>
      <c r="C55" s="2">
        <v>13</v>
      </c>
    </row>
    <row r="56" spans="1:3" ht="14.25" customHeight="1" x14ac:dyDescent="0.35">
      <c r="A56" s="2">
        <v>54</v>
      </c>
      <c r="B56" s="4" t="s">
        <v>81</v>
      </c>
      <c r="C56" s="2">
        <v>13</v>
      </c>
    </row>
    <row r="57" spans="1:3" ht="14.25" customHeight="1" x14ac:dyDescent="0.35">
      <c r="A57" s="2">
        <v>55</v>
      </c>
      <c r="B57" s="4" t="s">
        <v>82</v>
      </c>
      <c r="C57" s="2">
        <v>13</v>
      </c>
    </row>
    <row r="58" spans="1:3" ht="14.25" customHeight="1" x14ac:dyDescent="0.35">
      <c r="A58" s="2">
        <v>56</v>
      </c>
      <c r="B58" s="4" t="s">
        <v>83</v>
      </c>
      <c r="C58" s="2">
        <v>13</v>
      </c>
    </row>
    <row r="59" spans="1:3" ht="14.25" customHeight="1" x14ac:dyDescent="0.35">
      <c r="A59" s="2">
        <v>57</v>
      </c>
      <c r="B59" s="4" t="s">
        <v>84</v>
      </c>
      <c r="C59" s="2">
        <v>13</v>
      </c>
    </row>
    <row r="60" spans="1:3" ht="14.25" customHeight="1" x14ac:dyDescent="0.35">
      <c r="A60" s="2">
        <v>58</v>
      </c>
      <c r="B60" s="4" t="s">
        <v>85</v>
      </c>
      <c r="C60" s="2">
        <v>13</v>
      </c>
    </row>
    <row r="61" spans="1:3" ht="14.25" customHeight="1" x14ac:dyDescent="0.35">
      <c r="A61" s="2">
        <v>59</v>
      </c>
      <c r="B61" s="4" t="s">
        <v>86</v>
      </c>
      <c r="C61" s="2">
        <v>13</v>
      </c>
    </row>
    <row r="62" spans="1:3" ht="14.25" customHeight="1" x14ac:dyDescent="0.35">
      <c r="A62" s="2">
        <v>60</v>
      </c>
      <c r="B62" s="4" t="s">
        <v>87</v>
      </c>
      <c r="C62" s="2">
        <v>13</v>
      </c>
    </row>
    <row r="63" spans="1:3" ht="14.25" customHeight="1" x14ac:dyDescent="0.35">
      <c r="A63" s="2">
        <v>61</v>
      </c>
      <c r="B63" s="4" t="s">
        <v>88</v>
      </c>
      <c r="C63" s="2">
        <v>13</v>
      </c>
    </row>
    <row r="64" spans="1:3" ht="14.25" customHeight="1" x14ac:dyDescent="0.35">
      <c r="A64" s="2">
        <v>62</v>
      </c>
      <c r="B64" s="4" t="s">
        <v>89</v>
      </c>
      <c r="C64" s="2">
        <v>13</v>
      </c>
    </row>
    <row r="65" spans="1:3" ht="14.25" customHeight="1" x14ac:dyDescent="0.35">
      <c r="A65" s="2">
        <v>63</v>
      </c>
      <c r="B65" s="4" t="s">
        <v>90</v>
      </c>
      <c r="C65" s="2">
        <v>13</v>
      </c>
    </row>
    <row r="66" spans="1:3" ht="14.25" customHeight="1" x14ac:dyDescent="0.35">
      <c r="A66" s="2">
        <v>64</v>
      </c>
      <c r="B66" s="4" t="s">
        <v>91</v>
      </c>
      <c r="C66" s="2">
        <v>13</v>
      </c>
    </row>
    <row r="67" spans="1:3" ht="14.25" customHeight="1" x14ac:dyDescent="0.35">
      <c r="A67" s="2">
        <v>65</v>
      </c>
      <c r="B67" s="4" t="s">
        <v>92</v>
      </c>
      <c r="C67" s="2">
        <v>13</v>
      </c>
    </row>
    <row r="68" spans="1:3" ht="14.25" customHeight="1" x14ac:dyDescent="0.35">
      <c r="A68" s="2">
        <v>66</v>
      </c>
      <c r="B68" s="4" t="s">
        <v>93</v>
      </c>
      <c r="C68" s="2">
        <v>13</v>
      </c>
    </row>
    <row r="69" spans="1:3" ht="14.25" customHeight="1" x14ac:dyDescent="0.35">
      <c r="A69" s="2">
        <v>67</v>
      </c>
      <c r="B69" s="4" t="s">
        <v>94</v>
      </c>
      <c r="C69" s="2">
        <v>13</v>
      </c>
    </row>
    <row r="70" spans="1:3" ht="14.25" customHeight="1" x14ac:dyDescent="0.35">
      <c r="A70" s="2">
        <v>68</v>
      </c>
      <c r="B70" s="4" t="s">
        <v>95</v>
      </c>
      <c r="C70" s="2">
        <v>13</v>
      </c>
    </row>
    <row r="71" spans="1:3" ht="14.25" customHeight="1" x14ac:dyDescent="0.35">
      <c r="A71" s="3">
        <v>69</v>
      </c>
      <c r="B71" s="4" t="s">
        <v>96</v>
      </c>
      <c r="C71" s="2">
        <v>13</v>
      </c>
    </row>
    <row r="72" spans="1:3" ht="14.25" customHeight="1" x14ac:dyDescent="0.35">
      <c r="A72" s="3">
        <v>70</v>
      </c>
      <c r="B72" s="4" t="s">
        <v>97</v>
      </c>
      <c r="C72" s="2">
        <v>13</v>
      </c>
    </row>
    <row r="73" spans="1:3" ht="14.25" customHeight="1" x14ac:dyDescent="0.35">
      <c r="A73" s="3">
        <v>71</v>
      </c>
      <c r="B73" s="4" t="s">
        <v>98</v>
      </c>
      <c r="C73" s="2">
        <v>13</v>
      </c>
    </row>
    <row r="74" spans="1:3" ht="14.25" customHeight="1" x14ac:dyDescent="0.35">
      <c r="C74" s="2"/>
    </row>
    <row r="75" spans="1:3" ht="14.25" customHeight="1" x14ac:dyDescent="0.35">
      <c r="C75" s="2"/>
    </row>
    <row r="76" spans="1:3" ht="14.25" customHeight="1" x14ac:dyDescent="0.35">
      <c r="C76" s="2"/>
    </row>
    <row r="77" spans="1:3" ht="14.25" customHeight="1" x14ac:dyDescent="0.35">
      <c r="C77" s="2"/>
    </row>
    <row r="78" spans="1:3" ht="14.25" customHeight="1" x14ac:dyDescent="0.35">
      <c r="C78" s="2"/>
    </row>
    <row r="79" spans="1:3" ht="14.25" customHeight="1" x14ac:dyDescent="0.35">
      <c r="C79" s="2"/>
    </row>
    <row r="80" spans="1:3" ht="14.25" customHeight="1" x14ac:dyDescent="0.35">
      <c r="C80" s="2"/>
    </row>
    <row r="81" spans="3:3" ht="14.25" customHeight="1" x14ac:dyDescent="0.35">
      <c r="C81" s="2"/>
    </row>
    <row r="82" spans="3:3" ht="14.25" customHeight="1" x14ac:dyDescent="0.35">
      <c r="C82" s="2"/>
    </row>
    <row r="83" spans="3:3" ht="14.25" customHeight="1" x14ac:dyDescent="0.35">
      <c r="C83" s="2"/>
    </row>
    <row r="84" spans="3:3" ht="14.25" customHeight="1" x14ac:dyDescent="0.35">
      <c r="C84" s="2"/>
    </row>
    <row r="85" spans="3:3" ht="14.25" customHeight="1" x14ac:dyDescent="0.35">
      <c r="C85" s="2"/>
    </row>
    <row r="86" spans="3:3" ht="14.25" customHeight="1" x14ac:dyDescent="0.35">
      <c r="C86" s="2"/>
    </row>
    <row r="87" spans="3:3" ht="14.25" customHeight="1" x14ac:dyDescent="0.35"/>
    <row r="88" spans="3:3" ht="14.25" customHeight="1" x14ac:dyDescent="0.35"/>
    <row r="89" spans="3:3" ht="14.25" customHeight="1" x14ac:dyDescent="0.35"/>
    <row r="90" spans="3:3" ht="14.25" customHeight="1" x14ac:dyDescent="0.35"/>
    <row r="91" spans="3:3" ht="14.25" customHeight="1" x14ac:dyDescent="0.35"/>
    <row r="92" spans="3:3" ht="14.25" customHeight="1" x14ac:dyDescent="0.35"/>
    <row r="93" spans="3:3" ht="14.25" customHeight="1" x14ac:dyDescent="0.35"/>
    <row r="94" spans="3:3" ht="14.25" customHeight="1" x14ac:dyDescent="0.35"/>
    <row r="95" spans="3:3" ht="14.25" customHeight="1" x14ac:dyDescent="0.35"/>
    <row r="96" spans="3:3"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sheetData>
  <mergeCells count="1">
    <mergeCell ref="A1:C1"/>
  </mergeCells>
  <pageMargins left="0.7" right="0.7" top="0.75" bottom="0.75" header="0" footer="0"/>
  <pageSetup paperSize="9" scale="8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380B-10A2-4EE7-8CEB-651E57BEE79B}">
  <dimension ref="B2:B9"/>
  <sheetViews>
    <sheetView workbookViewId="0">
      <selection activeCell="C4" sqref="C4"/>
    </sheetView>
  </sheetViews>
  <sheetFormatPr defaultRowHeight="72.650000000000006" customHeight="1" x14ac:dyDescent="0.35"/>
  <cols>
    <col min="2" max="2" width="51" customWidth="1"/>
  </cols>
  <sheetData>
    <row r="2" spans="2:2" ht="14.5" x14ac:dyDescent="0.35">
      <c r="B2" s="18" t="s">
        <v>1251</v>
      </c>
    </row>
    <row r="3" spans="2:2" ht="14.5" x14ac:dyDescent="0.35">
      <c r="B3" s="18" t="s">
        <v>1305</v>
      </c>
    </row>
    <row r="4" spans="2:2" ht="43.5" x14ac:dyDescent="0.35">
      <c r="B4" s="18" t="s">
        <v>1306</v>
      </c>
    </row>
    <row r="5" spans="2:2" ht="43.5" x14ac:dyDescent="0.35">
      <c r="B5" s="18" t="s">
        <v>1252</v>
      </c>
    </row>
    <row r="6" spans="2:2" ht="43.5" x14ac:dyDescent="0.35">
      <c r="B6" s="18" t="s">
        <v>1253</v>
      </c>
    </row>
    <row r="7" spans="2:2" ht="58" x14ac:dyDescent="0.35">
      <c r="B7" s="18" t="s">
        <v>1254</v>
      </c>
    </row>
    <row r="8" spans="2:2" ht="58" x14ac:dyDescent="0.35">
      <c r="B8" s="18" t="s">
        <v>1255</v>
      </c>
    </row>
    <row r="9" spans="2:2" 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Dump</vt:lpstr>
      <vt:lpstr>Customer Details</vt:lpstr>
      <vt:lpstr>Delivery Execution</vt:lpstr>
      <vt:lpstr>Seeds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Patel</dc:creator>
  <cp:lastModifiedBy>Ankush Bhardwaj</cp:lastModifiedBy>
  <cp:lastPrinted>2024-06-05T06:06:27Z</cp:lastPrinted>
  <dcterms:created xsi:type="dcterms:W3CDTF">2024-06-30T13:55:52Z</dcterms:created>
  <dcterms:modified xsi:type="dcterms:W3CDTF">2025-03-07T17:18:38Z</dcterms:modified>
</cp:coreProperties>
</file>