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ICC Cricket World Cup 2023\"/>
    </mc:Choice>
  </mc:AlternateContent>
  <xr:revisionPtr revIDLastSave="0" documentId="13_ncr:1_{B6575179-9ACA-4330-8837-6D34DA5013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tches" sheetId="1" r:id="rId1"/>
    <sheet name="Help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2" i="1"/>
  <c r="A2" i="2" a="1"/>
  <c r="A2" i="2" s="1"/>
  <c r="D3" i="1" s="1"/>
  <c r="D6" i="1" l="1"/>
  <c r="D5" i="1"/>
  <c r="D46" i="1"/>
  <c r="D42" i="1"/>
  <c r="D34" i="1"/>
  <c r="D26" i="1"/>
  <c r="D18" i="1"/>
  <c r="D10" i="1"/>
  <c r="D45" i="1"/>
  <c r="D41" i="1"/>
  <c r="D33" i="1"/>
  <c r="D25" i="1"/>
  <c r="D17" i="1"/>
  <c r="D9" i="1"/>
  <c r="D48" i="1"/>
  <c r="D44" i="1"/>
  <c r="D40" i="1"/>
  <c r="D36" i="1"/>
  <c r="D32" i="1"/>
  <c r="D28" i="1"/>
  <c r="D24" i="1"/>
  <c r="D20" i="1"/>
  <c r="D16" i="1"/>
  <c r="D12" i="1"/>
  <c r="D8" i="1"/>
  <c r="D4" i="1"/>
  <c r="D38" i="1"/>
  <c r="D30" i="1"/>
  <c r="D22" i="1"/>
  <c r="D14" i="1"/>
  <c r="D2" i="1"/>
  <c r="D37" i="1"/>
  <c r="D29" i="1"/>
  <c r="D21" i="1"/>
  <c r="D13" i="1"/>
  <c r="D47" i="1"/>
  <c r="D43" i="1"/>
  <c r="D39" i="1"/>
  <c r="D35" i="1"/>
  <c r="D31" i="1"/>
  <c r="D27" i="1"/>
  <c r="D23" i="1"/>
  <c r="D19" i="1"/>
  <c r="D15" i="1"/>
  <c r="D11" i="1"/>
  <c r="D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<sst xmlns="http://schemas.openxmlformats.org/spreadsheetml/2006/main" count="762" uniqueCount="153">
  <si>
    <t>season</t>
  </si>
  <si>
    <t>team1</t>
  </si>
  <si>
    <t>team2</t>
  </si>
  <si>
    <t>date</t>
  </si>
  <si>
    <t>match_number</t>
  </si>
  <si>
    <t>venue</t>
  </si>
  <si>
    <t>city</t>
  </si>
  <si>
    <t>toss_winner</t>
  </si>
  <si>
    <t>toss_decision</t>
  </si>
  <si>
    <t>player_of_match</t>
  </si>
  <si>
    <t>umpire1</t>
  </si>
  <si>
    <t>umpire2</t>
  </si>
  <si>
    <t>reserve_umpire</t>
  </si>
  <si>
    <t>match_referee</t>
  </si>
  <si>
    <t>winner</t>
  </si>
  <si>
    <t>winner_runs</t>
  </si>
  <si>
    <t>winner_wickets</t>
  </si>
  <si>
    <t>match_type</t>
  </si>
  <si>
    <t>2023/24</t>
  </si>
  <si>
    <t>England</t>
  </si>
  <si>
    <t>New Zealand</t>
  </si>
  <si>
    <t>Narendra Modi Stadium</t>
  </si>
  <si>
    <t>Ahmedabad</t>
  </si>
  <si>
    <t>field</t>
  </si>
  <si>
    <t>R Ravindra</t>
  </si>
  <si>
    <t>HDPK Dharmasena</t>
  </si>
  <si>
    <t>Nitin Menon</t>
  </si>
  <si>
    <t>Sharfuddoula</t>
  </si>
  <si>
    <t>J Srinath</t>
  </si>
  <si>
    <t>Group</t>
  </si>
  <si>
    <t>Pakistan</t>
  </si>
  <si>
    <t>Netherlands</t>
  </si>
  <si>
    <t>Rajiv Gandhi International Stadium</t>
  </si>
  <si>
    <t>Hyderabad</t>
  </si>
  <si>
    <t>Saud Shakeel</t>
  </si>
  <si>
    <t>AT Holdstock</t>
  </si>
  <si>
    <t>CM Brown</t>
  </si>
  <si>
    <t>PR Reiffel</t>
  </si>
  <si>
    <t>JJ Crowe</t>
  </si>
  <si>
    <t>Afghanistan</t>
  </si>
  <si>
    <t>Bangladesh</t>
  </si>
  <si>
    <t>Himachal Pradesh Cricket Association Stadium</t>
  </si>
  <si>
    <t>Dharamsala</t>
  </si>
  <si>
    <t>Mehedi Hasan Miraz</t>
  </si>
  <si>
    <t>JS Wilson</t>
  </si>
  <si>
    <t>M Erasmus</t>
  </si>
  <si>
    <t>AJ Pycroft</t>
  </si>
  <si>
    <t>South Africa</t>
  </si>
  <si>
    <t>Sri Lanka</t>
  </si>
  <si>
    <t>Arun Jaitley Stadium</t>
  </si>
  <si>
    <t>Delhi</t>
  </si>
  <si>
    <t>AK Markram</t>
  </si>
  <si>
    <t>RK Illingworth</t>
  </si>
  <si>
    <t>AG Wharf</t>
  </si>
  <si>
    <t>Australia</t>
  </si>
  <si>
    <t>India</t>
  </si>
  <si>
    <t>MA Chidambaram Stadium</t>
  </si>
  <si>
    <t>Chennai</t>
  </si>
  <si>
    <t>bat</t>
  </si>
  <si>
    <t>KL Rahul</t>
  </si>
  <si>
    <t>CB Gaffaney</t>
  </si>
  <si>
    <t>RA Kettleborough</t>
  </si>
  <si>
    <t>RB Richardson</t>
  </si>
  <si>
    <t>MJ Santner</t>
  </si>
  <si>
    <t>RJ Tucker</t>
  </si>
  <si>
    <t>DJ Malan</t>
  </si>
  <si>
    <t>Ahsan Raza</t>
  </si>
  <si>
    <t>P Wilson</t>
  </si>
  <si>
    <t>Mohammad Rizwan</t>
  </si>
  <si>
    <t>RG Sharma</t>
  </si>
  <si>
    <t>MA Gough</t>
  </si>
  <si>
    <t>Bharat Ratna Shri Atal Bihari Vajpayee Ekana Cricket Stadium</t>
  </si>
  <si>
    <t>Lucknow</t>
  </si>
  <si>
    <t>Q de Kock</t>
  </si>
  <si>
    <t>LH Ferguson</t>
  </si>
  <si>
    <t>JJ Bumrah</t>
  </si>
  <si>
    <t>Mujeeb Ur Rahman</t>
  </si>
  <si>
    <t>A Zampa</t>
  </si>
  <si>
    <t>SA Edwards</t>
  </si>
  <si>
    <t>GD Phillips</t>
  </si>
  <si>
    <t>J Madanagopal</t>
  </si>
  <si>
    <t>Maharashtra Cricket Association Stadium</t>
  </si>
  <si>
    <t>Pune</t>
  </si>
  <si>
    <t>V Kohli</t>
  </si>
  <si>
    <t>M Chinnaswamy Stadium</t>
  </si>
  <si>
    <t>Bengaluru</t>
  </si>
  <si>
    <t>DA Warner</t>
  </si>
  <si>
    <t>S Samarawickrama</t>
  </si>
  <si>
    <t>Wankhede Stadium</t>
  </si>
  <si>
    <t>Mumbai</t>
  </si>
  <si>
    <t>H Klaasen</t>
  </si>
  <si>
    <t>Mohammed Shami</t>
  </si>
  <si>
    <t>Praveen Sen</t>
  </si>
  <si>
    <t>Ibrahim Zadran</t>
  </si>
  <si>
    <t>KN Ananthapadmanabhan</t>
  </si>
  <si>
    <t>GJ Maxwell</t>
  </si>
  <si>
    <t>CBRLS Kumara</t>
  </si>
  <si>
    <t>T Shamsi</t>
  </si>
  <si>
    <t>TM Head</t>
  </si>
  <si>
    <t>Eden Gardens</t>
  </si>
  <si>
    <t>Kolkata</t>
  </si>
  <si>
    <t>PA van Meekeren</t>
  </si>
  <si>
    <t>Fazalhaq Farooqi</t>
  </si>
  <si>
    <t>Fakhar Zaman</t>
  </si>
  <si>
    <t>HE van der Dussen</t>
  </si>
  <si>
    <t>Mohammad Nabi</t>
  </si>
  <si>
    <t>Shakib Al Hasan</t>
  </si>
  <si>
    <t>BA Stokes</t>
  </si>
  <si>
    <t>TA Boult</t>
  </si>
  <si>
    <t>MR Marsh</t>
  </si>
  <si>
    <t>DJ Willey</t>
  </si>
  <si>
    <t>Semi Final</t>
  </si>
  <si>
    <t>Final</t>
  </si>
  <si>
    <t>Matches</t>
  </si>
  <si>
    <t>Teams</t>
  </si>
  <si>
    <t>Code</t>
  </si>
  <si>
    <t>ENG</t>
  </si>
  <si>
    <t>PAK</t>
  </si>
  <si>
    <t>AFG</t>
  </si>
  <si>
    <t>AUS</t>
  </si>
  <si>
    <t>BAN</t>
  </si>
  <si>
    <t>IND</t>
  </si>
  <si>
    <t>SA</t>
  </si>
  <si>
    <t>NZ</t>
  </si>
  <si>
    <t>SL</t>
  </si>
  <si>
    <t>NTH</t>
  </si>
  <si>
    <t>Player of the match</t>
  </si>
  <si>
    <t>Rachin Ravindra</t>
  </si>
  <si>
    <t>Quinton de Kock</t>
  </si>
  <si>
    <t>Adam Zampa</t>
  </si>
  <si>
    <t>Safyaan Sharif Edwards</t>
  </si>
  <si>
    <t>Virat Kohli</t>
  </si>
  <si>
    <t>Sandun Weerakkody Samarawickrama</t>
  </si>
  <si>
    <t>Heinrich Klaasen</t>
  </si>
  <si>
    <t>Chamika Buddhika Kumara</t>
  </si>
  <si>
    <t>Tabraiz Shamsi</t>
  </si>
  <si>
    <t>Paul Anton van Meekeren</t>
  </si>
  <si>
    <t>Hendrik Erasmus van der Dussen</t>
  </si>
  <si>
    <t>Aiden Markram</t>
  </si>
  <si>
    <t>Mitchell Santner</t>
  </si>
  <si>
    <t>Dawid Malan</t>
  </si>
  <si>
    <t>Rohit Sharma</t>
  </si>
  <si>
    <t>Lockie Ferguson</t>
  </si>
  <si>
    <t>Jasprit Bumrah</t>
  </si>
  <si>
    <t>Glenn Phillips</t>
  </si>
  <si>
    <t>David Warner</t>
  </si>
  <si>
    <t>Glenn Maxwell</t>
  </si>
  <si>
    <t>David Willey</t>
  </si>
  <si>
    <t>Mitchell Marsh</t>
  </si>
  <si>
    <t>Trent Boult</t>
  </si>
  <si>
    <t>Ben Stokes</t>
  </si>
  <si>
    <t>Travis Head</t>
  </si>
  <si>
    <t>player_of_match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</si>
</sst>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topLeftCell="C28" workbookViewId="0">
      <selection activeCell="J49" sqref="J49"/>
    </sheetView>
  </sheetViews>
  <sheetFormatPr defaultRowHeight="15" x14ac:dyDescent="0.25"/>
  <cols>
    <col min="1" max="1" width="7.85546875" bestFit="1" customWidth="1"/>
    <col min="2" max="3" width="12.5703125" bestFit="1" customWidth="1"/>
    <col min="4" max="4" width="12.5703125" customWidth="1"/>
    <col min="5" max="5" width="10.7109375" bestFit="1" customWidth="1"/>
    <col min="6" max="6" width="14.5703125" bestFit="1" customWidth="1"/>
    <col min="7" max="7" width="55.7109375" bestFit="1" customWidth="1"/>
    <col min="8" max="8" width="11.7109375" bestFit="1" customWidth="1"/>
    <col min="9" max="9" width="12.5703125" bestFit="1" customWidth="1"/>
    <col min="10" max="10" width="13.140625" bestFit="1" customWidth="1"/>
    <col min="11" max="11" width="19.140625" bestFit="1" customWidth="1"/>
    <col min="12" max="12" width="19.140625" customWidth="1"/>
    <col min="13" max="14" width="17.5703125" bestFit="1" customWidth="1"/>
    <col min="15" max="15" width="24.42578125" bestFit="1" customWidth="1"/>
    <col min="16" max="16" width="14.28515625" bestFit="1" customWidth="1"/>
    <col min="17" max="17" width="12.5703125" bestFit="1" customWidth="1"/>
    <col min="18" max="18" width="12.140625" bestFit="1" customWidth="1"/>
    <col min="19" max="19" width="15.140625" bestFit="1" customWidth="1"/>
    <col min="20" max="20" width="11.42578125" bestFit="1" customWidth="1"/>
  </cols>
  <sheetData>
    <row r="1" spans="1:20" s="4" customFormat="1" x14ac:dyDescent="0.25">
      <c r="A1" s="3" t="s">
        <v>0</v>
      </c>
      <c r="B1" s="3" t="s">
        <v>1</v>
      </c>
      <c r="C1" s="3" t="s">
        <v>2</v>
      </c>
      <c r="D1" s="3" t="s">
        <v>113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152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</row>
    <row r="2" spans="1:20" x14ac:dyDescent="0.25">
      <c r="A2" s="1" t="s">
        <v>18</v>
      </c>
      <c r="B2" s="1" t="s">
        <v>19</v>
      </c>
      <c r="C2" s="1" t="s">
        <v>20</v>
      </c>
      <c r="D2" s="1" t="str">
        <f>VLOOKUP($B2,Helper!$A$1:$B$11,2,0)&amp;" vs "&amp;VLOOKUP(matches!$C2,Helper!$A$1:$B$11,2,0)</f>
        <v>ENG vs NZ</v>
      </c>
      <c r="E2" s="2">
        <v>45204</v>
      </c>
      <c r="F2" s="1">
        <v>1</v>
      </c>
      <c r="G2" s="1" t="s">
        <v>21</v>
      </c>
      <c r="H2" s="1" t="s">
        <v>22</v>
      </c>
      <c r="I2" s="1" t="s">
        <v>20</v>
      </c>
      <c r="J2" s="1" t="s">
        <v>23</v>
      </c>
      <c r="K2" s="1" t="s">
        <v>24</v>
      </c>
      <c r="L2" s="1" t="str">
        <f>VLOOKUP($K2,Helper!$D$1:$E$37,2,0)</f>
        <v>Rachin Ravindra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20</v>
      </c>
      <c r="R2" s="1"/>
      <c r="S2" s="1">
        <v>9</v>
      </c>
      <c r="T2" s="1" t="s">
        <v>29</v>
      </c>
    </row>
    <row r="3" spans="1:20" x14ac:dyDescent="0.25">
      <c r="A3" s="1" t="s">
        <v>18</v>
      </c>
      <c r="B3" s="1" t="s">
        <v>30</v>
      </c>
      <c r="C3" s="1" t="s">
        <v>31</v>
      </c>
      <c r="D3" s="1" t="str">
        <f>VLOOKUP($B3,Helper!$A$1:$B$11,2,0)&amp;" vs "&amp;VLOOKUP(matches!$C3,Helper!$A$1:$B$11,2,0)</f>
        <v>PAK vs NTH</v>
      </c>
      <c r="E3" s="2">
        <v>45205</v>
      </c>
      <c r="F3" s="1">
        <v>2</v>
      </c>
      <c r="G3" s="1" t="s">
        <v>32</v>
      </c>
      <c r="H3" s="1" t="s">
        <v>33</v>
      </c>
      <c r="I3" s="1" t="s">
        <v>31</v>
      </c>
      <c r="J3" s="1" t="s">
        <v>23</v>
      </c>
      <c r="K3" s="1" t="s">
        <v>34</v>
      </c>
      <c r="L3" s="1" t="str">
        <f>VLOOKUP($K3,Helper!$D$1:$E$37,2,0)</f>
        <v>Saud Shakeel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30</v>
      </c>
      <c r="R3" s="1">
        <v>81</v>
      </c>
      <c r="S3" s="1"/>
      <c r="T3" s="1" t="s">
        <v>29</v>
      </c>
    </row>
    <row r="4" spans="1:20" x14ac:dyDescent="0.25">
      <c r="A4" s="1" t="s">
        <v>18</v>
      </c>
      <c r="B4" s="1" t="s">
        <v>39</v>
      </c>
      <c r="C4" s="1" t="s">
        <v>40</v>
      </c>
      <c r="D4" s="1" t="str">
        <f>VLOOKUP($B4,Helper!$A$1:$B$11,2,0)&amp;" vs "&amp;VLOOKUP(matches!$C4,Helper!$A$1:$B$11,2,0)</f>
        <v>AFG vs BAN</v>
      </c>
      <c r="E4" s="2">
        <v>45206</v>
      </c>
      <c r="F4" s="1">
        <v>3</v>
      </c>
      <c r="G4" s="1" t="s">
        <v>41</v>
      </c>
      <c r="H4" s="1" t="s">
        <v>42</v>
      </c>
      <c r="I4" s="1" t="s">
        <v>40</v>
      </c>
      <c r="J4" s="1" t="s">
        <v>23</v>
      </c>
      <c r="K4" s="1" t="s">
        <v>43</v>
      </c>
      <c r="L4" s="1" t="str">
        <f>VLOOKUP($K4,Helper!$D$1:$E$37,2,0)</f>
        <v>Mehedi Hasan Miraz</v>
      </c>
      <c r="M4" s="1" t="s">
        <v>44</v>
      </c>
      <c r="N4" s="1" t="s">
        <v>25</v>
      </c>
      <c r="O4" s="1" t="s">
        <v>45</v>
      </c>
      <c r="P4" s="1" t="s">
        <v>46</v>
      </c>
      <c r="Q4" s="1" t="s">
        <v>40</v>
      </c>
      <c r="R4" s="1"/>
      <c r="S4" s="1">
        <v>6</v>
      </c>
      <c r="T4" s="1" t="s">
        <v>29</v>
      </c>
    </row>
    <row r="5" spans="1:20" x14ac:dyDescent="0.25">
      <c r="A5" s="1" t="s">
        <v>18</v>
      </c>
      <c r="B5" s="1" t="s">
        <v>47</v>
      </c>
      <c r="C5" s="1" t="s">
        <v>48</v>
      </c>
      <c r="D5" s="1" t="str">
        <f>VLOOKUP($B5,Helper!$A$1:$B$11,2,0)&amp;" vs "&amp;VLOOKUP(matches!$C5,Helper!$A$1:$B$11,2,0)</f>
        <v>SA vs SL</v>
      </c>
      <c r="E5" s="2">
        <v>45206</v>
      </c>
      <c r="F5" s="1">
        <v>4</v>
      </c>
      <c r="G5" s="1" t="s">
        <v>49</v>
      </c>
      <c r="H5" s="1" t="s">
        <v>50</v>
      </c>
      <c r="I5" s="1" t="s">
        <v>48</v>
      </c>
      <c r="J5" s="1" t="s">
        <v>23</v>
      </c>
      <c r="K5" s="1" t="s">
        <v>51</v>
      </c>
      <c r="L5" s="1" t="str">
        <f>VLOOKUP($K5,Helper!$D$1:$E$37,2,0)</f>
        <v>Aiden Markram</v>
      </c>
      <c r="M5" s="1" t="s">
        <v>52</v>
      </c>
      <c r="N5" s="1" t="s">
        <v>27</v>
      </c>
      <c r="O5" s="1" t="s">
        <v>53</v>
      </c>
      <c r="P5" s="1" t="s">
        <v>28</v>
      </c>
      <c r="Q5" s="1" t="s">
        <v>47</v>
      </c>
      <c r="R5" s="1">
        <v>102</v>
      </c>
      <c r="S5" s="1"/>
      <c r="T5" s="1" t="s">
        <v>29</v>
      </c>
    </row>
    <row r="6" spans="1:20" x14ac:dyDescent="0.25">
      <c r="A6" s="1" t="s">
        <v>18</v>
      </c>
      <c r="B6" s="1" t="s">
        <v>54</v>
      </c>
      <c r="C6" s="1" t="s">
        <v>55</v>
      </c>
      <c r="D6" s="1" t="str">
        <f>VLOOKUP($B6,Helper!$A$1:$B$11,2,0)&amp;" vs "&amp;VLOOKUP(matches!$C6,Helper!$A$1:$B$11,2,0)</f>
        <v>AUS vs IND</v>
      </c>
      <c r="E6" s="2">
        <v>45207</v>
      </c>
      <c r="F6" s="1">
        <v>5</v>
      </c>
      <c r="G6" s="1" t="s">
        <v>56</v>
      </c>
      <c r="H6" s="1" t="s">
        <v>57</v>
      </c>
      <c r="I6" s="1" t="s">
        <v>54</v>
      </c>
      <c r="J6" s="1" t="s">
        <v>58</v>
      </c>
      <c r="K6" s="1" t="s">
        <v>59</v>
      </c>
      <c r="L6" s="1" t="str">
        <f>VLOOKUP($K6,Helper!$D$1:$E$37,2,0)</f>
        <v>KL Rahul</v>
      </c>
      <c r="M6" s="1" t="s">
        <v>60</v>
      </c>
      <c r="N6" s="1" t="s">
        <v>61</v>
      </c>
      <c r="O6" s="1" t="s">
        <v>35</v>
      </c>
      <c r="P6" s="1" t="s">
        <v>62</v>
      </c>
      <c r="Q6" s="1" t="s">
        <v>55</v>
      </c>
      <c r="R6" s="1"/>
      <c r="S6" s="1">
        <v>6</v>
      </c>
      <c r="T6" s="1" t="s">
        <v>29</v>
      </c>
    </row>
    <row r="7" spans="1:20" x14ac:dyDescent="0.25">
      <c r="A7" s="1" t="s">
        <v>18</v>
      </c>
      <c r="B7" s="1" t="s">
        <v>20</v>
      </c>
      <c r="C7" s="1" t="s">
        <v>31</v>
      </c>
      <c r="D7" s="1" t="str">
        <f>VLOOKUP($B7,Helper!$A$1:$B$11,2,0)&amp;" vs "&amp;VLOOKUP(matches!$C7,Helper!$A$1:$B$11,2,0)</f>
        <v>NZ vs NTH</v>
      </c>
      <c r="E7" s="2">
        <v>45208</v>
      </c>
      <c r="F7" s="1">
        <v>6</v>
      </c>
      <c r="G7" s="1" t="s">
        <v>32</v>
      </c>
      <c r="H7" s="1" t="s">
        <v>33</v>
      </c>
      <c r="I7" s="1" t="s">
        <v>31</v>
      </c>
      <c r="J7" s="1" t="s">
        <v>23</v>
      </c>
      <c r="K7" s="1" t="s">
        <v>63</v>
      </c>
      <c r="L7" s="1" t="str">
        <f>VLOOKUP($K7,Helper!$D$1:$E$37,2,0)</f>
        <v>Mitchell Santner</v>
      </c>
      <c r="M7" s="1" t="s">
        <v>37</v>
      </c>
      <c r="N7" s="1" t="s">
        <v>64</v>
      </c>
      <c r="O7" s="1" t="s">
        <v>26</v>
      </c>
      <c r="P7" s="1" t="s">
        <v>46</v>
      </c>
      <c r="Q7" s="1" t="s">
        <v>20</v>
      </c>
      <c r="R7" s="1">
        <v>99</v>
      </c>
      <c r="S7" s="1"/>
      <c r="T7" s="1" t="s">
        <v>29</v>
      </c>
    </row>
    <row r="8" spans="1:20" x14ac:dyDescent="0.25">
      <c r="A8" s="1" t="s">
        <v>18</v>
      </c>
      <c r="B8" s="1" t="s">
        <v>19</v>
      </c>
      <c r="C8" s="1" t="s">
        <v>40</v>
      </c>
      <c r="D8" s="1" t="str">
        <f>VLOOKUP($B8,Helper!$A$1:$B$11,2,0)&amp;" vs "&amp;VLOOKUP(matches!$C8,Helper!$A$1:$B$11,2,0)</f>
        <v>ENG vs BAN</v>
      </c>
      <c r="E8" s="2">
        <v>45209</v>
      </c>
      <c r="F8" s="1">
        <v>7</v>
      </c>
      <c r="G8" s="1" t="s">
        <v>41</v>
      </c>
      <c r="H8" s="1" t="s">
        <v>42</v>
      </c>
      <c r="I8" s="1" t="s">
        <v>40</v>
      </c>
      <c r="J8" s="1" t="s">
        <v>23</v>
      </c>
      <c r="K8" s="1" t="s">
        <v>65</v>
      </c>
      <c r="L8" s="1" t="str">
        <f>VLOOKUP($K8,Helper!$D$1:$E$37,2,0)</f>
        <v>Dawid Malan</v>
      </c>
      <c r="M8" s="1" t="s">
        <v>66</v>
      </c>
      <c r="N8" s="1" t="s">
        <v>67</v>
      </c>
      <c r="O8" s="1" t="s">
        <v>25</v>
      </c>
      <c r="P8" s="1" t="s">
        <v>28</v>
      </c>
      <c r="Q8" s="1" t="s">
        <v>19</v>
      </c>
      <c r="R8" s="1">
        <v>137</v>
      </c>
      <c r="S8" s="1"/>
      <c r="T8" s="1" t="s">
        <v>29</v>
      </c>
    </row>
    <row r="9" spans="1:20" x14ac:dyDescent="0.25">
      <c r="A9" s="1" t="s">
        <v>18</v>
      </c>
      <c r="B9" s="1" t="s">
        <v>48</v>
      </c>
      <c r="C9" s="1" t="s">
        <v>30</v>
      </c>
      <c r="D9" s="1" t="str">
        <f>VLOOKUP($B9,Helper!$A$1:$B$11,2,0)&amp;" vs "&amp;VLOOKUP(matches!$C9,Helper!$A$1:$B$11,2,0)</f>
        <v>SL vs PAK</v>
      </c>
      <c r="E9" s="2">
        <v>45209</v>
      </c>
      <c r="F9" s="1">
        <v>8</v>
      </c>
      <c r="G9" s="1" t="s">
        <v>32</v>
      </c>
      <c r="H9" s="1" t="s">
        <v>33</v>
      </c>
      <c r="I9" s="1" t="s">
        <v>48</v>
      </c>
      <c r="J9" s="1" t="s">
        <v>58</v>
      </c>
      <c r="K9" s="1" t="s">
        <v>68</v>
      </c>
      <c r="L9" s="1" t="str">
        <f>VLOOKUP($K9,Helper!$D$1:$E$37,2,0)</f>
        <v>Mohammad Rizwan</v>
      </c>
      <c r="M9" s="1" t="s">
        <v>53</v>
      </c>
      <c r="N9" s="1" t="s">
        <v>60</v>
      </c>
      <c r="O9" s="1" t="s">
        <v>64</v>
      </c>
      <c r="P9" s="1" t="s">
        <v>46</v>
      </c>
      <c r="Q9" s="1" t="s">
        <v>30</v>
      </c>
      <c r="R9" s="1"/>
      <c r="S9" s="1">
        <v>6</v>
      </c>
      <c r="T9" s="1" t="s">
        <v>29</v>
      </c>
    </row>
    <row r="10" spans="1:20" x14ac:dyDescent="0.25">
      <c r="A10" s="1" t="s">
        <v>18</v>
      </c>
      <c r="B10" s="1" t="s">
        <v>39</v>
      </c>
      <c r="C10" s="1" t="s">
        <v>55</v>
      </c>
      <c r="D10" s="1" t="str">
        <f>VLOOKUP($B10,Helper!$A$1:$B$11,2,0)&amp;" vs "&amp;VLOOKUP(matches!$C10,Helper!$A$1:$B$11,2,0)</f>
        <v>AFG vs IND</v>
      </c>
      <c r="E10" s="2">
        <v>45210</v>
      </c>
      <c r="F10" s="1">
        <v>9</v>
      </c>
      <c r="G10" s="1" t="s">
        <v>49</v>
      </c>
      <c r="H10" s="1" t="s">
        <v>50</v>
      </c>
      <c r="I10" s="1" t="s">
        <v>39</v>
      </c>
      <c r="J10" s="1" t="s">
        <v>58</v>
      </c>
      <c r="K10" s="1" t="s">
        <v>69</v>
      </c>
      <c r="L10" s="1" t="str">
        <f>VLOOKUP($K10,Helper!$D$1:$E$37,2,0)</f>
        <v>Rohit Sharma</v>
      </c>
      <c r="M10" s="1" t="s">
        <v>70</v>
      </c>
      <c r="N10" s="1" t="s">
        <v>37</v>
      </c>
      <c r="O10" s="1" t="s">
        <v>27</v>
      </c>
      <c r="P10" s="1" t="s">
        <v>38</v>
      </c>
      <c r="Q10" s="1" t="s">
        <v>55</v>
      </c>
      <c r="R10" s="1"/>
      <c r="S10" s="1">
        <v>8</v>
      </c>
      <c r="T10" s="1" t="s">
        <v>29</v>
      </c>
    </row>
    <row r="11" spans="1:20" x14ac:dyDescent="0.25">
      <c r="A11" s="1" t="s">
        <v>18</v>
      </c>
      <c r="B11" s="1" t="s">
        <v>47</v>
      </c>
      <c r="C11" s="1" t="s">
        <v>54</v>
      </c>
      <c r="D11" s="1" t="str">
        <f>VLOOKUP($B11,Helper!$A$1:$B$11,2,0)&amp;" vs "&amp;VLOOKUP(matches!$C11,Helper!$A$1:$B$11,2,0)</f>
        <v>SA vs AUS</v>
      </c>
      <c r="E11" s="2">
        <v>45211</v>
      </c>
      <c r="F11" s="1">
        <v>10</v>
      </c>
      <c r="G11" s="1" t="s">
        <v>71</v>
      </c>
      <c r="H11" s="1" t="s">
        <v>72</v>
      </c>
      <c r="I11" s="1" t="s">
        <v>54</v>
      </c>
      <c r="J11" s="1" t="s">
        <v>23</v>
      </c>
      <c r="K11" s="1" t="s">
        <v>73</v>
      </c>
      <c r="L11" s="1" t="str">
        <f>VLOOKUP($K11,Helper!$D$1:$E$37,2,0)</f>
        <v>Quinton de Kock</v>
      </c>
      <c r="M11" s="1" t="s">
        <v>44</v>
      </c>
      <c r="N11" s="1" t="s">
        <v>52</v>
      </c>
      <c r="O11" s="1" t="s">
        <v>36</v>
      </c>
      <c r="P11" s="1" t="s">
        <v>28</v>
      </c>
      <c r="Q11" s="1" t="s">
        <v>47</v>
      </c>
      <c r="R11" s="1">
        <v>134</v>
      </c>
      <c r="S11" s="1"/>
      <c r="T11" s="1" t="s">
        <v>29</v>
      </c>
    </row>
    <row r="12" spans="1:20" x14ac:dyDescent="0.25">
      <c r="A12" s="1" t="s">
        <v>18</v>
      </c>
      <c r="B12" s="1" t="s">
        <v>40</v>
      </c>
      <c r="C12" s="1" t="s">
        <v>20</v>
      </c>
      <c r="D12" s="1" t="str">
        <f>VLOOKUP($B12,Helper!$A$1:$B$11,2,0)&amp;" vs "&amp;VLOOKUP(matches!$C12,Helper!$A$1:$B$11,2,0)</f>
        <v>BAN vs NZ</v>
      </c>
      <c r="E12" s="2">
        <v>45212</v>
      </c>
      <c r="F12" s="1">
        <v>11</v>
      </c>
      <c r="G12" s="1" t="s">
        <v>56</v>
      </c>
      <c r="H12" s="1" t="s">
        <v>57</v>
      </c>
      <c r="I12" s="1" t="s">
        <v>20</v>
      </c>
      <c r="J12" s="1" t="s">
        <v>23</v>
      </c>
      <c r="K12" s="1" t="s">
        <v>74</v>
      </c>
      <c r="L12" s="1" t="str">
        <f>VLOOKUP($K12,Helper!$D$1:$E$37,2,0)</f>
        <v>Lockie Ferguson</v>
      </c>
      <c r="M12" s="1" t="s">
        <v>25</v>
      </c>
      <c r="N12" s="1" t="s">
        <v>26</v>
      </c>
      <c r="O12" s="1" t="s">
        <v>53</v>
      </c>
      <c r="P12" s="1" t="s">
        <v>62</v>
      </c>
      <c r="Q12" s="1" t="s">
        <v>20</v>
      </c>
      <c r="R12" s="1"/>
      <c r="S12" s="1">
        <v>8</v>
      </c>
      <c r="T12" s="1" t="s">
        <v>29</v>
      </c>
    </row>
    <row r="13" spans="1:20" x14ac:dyDescent="0.25">
      <c r="A13" s="1" t="s">
        <v>18</v>
      </c>
      <c r="B13" s="1" t="s">
        <v>30</v>
      </c>
      <c r="C13" s="1" t="s">
        <v>55</v>
      </c>
      <c r="D13" s="1" t="str">
        <f>VLOOKUP($B13,Helper!$A$1:$B$11,2,0)&amp;" vs "&amp;VLOOKUP(matches!$C13,Helper!$A$1:$B$11,2,0)</f>
        <v>PAK vs IND</v>
      </c>
      <c r="E13" s="2">
        <v>45213</v>
      </c>
      <c r="F13" s="1">
        <v>12</v>
      </c>
      <c r="G13" s="1" t="s">
        <v>21</v>
      </c>
      <c r="H13" s="1" t="s">
        <v>22</v>
      </c>
      <c r="I13" s="1" t="s">
        <v>55</v>
      </c>
      <c r="J13" s="1" t="s">
        <v>23</v>
      </c>
      <c r="K13" s="1" t="s">
        <v>75</v>
      </c>
      <c r="L13" s="1" t="str">
        <f>VLOOKUP($K13,Helper!$D$1:$E$37,2,0)</f>
        <v>Jasprit Bumrah</v>
      </c>
      <c r="M13" s="1" t="s">
        <v>45</v>
      </c>
      <c r="N13" s="1" t="s">
        <v>52</v>
      </c>
      <c r="O13" s="1" t="s">
        <v>60</v>
      </c>
      <c r="P13" s="1" t="s">
        <v>46</v>
      </c>
      <c r="Q13" s="1" t="s">
        <v>55</v>
      </c>
      <c r="R13" s="1"/>
      <c r="S13" s="1">
        <v>7</v>
      </c>
      <c r="T13" s="1" t="s">
        <v>29</v>
      </c>
    </row>
    <row r="14" spans="1:20" x14ac:dyDescent="0.25">
      <c r="A14" s="1" t="s">
        <v>18</v>
      </c>
      <c r="B14" s="1" t="s">
        <v>39</v>
      </c>
      <c r="C14" s="1" t="s">
        <v>19</v>
      </c>
      <c r="D14" s="1" t="str">
        <f>VLOOKUP($B14,Helper!$A$1:$B$11,2,0)&amp;" vs "&amp;VLOOKUP(matches!$C14,Helper!$A$1:$B$11,2,0)</f>
        <v>AFG vs ENG</v>
      </c>
      <c r="E14" s="2">
        <v>45214</v>
      </c>
      <c r="F14" s="1">
        <v>13</v>
      </c>
      <c r="G14" s="1" t="s">
        <v>49</v>
      </c>
      <c r="H14" s="1" t="s">
        <v>50</v>
      </c>
      <c r="I14" s="1" t="s">
        <v>19</v>
      </c>
      <c r="J14" s="1" t="s">
        <v>23</v>
      </c>
      <c r="K14" s="1" t="s">
        <v>76</v>
      </c>
      <c r="L14" s="1" t="str">
        <f>VLOOKUP($K14,Helper!$D$1:$E$37,2,0)</f>
        <v>Mujeeb Ur Rahman</v>
      </c>
      <c r="M14" s="1" t="s">
        <v>64</v>
      </c>
      <c r="N14" s="1" t="s">
        <v>27</v>
      </c>
      <c r="O14" s="1" t="s">
        <v>67</v>
      </c>
      <c r="P14" s="1" t="s">
        <v>38</v>
      </c>
      <c r="Q14" s="1" t="s">
        <v>39</v>
      </c>
      <c r="R14" s="1">
        <v>69</v>
      </c>
      <c r="S14" s="1"/>
      <c r="T14" s="1" t="s">
        <v>29</v>
      </c>
    </row>
    <row r="15" spans="1:20" x14ac:dyDescent="0.25">
      <c r="A15" s="1" t="s">
        <v>18</v>
      </c>
      <c r="B15" s="1" t="s">
        <v>48</v>
      </c>
      <c r="C15" s="1" t="s">
        <v>54</v>
      </c>
      <c r="D15" s="1" t="str">
        <f>VLOOKUP($B15,Helper!$A$1:$B$11,2,0)&amp;" vs "&amp;VLOOKUP(matches!$C15,Helper!$A$1:$B$11,2,0)</f>
        <v>SL vs AUS</v>
      </c>
      <c r="E15" s="2">
        <v>45215</v>
      </c>
      <c r="F15" s="1">
        <v>14</v>
      </c>
      <c r="G15" s="1" t="s">
        <v>71</v>
      </c>
      <c r="H15" s="1" t="s">
        <v>72</v>
      </c>
      <c r="I15" s="1" t="s">
        <v>48</v>
      </c>
      <c r="J15" s="1" t="s">
        <v>58</v>
      </c>
      <c r="K15" s="1" t="s">
        <v>77</v>
      </c>
      <c r="L15" s="1" t="str">
        <f>VLOOKUP($K15,Helper!$D$1:$E$37,2,0)</f>
        <v>Adam Zampa</v>
      </c>
      <c r="M15" s="1" t="s">
        <v>60</v>
      </c>
      <c r="N15" s="1" t="s">
        <v>44</v>
      </c>
      <c r="O15" s="1"/>
      <c r="P15" s="1" t="s">
        <v>62</v>
      </c>
      <c r="Q15" s="1" t="s">
        <v>54</v>
      </c>
      <c r="R15" s="1"/>
      <c r="S15" s="1">
        <v>5</v>
      </c>
      <c r="T15" s="1" t="s">
        <v>29</v>
      </c>
    </row>
    <row r="16" spans="1:20" x14ac:dyDescent="0.25">
      <c r="A16" s="1" t="s">
        <v>18</v>
      </c>
      <c r="B16" s="1" t="s">
        <v>31</v>
      </c>
      <c r="C16" s="1" t="s">
        <v>47</v>
      </c>
      <c r="D16" s="1" t="str">
        <f>VLOOKUP($B16,Helper!$A$1:$B$11,2,0)&amp;" vs "&amp;VLOOKUP(matches!$C16,Helper!$A$1:$B$11,2,0)</f>
        <v>NTH vs SA</v>
      </c>
      <c r="E16" s="2">
        <v>45216</v>
      </c>
      <c r="F16" s="1">
        <v>15</v>
      </c>
      <c r="G16" s="1" t="s">
        <v>41</v>
      </c>
      <c r="H16" s="1" t="s">
        <v>42</v>
      </c>
      <c r="I16" s="1" t="s">
        <v>47</v>
      </c>
      <c r="J16" s="1" t="s">
        <v>23</v>
      </c>
      <c r="K16" s="1" t="s">
        <v>78</v>
      </c>
      <c r="L16" s="1" t="str">
        <f>VLOOKUP($K16,Helper!$D$1:$E$37,2,0)</f>
        <v>Safyaan Sharif Edwards</v>
      </c>
      <c r="M16" s="1" t="s">
        <v>70</v>
      </c>
      <c r="N16" s="1" t="s">
        <v>61</v>
      </c>
      <c r="O16" s="1" t="s">
        <v>66</v>
      </c>
      <c r="P16" s="1" t="s">
        <v>38</v>
      </c>
      <c r="Q16" s="1" t="s">
        <v>31</v>
      </c>
      <c r="R16" s="1">
        <v>38</v>
      </c>
      <c r="S16" s="1"/>
      <c r="T16" s="1" t="s">
        <v>29</v>
      </c>
    </row>
    <row r="17" spans="1:20" x14ac:dyDescent="0.25">
      <c r="A17" s="1" t="s">
        <v>18</v>
      </c>
      <c r="B17" s="1" t="s">
        <v>20</v>
      </c>
      <c r="C17" s="1" t="s">
        <v>39</v>
      </c>
      <c r="D17" s="1" t="str">
        <f>VLOOKUP($B17,Helper!$A$1:$B$11,2,0)&amp;" vs "&amp;VLOOKUP(matches!$C17,Helper!$A$1:$B$11,2,0)</f>
        <v>NZ vs AFG</v>
      </c>
      <c r="E17" s="2">
        <v>45217</v>
      </c>
      <c r="F17" s="1">
        <v>16</v>
      </c>
      <c r="G17" s="1" t="s">
        <v>56</v>
      </c>
      <c r="H17" s="1" t="s">
        <v>57</v>
      </c>
      <c r="I17" s="1" t="s">
        <v>39</v>
      </c>
      <c r="J17" s="1" t="s">
        <v>23</v>
      </c>
      <c r="K17" s="1" t="s">
        <v>79</v>
      </c>
      <c r="L17" s="1" t="str">
        <f>VLOOKUP($K17,Helper!$D$1:$E$37,2,0)</f>
        <v>Glenn Phillips</v>
      </c>
      <c r="M17" s="1" t="s">
        <v>44</v>
      </c>
      <c r="N17" s="1" t="s">
        <v>67</v>
      </c>
      <c r="O17" s="1" t="s">
        <v>80</v>
      </c>
      <c r="P17" s="1" t="s">
        <v>28</v>
      </c>
      <c r="Q17" s="1" t="s">
        <v>20</v>
      </c>
      <c r="R17" s="1">
        <v>149</v>
      </c>
      <c r="S17" s="1"/>
      <c r="T17" s="1" t="s">
        <v>29</v>
      </c>
    </row>
    <row r="18" spans="1:20" x14ac:dyDescent="0.25">
      <c r="A18" s="1" t="s">
        <v>18</v>
      </c>
      <c r="B18" s="1" t="s">
        <v>40</v>
      </c>
      <c r="C18" s="1" t="s">
        <v>55</v>
      </c>
      <c r="D18" s="1" t="str">
        <f>VLOOKUP($B18,Helper!$A$1:$B$11,2,0)&amp;" vs "&amp;VLOOKUP(matches!$C18,Helper!$A$1:$B$11,2,0)</f>
        <v>BAN vs IND</v>
      </c>
      <c r="E18" s="2">
        <v>45218</v>
      </c>
      <c r="F18" s="1">
        <v>17</v>
      </c>
      <c r="G18" s="1" t="s">
        <v>81</v>
      </c>
      <c r="H18" s="1" t="s">
        <v>82</v>
      </c>
      <c r="I18" s="1" t="s">
        <v>40</v>
      </c>
      <c r="J18" s="1" t="s">
        <v>58</v>
      </c>
      <c r="K18" s="1" t="s">
        <v>83</v>
      </c>
      <c r="L18" s="1" t="str">
        <f>VLOOKUP($K18,Helper!$D$1:$E$37,2,0)</f>
        <v>Virat Kohli</v>
      </c>
      <c r="M18" s="1" t="s">
        <v>35</v>
      </c>
      <c r="N18" s="1" t="s">
        <v>61</v>
      </c>
      <c r="O18" s="1" t="s">
        <v>45</v>
      </c>
      <c r="P18" s="1" t="s">
        <v>46</v>
      </c>
      <c r="Q18" s="1" t="s">
        <v>55</v>
      </c>
      <c r="R18" s="1"/>
      <c r="S18" s="1">
        <v>7</v>
      </c>
      <c r="T18" s="1" t="s">
        <v>29</v>
      </c>
    </row>
    <row r="19" spans="1:20" x14ac:dyDescent="0.25">
      <c r="A19" s="1" t="s">
        <v>18</v>
      </c>
      <c r="B19" s="1" t="s">
        <v>54</v>
      </c>
      <c r="C19" s="1" t="s">
        <v>30</v>
      </c>
      <c r="D19" s="1" t="str">
        <f>VLOOKUP($B19,Helper!$A$1:$B$11,2,0)&amp;" vs "&amp;VLOOKUP(matches!$C19,Helper!$A$1:$B$11,2,0)</f>
        <v>AUS vs PAK</v>
      </c>
      <c r="E19" s="2">
        <v>45219</v>
      </c>
      <c r="F19" s="1">
        <v>18</v>
      </c>
      <c r="G19" s="1" t="s">
        <v>84</v>
      </c>
      <c r="H19" s="1" t="s">
        <v>85</v>
      </c>
      <c r="I19" s="1" t="s">
        <v>30</v>
      </c>
      <c r="J19" s="1" t="s">
        <v>23</v>
      </c>
      <c r="K19" s="1" t="s">
        <v>86</v>
      </c>
      <c r="L19" s="1" t="str">
        <f>VLOOKUP($K19,Helper!$D$1:$E$37,2,0)</f>
        <v>David Warner</v>
      </c>
      <c r="M19" s="1" t="s">
        <v>36</v>
      </c>
      <c r="N19" s="1" t="s">
        <v>52</v>
      </c>
      <c r="O19" s="1" t="s">
        <v>80</v>
      </c>
      <c r="P19" s="1" t="s">
        <v>62</v>
      </c>
      <c r="Q19" s="1" t="s">
        <v>54</v>
      </c>
      <c r="R19" s="1">
        <v>62</v>
      </c>
      <c r="S19" s="1"/>
      <c r="T19" s="1" t="s">
        <v>29</v>
      </c>
    </row>
    <row r="20" spans="1:20" x14ac:dyDescent="0.25">
      <c r="A20" s="1" t="s">
        <v>18</v>
      </c>
      <c r="B20" s="1" t="s">
        <v>31</v>
      </c>
      <c r="C20" s="1" t="s">
        <v>48</v>
      </c>
      <c r="D20" s="1" t="str">
        <f>VLOOKUP($B20,Helper!$A$1:$B$11,2,0)&amp;" vs "&amp;VLOOKUP(matches!$C20,Helper!$A$1:$B$11,2,0)</f>
        <v>NTH vs SL</v>
      </c>
      <c r="E20" s="2">
        <v>45220</v>
      </c>
      <c r="F20" s="1">
        <v>19</v>
      </c>
      <c r="G20" s="1" t="s">
        <v>71</v>
      </c>
      <c r="H20" s="1" t="s">
        <v>72</v>
      </c>
      <c r="I20" s="1" t="s">
        <v>31</v>
      </c>
      <c r="J20" s="1" t="s">
        <v>58</v>
      </c>
      <c r="K20" s="1" t="s">
        <v>87</v>
      </c>
      <c r="L20" s="1" t="str">
        <f>VLOOKUP($K20,Helper!$D$1:$E$37,2,0)</f>
        <v>Sandun Weerakkody Samarawickrama</v>
      </c>
      <c r="M20" s="1" t="s">
        <v>66</v>
      </c>
      <c r="N20" s="1" t="s">
        <v>45</v>
      </c>
      <c r="O20" s="1" t="s">
        <v>60</v>
      </c>
      <c r="P20" s="1" t="s">
        <v>38</v>
      </c>
      <c r="Q20" s="1" t="s">
        <v>48</v>
      </c>
      <c r="R20" s="1"/>
      <c r="S20" s="1">
        <v>5</v>
      </c>
      <c r="T20" s="1" t="s">
        <v>29</v>
      </c>
    </row>
    <row r="21" spans="1:20" x14ac:dyDescent="0.25">
      <c r="A21" s="1" t="s">
        <v>18</v>
      </c>
      <c r="B21" s="1" t="s">
        <v>47</v>
      </c>
      <c r="C21" s="1" t="s">
        <v>19</v>
      </c>
      <c r="D21" s="1" t="str">
        <f>VLOOKUP($B21,Helper!$A$1:$B$11,2,0)&amp;" vs "&amp;VLOOKUP(matches!$C21,Helper!$A$1:$B$11,2,0)</f>
        <v>SA vs ENG</v>
      </c>
      <c r="E21" s="2">
        <v>45220</v>
      </c>
      <c r="F21" s="1">
        <v>20</v>
      </c>
      <c r="G21" s="1" t="s">
        <v>88</v>
      </c>
      <c r="H21" s="1" t="s">
        <v>89</v>
      </c>
      <c r="I21" s="1" t="s">
        <v>19</v>
      </c>
      <c r="J21" s="1" t="s">
        <v>23</v>
      </c>
      <c r="K21" s="1" t="s">
        <v>90</v>
      </c>
      <c r="L21" s="1" t="str">
        <f>VLOOKUP($K21,Helper!$D$1:$E$37,2,0)</f>
        <v>Heinrich Klaasen</v>
      </c>
      <c r="M21" s="1" t="s">
        <v>25</v>
      </c>
      <c r="N21" s="1" t="s">
        <v>26</v>
      </c>
      <c r="O21" s="1" t="s">
        <v>44</v>
      </c>
      <c r="P21" s="1" t="s">
        <v>28</v>
      </c>
      <c r="Q21" s="1" t="s">
        <v>47</v>
      </c>
      <c r="R21" s="1">
        <v>229</v>
      </c>
      <c r="S21" s="1"/>
      <c r="T21" s="1" t="s">
        <v>29</v>
      </c>
    </row>
    <row r="22" spans="1:20" x14ac:dyDescent="0.25">
      <c r="A22" s="1" t="s">
        <v>18</v>
      </c>
      <c r="B22" s="1" t="s">
        <v>20</v>
      </c>
      <c r="C22" s="1" t="s">
        <v>55</v>
      </c>
      <c r="D22" s="1" t="str">
        <f>VLOOKUP($B22,Helper!$A$1:$B$11,2,0)&amp;" vs "&amp;VLOOKUP(matches!$C22,Helper!$A$1:$B$11,2,0)</f>
        <v>NZ vs IND</v>
      </c>
      <c r="E22" s="2">
        <v>45221</v>
      </c>
      <c r="F22" s="1">
        <v>21</v>
      </c>
      <c r="G22" s="1" t="s">
        <v>41</v>
      </c>
      <c r="H22" s="1" t="s">
        <v>42</v>
      </c>
      <c r="I22" s="1" t="s">
        <v>55</v>
      </c>
      <c r="J22" s="1" t="s">
        <v>23</v>
      </c>
      <c r="K22" s="1" t="s">
        <v>91</v>
      </c>
      <c r="L22" s="1" t="str">
        <f>VLOOKUP($K22,Helper!$D$1:$E$37,2,0)</f>
        <v>Mohammed Shami</v>
      </c>
      <c r="M22" s="1" t="s">
        <v>35</v>
      </c>
      <c r="N22" s="1" t="s">
        <v>70</v>
      </c>
      <c r="O22" s="1" t="s">
        <v>92</v>
      </c>
      <c r="P22" s="1" t="s">
        <v>46</v>
      </c>
      <c r="Q22" s="1" t="s">
        <v>55</v>
      </c>
      <c r="R22" s="1"/>
      <c r="S22" s="1">
        <v>4</v>
      </c>
      <c r="T22" s="1" t="s">
        <v>29</v>
      </c>
    </row>
    <row r="23" spans="1:20" x14ac:dyDescent="0.25">
      <c r="A23" s="1" t="s">
        <v>18</v>
      </c>
      <c r="B23" s="1" t="s">
        <v>30</v>
      </c>
      <c r="C23" s="1" t="s">
        <v>39</v>
      </c>
      <c r="D23" s="1" t="str">
        <f>VLOOKUP($B23,Helper!$A$1:$B$11,2,0)&amp;" vs "&amp;VLOOKUP(matches!$C23,Helper!$A$1:$B$11,2,0)</f>
        <v>PAK vs AFG</v>
      </c>
      <c r="E23" s="2">
        <v>45222</v>
      </c>
      <c r="F23" s="1">
        <v>22</v>
      </c>
      <c r="G23" s="1" t="s">
        <v>56</v>
      </c>
      <c r="H23" s="1" t="s">
        <v>57</v>
      </c>
      <c r="I23" s="1" t="s">
        <v>30</v>
      </c>
      <c r="J23" s="1" t="s">
        <v>58</v>
      </c>
      <c r="K23" s="1" t="s">
        <v>93</v>
      </c>
      <c r="L23" s="1" t="str">
        <f>VLOOKUP($K23,Helper!$D$1:$E$37,2,0)</f>
        <v>Ibrahim Zadran</v>
      </c>
      <c r="M23" s="1" t="s">
        <v>37</v>
      </c>
      <c r="N23" s="1" t="s">
        <v>64</v>
      </c>
      <c r="O23" s="1" t="s">
        <v>25</v>
      </c>
      <c r="P23" s="1" t="s">
        <v>62</v>
      </c>
      <c r="Q23" s="1" t="s">
        <v>39</v>
      </c>
      <c r="R23" s="1"/>
      <c r="S23" s="1">
        <v>8</v>
      </c>
      <c r="T23" s="1" t="s">
        <v>29</v>
      </c>
    </row>
    <row r="24" spans="1:20" x14ac:dyDescent="0.25">
      <c r="A24" s="1" t="s">
        <v>18</v>
      </c>
      <c r="B24" s="1" t="s">
        <v>47</v>
      </c>
      <c r="C24" s="1" t="s">
        <v>40</v>
      </c>
      <c r="D24" s="1" t="str">
        <f>VLOOKUP($B24,Helper!$A$1:$B$11,2,0)&amp;" vs "&amp;VLOOKUP(matches!$C24,Helper!$A$1:$B$11,2,0)</f>
        <v>SA vs BAN</v>
      </c>
      <c r="E24" s="2">
        <v>45223</v>
      </c>
      <c r="F24" s="1">
        <v>23</v>
      </c>
      <c r="G24" s="1" t="s">
        <v>88</v>
      </c>
      <c r="H24" s="1" t="s">
        <v>89</v>
      </c>
      <c r="I24" s="1" t="s">
        <v>47</v>
      </c>
      <c r="J24" s="1" t="s">
        <v>58</v>
      </c>
      <c r="K24" s="1" t="s">
        <v>73</v>
      </c>
      <c r="L24" s="1" t="str">
        <f>VLOOKUP($K24,Helper!$D$1:$E$37,2,0)</f>
        <v>Quinton de Kock</v>
      </c>
      <c r="M24" s="1" t="s">
        <v>66</v>
      </c>
      <c r="N24" s="1" t="s">
        <v>44</v>
      </c>
      <c r="O24" s="1" t="s">
        <v>94</v>
      </c>
      <c r="P24" s="1" t="s">
        <v>38</v>
      </c>
      <c r="Q24" s="1" t="s">
        <v>47</v>
      </c>
      <c r="R24" s="1">
        <v>149</v>
      </c>
      <c r="S24" s="1"/>
      <c r="T24" s="1" t="s">
        <v>29</v>
      </c>
    </row>
    <row r="25" spans="1:20" x14ac:dyDescent="0.25">
      <c r="A25" s="1" t="s">
        <v>18</v>
      </c>
      <c r="B25" s="1" t="s">
        <v>54</v>
      </c>
      <c r="C25" s="1" t="s">
        <v>31</v>
      </c>
      <c r="D25" s="1" t="str">
        <f>VLOOKUP($B25,Helper!$A$1:$B$11,2,0)&amp;" vs "&amp;VLOOKUP(matches!$C25,Helper!$A$1:$B$11,2,0)</f>
        <v>AUS vs NTH</v>
      </c>
      <c r="E25" s="2">
        <v>45224</v>
      </c>
      <c r="F25" s="1">
        <v>24</v>
      </c>
      <c r="G25" s="1" t="s">
        <v>49</v>
      </c>
      <c r="H25" s="1" t="s">
        <v>50</v>
      </c>
      <c r="I25" s="1" t="s">
        <v>54</v>
      </c>
      <c r="J25" s="1" t="s">
        <v>58</v>
      </c>
      <c r="K25" s="1" t="s">
        <v>95</v>
      </c>
      <c r="L25" s="1" t="str">
        <f>VLOOKUP($K25,Helper!$D$1:$E$37,2,0)</f>
        <v>Glenn Maxwell</v>
      </c>
      <c r="M25" s="1" t="s">
        <v>70</v>
      </c>
      <c r="N25" s="1" t="s">
        <v>27</v>
      </c>
      <c r="O25" s="1" t="s">
        <v>26</v>
      </c>
      <c r="P25" s="1" t="s">
        <v>46</v>
      </c>
      <c r="Q25" s="1" t="s">
        <v>54</v>
      </c>
      <c r="R25" s="1">
        <v>309</v>
      </c>
      <c r="S25" s="1"/>
      <c r="T25" s="1" t="s">
        <v>29</v>
      </c>
    </row>
    <row r="26" spans="1:20" x14ac:dyDescent="0.25">
      <c r="A26" s="1" t="s">
        <v>18</v>
      </c>
      <c r="B26" s="1" t="s">
        <v>19</v>
      </c>
      <c r="C26" s="1" t="s">
        <v>48</v>
      </c>
      <c r="D26" s="1" t="str">
        <f>VLOOKUP($B26,Helper!$A$1:$B$11,2,0)&amp;" vs "&amp;VLOOKUP(matches!$C26,Helper!$A$1:$B$11,2,0)</f>
        <v>ENG vs SL</v>
      </c>
      <c r="E26" s="2">
        <v>45225</v>
      </c>
      <c r="F26" s="1">
        <v>25</v>
      </c>
      <c r="G26" s="1" t="s">
        <v>84</v>
      </c>
      <c r="H26" s="1" t="s">
        <v>85</v>
      </c>
      <c r="I26" s="1" t="s">
        <v>19</v>
      </c>
      <c r="J26" s="1" t="s">
        <v>58</v>
      </c>
      <c r="K26" s="1" t="s">
        <v>96</v>
      </c>
      <c r="L26" s="1" t="str">
        <f>VLOOKUP($K26,Helper!$D$1:$E$37,2,0)</f>
        <v>Chamika Buddhika Kumara</v>
      </c>
      <c r="M26" s="1" t="s">
        <v>35</v>
      </c>
      <c r="N26" s="1" t="s">
        <v>36</v>
      </c>
      <c r="O26" s="1" t="s">
        <v>64</v>
      </c>
      <c r="P26" s="1" t="s">
        <v>28</v>
      </c>
      <c r="Q26" s="1" t="s">
        <v>48</v>
      </c>
      <c r="R26" s="1"/>
      <c r="S26" s="1">
        <v>8</v>
      </c>
      <c r="T26" s="1" t="s">
        <v>29</v>
      </c>
    </row>
    <row r="27" spans="1:20" x14ac:dyDescent="0.25">
      <c r="A27" s="1" t="s">
        <v>18</v>
      </c>
      <c r="B27" s="1" t="s">
        <v>30</v>
      </c>
      <c r="C27" s="1" t="s">
        <v>47</v>
      </c>
      <c r="D27" s="1" t="str">
        <f>VLOOKUP($B27,Helper!$A$1:$B$11,2,0)&amp;" vs "&amp;VLOOKUP(matches!$C27,Helper!$A$1:$B$11,2,0)</f>
        <v>PAK vs SA</v>
      </c>
      <c r="E27" s="2">
        <v>45226</v>
      </c>
      <c r="F27" s="1">
        <v>26</v>
      </c>
      <c r="G27" s="1" t="s">
        <v>56</v>
      </c>
      <c r="H27" s="1" t="s">
        <v>57</v>
      </c>
      <c r="I27" s="1" t="s">
        <v>30</v>
      </c>
      <c r="J27" s="1" t="s">
        <v>58</v>
      </c>
      <c r="K27" s="1" t="s">
        <v>97</v>
      </c>
      <c r="L27" s="1" t="str">
        <f>VLOOKUP($K27,Helper!$D$1:$E$37,2,0)</f>
        <v>Tabraiz Shamsi</v>
      </c>
      <c r="M27" s="1" t="s">
        <v>53</v>
      </c>
      <c r="N27" s="1" t="s">
        <v>37</v>
      </c>
      <c r="O27" s="1" t="s">
        <v>61</v>
      </c>
      <c r="P27" s="1" t="s">
        <v>62</v>
      </c>
      <c r="Q27" s="1" t="s">
        <v>47</v>
      </c>
      <c r="R27" s="1"/>
      <c r="S27" s="1">
        <v>1</v>
      </c>
      <c r="T27" s="1" t="s">
        <v>29</v>
      </c>
    </row>
    <row r="28" spans="1:20" x14ac:dyDescent="0.25">
      <c r="A28" s="1" t="s">
        <v>18</v>
      </c>
      <c r="B28" s="1" t="s">
        <v>54</v>
      </c>
      <c r="C28" s="1" t="s">
        <v>20</v>
      </c>
      <c r="D28" s="1" t="str">
        <f>VLOOKUP($B28,Helper!$A$1:$B$11,2,0)&amp;" vs "&amp;VLOOKUP(matches!$C28,Helper!$A$1:$B$11,2,0)</f>
        <v>AUS vs NZ</v>
      </c>
      <c r="E28" s="2">
        <v>45227</v>
      </c>
      <c r="F28" s="1">
        <v>27</v>
      </c>
      <c r="G28" s="1" t="s">
        <v>41</v>
      </c>
      <c r="H28" s="1" t="s">
        <v>42</v>
      </c>
      <c r="I28" s="1" t="s">
        <v>20</v>
      </c>
      <c r="J28" s="1" t="s">
        <v>23</v>
      </c>
      <c r="K28" s="1" t="s">
        <v>98</v>
      </c>
      <c r="L28" s="1" t="str">
        <f>VLOOKUP($K28,Helper!$D$1:$E$37,2,0)</f>
        <v>Travis Head</v>
      </c>
      <c r="M28" s="1" t="s">
        <v>45</v>
      </c>
      <c r="N28" s="1" t="s">
        <v>27</v>
      </c>
      <c r="O28" s="1" t="s">
        <v>70</v>
      </c>
      <c r="P28" s="1" t="s">
        <v>46</v>
      </c>
      <c r="Q28" s="1" t="s">
        <v>54</v>
      </c>
      <c r="R28" s="1">
        <v>5</v>
      </c>
      <c r="S28" s="1"/>
      <c r="T28" s="1" t="s">
        <v>29</v>
      </c>
    </row>
    <row r="29" spans="1:20" x14ac:dyDescent="0.25">
      <c r="A29" s="1" t="s">
        <v>18</v>
      </c>
      <c r="B29" s="1" t="s">
        <v>31</v>
      </c>
      <c r="C29" s="1" t="s">
        <v>40</v>
      </c>
      <c r="D29" s="1" t="str">
        <f>VLOOKUP($B29,Helper!$A$1:$B$11,2,0)&amp;" vs "&amp;VLOOKUP(matches!$C29,Helper!$A$1:$B$11,2,0)</f>
        <v>NTH vs BAN</v>
      </c>
      <c r="E29" s="2">
        <v>45227</v>
      </c>
      <c r="F29" s="1">
        <v>28</v>
      </c>
      <c r="G29" s="1" t="s">
        <v>99</v>
      </c>
      <c r="H29" s="1" t="s">
        <v>100</v>
      </c>
      <c r="I29" s="1" t="s">
        <v>31</v>
      </c>
      <c r="J29" s="1" t="s">
        <v>58</v>
      </c>
      <c r="K29" s="1" t="s">
        <v>101</v>
      </c>
      <c r="L29" s="1" t="str">
        <f>VLOOKUP($K29,Helper!$D$1:$E$37,2,0)</f>
        <v>Paul Anton van Meekeren</v>
      </c>
      <c r="M29" s="1" t="s">
        <v>44</v>
      </c>
      <c r="N29" s="1" t="s">
        <v>67</v>
      </c>
      <c r="O29" s="1" t="s">
        <v>60</v>
      </c>
      <c r="P29" s="1" t="s">
        <v>38</v>
      </c>
      <c r="Q29" s="1" t="s">
        <v>31</v>
      </c>
      <c r="R29" s="1">
        <v>87</v>
      </c>
      <c r="S29" s="1"/>
      <c r="T29" s="1" t="s">
        <v>29</v>
      </c>
    </row>
    <row r="30" spans="1:20" x14ac:dyDescent="0.25">
      <c r="A30" s="1" t="s">
        <v>18</v>
      </c>
      <c r="B30" s="1" t="s">
        <v>55</v>
      </c>
      <c r="C30" s="1" t="s">
        <v>19</v>
      </c>
      <c r="D30" s="1" t="str">
        <f>VLOOKUP($B30,Helper!$A$1:$B$11,2,0)&amp;" vs "&amp;VLOOKUP(matches!$C30,Helper!$A$1:$B$11,2,0)</f>
        <v>IND vs ENG</v>
      </c>
      <c r="E30" s="2">
        <v>45228</v>
      </c>
      <c r="F30" s="1">
        <v>29</v>
      </c>
      <c r="G30" s="1" t="s">
        <v>71</v>
      </c>
      <c r="H30" s="1" t="s">
        <v>72</v>
      </c>
      <c r="I30" s="1" t="s">
        <v>19</v>
      </c>
      <c r="J30" s="1" t="s">
        <v>23</v>
      </c>
      <c r="K30" s="1" t="s">
        <v>69</v>
      </c>
      <c r="L30" s="1" t="str">
        <f>VLOOKUP($K30,Helper!$D$1:$E$37,2,0)</f>
        <v>Rohit Sharma</v>
      </c>
      <c r="M30" s="1" t="s">
        <v>35</v>
      </c>
      <c r="N30" s="1" t="s">
        <v>64</v>
      </c>
      <c r="O30" s="1" t="s">
        <v>36</v>
      </c>
      <c r="P30" s="1" t="s">
        <v>62</v>
      </c>
      <c r="Q30" s="1" t="s">
        <v>55</v>
      </c>
      <c r="R30" s="1">
        <v>100</v>
      </c>
      <c r="S30" s="1"/>
      <c r="T30" s="1" t="s">
        <v>29</v>
      </c>
    </row>
    <row r="31" spans="1:20" x14ac:dyDescent="0.25">
      <c r="A31" s="1" t="s">
        <v>18</v>
      </c>
      <c r="B31" s="1" t="s">
        <v>48</v>
      </c>
      <c r="C31" s="1" t="s">
        <v>39</v>
      </c>
      <c r="D31" s="1" t="str">
        <f>VLOOKUP($B31,Helper!$A$1:$B$11,2,0)&amp;" vs "&amp;VLOOKUP(matches!$C31,Helper!$A$1:$B$11,2,0)</f>
        <v>SL vs AFG</v>
      </c>
      <c r="E31" s="2">
        <v>45229</v>
      </c>
      <c r="F31" s="1">
        <v>30</v>
      </c>
      <c r="G31" s="1" t="s">
        <v>81</v>
      </c>
      <c r="H31" s="1" t="s">
        <v>82</v>
      </c>
      <c r="I31" s="1" t="s">
        <v>39</v>
      </c>
      <c r="J31" s="1" t="s">
        <v>23</v>
      </c>
      <c r="K31" s="1" t="s">
        <v>102</v>
      </c>
      <c r="L31" s="1" t="str">
        <f>VLOOKUP($K31,Helper!$D$1:$E$37,2,0)</f>
        <v>Fazalhaq Farooqi</v>
      </c>
      <c r="M31" s="1" t="s">
        <v>60</v>
      </c>
      <c r="N31" s="1" t="s">
        <v>52</v>
      </c>
      <c r="O31" s="1" t="s">
        <v>45</v>
      </c>
      <c r="P31" s="1" t="s">
        <v>28</v>
      </c>
      <c r="Q31" s="1" t="s">
        <v>39</v>
      </c>
      <c r="R31" s="1"/>
      <c r="S31" s="1">
        <v>7</v>
      </c>
      <c r="T31" s="1" t="s">
        <v>29</v>
      </c>
    </row>
    <row r="32" spans="1:20" x14ac:dyDescent="0.25">
      <c r="A32" s="1" t="s">
        <v>18</v>
      </c>
      <c r="B32" s="1" t="s">
        <v>40</v>
      </c>
      <c r="C32" s="1" t="s">
        <v>30</v>
      </c>
      <c r="D32" s="1" t="str">
        <f>VLOOKUP($B32,Helper!$A$1:$B$11,2,0)&amp;" vs "&amp;VLOOKUP(matches!$C32,Helper!$A$1:$B$11,2,0)</f>
        <v>BAN vs PAK</v>
      </c>
      <c r="E32" s="2">
        <v>45230</v>
      </c>
      <c r="F32" s="1">
        <v>31</v>
      </c>
      <c r="G32" s="1" t="s">
        <v>99</v>
      </c>
      <c r="H32" s="1" t="s">
        <v>100</v>
      </c>
      <c r="I32" s="1" t="s">
        <v>40</v>
      </c>
      <c r="J32" s="1" t="s">
        <v>58</v>
      </c>
      <c r="K32" s="1" t="s">
        <v>103</v>
      </c>
      <c r="L32" s="1" t="str">
        <f>VLOOKUP($K32,Helper!$D$1:$E$37,2,0)</f>
        <v>Fakhar Zaman</v>
      </c>
      <c r="M32" s="1" t="s">
        <v>26</v>
      </c>
      <c r="N32" s="1" t="s">
        <v>61</v>
      </c>
      <c r="O32" s="1" t="s">
        <v>37</v>
      </c>
      <c r="P32" s="1" t="s">
        <v>46</v>
      </c>
      <c r="Q32" s="1" t="s">
        <v>30</v>
      </c>
      <c r="R32" s="1"/>
      <c r="S32" s="1">
        <v>7</v>
      </c>
      <c r="T32" s="1" t="s">
        <v>29</v>
      </c>
    </row>
    <row r="33" spans="1:20" x14ac:dyDescent="0.25">
      <c r="A33" s="1" t="s">
        <v>18</v>
      </c>
      <c r="B33" s="1" t="s">
        <v>47</v>
      </c>
      <c r="C33" s="1" t="s">
        <v>20</v>
      </c>
      <c r="D33" s="1" t="str">
        <f>VLOOKUP($B33,Helper!$A$1:$B$11,2,0)&amp;" vs "&amp;VLOOKUP(matches!$C33,Helper!$A$1:$B$11,2,0)</f>
        <v>SA vs NZ</v>
      </c>
      <c r="E33" s="2">
        <v>45231</v>
      </c>
      <c r="F33" s="1">
        <v>32</v>
      </c>
      <c r="G33" s="1" t="s">
        <v>81</v>
      </c>
      <c r="H33" s="1" t="s">
        <v>82</v>
      </c>
      <c r="I33" s="1" t="s">
        <v>20</v>
      </c>
      <c r="J33" s="1" t="s">
        <v>23</v>
      </c>
      <c r="K33" s="1" t="s">
        <v>104</v>
      </c>
      <c r="L33" s="1" t="str">
        <f>VLOOKUP($K33,Helper!$D$1:$E$37,2,0)</f>
        <v>Hendrik Erasmus van der Dussen</v>
      </c>
      <c r="M33" s="1" t="s">
        <v>66</v>
      </c>
      <c r="N33" s="1" t="s">
        <v>25</v>
      </c>
      <c r="O33" s="1" t="s">
        <v>67</v>
      </c>
      <c r="P33" s="1" t="s">
        <v>62</v>
      </c>
      <c r="Q33" s="1" t="s">
        <v>47</v>
      </c>
      <c r="R33" s="1">
        <v>190</v>
      </c>
      <c r="S33" s="1"/>
      <c r="T33" s="1" t="s">
        <v>29</v>
      </c>
    </row>
    <row r="34" spans="1:20" x14ac:dyDescent="0.25">
      <c r="A34" s="1" t="s">
        <v>18</v>
      </c>
      <c r="B34" s="1" t="s">
        <v>55</v>
      </c>
      <c r="C34" s="1" t="s">
        <v>48</v>
      </c>
      <c r="D34" s="1" t="str">
        <f>VLOOKUP($B34,Helper!$A$1:$B$11,2,0)&amp;" vs "&amp;VLOOKUP(matches!$C34,Helper!$A$1:$B$11,2,0)</f>
        <v>IND vs SL</v>
      </c>
      <c r="E34" s="2">
        <v>45232</v>
      </c>
      <c r="F34" s="1">
        <v>33</v>
      </c>
      <c r="G34" s="1" t="s">
        <v>88</v>
      </c>
      <c r="H34" s="1" t="s">
        <v>89</v>
      </c>
      <c r="I34" s="1" t="s">
        <v>48</v>
      </c>
      <c r="J34" s="1" t="s">
        <v>23</v>
      </c>
      <c r="K34" s="1" t="s">
        <v>91</v>
      </c>
      <c r="L34" s="1" t="str">
        <f>VLOOKUP($K34,Helper!$D$1:$E$37,2,0)</f>
        <v>Mohammed Shami</v>
      </c>
      <c r="M34" s="1" t="s">
        <v>36</v>
      </c>
      <c r="N34" s="1" t="s">
        <v>37</v>
      </c>
      <c r="O34" s="1" t="s">
        <v>52</v>
      </c>
      <c r="P34" s="1" t="s">
        <v>38</v>
      </c>
      <c r="Q34" s="1" t="s">
        <v>55</v>
      </c>
      <c r="R34" s="1">
        <v>302</v>
      </c>
      <c r="S34" s="1"/>
      <c r="T34" s="1" t="s">
        <v>29</v>
      </c>
    </row>
    <row r="35" spans="1:20" x14ac:dyDescent="0.25">
      <c r="A35" s="1" t="s">
        <v>18</v>
      </c>
      <c r="B35" s="1" t="s">
        <v>31</v>
      </c>
      <c r="C35" s="1" t="s">
        <v>39</v>
      </c>
      <c r="D35" s="1" t="str">
        <f>VLOOKUP($B35,Helper!$A$1:$B$11,2,0)&amp;" vs "&amp;VLOOKUP(matches!$C35,Helper!$A$1:$B$11,2,0)</f>
        <v>NTH vs AFG</v>
      </c>
      <c r="E35" s="2">
        <v>45233</v>
      </c>
      <c r="F35" s="1">
        <v>34</v>
      </c>
      <c r="G35" s="1" t="s">
        <v>71</v>
      </c>
      <c r="H35" s="1" t="s">
        <v>72</v>
      </c>
      <c r="I35" s="1" t="s">
        <v>31</v>
      </c>
      <c r="J35" s="1" t="s">
        <v>58</v>
      </c>
      <c r="K35" s="1" t="s">
        <v>105</v>
      </c>
      <c r="L35" s="1" t="str">
        <f>VLOOKUP($K35,Helper!$D$1:$E$37,2,0)</f>
        <v>Mohammad Nabi</v>
      </c>
      <c r="M35" s="1" t="s">
        <v>26</v>
      </c>
      <c r="N35" s="1" t="s">
        <v>27</v>
      </c>
      <c r="O35" s="1" t="s">
        <v>25</v>
      </c>
      <c r="P35" s="1" t="s">
        <v>28</v>
      </c>
      <c r="Q35" s="1" t="s">
        <v>39</v>
      </c>
      <c r="R35" s="1"/>
      <c r="S35" s="1">
        <v>7</v>
      </c>
      <c r="T35" s="1" t="s">
        <v>29</v>
      </c>
    </row>
    <row r="36" spans="1:20" x14ac:dyDescent="0.25">
      <c r="A36" s="1" t="s">
        <v>18</v>
      </c>
      <c r="B36" s="1" t="s">
        <v>20</v>
      </c>
      <c r="C36" s="1" t="s">
        <v>30</v>
      </c>
      <c r="D36" s="1" t="str">
        <f>VLOOKUP($B36,Helper!$A$1:$B$11,2,0)&amp;" vs "&amp;VLOOKUP(matches!$C36,Helper!$A$1:$B$11,2,0)</f>
        <v>NZ vs PAK</v>
      </c>
      <c r="E36" s="2">
        <v>45234</v>
      </c>
      <c r="F36" s="1">
        <v>35</v>
      </c>
      <c r="G36" s="1" t="s">
        <v>84</v>
      </c>
      <c r="H36" s="1" t="s">
        <v>85</v>
      </c>
      <c r="I36" s="1" t="s">
        <v>30</v>
      </c>
      <c r="J36" s="1" t="s">
        <v>23</v>
      </c>
      <c r="K36" s="1" t="s">
        <v>103</v>
      </c>
      <c r="L36" s="1" t="str">
        <f>VLOOKUP($K36,Helper!$D$1:$E$37,2,0)</f>
        <v>Fakhar Zaman</v>
      </c>
      <c r="M36" s="1" t="s">
        <v>67</v>
      </c>
      <c r="N36" s="1" t="s">
        <v>61</v>
      </c>
      <c r="O36" s="1" t="s">
        <v>44</v>
      </c>
      <c r="P36" s="1" t="s">
        <v>62</v>
      </c>
      <c r="Q36" s="1" t="s">
        <v>30</v>
      </c>
      <c r="R36" s="1">
        <v>21</v>
      </c>
      <c r="S36" s="1"/>
      <c r="T36" s="1" t="s">
        <v>29</v>
      </c>
    </row>
    <row r="37" spans="1:20" x14ac:dyDescent="0.25">
      <c r="A37" s="1" t="s">
        <v>18</v>
      </c>
      <c r="B37" s="1" t="s">
        <v>54</v>
      </c>
      <c r="C37" s="1" t="s">
        <v>19</v>
      </c>
      <c r="D37" s="1" t="str">
        <f>VLOOKUP($B37,Helper!$A$1:$B$11,2,0)&amp;" vs "&amp;VLOOKUP(matches!$C37,Helper!$A$1:$B$11,2,0)</f>
        <v>AUS vs ENG</v>
      </c>
      <c r="E37" s="2">
        <v>45234</v>
      </c>
      <c r="F37" s="1">
        <v>36</v>
      </c>
      <c r="G37" s="1" t="s">
        <v>21</v>
      </c>
      <c r="H37" s="1" t="s">
        <v>22</v>
      </c>
      <c r="I37" s="1" t="s">
        <v>19</v>
      </c>
      <c r="J37" s="1" t="s">
        <v>23</v>
      </c>
      <c r="K37" s="1" t="s">
        <v>77</v>
      </c>
      <c r="L37" s="1" t="str">
        <f>VLOOKUP($K37,Helper!$D$1:$E$37,2,0)</f>
        <v>Adam Zampa</v>
      </c>
      <c r="M37" s="1" t="s">
        <v>60</v>
      </c>
      <c r="N37" s="1" t="s">
        <v>45</v>
      </c>
      <c r="O37" s="1" t="s">
        <v>66</v>
      </c>
      <c r="P37" s="1" t="s">
        <v>38</v>
      </c>
      <c r="Q37" s="1" t="s">
        <v>54</v>
      </c>
      <c r="R37" s="1">
        <v>33</v>
      </c>
      <c r="S37" s="1"/>
      <c r="T37" s="1" t="s">
        <v>29</v>
      </c>
    </row>
    <row r="38" spans="1:20" x14ac:dyDescent="0.25">
      <c r="A38" s="1" t="s">
        <v>18</v>
      </c>
      <c r="B38" s="1" t="s">
        <v>55</v>
      </c>
      <c r="C38" s="1" t="s">
        <v>47</v>
      </c>
      <c r="D38" s="1" t="str">
        <f>VLOOKUP($B38,Helper!$A$1:$B$11,2,0)&amp;" vs "&amp;VLOOKUP(matches!$C38,Helper!$A$1:$B$11,2,0)</f>
        <v>IND vs SA</v>
      </c>
      <c r="E38" s="2">
        <v>45235</v>
      </c>
      <c r="F38" s="1">
        <v>37</v>
      </c>
      <c r="G38" s="1" t="s">
        <v>99</v>
      </c>
      <c r="H38" s="1" t="s">
        <v>100</v>
      </c>
      <c r="I38" s="1" t="s">
        <v>55</v>
      </c>
      <c r="J38" s="1" t="s">
        <v>58</v>
      </c>
      <c r="K38" s="1" t="s">
        <v>83</v>
      </c>
      <c r="L38" s="1" t="str">
        <f>VLOOKUP($K38,Helper!$D$1:$E$37,2,0)</f>
        <v>Virat Kohli</v>
      </c>
      <c r="M38" s="1" t="s">
        <v>25</v>
      </c>
      <c r="N38" s="1" t="s">
        <v>37</v>
      </c>
      <c r="O38" s="1" t="s">
        <v>53</v>
      </c>
      <c r="P38" s="1" t="s">
        <v>46</v>
      </c>
      <c r="Q38" s="1" t="s">
        <v>55</v>
      </c>
      <c r="R38" s="1">
        <v>243</v>
      </c>
      <c r="S38" s="1"/>
      <c r="T38" s="1" t="s">
        <v>29</v>
      </c>
    </row>
    <row r="39" spans="1:20" x14ac:dyDescent="0.25">
      <c r="A39" s="1" t="s">
        <v>18</v>
      </c>
      <c r="B39" s="1" t="s">
        <v>48</v>
      </c>
      <c r="C39" s="1" t="s">
        <v>40</v>
      </c>
      <c r="D39" s="1" t="str">
        <f>VLOOKUP($B39,Helper!$A$1:$B$11,2,0)&amp;" vs "&amp;VLOOKUP(matches!$C39,Helper!$A$1:$B$11,2,0)</f>
        <v>SL vs BAN</v>
      </c>
      <c r="E39" s="2">
        <v>45236</v>
      </c>
      <c r="F39" s="1">
        <v>38</v>
      </c>
      <c r="G39" s="1" t="s">
        <v>49</v>
      </c>
      <c r="H39" s="1" t="s">
        <v>50</v>
      </c>
      <c r="I39" s="1" t="s">
        <v>40</v>
      </c>
      <c r="J39" s="1" t="s">
        <v>23</v>
      </c>
      <c r="K39" s="1" t="s">
        <v>106</v>
      </c>
      <c r="L39" s="1" t="str">
        <f>VLOOKUP($K39,Helper!$D$1:$E$37,2,0)</f>
        <v>Shakib Al Hasan</v>
      </c>
      <c r="M39" s="1" t="s">
        <v>45</v>
      </c>
      <c r="N39" s="1" t="s">
        <v>52</v>
      </c>
      <c r="O39" s="1" t="s">
        <v>35</v>
      </c>
      <c r="P39" s="1" t="s">
        <v>62</v>
      </c>
      <c r="Q39" s="1" t="s">
        <v>40</v>
      </c>
      <c r="R39" s="1"/>
      <c r="S39" s="1">
        <v>3</v>
      </c>
      <c r="T39" s="1" t="s">
        <v>29</v>
      </c>
    </row>
    <row r="40" spans="1:20" x14ac:dyDescent="0.25">
      <c r="A40" s="1" t="s">
        <v>18</v>
      </c>
      <c r="B40" s="1" t="s">
        <v>39</v>
      </c>
      <c r="C40" s="1" t="s">
        <v>54</v>
      </c>
      <c r="D40" s="1" t="str">
        <f>VLOOKUP($B40,Helper!$A$1:$B$11,2,0)&amp;" vs "&amp;VLOOKUP(matches!$C40,Helper!$A$1:$B$11,2,0)</f>
        <v>AFG vs AUS</v>
      </c>
      <c r="E40" s="2">
        <v>45237</v>
      </c>
      <c r="F40" s="1">
        <v>39</v>
      </c>
      <c r="G40" s="1" t="s">
        <v>88</v>
      </c>
      <c r="H40" s="1" t="s">
        <v>89</v>
      </c>
      <c r="I40" s="1" t="s">
        <v>39</v>
      </c>
      <c r="J40" s="1" t="s">
        <v>58</v>
      </c>
      <c r="K40" s="1" t="s">
        <v>95</v>
      </c>
      <c r="L40" s="1" t="str">
        <f>VLOOKUP($K40,Helper!$D$1:$E$37,2,0)</f>
        <v>Glenn Maxwell</v>
      </c>
      <c r="M40" s="1" t="s">
        <v>53</v>
      </c>
      <c r="N40" s="1" t="s">
        <v>70</v>
      </c>
      <c r="O40" s="1" t="s">
        <v>27</v>
      </c>
      <c r="P40" s="1" t="s">
        <v>38</v>
      </c>
      <c r="Q40" s="1" t="s">
        <v>54</v>
      </c>
      <c r="R40" s="1"/>
      <c r="S40" s="1">
        <v>3</v>
      </c>
      <c r="T40" s="1" t="s">
        <v>29</v>
      </c>
    </row>
    <row r="41" spans="1:20" x14ac:dyDescent="0.25">
      <c r="A41" s="1" t="s">
        <v>18</v>
      </c>
      <c r="B41" s="1" t="s">
        <v>19</v>
      </c>
      <c r="C41" s="1" t="s">
        <v>31</v>
      </c>
      <c r="D41" s="1" t="str">
        <f>VLOOKUP($B41,Helper!$A$1:$B$11,2,0)&amp;" vs "&amp;VLOOKUP(matches!$C41,Helper!$A$1:$B$11,2,0)</f>
        <v>ENG vs NTH</v>
      </c>
      <c r="E41" s="2">
        <v>45238</v>
      </c>
      <c r="F41" s="1">
        <v>40</v>
      </c>
      <c r="G41" s="1" t="s">
        <v>81</v>
      </c>
      <c r="H41" s="1" t="s">
        <v>82</v>
      </c>
      <c r="I41" s="1" t="s">
        <v>19</v>
      </c>
      <c r="J41" s="1" t="s">
        <v>58</v>
      </c>
      <c r="K41" s="1" t="s">
        <v>107</v>
      </c>
      <c r="L41" s="1" t="str">
        <f>VLOOKUP($K41,Helper!$D$1:$E$37,2,0)</f>
        <v>Ben Stokes</v>
      </c>
      <c r="M41" s="1" t="s">
        <v>66</v>
      </c>
      <c r="N41" s="1" t="s">
        <v>64</v>
      </c>
      <c r="O41" s="1" t="s">
        <v>67</v>
      </c>
      <c r="P41" s="1" t="s">
        <v>46</v>
      </c>
      <c r="Q41" s="1" t="s">
        <v>19</v>
      </c>
      <c r="R41" s="1">
        <v>160</v>
      </c>
      <c r="S41" s="1"/>
      <c r="T41" s="1" t="s">
        <v>29</v>
      </c>
    </row>
    <row r="42" spans="1:20" x14ac:dyDescent="0.25">
      <c r="A42" s="1" t="s">
        <v>18</v>
      </c>
      <c r="B42" s="1" t="s">
        <v>48</v>
      </c>
      <c r="C42" s="1" t="s">
        <v>20</v>
      </c>
      <c r="D42" s="1" t="str">
        <f>VLOOKUP($B42,Helper!$A$1:$B$11,2,0)&amp;" vs "&amp;VLOOKUP(matches!$C42,Helper!$A$1:$B$11,2,0)</f>
        <v>SL vs NZ</v>
      </c>
      <c r="E42" s="2">
        <v>45239</v>
      </c>
      <c r="F42" s="1">
        <v>41</v>
      </c>
      <c r="G42" s="1" t="s">
        <v>84</v>
      </c>
      <c r="H42" s="1" t="s">
        <v>85</v>
      </c>
      <c r="I42" s="1" t="s">
        <v>20</v>
      </c>
      <c r="J42" s="1" t="s">
        <v>23</v>
      </c>
      <c r="K42" s="1" t="s">
        <v>108</v>
      </c>
      <c r="L42" s="1" t="str">
        <f>VLOOKUP($K42,Helper!$D$1:$E$37,2,0)</f>
        <v>Trent Boult</v>
      </c>
      <c r="M42" s="1" t="s">
        <v>35</v>
      </c>
      <c r="N42" s="1" t="s">
        <v>44</v>
      </c>
      <c r="O42" s="1" t="s">
        <v>37</v>
      </c>
      <c r="P42" s="1" t="s">
        <v>28</v>
      </c>
      <c r="Q42" s="1" t="s">
        <v>20</v>
      </c>
      <c r="R42" s="1"/>
      <c r="S42" s="1">
        <v>5</v>
      </c>
      <c r="T42" s="1" t="s">
        <v>29</v>
      </c>
    </row>
    <row r="43" spans="1:20" x14ac:dyDescent="0.25">
      <c r="A43" s="1" t="s">
        <v>18</v>
      </c>
      <c r="B43" s="1" t="s">
        <v>39</v>
      </c>
      <c r="C43" s="1" t="s">
        <v>47</v>
      </c>
      <c r="D43" s="1" t="str">
        <f>VLOOKUP($B43,Helper!$A$1:$B$11,2,0)&amp;" vs "&amp;VLOOKUP(matches!$C43,Helper!$A$1:$B$11,2,0)</f>
        <v>AFG vs SA</v>
      </c>
      <c r="E43" s="2">
        <v>45240</v>
      </c>
      <c r="F43" s="1">
        <v>42</v>
      </c>
      <c r="G43" s="1" t="s">
        <v>21</v>
      </c>
      <c r="H43" s="1" t="s">
        <v>22</v>
      </c>
      <c r="I43" s="1" t="s">
        <v>39</v>
      </c>
      <c r="J43" s="1" t="s">
        <v>58</v>
      </c>
      <c r="K43" s="1" t="s">
        <v>104</v>
      </c>
      <c r="L43" s="1" t="str">
        <f>VLOOKUP($K43,Helper!$D$1:$E$37,2,0)</f>
        <v>Hendrik Erasmus van der Dussen</v>
      </c>
      <c r="M43" s="1" t="s">
        <v>36</v>
      </c>
      <c r="N43" s="1" t="s">
        <v>26</v>
      </c>
      <c r="O43" s="1" t="s">
        <v>60</v>
      </c>
      <c r="P43" s="1" t="s">
        <v>38</v>
      </c>
      <c r="Q43" s="1" t="s">
        <v>47</v>
      </c>
      <c r="R43" s="1"/>
      <c r="S43" s="1">
        <v>5</v>
      </c>
      <c r="T43" s="1" t="s">
        <v>29</v>
      </c>
    </row>
    <row r="44" spans="1:20" x14ac:dyDescent="0.25">
      <c r="A44" s="1" t="s">
        <v>18</v>
      </c>
      <c r="B44" s="1" t="s">
        <v>40</v>
      </c>
      <c r="C44" s="1" t="s">
        <v>54</v>
      </c>
      <c r="D44" s="1" t="str">
        <f>VLOOKUP($B44,Helper!$A$1:$B$11,2,0)&amp;" vs "&amp;VLOOKUP(matches!$C44,Helper!$A$1:$B$11,2,0)</f>
        <v>BAN vs AUS</v>
      </c>
      <c r="E44" s="2">
        <v>45241</v>
      </c>
      <c r="F44" s="1">
        <v>43</v>
      </c>
      <c r="G44" s="1" t="s">
        <v>81</v>
      </c>
      <c r="H44" s="1" t="s">
        <v>82</v>
      </c>
      <c r="I44" s="1" t="s">
        <v>54</v>
      </c>
      <c r="J44" s="1" t="s">
        <v>23</v>
      </c>
      <c r="K44" s="1" t="s">
        <v>109</v>
      </c>
      <c r="L44" s="1" t="str">
        <f>VLOOKUP($K44,Helper!$D$1:$E$37,2,0)</f>
        <v>Mitchell Marsh</v>
      </c>
      <c r="M44" s="1" t="s">
        <v>66</v>
      </c>
      <c r="N44" s="1" t="s">
        <v>45</v>
      </c>
      <c r="O44" s="1" t="s">
        <v>61</v>
      </c>
      <c r="P44" s="1" t="s">
        <v>46</v>
      </c>
      <c r="Q44" s="1" t="s">
        <v>54</v>
      </c>
      <c r="R44" s="1"/>
      <c r="S44" s="1">
        <v>8</v>
      </c>
      <c r="T44" s="1" t="s">
        <v>29</v>
      </c>
    </row>
    <row r="45" spans="1:20" x14ac:dyDescent="0.25">
      <c r="A45" s="1" t="s">
        <v>18</v>
      </c>
      <c r="B45" s="1" t="s">
        <v>19</v>
      </c>
      <c r="C45" s="1" t="s">
        <v>30</v>
      </c>
      <c r="D45" s="1" t="str">
        <f>VLOOKUP($B45,Helper!$A$1:$B$11,2,0)&amp;" vs "&amp;VLOOKUP(matches!$C45,Helper!$A$1:$B$11,2,0)</f>
        <v>ENG vs PAK</v>
      </c>
      <c r="E45" s="2">
        <v>45241</v>
      </c>
      <c r="F45" s="1">
        <v>44</v>
      </c>
      <c r="G45" s="1" t="s">
        <v>99</v>
      </c>
      <c r="H45" s="1" t="s">
        <v>100</v>
      </c>
      <c r="I45" s="1" t="s">
        <v>19</v>
      </c>
      <c r="J45" s="1" t="s">
        <v>58</v>
      </c>
      <c r="K45" s="1" t="s">
        <v>110</v>
      </c>
      <c r="L45" s="1" t="str">
        <f>VLOOKUP($K45,Helper!$D$1:$E$37,2,0)</f>
        <v>David Willey</v>
      </c>
      <c r="M45" s="1" t="s">
        <v>67</v>
      </c>
      <c r="N45" s="1" t="s">
        <v>64</v>
      </c>
      <c r="O45" s="1" t="s">
        <v>37</v>
      </c>
      <c r="P45" s="1" t="s">
        <v>28</v>
      </c>
      <c r="Q45" s="1" t="s">
        <v>19</v>
      </c>
      <c r="R45" s="1">
        <v>93</v>
      </c>
      <c r="S45" s="1"/>
      <c r="T45" s="1" t="s">
        <v>29</v>
      </c>
    </row>
    <row r="46" spans="1:20" x14ac:dyDescent="0.25">
      <c r="A46" s="1" t="s">
        <v>18</v>
      </c>
      <c r="B46" s="1" t="s">
        <v>55</v>
      </c>
      <c r="C46" s="1" t="s">
        <v>20</v>
      </c>
      <c r="D46" s="1" t="str">
        <f>VLOOKUP($B46,Helper!$A$1:$B$11,2,0)&amp;" vs "&amp;VLOOKUP(matches!$C46,Helper!$A$1:$B$11,2,0)</f>
        <v>IND vs NZ</v>
      </c>
      <c r="E46" s="2">
        <v>45245</v>
      </c>
      <c r="F46" s="1">
        <v>45</v>
      </c>
      <c r="G46" s="1" t="s">
        <v>88</v>
      </c>
      <c r="H46" s="1" t="s">
        <v>89</v>
      </c>
      <c r="I46" s="1" t="s">
        <v>55</v>
      </c>
      <c r="J46" s="1" t="s">
        <v>58</v>
      </c>
      <c r="K46" s="1" t="s">
        <v>91</v>
      </c>
      <c r="L46" s="1" t="str">
        <f>VLOOKUP($K46,Helper!$D$1:$E$37,2,0)</f>
        <v>Mohammed Shami</v>
      </c>
      <c r="M46" s="1" t="s">
        <v>52</v>
      </c>
      <c r="N46" s="1" t="s">
        <v>64</v>
      </c>
      <c r="O46" s="1" t="s">
        <v>35</v>
      </c>
      <c r="P46" s="1" t="s">
        <v>46</v>
      </c>
      <c r="Q46" s="1" t="s">
        <v>55</v>
      </c>
      <c r="R46" s="1">
        <v>70</v>
      </c>
      <c r="S46" s="1"/>
      <c r="T46" s="1" t="s">
        <v>111</v>
      </c>
    </row>
    <row r="47" spans="1:20" x14ac:dyDescent="0.25">
      <c r="A47" s="1" t="s">
        <v>18</v>
      </c>
      <c r="B47" s="1" t="s">
        <v>47</v>
      </c>
      <c r="C47" s="1" t="s">
        <v>54</v>
      </c>
      <c r="D47" s="1" t="str">
        <f>VLOOKUP($B47,Helper!$A$1:$B$11,2,0)&amp;" vs "&amp;VLOOKUP(matches!$C47,Helper!$A$1:$B$11,2,0)</f>
        <v>SA vs AUS</v>
      </c>
      <c r="E47" s="2">
        <v>45246</v>
      </c>
      <c r="F47" s="1">
        <v>46</v>
      </c>
      <c r="G47" s="1" t="s">
        <v>99</v>
      </c>
      <c r="H47" s="1" t="s">
        <v>100</v>
      </c>
      <c r="I47" s="1" t="s">
        <v>47</v>
      </c>
      <c r="J47" s="1" t="s">
        <v>58</v>
      </c>
      <c r="K47" s="1" t="s">
        <v>98</v>
      </c>
      <c r="L47" s="1" t="str">
        <f>VLOOKUP($K47,Helper!$D$1:$E$37,2,0)</f>
        <v>Travis Head</v>
      </c>
      <c r="M47" s="1" t="s">
        <v>26</v>
      </c>
      <c r="N47" s="1" t="s">
        <v>61</v>
      </c>
      <c r="O47" s="1" t="s">
        <v>70</v>
      </c>
      <c r="P47" s="1" t="s">
        <v>28</v>
      </c>
      <c r="Q47" s="1" t="s">
        <v>54</v>
      </c>
      <c r="R47" s="1"/>
      <c r="S47" s="1">
        <v>3</v>
      </c>
      <c r="T47" s="1" t="s">
        <v>111</v>
      </c>
    </row>
    <row r="48" spans="1:20" x14ac:dyDescent="0.25">
      <c r="A48" s="1" t="s">
        <v>18</v>
      </c>
      <c r="B48" s="1" t="s">
        <v>55</v>
      </c>
      <c r="C48" s="1" t="s">
        <v>54</v>
      </c>
      <c r="D48" s="1" t="str">
        <f>VLOOKUP($B48,Helper!$A$1:$B$11,2,0)&amp;" vs "&amp;VLOOKUP(matches!$C48,Helper!$A$1:$B$11,2,0)</f>
        <v>IND vs AUS</v>
      </c>
      <c r="E48" s="2">
        <v>45249</v>
      </c>
      <c r="F48" s="1">
        <v>47</v>
      </c>
      <c r="G48" s="1" t="s">
        <v>21</v>
      </c>
      <c r="H48" s="1" t="s">
        <v>22</v>
      </c>
      <c r="I48" s="1" t="s">
        <v>54</v>
      </c>
      <c r="J48" s="1" t="s">
        <v>23</v>
      </c>
      <c r="K48" s="1" t="s">
        <v>98</v>
      </c>
      <c r="L48" s="1" t="str">
        <f>VLOOKUP($K48,Helper!$D$1:$E$37,2,0)</f>
        <v>Travis Head</v>
      </c>
      <c r="M48" s="1" t="s">
        <v>52</v>
      </c>
      <c r="N48" s="1" t="s">
        <v>61</v>
      </c>
      <c r="O48" s="1" t="s">
        <v>60</v>
      </c>
      <c r="P48" s="1" t="s">
        <v>46</v>
      </c>
      <c r="Q48" s="1" t="s">
        <v>54</v>
      </c>
      <c r="R48" s="1"/>
      <c r="S48" s="1">
        <v>6</v>
      </c>
      <c r="T48" s="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02B4-F39A-42BA-B163-56F15D34ED4D}">
  <dimension ref="A1:E37"/>
  <sheetViews>
    <sheetView topLeftCell="B16" workbookViewId="0">
      <selection activeCell="E23" sqref="E23"/>
    </sheetView>
  </sheetViews>
  <sheetFormatPr defaultRowHeight="15" x14ac:dyDescent="0.25"/>
  <sheetData>
    <row r="1" spans="1:5" x14ac:dyDescent="0.25">
      <c r="A1" s="4" t="s">
        <v>114</v>
      </c>
      <c r="B1" s="4" t="s">
        <v>115</v>
      </c>
      <c r="D1" t="s">
        <v>126</v>
      </c>
    </row>
    <row r="2" spans="1:5" x14ac:dyDescent="0.25">
      <c r="A2" t="str" cm="1">
        <f t="array" ref="A2:A11">_xlfn.UNIQUE(matches!B2:B48)</f>
        <v>England</v>
      </c>
      <c r="B2" t="s">
        <v>116</v>
      </c>
      <c r="D2" t="s">
        <v>24</v>
      </c>
      <c r="E2" t="s">
        <v>127</v>
      </c>
    </row>
    <row r="3" spans="1:5" x14ac:dyDescent="0.25">
      <c r="A3" t="str">
        <v>Pakistan</v>
      </c>
      <c r="B3" t="s">
        <v>117</v>
      </c>
      <c r="D3" t="s">
        <v>34</v>
      </c>
      <c r="E3" t="s">
        <v>34</v>
      </c>
    </row>
    <row r="4" spans="1:5" x14ac:dyDescent="0.25">
      <c r="A4" t="str">
        <v>Afghanistan</v>
      </c>
      <c r="B4" t="s">
        <v>118</v>
      </c>
      <c r="D4" t="s">
        <v>43</v>
      </c>
      <c r="E4" t="s">
        <v>43</v>
      </c>
    </row>
    <row r="5" spans="1:5" x14ac:dyDescent="0.25">
      <c r="A5" t="str">
        <v>South Africa</v>
      </c>
      <c r="B5" t="s">
        <v>122</v>
      </c>
      <c r="D5" t="s">
        <v>51</v>
      </c>
      <c r="E5" t="s">
        <v>138</v>
      </c>
    </row>
    <row r="6" spans="1:5" x14ac:dyDescent="0.25">
      <c r="A6" t="str">
        <v>Australia</v>
      </c>
      <c r="B6" t="s">
        <v>119</v>
      </c>
      <c r="D6" t="s">
        <v>59</v>
      </c>
      <c r="E6" t="s">
        <v>59</v>
      </c>
    </row>
    <row r="7" spans="1:5" x14ac:dyDescent="0.25">
      <c r="A7" t="str">
        <v>New Zealand</v>
      </c>
      <c r="B7" t="s">
        <v>123</v>
      </c>
      <c r="D7" t="s">
        <v>63</v>
      </c>
      <c r="E7" t="s">
        <v>139</v>
      </c>
    </row>
    <row r="8" spans="1:5" x14ac:dyDescent="0.25">
      <c r="A8" t="str">
        <v>Sri Lanka</v>
      </c>
      <c r="B8" t="s">
        <v>124</v>
      </c>
      <c r="D8" t="s">
        <v>65</v>
      </c>
      <c r="E8" t="s">
        <v>140</v>
      </c>
    </row>
    <row r="9" spans="1:5" x14ac:dyDescent="0.25">
      <c r="A9" t="str">
        <v>Bangladesh</v>
      </c>
      <c r="B9" t="s">
        <v>120</v>
      </c>
      <c r="D9" t="s">
        <v>68</v>
      </c>
      <c r="E9" t="s">
        <v>68</v>
      </c>
    </row>
    <row r="10" spans="1:5" x14ac:dyDescent="0.25">
      <c r="A10" t="str">
        <v>Netherlands</v>
      </c>
      <c r="B10" t="s">
        <v>125</v>
      </c>
      <c r="D10" t="s">
        <v>69</v>
      </c>
      <c r="E10" t="s">
        <v>141</v>
      </c>
    </row>
    <row r="11" spans="1:5" x14ac:dyDescent="0.25">
      <c r="A11" t="str">
        <v>India</v>
      </c>
      <c r="B11" t="s">
        <v>121</v>
      </c>
      <c r="D11" t="s">
        <v>73</v>
      </c>
      <c r="E11" t="s">
        <v>128</v>
      </c>
    </row>
    <row r="12" spans="1:5" x14ac:dyDescent="0.25">
      <c r="D12" t="s">
        <v>74</v>
      </c>
      <c r="E12" t="s">
        <v>142</v>
      </c>
    </row>
    <row r="13" spans="1:5" x14ac:dyDescent="0.25">
      <c r="D13" t="s">
        <v>75</v>
      </c>
      <c r="E13" t="s">
        <v>143</v>
      </c>
    </row>
    <row r="14" spans="1:5" x14ac:dyDescent="0.25">
      <c r="D14" t="s">
        <v>76</v>
      </c>
      <c r="E14" t="s">
        <v>76</v>
      </c>
    </row>
    <row r="15" spans="1:5" x14ac:dyDescent="0.25">
      <c r="D15" t="s">
        <v>77</v>
      </c>
      <c r="E15" t="s">
        <v>129</v>
      </c>
    </row>
    <row r="16" spans="1:5" x14ac:dyDescent="0.25">
      <c r="D16" t="s">
        <v>78</v>
      </c>
      <c r="E16" t="s">
        <v>130</v>
      </c>
    </row>
    <row r="17" spans="4:5" x14ac:dyDescent="0.25">
      <c r="D17" t="s">
        <v>79</v>
      </c>
      <c r="E17" t="s">
        <v>144</v>
      </c>
    </row>
    <row r="18" spans="4:5" x14ac:dyDescent="0.25">
      <c r="D18" t="s">
        <v>83</v>
      </c>
      <c r="E18" t="s">
        <v>131</v>
      </c>
    </row>
    <row r="19" spans="4:5" x14ac:dyDescent="0.25">
      <c r="D19" t="s">
        <v>86</v>
      </c>
      <c r="E19" t="s">
        <v>145</v>
      </c>
    </row>
    <row r="20" spans="4:5" x14ac:dyDescent="0.25">
      <c r="D20" t="s">
        <v>87</v>
      </c>
      <c r="E20" t="s">
        <v>132</v>
      </c>
    </row>
    <row r="21" spans="4:5" x14ac:dyDescent="0.25">
      <c r="D21" t="s">
        <v>90</v>
      </c>
      <c r="E21" t="s">
        <v>133</v>
      </c>
    </row>
    <row r="22" spans="4:5" x14ac:dyDescent="0.25">
      <c r="D22" t="s">
        <v>91</v>
      </c>
      <c r="E22" t="s">
        <v>91</v>
      </c>
    </row>
    <row r="23" spans="4:5" x14ac:dyDescent="0.25">
      <c r="D23" t="s">
        <v>93</v>
      </c>
      <c r="E23" t="s">
        <v>93</v>
      </c>
    </row>
    <row r="24" spans="4:5" x14ac:dyDescent="0.25">
      <c r="D24" t="s">
        <v>95</v>
      </c>
      <c r="E24" t="s">
        <v>146</v>
      </c>
    </row>
    <row r="25" spans="4:5" x14ac:dyDescent="0.25">
      <c r="D25" t="s">
        <v>96</v>
      </c>
      <c r="E25" t="s">
        <v>134</v>
      </c>
    </row>
    <row r="26" spans="4:5" x14ac:dyDescent="0.25">
      <c r="D26" t="s">
        <v>97</v>
      </c>
      <c r="E26" t="s">
        <v>135</v>
      </c>
    </row>
    <row r="27" spans="4:5" x14ac:dyDescent="0.25">
      <c r="D27" t="s">
        <v>98</v>
      </c>
      <c r="E27" t="s">
        <v>151</v>
      </c>
    </row>
    <row r="28" spans="4:5" x14ac:dyDescent="0.25">
      <c r="D28" t="s">
        <v>101</v>
      </c>
      <c r="E28" t="s">
        <v>136</v>
      </c>
    </row>
    <row r="29" spans="4:5" x14ac:dyDescent="0.25">
      <c r="D29" t="s">
        <v>102</v>
      </c>
      <c r="E29" t="s">
        <v>102</v>
      </c>
    </row>
    <row r="30" spans="4:5" x14ac:dyDescent="0.25">
      <c r="D30" t="s">
        <v>103</v>
      </c>
      <c r="E30" t="s">
        <v>103</v>
      </c>
    </row>
    <row r="31" spans="4:5" x14ac:dyDescent="0.25">
      <c r="D31" t="s">
        <v>104</v>
      </c>
      <c r="E31" t="s">
        <v>137</v>
      </c>
    </row>
    <row r="32" spans="4:5" x14ac:dyDescent="0.25">
      <c r="D32" t="s">
        <v>105</v>
      </c>
      <c r="E32" t="s">
        <v>105</v>
      </c>
    </row>
    <row r="33" spans="4:5" x14ac:dyDescent="0.25">
      <c r="D33" t="s">
        <v>106</v>
      </c>
      <c r="E33" t="s">
        <v>106</v>
      </c>
    </row>
    <row r="34" spans="4:5" x14ac:dyDescent="0.25">
      <c r="D34" t="s">
        <v>107</v>
      </c>
      <c r="E34" t="s">
        <v>150</v>
      </c>
    </row>
    <row r="35" spans="4:5" x14ac:dyDescent="0.25">
      <c r="D35" t="s">
        <v>108</v>
      </c>
      <c r="E35" t="s">
        <v>149</v>
      </c>
    </row>
    <row r="36" spans="4:5" x14ac:dyDescent="0.25">
      <c r="D36" t="s">
        <v>109</v>
      </c>
      <c r="E36" t="s">
        <v>148</v>
      </c>
    </row>
    <row r="37" spans="4:5" x14ac:dyDescent="0.25">
      <c r="D37" t="s">
        <v>110</v>
      </c>
      <c r="E37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Ankush Verma</cp:lastModifiedBy>
  <dcterms:created xsi:type="dcterms:W3CDTF">2023-11-25T11:11:32Z</dcterms:created>
  <dcterms:modified xsi:type="dcterms:W3CDTF">2023-11-30T17:54:06Z</dcterms:modified>
</cp:coreProperties>
</file>